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calcChain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88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9873FF"/>
      </patternFill>
    </fill>
    <fill>
      <patternFill patternType="solid">
        <fgColor rgb="FFFF9473"/>
      </patternFill>
    </fill>
    <fill>
      <patternFill patternType="solid">
        <fgColor rgb="FFFF7873"/>
      </patternFill>
    </fill>
    <fill>
      <patternFill patternType="solid">
        <fgColor rgb="FF73FFD5"/>
      </patternFill>
    </fill>
    <fill>
      <patternFill patternType="solid">
        <fgColor rgb="FFFFCE73"/>
      </patternFill>
    </fill>
    <fill>
      <patternFill patternType="solid">
        <fgColor rgb="FFB0FF73"/>
      </patternFill>
    </fill>
    <fill>
      <patternFill patternType="solid">
        <fgColor rgb="FFFF7F73"/>
      </patternFill>
    </fill>
    <fill>
      <patternFill patternType="solid">
        <fgColor rgb="FFFFE873"/>
      </patternFill>
    </fill>
    <fill>
      <patternFill patternType="solid">
        <fgColor rgb="FFFFE573"/>
      </patternFill>
    </fill>
    <fill>
      <patternFill patternType="solid">
        <fgColor rgb="FFFF7A73"/>
      </patternFill>
    </fill>
    <fill>
      <patternFill patternType="solid">
        <fgColor rgb="FFDEFF73"/>
      </patternFill>
    </fill>
    <fill>
      <patternFill patternType="solid">
        <fgColor rgb="FFFF9F73"/>
      </patternFill>
    </fill>
    <fill>
      <patternFill patternType="solid">
        <fgColor rgb="FF73FF7C"/>
      </patternFill>
    </fill>
    <fill>
      <patternFill patternType="solid">
        <fgColor rgb="FFFFA273"/>
      </patternFill>
    </fill>
    <fill>
      <patternFill patternType="solid">
        <fgColor rgb="FF73FF73"/>
      </patternFill>
    </fill>
    <fill>
      <patternFill patternType="solid">
        <fgColor rgb="FFB7FF73"/>
      </patternFill>
    </fill>
    <fill>
      <patternFill patternType="solid">
        <fgColor rgb="FFFF8F73"/>
      </patternFill>
    </fill>
    <fill>
      <patternFill patternType="solid">
        <fgColor rgb="FFE3FF73"/>
      </patternFill>
    </fill>
    <fill>
      <patternFill patternType="solid">
        <fgColor rgb="FFFFDE73"/>
      </patternFill>
    </fill>
    <fill>
      <patternFill patternType="solid">
        <fgColor rgb="FFFF8673"/>
      </patternFill>
    </fill>
    <fill>
      <patternFill patternType="solid">
        <fgColor rgb="FFFFDC73"/>
      </patternFill>
    </fill>
    <fill>
      <patternFill patternType="solid">
        <fgColor rgb="FFFFA673"/>
      </patternFill>
    </fill>
    <fill>
      <patternFill patternType="solid">
        <fgColor rgb="FFFFAD73"/>
      </patternFill>
    </fill>
    <fill>
      <patternFill patternType="solid">
        <fgColor rgb="FFFFAB73"/>
      </patternFill>
    </fill>
    <fill>
      <patternFill patternType="solid">
        <fgColor rgb="FFFFB473"/>
      </patternFill>
    </fill>
    <fill>
      <patternFill patternType="solid">
        <fgColor rgb="FFFFB273"/>
      </patternFill>
    </fill>
    <fill>
      <patternFill patternType="solid">
        <fgColor rgb="FFFFFA73"/>
      </patternFill>
    </fill>
    <fill>
      <patternFill patternType="solid">
        <fgColor rgb="FF9BFF73"/>
      </patternFill>
    </fill>
    <fill>
      <patternFill patternType="solid">
        <fgColor rgb="FFFFEA73"/>
      </patternFill>
    </fill>
    <fill>
      <patternFill patternType="solid">
        <fgColor rgb="FFFF9873"/>
      </patternFill>
    </fill>
    <fill>
      <patternFill patternType="solid">
        <fgColor rgb="FFFFB073"/>
      </patternFill>
    </fill>
    <fill>
      <patternFill patternType="solid">
        <fgColor rgb="FFFF9673"/>
      </patternFill>
    </fill>
    <fill>
      <patternFill patternType="solid">
        <fgColor rgb="FFBBFF73"/>
      </patternFill>
    </fill>
    <fill>
      <patternFill patternType="solid">
        <fgColor rgb="FFFFA973"/>
      </patternFill>
    </fill>
    <fill>
      <patternFill patternType="solid">
        <fgColor rgb="FFFF9D73"/>
      </patternFill>
    </fill>
    <fill>
      <patternFill patternType="solid">
        <fgColor rgb="FF94FF73"/>
      </patternFill>
    </fill>
    <fill>
      <patternFill patternType="solid">
        <fgColor rgb="FFFAFF73"/>
      </patternFill>
    </fill>
    <fill>
      <patternFill patternType="solid">
        <fgColor rgb="FF73FFD3"/>
      </patternFill>
    </fill>
    <fill>
      <patternFill patternType="solid">
        <fgColor rgb="FFFF8173"/>
      </patternFill>
    </fill>
    <fill>
      <patternFill patternType="solid">
        <fgColor rgb="FFFFC273"/>
      </patternFill>
    </fill>
    <fill>
      <patternFill patternType="solid">
        <fgColor rgb="FFFFC773"/>
      </patternFill>
    </fill>
    <fill>
      <patternFill patternType="solid">
        <fgColor rgb="FFFFE373"/>
      </patternFill>
    </fill>
    <fill>
      <patternFill patternType="solid">
        <fgColor rgb="FFFF0000"/>
      </patternFill>
    </fill>
    <fill>
      <patternFill patternType="solid">
        <fgColor rgb="FFFFE173"/>
      </patternFill>
    </fill>
    <fill>
      <patternFill patternType="solid">
        <fgColor rgb="FFF6FF73"/>
      </patternFill>
    </fill>
    <fill>
      <patternFill patternType="solid">
        <fgColor rgb="FFDCFF73"/>
      </patternFill>
    </fill>
    <fill>
      <patternFill patternType="solid">
        <fgColor rgb="FFDAFF73"/>
      </patternFill>
    </fill>
    <fill>
      <patternFill patternType="solid">
        <fgColor rgb="FFFFD773"/>
      </patternFill>
    </fill>
    <fill>
      <patternFill patternType="solid">
        <fgColor rgb="FFFFB773"/>
      </patternFill>
    </fill>
    <fill>
      <patternFill patternType="solid">
        <fgColor rgb="FFD7FF73"/>
      </patternFill>
    </fill>
    <fill>
      <patternFill patternType="solid">
        <fgColor rgb="FFC7FF73"/>
      </patternFill>
    </fill>
    <fill>
      <patternFill patternType="solid">
        <fgColor rgb="FFD0FF73"/>
      </patternFill>
    </fill>
    <fill>
      <patternFill patternType="solid">
        <fgColor rgb="FFFFFF73"/>
      </patternFill>
    </fill>
    <fill>
      <patternFill patternType="solid">
        <fgColor rgb="FFFDFF73"/>
      </patternFill>
    </fill>
    <fill>
      <patternFill patternType="solid">
        <fgColor rgb="FFFFFD73"/>
      </patternFill>
    </fill>
    <fill>
      <patternFill patternType="solid">
        <fgColor rgb="FFFFDA73"/>
      </patternFill>
    </fill>
    <fill>
      <patternFill patternType="solid">
        <fgColor rgb="FFFFEC73"/>
      </patternFill>
    </fill>
    <fill>
      <patternFill patternType="solid">
        <fgColor rgb="FFC2FF73"/>
      </patternFill>
    </fill>
    <fill>
      <patternFill patternType="solid">
        <fgColor rgb="FFFFF173"/>
      </patternFill>
    </fill>
    <fill>
      <patternFill patternType="solid">
        <fgColor rgb="FFD5FF73"/>
      </patternFill>
    </fill>
    <fill>
      <patternFill patternType="solid">
        <fgColor rgb="FF7CFF73"/>
      </patternFill>
    </fill>
    <fill>
      <patternFill patternType="solid">
        <fgColor rgb="FF73FF8F"/>
      </patternFill>
    </fill>
    <fill>
      <patternFill patternType="solid">
        <fgColor rgb="FF73FF91"/>
      </patternFill>
    </fill>
    <fill>
      <patternFill patternType="solid">
        <fgColor rgb="FFFFF373"/>
      </patternFill>
    </fill>
    <fill>
      <patternFill patternType="solid">
        <fgColor rgb="FFFFF673"/>
      </patternFill>
    </fill>
    <fill>
      <patternFill patternType="solid">
        <fgColor rgb="FFABFF73"/>
      </patternFill>
    </fill>
    <fill>
      <patternFill patternType="solid">
        <fgColor rgb="FF9FFF73"/>
      </patternFill>
    </fill>
    <fill>
      <patternFill patternType="solid">
        <fgColor rgb="FF98FF73"/>
      </patternFill>
    </fill>
    <fill>
      <patternFill patternType="solid">
        <fgColor rgb="FF73FFA9"/>
      </patternFill>
    </fill>
    <fill>
      <patternFill patternType="solid">
        <fgColor rgb="FFFF9173"/>
      </patternFill>
    </fill>
    <fill>
      <patternFill patternType="solid">
        <fgColor rgb="FFFF7C73"/>
      </patternFill>
    </fill>
    <fill>
      <patternFill patternType="solid">
        <fgColor rgb="FFFFEF73"/>
      </patternFill>
    </fill>
    <fill>
      <patternFill patternType="solid">
        <fgColor rgb="FFEFFF73"/>
      </patternFill>
    </fill>
    <fill>
      <patternFill patternType="solid">
        <fgColor rgb="FFBEFF73"/>
      </patternFill>
    </fill>
    <fill>
      <patternFill patternType="solid">
        <fgColor rgb="FF73FFB2"/>
      </patternFill>
    </fill>
    <fill>
      <patternFill patternType="solid">
        <fgColor rgb="FFADFF73"/>
      </patternFill>
    </fill>
    <fill>
      <patternFill patternType="solid">
        <fgColor rgb="FFF8FF73"/>
      </patternFill>
    </fill>
    <fill>
      <patternFill patternType="solid">
        <fgColor rgb="FF9DFF73"/>
      </patternFill>
    </fill>
    <fill>
      <patternFill patternType="solid">
        <fgColor rgb="FFB4FF73"/>
      </patternFill>
    </fill>
    <fill>
      <patternFill patternType="solid">
        <fgColor rgb="FF73FFE1"/>
      </patternFill>
    </fill>
    <fill>
      <patternFill patternType="solid">
        <fgColor rgb="FF73FFB4"/>
      </patternFill>
    </fill>
    <fill>
      <patternFill patternType="solid">
        <fgColor rgb="FF9B73FF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0" fillId="11" borderId="2" xfId="0" applyFill="1" applyBorder="1"/>
    <xf numFmtId="0" fontId="0" fillId="12" borderId="2" xfId="0" applyFill="1" applyBorder="1"/>
    <xf numFmtId="0" fontId="5" fillId="0" borderId="2" xfId="0" applyFont="1" applyBorder="1"/>
    <xf numFmtId="0" fontId="0" fillId="13" borderId="2" xfId="0" applyFill="1" applyBorder="1"/>
    <xf numFmtId="0" fontId="0" fillId="14" borderId="2" xfId="0" applyFill="1" applyBorder="1"/>
    <xf numFmtId="0" fontId="0" fillId="15" borderId="2" xfId="0" applyFill="1" applyBorder="1"/>
    <xf numFmtId="0" fontId="0" fillId="16" borderId="2" xfId="0" applyFill="1" applyBorder="1"/>
    <xf numFmtId="0" fontId="0" fillId="17" borderId="2" xfId="0" applyFill="1" applyBorder="1"/>
    <xf numFmtId="0" fontId="0" fillId="18" borderId="2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1" borderId="2" xfId="0" applyFill="1" applyBorder="1"/>
    <xf numFmtId="0" fontId="0" fillId="22" borderId="2" xfId="0" applyFill="1" applyBorder="1"/>
    <xf numFmtId="0" fontId="0" fillId="23" borderId="2" xfId="0" applyFill="1" applyBorder="1"/>
    <xf numFmtId="0" fontId="0" fillId="24" borderId="2" xfId="0" applyFill="1" applyBorder="1"/>
    <xf numFmtId="0" fontId="0" fillId="25" borderId="2" xfId="0" applyFill="1" applyBorder="1"/>
    <xf numFmtId="0" fontId="0" fillId="26" borderId="2" xfId="0" applyFill="1" applyBorder="1"/>
    <xf numFmtId="0" fontId="0" fillId="27" borderId="2" xfId="0" applyFill="1" applyBorder="1"/>
    <xf numFmtId="0" fontId="0" fillId="28" borderId="2" xfId="0" applyFill="1" applyBorder="1"/>
    <xf numFmtId="0" fontId="0" fillId="29" borderId="2" xfId="0" applyFill="1" applyBorder="1"/>
    <xf numFmtId="0" fontId="0" fillId="30" borderId="2" xfId="0" applyFill="1" applyBorder="1"/>
    <xf numFmtId="0" fontId="0" fillId="31" borderId="2" xfId="0" applyFill="1" applyBorder="1"/>
    <xf numFmtId="0" fontId="0" fillId="32" borderId="2" xfId="0" applyFill="1" applyBorder="1"/>
    <xf numFmtId="0" fontId="0" fillId="33" borderId="2" xfId="0" applyFill="1" applyBorder="1"/>
    <xf numFmtId="0" fontId="0" fillId="34" borderId="2" xfId="0" applyFill="1" applyBorder="1"/>
    <xf numFmtId="0" fontId="0" fillId="35" borderId="2" xfId="0" applyFill="1" applyBorder="1"/>
    <xf numFmtId="0" fontId="0" fillId="36" borderId="2" xfId="0" applyFill="1" applyBorder="1"/>
    <xf numFmtId="0" fontId="0" fillId="37" borderId="2" xfId="0" applyFill="1" applyBorder="1"/>
    <xf numFmtId="0" fontId="0" fillId="38" borderId="2" xfId="0" applyFill="1" applyBorder="1"/>
    <xf numFmtId="0" fontId="0" fillId="39" borderId="2" xfId="0" applyFill="1" applyBorder="1"/>
    <xf numFmtId="0" fontId="0" fillId="40" borderId="2" xfId="0" applyFill="1" applyBorder="1"/>
    <xf numFmtId="0" fontId="0" fillId="41" borderId="2" xfId="0" applyFill="1" applyBorder="1"/>
    <xf numFmtId="0" fontId="0" fillId="42" borderId="2" xfId="0" applyFill="1" applyBorder="1"/>
    <xf numFmtId="0" fontId="0" fillId="43" borderId="2" xfId="0" applyFill="1" applyBorder="1"/>
    <xf numFmtId="0" fontId="0" fillId="44" borderId="2" xfId="0" applyFill="1" applyBorder="1"/>
    <xf numFmtId="0" fontId="0" fillId="45" borderId="2" xfId="0" applyFill="1" applyBorder="1"/>
    <xf numFmtId="0" fontId="0" fillId="46" borderId="2" xfId="0" applyFill="1" applyBorder="1"/>
    <xf numFmtId="0" fontId="0" fillId="47" borderId="2" xfId="0" applyFill="1" applyBorder="1"/>
    <xf numFmtId="0" fontId="0" fillId="48" borderId="0" xfId="0" applyFill="1" applyAlignment="1">
      <alignment horizontal="center" vertical="center" wrapText="1"/>
    </xf>
    <xf numFmtId="0" fontId="0" fillId="49" borderId="2" xfId="0" applyFill="1" applyBorder="1"/>
    <xf numFmtId="0" fontId="0" fillId="50" borderId="2" xfId="0" applyFill="1" applyBorder="1"/>
    <xf numFmtId="0" fontId="0" fillId="51" borderId="2" xfId="0" applyFill="1" applyBorder="1"/>
    <xf numFmtId="0" fontId="0" fillId="52" borderId="2" xfId="0" applyFill="1" applyBorder="1"/>
    <xf numFmtId="0" fontId="0" fillId="53" borderId="2" xfId="0" applyFill="1" applyBorder="1"/>
    <xf numFmtId="0" fontId="0" fillId="54" borderId="2" xfId="0" applyFill="1" applyBorder="1"/>
    <xf numFmtId="0" fontId="0" fillId="55" borderId="2" xfId="0" applyFill="1" applyBorder="1"/>
    <xf numFmtId="0" fontId="0" fillId="56" borderId="2" xfId="0" applyFill="1" applyBorder="1"/>
    <xf numFmtId="0" fontId="0" fillId="57" borderId="2" xfId="0" applyFill="1" applyBorder="1"/>
    <xf numFmtId="0" fontId="0" fillId="58" borderId="2" xfId="0" applyFill="1" applyBorder="1"/>
    <xf numFmtId="0" fontId="0" fillId="59" borderId="2" xfId="0" applyFill="1" applyBorder="1"/>
    <xf numFmtId="0" fontId="0" fillId="60" borderId="2" xfId="0" applyFill="1" applyBorder="1"/>
    <xf numFmtId="0" fontId="0" fillId="61" borderId="2" xfId="0" applyFill="1" applyBorder="1"/>
    <xf numFmtId="0" fontId="0" fillId="62" borderId="2" xfId="0" applyFill="1" applyBorder="1"/>
    <xf numFmtId="0" fontId="0" fillId="63" borderId="2" xfId="0" applyFill="1" applyBorder="1"/>
    <xf numFmtId="0" fontId="0" fillId="64" borderId="2" xfId="0" applyFill="1" applyBorder="1"/>
    <xf numFmtId="0" fontId="0" fillId="65" borderId="2" xfId="0" applyFill="1" applyBorder="1"/>
    <xf numFmtId="0" fontId="0" fillId="66" borderId="2" xfId="0" applyFill="1" applyBorder="1"/>
    <xf numFmtId="0" fontId="0" fillId="67" borderId="2" xfId="0" applyFill="1" applyBorder="1"/>
    <xf numFmtId="0" fontId="0" fillId="68" borderId="2" xfId="0" applyFill="1" applyBorder="1"/>
    <xf numFmtId="0" fontId="0" fillId="69" borderId="2" xfId="0" applyFill="1" applyBorder="1"/>
    <xf numFmtId="0" fontId="0" fillId="70" borderId="2" xfId="0" applyFill="1" applyBorder="1"/>
    <xf numFmtId="0" fontId="0" fillId="71" borderId="2" xfId="0" applyFill="1" applyBorder="1"/>
    <xf numFmtId="0" fontId="0" fillId="72" borderId="2" xfId="0" applyFill="1" applyBorder="1"/>
    <xf numFmtId="0" fontId="0" fillId="73" borderId="2" xfId="0" applyFill="1" applyBorder="1"/>
    <xf numFmtId="0" fontId="0" fillId="74" borderId="2" xfId="0" applyFill="1" applyBorder="1"/>
    <xf numFmtId="0" fontId="0" fillId="75" borderId="2" xfId="0" applyFill="1" applyBorder="1"/>
    <xf numFmtId="0" fontId="0" fillId="76" borderId="2" xfId="0" applyFill="1" applyBorder="1"/>
    <xf numFmtId="0" fontId="0" fillId="77" borderId="2" xfId="0" applyFill="1" applyBorder="1"/>
    <xf numFmtId="0" fontId="0" fillId="78" borderId="2" xfId="0" applyFill="1" applyBorder="1"/>
    <xf numFmtId="0" fontId="0" fillId="79" borderId="2" xfId="0" applyFill="1" applyBorder="1"/>
    <xf numFmtId="0" fontId="0" fillId="80" borderId="2" xfId="0" applyFill="1" applyBorder="1"/>
    <xf numFmtId="0" fontId="0" fillId="81" borderId="2" xfId="0" applyFill="1" applyBorder="1"/>
    <xf numFmtId="0" fontId="0" fillId="82" borderId="2" xfId="0" applyFill="1" applyBorder="1"/>
    <xf numFmtId="0" fontId="0" fillId="83" borderId="2" xfId="0" applyFill="1" applyBorder="1"/>
    <xf numFmtId="0" fontId="0" fillId="84" borderId="2" xfId="0" applyFill="1" applyBorder="1"/>
    <xf numFmtId="0" fontId="0" fillId="85" borderId="2" xfId="0" applyFill="1" applyBorder="1"/>
    <xf numFmtId="0" fontId="0" fillId="86" borderId="2" xfId="0" applyFill="1" applyBorder="1"/>
    <xf numFmtId="0" fontId="0" fillId="87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sharedStrings.xml><?xml version="1.0" encoding="utf-8"?>
<sst xmlns="http://schemas.openxmlformats.org/spreadsheetml/2006/main" count="20022" uniqueCount="390">
  <si>
    <t>CS2</t>
  </si>
  <si>
    <t>r0900</t>
  </si>
  <si>
    <t>FUNCTION</t>
  </si>
  <si>
    <t/>
  </si>
  <si>
    <t>Location</t>
  </si>
  <si>
    <t>OP Code</t>
  </si>
  <si>
    <t>string</t>
  </si>
  <si>
    <t>br0900</t>
  </si>
  <si>
    <t>fill</t>
  </si>
  <si>
    <t>int</t>
  </si>
  <si>
    <t>short</t>
  </si>
  <si>
    <t>mon210</t>
  </si>
  <si>
    <t/>
  </si>
  <si>
    <t>byte</t>
  </si>
  <si>
    <t>bytearray</t>
  </si>
  <si>
    <t>mon234</t>
  </si>
  <si>
    <t>mon238</t>
  </si>
  <si>
    <t>mon103_c01</t>
  </si>
  <si>
    <t>mon233_c00</t>
  </si>
  <si>
    <t>mon159_c00</t>
  </si>
  <si>
    <t>mon139_c00</t>
  </si>
  <si>
    <t>mon203</t>
  </si>
  <si>
    <t>PreInit</t>
  </si>
  <si>
    <t>FC_Change_MapColor</t>
  </si>
  <si>
    <t>Init</t>
  </si>
  <si>
    <t>system/syskira_r.eff</t>
  </si>
  <si>
    <t>KATANA</t>
  </si>
  <si>
    <t>pointer</t>
  </si>
  <si>
    <t>float</t>
  </si>
  <si>
    <t>healobject00</t>
  </si>
  <si>
    <t>LP_healobject</t>
  </si>
  <si>
    <t>Init_Replay</t>
  </si>
  <si>
    <t>YR_04_04</t>
  </si>
  <si>
    <t>Init_Replay</t>
  </si>
  <si>
    <t>LP_valimar</t>
  </si>
  <si>
    <t>Reinit</t>
  </si>
  <si>
    <t>Npc_Table</t>
  </si>
  <si>
    <t>LP_valimar</t>
  </si>
  <si>
    <t>dialog</t>
  </si>
  <si>
    <t>The Ashen Knight is resting peacefully.</t>
  </si>
  <si>
    <t>#E_0#M_0</t>
  </si>
  <si>
    <t>#K#OT*sigh* It looks like it's going to be a 
while longer before his mana finishes
replenishing.</t>
  </si>
  <si>
    <t>#E_2#M[0]</t>
  </si>
  <si>
    <t>#K(...I don't have time to worry about
him now. I need to go find the others.)</t>
  </si>
  <si>
    <t>0[autoE0]</t>
  </si>
  <si>
    <t>0[autoM0]</t>
  </si>
  <si>
    <t>#b</t>
  </si>
  <si>
    <t>0</t>
  </si>
  <si>
    <t>FC_Party_Face_Reset2</t>
  </si>
  <si>
    <t>FC_MapJumpState</t>
  </si>
  <si>
    <t>FC_MapJumpState2</t>
  </si>
  <si>
    <t>LP_healobject</t>
  </si>
  <si>
    <t>EV_healobject</t>
  </si>
  <si>
    <t>AV_00001</t>
  </si>
  <si>
    <t>AV_00001</t>
  </si>
  <si>
    <t>AV_00002</t>
  </si>
  <si>
    <t>AV_00002</t>
  </si>
  <si>
    <t>Npc_Table</t>
  </si>
  <si>
    <t>valimar_setting</t>
  </si>
  <si>
    <t>SIT_WAIT</t>
  </si>
  <si>
    <t>ValimarAtari</t>
  </si>
  <si>
    <t>AniEvk0002</t>
  </si>
  <si>
    <t>EV_00_00_00</t>
  </si>
  <si>
    <t>Start</t>
  </si>
  <si>
    <t>End</t>
  </si>
  <si>
    <t>AniFieldAttack</t>
  </si>
  <si>
    <t>AniWait</t>
  </si>
  <si>
    <t>FC_Start_Party</t>
  </si>
  <si>
    <t>C_NPC600</t>
  </si>
  <si>
    <t>Divine Knight Valimar</t>
  </si>
  <si>
    <t>I_TVIS000</t>
  </si>
  <si>
    <t>I_SVIS197</t>
  </si>
  <si>
    <t>I_SVIS196</t>
  </si>
  <si>
    <t>I_SVIS198</t>
  </si>
  <si>
    <t>I_SVIS199</t>
  </si>
  <si>
    <t>I_SVIS200</t>
  </si>
  <si>
    <t>I_SVIS113</t>
  </si>
  <si>
    <t>I_SVIS205</t>
  </si>
  <si>
    <t>I_SVIS114</t>
  </si>
  <si>
    <t>I_SVIS084</t>
  </si>
  <si>
    <t>I_SVIS201</t>
  </si>
  <si>
    <t>I_SVIS202</t>
  </si>
  <si>
    <t>I_SVIS029</t>
  </si>
  <si>
    <t>I_SVIS203</t>
  </si>
  <si>
    <t>I_SVIS086</t>
  </si>
  <si>
    <t>I_SVIS204</t>
  </si>
  <si>
    <t>I_SVIS206</t>
  </si>
  <si>
    <t>C_NPC052</t>
  </si>
  <si>
    <t>Celine</t>
  </si>
  <si>
    <t>FC_chr_entry</t>
  </si>
  <si>
    <t>Black-Haired Boy</t>
  </si>
  <si>
    <t>Black Cat</t>
  </si>
  <si>
    <t>AniEv1635</t>
  </si>
  <si>
    <t>AniEv1505</t>
  </si>
  <si>
    <t>AniEvShagami</t>
  </si>
  <si>
    <t>I was bewildered. I was impatient.</t>
  </si>
  <si>
    <t>#800WI felt overwhelming disappointment with
myself and anger at my own weaknesses.</t>
  </si>
  <si>
    <t xml:space="preserve">#1C </t>
  </si>
  <si>
    <t>#800W#0C#0CSo brilliant was my time at the academy
that those feelings consumed my every
thought. My every waking moment.</t>
  </si>
  <si>
    <t>#800W#0C#0CThe time I spent with my classmates
was something that, in so many ways,
changed me.</t>
  </si>
  <si>
    <t>#800W#0C#0CFrom the strict-yet-kind instructors who
diligently taught us to the people we met
as we traveled across the country...</t>
  </si>
  <si>
    <t>#800W#0C#0CThe times spent with them--my memories of them--
were like a truly radiant light. And somewhere, a part
of me thought that radiance would continue shining for
ages to come.</t>
  </si>
  <si>
    <t>#800W#0C#0CBut all it took was a single bullet
to bring everything crashing down.</t>
  </si>
  <si>
    <t>#800W#0C#0CThat bullet sparked a fire which grew and
grew before our eyes, evolving into a great
flame that smothered our light in an instant.</t>
  </si>
  <si>
    <t>#800W#0C#0CThere were no exceptions. Be it those
seemingly never-ending days or anything
else I'd come to treasure...</t>
  </si>
  <si>
    <t>#800W#0C#0CEverything was reduced to ash.</t>
  </si>
  <si>
    <t>Back then, I still didn't understand.</t>
  </si>
  <si>
    <t>#800WI didn't know the pure bliss that comes
from being with others, nor did I know the
ache that comes from parting with them.</t>
  </si>
  <si>
    <t>#800WI didn't understand what it meant
to truly love someone.</t>
  </si>
  <si>
    <t>All I could do was endure the torment of
my own sense of powerlessness and bottle
up the feelings I could do nothing about...</t>
  </si>
  <si>
    <t>...all while trying desperately to fight
against that ever-burning flame.</t>
  </si>
  <si>
    <t>9</t>
  </si>
  <si>
    <t>A</t>
  </si>
  <si>
    <t>#E[9]#M[8]</t>
  </si>
  <si>
    <t>#500W...Ngh... Ugh...</t>
  </si>
  <si>
    <t>N</t>
  </si>
  <si>
    <t>#E[N]#M[A]</t>
  </si>
  <si>
    <t>#500W...</t>
  </si>
  <si>
    <t>#E_E#M_A#500W...Where...am I...?</t>
  </si>
  <si>
    <t>I_TVIS200</t>
  </si>
  <si>
    <t>8</t>
  </si>
  <si>
    <t>Rean</t>
  </si>
  <si>
    <t>#E_8#M_A</t>
  </si>
  <si>
    <t>#500W#2P...How did I get here...?</t>
  </si>
  <si>
    <t>#E[9]#M_A#500WI feel like I was fighting, and then...</t>
  </si>
  <si>
    <t>#E_F#M_A</t>
  </si>
  <si>
    <t>#500W#1P...Am I dreaming...?</t>
  </si>
  <si>
    <t>Voice</t>
  </si>
  <si>
    <t>#E[1]#M_A</t>
  </si>
  <si>
    <t>#0TOf course not.</t>
  </si>
  <si>
    <t>C</t>
  </si>
  <si>
    <t>#E[6]#M[A]</t>
  </si>
  <si>
    <t>...!</t>
  </si>
  <si>
    <t>#E_2#M_A</t>
  </si>
  <si>
    <t>#1PSo you've finally woken up.</t>
  </si>
  <si>
    <t>#E_8#M_0</t>
  </si>
  <si>
    <t>#0T#500WY-You're...</t>
  </si>
  <si>
    <t>#E[1]#M_0</t>
  </si>
  <si>
    <t>#1PAnd I wish it were, but this is no dream.</t>
  </si>
  <si>
    <t>#E_2#M_AThis is reality. Cold, cruel reality.</t>
  </si>
  <si>
    <t>#0TAnd you're going to need to hurry up and
accept that, because you haven't got time
to waste.</t>
  </si>
  <si>
    <t>His core's been damaged, which means he's
not going anywhere any time soon.</t>
  </si>
  <si>
    <t>So you're gonna need to protect yourself,
Ashen Awakener.</t>
  </si>
  <si>
    <t>EV_00_00_01</t>
  </si>
  <si>
    <t>I_SVIS000</t>
  </si>
  <si>
    <t>I_SVIS001</t>
  </si>
  <si>
    <t>I_SVIS002</t>
  </si>
  <si>
    <t>I_SVIS003</t>
  </si>
  <si>
    <t>I_SVIS004</t>
  </si>
  <si>
    <t>I_SVIS005</t>
  </si>
  <si>
    <t>I_SVIS006</t>
  </si>
  <si>
    <t>AniEv4110</t>
  </si>
  <si>
    <t>AniEvKinchoTeburi</t>
  </si>
  <si>
    <t>AniEvGyu</t>
  </si>
  <si>
    <t>AniEv8435</t>
  </si>
  <si>
    <t>#E_E#M_0</t>
  </si>
  <si>
    <t>#KAshen Awakener? What are you talking
about...?</t>
  </si>
  <si>
    <t>#E[3]#M_A...Wait...</t>
  </si>
  <si>
    <t>#E_6#M_A</t>
  </si>
  <si>
    <t>#4K#FWhat's going on here, anyway?</t>
  </si>
  <si>
    <t>#E[9]#M_AWhat IS that thing?!</t>
  </si>
  <si>
    <t>#E_6#M_AWait. Never mind that--what are YOU?!</t>
  </si>
  <si>
    <t>#E[9]#M_0</t>
  </si>
  <si>
    <t>#K#FArgh, knock it off! How am I supposed to
answer anything when you keep bombarding
me with question after question?!</t>
  </si>
  <si>
    <t>1</t>
  </si>
  <si>
    <t>AniEvWait</t>
  </si>
  <si>
    <t>I_TVIS201</t>
  </si>
  <si>
    <t>#E_2#M_0</t>
  </si>
  <si>
    <t>#2PYou're a chosen one.</t>
  </si>
  <si>
    <t>Chosen by a fragment of the ancient
Great Power.</t>
  </si>
  <si>
    <t>#K#FGreat...Power?</t>
  </si>
  <si>
    <t>#E[3]#M_A</t>
  </si>
  <si>
    <t>#1K#FThat's right. Those fragments were the origin
of the Great Knights that appear in Erebonian
legends.</t>
  </si>
  <si>
    <t>At times, they protected people from harm
and disaster, while at others, they were
the cause of harm and disaster themselves.</t>
  </si>
  <si>
    <t>#E_0#M_0And the being in front of you is one of them,
a Divine Knight known as the Ashen Knight.</t>
  </si>
  <si>
    <t>#4K#FThe Ashen Knight...? Valimar?</t>
  </si>
  <si>
    <t>#E[3]#M_AWait... I remember when I...called him...</t>
  </si>
  <si>
    <t>2</t>
  </si>
  <si>
    <t>#F#3K#0TYou got it. You've known that name for
a while by now.</t>
  </si>
  <si>
    <t>#E[1]#M_ABut he's not the only Divine Knight that's
active--the Noble Faction has one under
their control, too.</t>
  </si>
  <si>
    <t>#E_2#M_AThat one is known as the Azure Knight,
Ordine. Remember? That's the one you
fought...and lost against.</t>
  </si>
  <si>
    <t>#E[9]#M_A</t>
  </si>
  <si>
    <t>#800W#2PWhy...? Why did it come to this?</t>
  </si>
  <si>
    <t>#E_E#M_A#800WWhy did everyone...?</t>
  </si>
  <si>
    <t>B</t>
  </si>
  <si>
    <t>7</t>
  </si>
  <si>
    <t>#E[B]#M_7</t>
  </si>
  <si>
    <t>#800W#2P...Crow...</t>
  </si>
  <si>
    <t>FC_look_dir_No</t>
  </si>
  <si>
    <t>#3K#F*sigh* He had me fooled, too.</t>
  </si>
  <si>
    <t>#E_8#M_0How could I have known that irresponsible
playboy was the Azure Knight's Awakener?</t>
  </si>
  <si>
    <t>#E_I#M_0He's obviously had plenty of experience
piloting it, too. He must be pretty dedicated
to his cause, whatever it is.</t>
  </si>
  <si>
    <t>6</t>
  </si>
  <si>
    <t>#E_6#M[A]</t>
  </si>
  <si>
    <t>#E[6]#M_A</t>
  </si>
  <si>
    <t>#5S#2PHey! Get up!</t>
  </si>
  <si>
    <t>You can hear me, right?!</t>
  </si>
  <si>
    <t>#E[B]#M_A</t>
  </si>
  <si>
    <t>#5S#2PTake me back to Trista! Take me back
to my classmates!</t>
  </si>
  <si>
    <t>You're wasting your time.</t>
  </si>
  <si>
    <t>#E[1]#M_0His core was heavily damaged in the battle
with the Azure Knight. Didn't I just tell you
that?</t>
  </si>
  <si>
    <t>#E_8#M_0And despite that, he strained himself flying
all the way out here afterwards.</t>
  </si>
  <si>
    <t>Even when he was barely hanging on,
he prioritized your recovery over his own.
You exhausted yourself during your first
synchronization with him, you know.</t>
  </si>
  <si>
    <t>Damn it...</t>
  </si>
  <si>
    <t>3</t>
  </si>
  <si>
    <t>AniWait2</t>
  </si>
  <si>
    <t>#1P...Hmm...</t>
  </si>
  <si>
    <t>#2PThis must be somewhere in the Eisengard 
Range, on the northern side of the Nortia
province.</t>
  </si>
  <si>
    <t>#E[C]#M_0</t>
  </si>
  <si>
    <t>#K#FHuh. I'm surprised you were able to work
that out just from a glance.</t>
  </si>
  <si>
    <t>#E[1]#M_0I guess that's what happens when you're
raised in the mountai--</t>
  </si>
  <si>
    <t>#K#FHey! Where are you going?!</t>
  </si>
  <si>
    <t>FC_End_Party</t>
  </si>
  <si>
    <t>Reinit</t>
  </si>
  <si>
    <t>TU_00_BASIC</t>
  </si>
  <si>
    <t>EV_00_01_00</t>
  </si>
  <si>
    <t>I_SVIS007</t>
  </si>
  <si>
    <t>AniEvOdoroki</t>
  </si>
  <si>
    <t>AniEvSian</t>
  </si>
  <si>
    <t>AniEvTeburi</t>
  </si>
  <si>
    <t>#E[1]#M[0]</t>
  </si>
  <si>
    <t>#1P(If I keep going this way, I should be able
to get out of the canyon.)</t>
  </si>
  <si>
    <t>#K#0T#FEXCUSE ME!</t>
  </si>
  <si>
    <t>#K#FYou can't seriously be thinking of leaving
him there out in the open, are you?!</t>
  </si>
  <si>
    <t>#E_2#M[A]</t>
  </si>
  <si>
    <t>#1P...</t>
  </si>
  <si>
    <t>#K#FH-Hey... Say something...</t>
  </si>
  <si>
    <t>#E_8#M_AAre you mad at me or something?</t>
  </si>
  <si>
    <t>#1P...Why would I be?</t>
  </si>
  <si>
    <t>#E[H]#M_AYou only completely disregarded and
overruled my decision.</t>
  </si>
  <si>
    <t>#K#F*sigh* What else was I supposed to do?</t>
  </si>
  <si>
    <t>#E[A]#M_0If we hadn't flown away when we did,
you'd be dead by now.</t>
  </si>
  <si>
    <t>#E[9]We probably would've lost Valimar, too.
If anything, you should be thanking me.</t>
  </si>
  <si>
    <t>#1P...Forget it.</t>
  </si>
  <si>
    <t>#E_J#M_ARight now, I want to focus on finding the
others.</t>
  </si>
  <si>
    <t>#E_2#M_AIf I keep going this way, I should end up
on the highway at some point...</t>
  </si>
  <si>
    <t>Sorry, but that's a huge waste of time.</t>
  </si>
  <si>
    <t>#E_IIt's been over a month since all of that
stuff happened back in Trista.</t>
  </si>
  <si>
    <t>#3K#F#5SA MONTH?!</t>
  </si>
  <si>
    <t>#E_8#M_AYou can't be serious! There's no way it's been
that long!</t>
  </si>
  <si>
    <t>#4K#F*sigh* Oh, sure. Don't believe me...</t>
  </si>
  <si>
    <t>#E_2#M_0Like I said, you completely exhausted
yourself during your first synchronization
with the Ashen Knight.</t>
  </si>
  <si>
    <t>And I do mean completely. There was a real
chance you could have died.</t>
  </si>
  <si>
    <t>#E[C]#M[3]</t>
  </si>
  <si>
    <t>Wha...?</t>
  </si>
  <si>
    <t>#4K#FIt's a miracle you're able to walk around
like this a mere month later, and it's all
thanks to him.</t>
  </si>
  <si>
    <t>#E_0He used what little mana he had left to
heal you rather than himself.</t>
  </si>
  <si>
    <t>#E[1]#M_AAnd just so you know, I've been here this
whole time, watching over you.</t>
  </si>
  <si>
    <t>#E[A]#M_ASo I really don't think I deserve all of this
animosity I'm getting from you.</t>
  </si>
  <si>
    <t>#1P...I... This can't be...</t>
  </si>
  <si>
    <t>#E[B]#M[A](It's been a whole month since what
happened near Trista?)</t>
  </si>
  <si>
    <t>#E_F#M[A](But then...what happened to the others?)</t>
  </si>
  <si>
    <t>#K#FH-Hey! Wait a...!</t>
  </si>
  <si>
    <t>#E[3]#M_AOh, for heaven's SAKE!</t>
  </si>
  <si>
    <t>TU_00_NAVI_MINIMAP</t>
  </si>
  <si>
    <t>EV_00_14_02</t>
  </si>
  <si>
    <t>event/ev2kg006.eff</t>
  </si>
  <si>
    <t>event/ev2kg000.eff</t>
  </si>
  <si>
    <t>event/ev2kg004.eff</t>
  </si>
  <si>
    <t>AniEvk0003</t>
  </si>
  <si>
    <t>AniEvk0005</t>
  </si>
  <si>
    <t>AniEvk0023</t>
  </si>
  <si>
    <t>AniEvk0030</t>
  </si>
  <si>
    <t>NODE_HEAD</t>
  </si>
  <si>
    <t>#6S#6C#0T#6CAcknowledged!</t>
  </si>
  <si>
    <t>NODE_R_WING0</t>
  </si>
  <si>
    <t>NODE_L_WING0</t>
  </si>
  <si>
    <t>YR_04_04</t>
  </si>
  <si>
    <t>FC_Reset_HorseRide</t>
  </si>
  <si>
    <t>I_NOTE_HELP050</t>
  </si>
  <si>
    <t>AniEvAttachEquip</t>
  </si>
  <si>
    <t>SubAttackEndEV</t>
  </si>
  <si>
    <t>Defeated the cryptid Lindbaum!</t>
  </si>
  <si>
    <t xml:space="preserve">Obtained </t>
  </si>
  <si>
    <t>.</t>
  </si>
  <si>
    <t>#K#0TWhat's this...? Did that cryptid drop it?</t>
  </si>
  <si>
    <t>#E[C]#M_A</t>
  </si>
  <si>
    <t>#K#0TI wonder what it's for...</t>
  </si>
  <si>
    <t>#K#0TIt's certainly pretty, though I get the
feeling there's more to it than that.</t>
  </si>
  <si>
    <t>#K#0TMy guess is, it's an antique.</t>
  </si>
  <si>
    <t>#E_0#M_A</t>
  </si>
  <si>
    <t>#K#0TI can sense an unusual force coming
from it.</t>
  </si>
  <si>
    <t>#E[3]#M_0</t>
  </si>
  <si>
    <t>#K#0TThe light radiating from it suggests
that it contains significant power.</t>
  </si>
  <si>
    <t>#E[4]#M_0</t>
  </si>
  <si>
    <t>#K#0TMaybe it's part of that cryptid's
body or something?</t>
  </si>
  <si>
    <t>#E[8]#M_0</t>
  </si>
  <si>
    <t>#K#0TWell, touching it doesn't seem all
that dangerous, at least...</t>
  </si>
  <si>
    <t>#K#0TCeline, could this be a relic from the
Dark Ages?</t>
  </si>
  <si>
    <t>#K#0TI was thinking that, too, actually. It's the
antique equivalent of a quartz.</t>
  </si>
  <si>
    <t>#K#0TA quartz from the Dark Ages, huh?
Anything special to it?</t>
  </si>
  <si>
    <t>#K#0TThey're supposed to allow you to use an
ancient form of arts that involves three
different elements.</t>
  </si>
  <si>
    <t>#E_2I suppose at this point, you'd call them
Lost Arts.</t>
  </si>
  <si>
    <t>I've heard about their existence from
Grandmother, but beyond that, nothing
else.</t>
  </si>
  <si>
    <t>#K#0TThat's about what I've heard, too.</t>
  </si>
  <si>
    <t>#E_2Still, its wavelength shouldn't be all 
that different from that of your ARCUS'
quartz.</t>
  </si>
  <si>
    <t>#E[5]Why don't you try putting it into one?
It might not work, but it's worth a try.</t>
  </si>
  <si>
    <t>#K#0TThat's true. The size and shape are
similar enough.</t>
  </si>
  <si>
    <t>#E_0#M_4Let's give this a go.</t>
  </si>
  <si>
    <t>#K#0THmm... Well, its size and shape is pretty
close to the quartz we use in our ARCUS.</t>
  </si>
  <si>
    <t>#E_2Maybe we should try setting it into one?</t>
  </si>
  <si>
    <t>#K#0TThat could work.</t>
  </si>
  <si>
    <t>#K#0TOr something could explode. But hey,
we'll cross that bridge when we come
to it.</t>
  </si>
  <si>
    <t>~About Lost Arts~</t>
  </si>
  <si>
    <t>The orb just obtained will allow you to use a kind of arts
called Lost Arts when set into an orbment.</t>
  </si>
  <si>
    <t>Lost Arts are extremely powerful arts from the Dark Ages,
with the orbs representing new elements not reflective of
the seven known elements.</t>
  </si>
  <si>
    <t>In addition to these nonstandard elements, each orb has
three standard elements. These indicate which elemental
slots on a character's ARCUS they can be set into.</t>
  </si>
  <si>
    <t>Lost Arts can only be used when a character has max EP.
They can only be cast once per battle, and once used, they
will consume the caster's EP entirely.</t>
  </si>
  <si>
    <t>TU_00_BASIC</t>
  </si>
  <si>
    <t>I_NOTE_HELP000</t>
  </si>
  <si>
    <t>I_NOTE_HELP001</t>
  </si>
  <si>
    <t>I_NOTE_HELP002</t>
  </si>
  <si>
    <t>~About the Notebook~</t>
  </si>
  <si>
    <t>The main notebook allows you to read a summary
of the story thus far, while the help notebook contains
information on how to play the game.</t>
  </si>
  <si>
    <t>You can access both by pressing the SELECT button or by
choosing the Note section in the Camp Menu, then flipping
through the various tabs.</t>
  </si>
  <si>
    <t>You can also confirm your current objective by pressing
the □ button to access the navigation screen.</t>
  </si>
  <si>
    <t>Rean obtained items selected when beginning New Game+.</t>
  </si>
  <si>
    <t>TU_00_GET_EQUIP</t>
  </si>
  <si>
    <t>I_NOTE_HELP030</t>
  </si>
  <si>
    <t>I_NOTE_HELP031</t>
  </si>
  <si>
    <t>I_NOTE_HELP032</t>
  </si>
  <si>
    <t>Rean found his equipment.</t>
  </si>
  <si>
    <t>#E_0#M[0]</t>
  </si>
  <si>
    <t>#4K(This looks like all my gear...)</t>
  </si>
  <si>
    <t>#E[3]#M[0](Good thing I managed to find everything.)</t>
  </si>
  <si>
    <t>#E_2#M[A](I'd better set the master quartz in my
orbment, too.)</t>
  </si>
  <si>
    <t>Set_Mquartz_Lv</t>
  </si>
  <si>
    <t>Set the master quartz into Rean's ARCUS.</t>
  </si>
  <si>
    <t>Quartz can be set in the Orbment section of the Camp Menu.</t>
  </si>
  <si>
    <t>TU_00_EQ_ST</t>
  </si>
  <si>
    <t>TU_00_EQ_ST1</t>
  </si>
  <si>
    <t>TU_00_EQ_ST2</t>
  </si>
  <si>
    <t>TU_00_EQ_ST1</t>
  </si>
  <si>
    <t>#E_J#M[0]</t>
  </si>
  <si>
    <t>#K#0T(It's not the best idea to try descending
the mountain unprepared...)</t>
  </si>
  <si>
    <t>#E[1]#M[0](I wonder if some of my belongings
ended up scattered around here.)</t>
  </si>
  <si>
    <t>#E_0#M[0](I should go have another look.)</t>
  </si>
  <si>
    <t>#E[3]#M[A]</t>
  </si>
  <si>
    <t>#K#0T(I can sense something up ahead.
I should be sure I'm well prepared
for battle.)</t>
  </si>
  <si>
    <t>#E_2#M[A](To start with, I need to set this master
quartz into my orbment.)</t>
  </si>
  <si>
    <t>TU_00_EQ_ST2</t>
  </si>
  <si>
    <t>I_NOTE_HELP014</t>
  </si>
  <si>
    <t>C_MON210</t>
  </si>
  <si>
    <t>Hydroscoider</t>
  </si>
  <si>
    <t>#3K(That monster looks like a tough one...)</t>
  </si>
  <si>
    <t>#E[3]#M[A](...but a tough foe's just what I need to
get warmed up.)</t>
  </si>
  <si>
    <t>TU_00_BTL1_ST</t>
  </si>
  <si>
    <t>#E[I]#M[0]</t>
  </si>
  <si>
    <t>#K#0T(Taking on a tough monster like that
should be just what I need to warm up.)</t>
  </si>
  <si>
    <t>#E[1]#M[0](Probably better off doing that before
moving on.)</t>
  </si>
  <si>
    <t>TU_00_BTL1_Entry_Check</t>
  </si>
  <si>
    <t>TU_00_BTL1_WIN</t>
  </si>
  <si>
    <t>I_NOTE_HELP020</t>
  </si>
  <si>
    <t>#E_J#M_4</t>
  </si>
  <si>
    <t>#KNot bad. The monsters around here 
shouldn't be a problem if you can
keep that up.</t>
  </si>
  <si>
    <t>#1K(No. I can do better... I need to hurry up
and get back in fighting form.)</t>
  </si>
  <si>
    <t>#KH-Hey...!</t>
  </si>
  <si>
    <t>You can now view the Monster Guide.</t>
  </si>
  <si>
    <t>The Monster Guide automatically records information on
monsters you've fought, serving as a valuable reference.</t>
  </si>
  <si>
    <t>Information is recorded gradually; unlocking all of a
monster's specifics will require you to keep attacking it
or use certain arts, items, and crafts.</t>
  </si>
  <si>
    <t>You can now view the Active Voice record.</t>
  </si>
  <si>
    <t>The Active Voice record lists the last fifty active voice
lines heard, allowing you to reread them or listen to them
again.</t>
  </si>
  <si>
    <t>TU_00_NAVI_MINIMAP</t>
  </si>
  <si>
    <t>I_NOTE_HELP003</t>
  </si>
  <si>
    <t>TU_00_BTL2_FIND</t>
  </si>
  <si>
    <t>C_MON234</t>
  </si>
  <si>
    <t>Rolling Stone</t>
  </si>
  <si>
    <t>#4K(Hmm... I don't think that one'll be
easy to cut down with my sword...)</t>
  </si>
  <si>
    <t>#E[1]#M[0](Might be better off using arts.)</t>
  </si>
  <si>
    <t>TU_00_BTL2_ST</t>
  </si>
  <si>
    <t>#K#0T(That enemy back there didn't look
like one that'd be easy to cut down
with my sword.)</t>
  </si>
  <si>
    <t>#E[1]#M[0](It could be the perfect chance to
get the hang of using arts again.)</t>
  </si>
  <si>
    <t>TU_00_HEALOBJ</t>
  </si>
  <si>
    <t>#E[C]#M[8]</t>
  </si>
  <si>
    <t>#K#0T(What's an orbment charging station
doing out here?)</t>
  </si>
  <si>
    <t>#E[1]#M[0](Well, whatever. This'll be a good point
to return to if I need to recharge.)</t>
  </si>
  <si>
    <t>Orbment charging stations like this are found in
particularly dangerous areas.</t>
  </si>
  <si>
    <t>Inspecting it by pressing the × button and choosing 'Rest'
will allow you to recover HP and EP.</t>
  </si>
  <si>
    <t>_valimar_setting</t>
  </si>
  <si>
    <t>_EV_00_00_00</t>
  </si>
  <si>
    <t>_EV_00_00_01</t>
  </si>
  <si>
    <t>_EV_00_01_00</t>
  </si>
  <si>
    <t>_EV_00_14_02</t>
  </si>
  <si>
    <t>_YR_04_04</t>
  </si>
  <si>
    <t>_TU_00_BASIC</t>
  </si>
  <si>
    <t>_TU_00_GET_EQUIP</t>
  </si>
  <si>
    <t>_TU_00_EQ_ST1</t>
  </si>
  <si>
    <t>_TU_00_EQ_ST2</t>
  </si>
  <si>
    <t>_TU_00_BTL1_WIN</t>
  </si>
  <si>
    <t>_TU_00_NAVI_MINIMAP</t>
  </si>
</sst>
</file>

<file path=xl/styles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88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9873FF"/>
      </patternFill>
    </fill>
    <fill>
      <patternFill patternType="solid">
        <fgColor rgb="FFFF9473"/>
      </patternFill>
    </fill>
    <fill>
      <patternFill patternType="solid">
        <fgColor rgb="FFFF7873"/>
      </patternFill>
    </fill>
    <fill>
      <patternFill patternType="solid">
        <fgColor rgb="FF73FFD5"/>
      </patternFill>
    </fill>
    <fill>
      <patternFill patternType="solid">
        <fgColor rgb="FFFFCE73"/>
      </patternFill>
    </fill>
    <fill>
      <patternFill patternType="solid">
        <fgColor rgb="FFB0FF73"/>
      </patternFill>
    </fill>
    <fill>
      <patternFill patternType="solid">
        <fgColor rgb="FFFF7F73"/>
      </patternFill>
    </fill>
    <fill>
      <patternFill patternType="solid">
        <fgColor rgb="FFFFE873"/>
      </patternFill>
    </fill>
    <fill>
      <patternFill patternType="solid">
        <fgColor rgb="FFFFE573"/>
      </patternFill>
    </fill>
    <fill>
      <patternFill patternType="solid">
        <fgColor rgb="FFFF7A73"/>
      </patternFill>
    </fill>
    <fill>
      <patternFill patternType="solid">
        <fgColor rgb="FFDEFF73"/>
      </patternFill>
    </fill>
    <fill>
      <patternFill patternType="solid">
        <fgColor rgb="FFFF9F73"/>
      </patternFill>
    </fill>
    <fill>
      <patternFill patternType="solid">
        <fgColor rgb="FF73FF7C"/>
      </patternFill>
    </fill>
    <fill>
      <patternFill patternType="solid">
        <fgColor rgb="FFFFA273"/>
      </patternFill>
    </fill>
    <fill>
      <patternFill patternType="solid">
        <fgColor rgb="FF73FF73"/>
      </patternFill>
    </fill>
    <fill>
      <patternFill patternType="solid">
        <fgColor rgb="FFB7FF73"/>
      </patternFill>
    </fill>
    <fill>
      <patternFill patternType="solid">
        <fgColor rgb="FFFF8F73"/>
      </patternFill>
    </fill>
    <fill>
      <patternFill patternType="solid">
        <fgColor rgb="FFE3FF73"/>
      </patternFill>
    </fill>
    <fill>
      <patternFill patternType="solid">
        <fgColor rgb="FFFFDE73"/>
      </patternFill>
    </fill>
    <fill>
      <patternFill patternType="solid">
        <fgColor rgb="FFFF8673"/>
      </patternFill>
    </fill>
    <fill>
      <patternFill patternType="solid">
        <fgColor rgb="FFFFDC73"/>
      </patternFill>
    </fill>
    <fill>
      <patternFill patternType="solid">
        <fgColor rgb="FFFFA673"/>
      </patternFill>
    </fill>
    <fill>
      <patternFill patternType="solid">
        <fgColor rgb="FFFFAD73"/>
      </patternFill>
    </fill>
    <fill>
      <patternFill patternType="solid">
        <fgColor rgb="FFFFAB73"/>
      </patternFill>
    </fill>
    <fill>
      <patternFill patternType="solid">
        <fgColor rgb="FFFFB473"/>
      </patternFill>
    </fill>
    <fill>
      <patternFill patternType="solid">
        <fgColor rgb="FFFFB273"/>
      </patternFill>
    </fill>
    <fill>
      <patternFill patternType="solid">
        <fgColor rgb="FFFFFA73"/>
      </patternFill>
    </fill>
    <fill>
      <patternFill patternType="solid">
        <fgColor rgb="FF9BFF73"/>
      </patternFill>
    </fill>
    <fill>
      <patternFill patternType="solid">
        <fgColor rgb="FFFFEA73"/>
      </patternFill>
    </fill>
    <fill>
      <patternFill patternType="solid">
        <fgColor rgb="FFFF9873"/>
      </patternFill>
    </fill>
    <fill>
      <patternFill patternType="solid">
        <fgColor rgb="FFFFB073"/>
      </patternFill>
    </fill>
    <fill>
      <patternFill patternType="solid">
        <fgColor rgb="FFFF9673"/>
      </patternFill>
    </fill>
    <fill>
      <patternFill patternType="solid">
        <fgColor rgb="FFBBFF73"/>
      </patternFill>
    </fill>
    <fill>
      <patternFill patternType="solid">
        <fgColor rgb="FFFFA973"/>
      </patternFill>
    </fill>
    <fill>
      <patternFill patternType="solid">
        <fgColor rgb="FFFF9D73"/>
      </patternFill>
    </fill>
    <fill>
      <patternFill patternType="solid">
        <fgColor rgb="FF94FF73"/>
      </patternFill>
    </fill>
    <fill>
      <patternFill patternType="solid">
        <fgColor rgb="FFFAFF73"/>
      </patternFill>
    </fill>
    <fill>
      <patternFill patternType="solid">
        <fgColor rgb="FF73FFD3"/>
      </patternFill>
    </fill>
    <fill>
      <patternFill patternType="solid">
        <fgColor rgb="FFFF8173"/>
      </patternFill>
    </fill>
    <fill>
      <patternFill patternType="solid">
        <fgColor rgb="FFFFC273"/>
      </patternFill>
    </fill>
    <fill>
      <patternFill patternType="solid">
        <fgColor rgb="FFFFC773"/>
      </patternFill>
    </fill>
    <fill>
      <patternFill patternType="solid">
        <fgColor rgb="FFFFE373"/>
      </patternFill>
    </fill>
    <fill>
      <patternFill patternType="solid">
        <fgColor rgb="FFFF0000"/>
      </patternFill>
    </fill>
    <fill>
      <patternFill patternType="solid">
        <fgColor rgb="FFFFE173"/>
      </patternFill>
    </fill>
    <fill>
      <patternFill patternType="solid">
        <fgColor rgb="FFF6FF73"/>
      </patternFill>
    </fill>
    <fill>
      <patternFill patternType="solid">
        <fgColor rgb="FFDCFF73"/>
      </patternFill>
    </fill>
    <fill>
      <patternFill patternType="solid">
        <fgColor rgb="FFDAFF73"/>
      </patternFill>
    </fill>
    <fill>
      <patternFill patternType="solid">
        <fgColor rgb="FFFFD773"/>
      </patternFill>
    </fill>
    <fill>
      <patternFill patternType="solid">
        <fgColor rgb="FFFFB773"/>
      </patternFill>
    </fill>
    <fill>
      <patternFill patternType="solid">
        <fgColor rgb="FFD7FF73"/>
      </patternFill>
    </fill>
    <fill>
      <patternFill patternType="solid">
        <fgColor rgb="FFC7FF73"/>
      </patternFill>
    </fill>
    <fill>
      <patternFill patternType="solid">
        <fgColor rgb="FFD0FF73"/>
      </patternFill>
    </fill>
    <fill>
      <patternFill patternType="solid">
        <fgColor rgb="FFFFFF73"/>
      </patternFill>
    </fill>
    <fill>
      <patternFill patternType="solid">
        <fgColor rgb="FFFDFF73"/>
      </patternFill>
    </fill>
    <fill>
      <patternFill patternType="solid">
        <fgColor rgb="FFFFFD73"/>
      </patternFill>
    </fill>
    <fill>
      <patternFill patternType="solid">
        <fgColor rgb="FFFFDA73"/>
      </patternFill>
    </fill>
    <fill>
      <patternFill patternType="solid">
        <fgColor rgb="FFFFEC73"/>
      </patternFill>
    </fill>
    <fill>
      <patternFill patternType="solid">
        <fgColor rgb="FFC2FF73"/>
      </patternFill>
    </fill>
    <fill>
      <patternFill patternType="solid">
        <fgColor rgb="FFFFF173"/>
      </patternFill>
    </fill>
    <fill>
      <patternFill patternType="solid">
        <fgColor rgb="FFD5FF73"/>
      </patternFill>
    </fill>
    <fill>
      <patternFill patternType="solid">
        <fgColor rgb="FF7CFF73"/>
      </patternFill>
    </fill>
    <fill>
      <patternFill patternType="solid">
        <fgColor rgb="FF73FF8F"/>
      </patternFill>
    </fill>
    <fill>
      <patternFill patternType="solid">
        <fgColor rgb="FF73FF91"/>
      </patternFill>
    </fill>
    <fill>
      <patternFill patternType="solid">
        <fgColor rgb="FFFFF373"/>
      </patternFill>
    </fill>
    <fill>
      <patternFill patternType="solid">
        <fgColor rgb="FFFFF673"/>
      </patternFill>
    </fill>
    <fill>
      <patternFill patternType="solid">
        <fgColor rgb="FFABFF73"/>
      </patternFill>
    </fill>
    <fill>
      <patternFill patternType="solid">
        <fgColor rgb="FF9FFF73"/>
      </patternFill>
    </fill>
    <fill>
      <patternFill patternType="solid">
        <fgColor rgb="FF98FF73"/>
      </patternFill>
    </fill>
    <fill>
      <patternFill patternType="solid">
        <fgColor rgb="FF73FFA9"/>
      </patternFill>
    </fill>
    <fill>
      <patternFill patternType="solid">
        <fgColor rgb="FFFF9173"/>
      </patternFill>
    </fill>
    <fill>
      <patternFill patternType="solid">
        <fgColor rgb="FFFF7C73"/>
      </patternFill>
    </fill>
    <fill>
      <patternFill patternType="solid">
        <fgColor rgb="FFFFEF73"/>
      </patternFill>
    </fill>
    <fill>
      <patternFill patternType="solid">
        <fgColor rgb="FFEFFF73"/>
      </patternFill>
    </fill>
    <fill>
      <patternFill patternType="solid">
        <fgColor rgb="FFBEFF73"/>
      </patternFill>
    </fill>
    <fill>
      <patternFill patternType="solid">
        <fgColor rgb="FF73FFB2"/>
      </patternFill>
    </fill>
    <fill>
      <patternFill patternType="solid">
        <fgColor rgb="FFADFF73"/>
      </patternFill>
    </fill>
    <fill>
      <patternFill patternType="solid">
        <fgColor rgb="FFF8FF73"/>
      </patternFill>
    </fill>
    <fill>
      <patternFill patternType="solid">
        <fgColor rgb="FF9DFF73"/>
      </patternFill>
    </fill>
    <fill>
      <patternFill patternType="solid">
        <fgColor rgb="FFB4FF73"/>
      </patternFill>
    </fill>
    <fill>
      <patternFill patternType="solid">
        <fgColor rgb="FF73FFE1"/>
      </patternFill>
    </fill>
    <fill>
      <patternFill patternType="solid">
        <fgColor rgb="FF73FFB4"/>
      </patternFill>
    </fill>
    <fill>
      <patternFill patternType="solid">
        <fgColor rgb="FF9B73FF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0" fillId="11" borderId="2" xfId="0" applyFill="1" applyBorder="1"/>
    <xf numFmtId="0" fontId="0" fillId="12" borderId="2" xfId="0" applyFill="1" applyBorder="1"/>
    <xf numFmtId="0" fontId="5" fillId="0" borderId="2" xfId="0" applyFont="1" applyBorder="1"/>
    <xf numFmtId="0" fontId="0" fillId="13" borderId="2" xfId="0" applyFill="1" applyBorder="1"/>
    <xf numFmtId="0" fontId="0" fillId="14" borderId="2" xfId="0" applyFill="1" applyBorder="1"/>
    <xf numFmtId="0" fontId="0" fillId="15" borderId="2" xfId="0" applyFill="1" applyBorder="1"/>
    <xf numFmtId="0" fontId="0" fillId="16" borderId="2" xfId="0" applyFill="1" applyBorder="1"/>
    <xf numFmtId="0" fontId="0" fillId="17" borderId="2" xfId="0" applyFill="1" applyBorder="1"/>
    <xf numFmtId="0" fontId="0" fillId="18" borderId="2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1" borderId="2" xfId="0" applyFill="1" applyBorder="1"/>
    <xf numFmtId="0" fontId="0" fillId="22" borderId="2" xfId="0" applyFill="1" applyBorder="1"/>
    <xf numFmtId="0" fontId="0" fillId="23" borderId="2" xfId="0" applyFill="1" applyBorder="1"/>
    <xf numFmtId="0" fontId="0" fillId="24" borderId="2" xfId="0" applyFill="1" applyBorder="1"/>
    <xf numFmtId="0" fontId="0" fillId="25" borderId="2" xfId="0" applyFill="1" applyBorder="1"/>
    <xf numFmtId="0" fontId="0" fillId="26" borderId="2" xfId="0" applyFill="1" applyBorder="1"/>
    <xf numFmtId="0" fontId="0" fillId="27" borderId="2" xfId="0" applyFill="1" applyBorder="1"/>
    <xf numFmtId="0" fontId="0" fillId="28" borderId="2" xfId="0" applyFill="1" applyBorder="1"/>
    <xf numFmtId="0" fontId="0" fillId="29" borderId="2" xfId="0" applyFill="1" applyBorder="1"/>
    <xf numFmtId="0" fontId="0" fillId="30" borderId="2" xfId="0" applyFill="1" applyBorder="1"/>
    <xf numFmtId="0" fontId="0" fillId="31" borderId="2" xfId="0" applyFill="1" applyBorder="1"/>
    <xf numFmtId="0" fontId="0" fillId="32" borderId="2" xfId="0" applyFill="1" applyBorder="1"/>
    <xf numFmtId="0" fontId="0" fillId="33" borderId="2" xfId="0" applyFill="1" applyBorder="1"/>
    <xf numFmtId="0" fontId="0" fillId="34" borderId="2" xfId="0" applyFill="1" applyBorder="1"/>
    <xf numFmtId="0" fontId="0" fillId="35" borderId="2" xfId="0" applyFill="1" applyBorder="1"/>
    <xf numFmtId="0" fontId="0" fillId="36" borderId="2" xfId="0" applyFill="1" applyBorder="1"/>
    <xf numFmtId="0" fontId="0" fillId="37" borderId="2" xfId="0" applyFill="1" applyBorder="1"/>
    <xf numFmtId="0" fontId="0" fillId="38" borderId="2" xfId="0" applyFill="1" applyBorder="1"/>
    <xf numFmtId="0" fontId="0" fillId="39" borderId="2" xfId="0" applyFill="1" applyBorder="1"/>
    <xf numFmtId="0" fontId="0" fillId="40" borderId="2" xfId="0" applyFill="1" applyBorder="1"/>
    <xf numFmtId="0" fontId="0" fillId="41" borderId="2" xfId="0" applyFill="1" applyBorder="1"/>
    <xf numFmtId="0" fontId="0" fillId="42" borderId="2" xfId="0" applyFill="1" applyBorder="1"/>
    <xf numFmtId="0" fontId="0" fillId="43" borderId="2" xfId="0" applyFill="1" applyBorder="1"/>
    <xf numFmtId="0" fontId="0" fillId="44" borderId="2" xfId="0" applyFill="1" applyBorder="1"/>
    <xf numFmtId="0" fontId="0" fillId="45" borderId="2" xfId="0" applyFill="1" applyBorder="1"/>
    <xf numFmtId="0" fontId="0" fillId="46" borderId="2" xfId="0" applyFill="1" applyBorder="1"/>
    <xf numFmtId="0" fontId="0" fillId="47" borderId="2" xfId="0" applyFill="1" applyBorder="1"/>
    <xf numFmtId="0" fontId="0" fillId="48" borderId="0" xfId="0" applyFill="1" applyAlignment="1">
      <alignment horizontal="center" vertical="center" wrapText="1"/>
    </xf>
    <xf numFmtId="0" fontId="0" fillId="49" borderId="2" xfId="0" applyFill="1" applyBorder="1"/>
    <xf numFmtId="0" fontId="0" fillId="50" borderId="2" xfId="0" applyFill="1" applyBorder="1"/>
    <xf numFmtId="0" fontId="0" fillId="51" borderId="2" xfId="0" applyFill="1" applyBorder="1"/>
    <xf numFmtId="0" fontId="0" fillId="52" borderId="2" xfId="0" applyFill="1" applyBorder="1"/>
    <xf numFmtId="0" fontId="0" fillId="53" borderId="2" xfId="0" applyFill="1" applyBorder="1"/>
    <xf numFmtId="0" fontId="0" fillId="54" borderId="2" xfId="0" applyFill="1" applyBorder="1"/>
    <xf numFmtId="0" fontId="0" fillId="55" borderId="2" xfId="0" applyFill="1" applyBorder="1"/>
    <xf numFmtId="0" fontId="0" fillId="56" borderId="2" xfId="0" applyFill="1" applyBorder="1"/>
    <xf numFmtId="0" fontId="0" fillId="57" borderId="2" xfId="0" applyFill="1" applyBorder="1"/>
    <xf numFmtId="0" fontId="0" fillId="58" borderId="2" xfId="0" applyFill="1" applyBorder="1"/>
    <xf numFmtId="0" fontId="0" fillId="59" borderId="2" xfId="0" applyFill="1" applyBorder="1"/>
    <xf numFmtId="0" fontId="0" fillId="60" borderId="2" xfId="0" applyFill="1" applyBorder="1"/>
    <xf numFmtId="0" fontId="0" fillId="61" borderId="2" xfId="0" applyFill="1" applyBorder="1"/>
    <xf numFmtId="0" fontId="0" fillId="62" borderId="2" xfId="0" applyFill="1" applyBorder="1"/>
    <xf numFmtId="0" fontId="0" fillId="63" borderId="2" xfId="0" applyFill="1" applyBorder="1"/>
    <xf numFmtId="0" fontId="0" fillId="64" borderId="2" xfId="0" applyFill="1" applyBorder="1"/>
    <xf numFmtId="0" fontId="0" fillId="65" borderId="2" xfId="0" applyFill="1" applyBorder="1"/>
    <xf numFmtId="0" fontId="0" fillId="66" borderId="2" xfId="0" applyFill="1" applyBorder="1"/>
    <xf numFmtId="0" fontId="0" fillId="67" borderId="2" xfId="0" applyFill="1" applyBorder="1"/>
    <xf numFmtId="0" fontId="0" fillId="68" borderId="2" xfId="0" applyFill="1" applyBorder="1"/>
    <xf numFmtId="0" fontId="0" fillId="69" borderId="2" xfId="0" applyFill="1" applyBorder="1"/>
    <xf numFmtId="0" fontId="0" fillId="70" borderId="2" xfId="0" applyFill="1" applyBorder="1"/>
    <xf numFmtId="0" fontId="0" fillId="71" borderId="2" xfId="0" applyFill="1" applyBorder="1"/>
    <xf numFmtId="0" fontId="0" fillId="72" borderId="2" xfId="0" applyFill="1" applyBorder="1"/>
    <xf numFmtId="0" fontId="0" fillId="73" borderId="2" xfId="0" applyFill="1" applyBorder="1"/>
    <xf numFmtId="0" fontId="0" fillId="74" borderId="2" xfId="0" applyFill="1" applyBorder="1"/>
    <xf numFmtId="0" fontId="0" fillId="75" borderId="2" xfId="0" applyFill="1" applyBorder="1"/>
    <xf numFmtId="0" fontId="0" fillId="76" borderId="2" xfId="0" applyFill="1" applyBorder="1"/>
    <xf numFmtId="0" fontId="0" fillId="77" borderId="2" xfId="0" applyFill="1" applyBorder="1"/>
    <xf numFmtId="0" fontId="0" fillId="78" borderId="2" xfId="0" applyFill="1" applyBorder="1"/>
    <xf numFmtId="0" fontId="0" fillId="79" borderId="2" xfId="0" applyFill="1" applyBorder="1"/>
    <xf numFmtId="0" fontId="0" fillId="80" borderId="2" xfId="0" applyFill="1" applyBorder="1"/>
    <xf numFmtId="0" fontId="0" fillId="81" borderId="2" xfId="0" applyFill="1" applyBorder="1"/>
    <xf numFmtId="0" fontId="0" fillId="82" borderId="2" xfId="0" applyFill="1" applyBorder="1"/>
    <xf numFmtId="0" fontId="0" fillId="83" borderId="2" xfId="0" applyFill="1" applyBorder="1"/>
    <xf numFmtId="0" fontId="0" fillId="84" borderId="2" xfId="0" applyFill="1" applyBorder="1"/>
    <xf numFmtId="0" fontId="0" fillId="85" borderId="2" xfId="0" applyFill="1" applyBorder="1"/>
    <xf numFmtId="0" fontId="0" fillId="86" borderId="2" xfId="0" applyFill="1" applyBorder="1"/>
    <xf numFmtId="0" fontId="0" fillId="87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J5915"/>
  <sheetViews>
    <sheetView showRuler="0" workbookViewId="0"/>
  </sheetViews>
  <sheetFormatPr defaultRowHeight="15"/>
  <sheetData>
    <row r="1" s="1" customFormat="1" customHeight="0">
      <c r="A1" s="1" t="s">
        <v>0</v>
      </c>
    </row>
    <row r="2" s="1" customFormat="1" customHeight="0">
      <c r="A2" s="2" t="s">
        <v>1</v>
      </c>
    </row>
    <row r="3" s="1" customFormat="1" customHeight="0"/>
    <row r="4" s="3" customFormat="1" customHeight="0">
      <c r="A4" s="3" t="s">
        <v>2</v>
      </c>
      <c r="B4" s="3" t="s">
        <v>3</v>
      </c>
    </row>
    <row r="5">
      <c r="A5" t="s">
        <v>4</v>
      </c>
      <c r="B5" s="4" t="s">
        <v>5</v>
      </c>
    </row>
    <row r="6">
      <c r="A6" t="n">
        <v>820</v>
      </c>
      <c r="B6" s="5" t="n">
        <v>1</v>
      </c>
    </row>
    <row r="7" s="3" customFormat="1" customHeight="0">
      <c r="A7" s="3" t="s">
        <v>2</v>
      </c>
      <c r="B7" s="3" t="s">
        <v>3</v>
      </c>
    </row>
    <row r="8">
      <c r="A8" t="s">
        <v>4</v>
      </c>
      <c r="B8" s="4" t="s">
        <v>5</v>
      </c>
      <c r="C8" s="4" t="s">
        <v>6</v>
      </c>
      <c r="D8" s="4" t="s">
        <v>8</v>
      </c>
      <c r="E8" s="4" t="s">
        <v>9</v>
      </c>
      <c r="F8" s="4" t="s">
        <v>10</v>
      </c>
      <c r="G8" s="4" t="s">
        <v>10</v>
      </c>
      <c r="H8" s="4" t="s">
        <v>10</v>
      </c>
      <c r="I8" s="4" t="s">
        <v>10</v>
      </c>
      <c r="J8" s="4" t="s">
        <v>10</v>
      </c>
      <c r="K8" s="4" t="s">
        <v>10</v>
      </c>
      <c r="L8" s="4" t="s">
        <v>9</v>
      </c>
      <c r="M8" s="4" t="s">
        <v>6</v>
      </c>
      <c r="N8" s="4" t="s">
        <v>8</v>
      </c>
      <c r="O8" s="4" t="s">
        <v>6</v>
      </c>
      <c r="P8" s="4" t="s">
        <v>8</v>
      </c>
      <c r="Q8" s="4" t="s">
        <v>6</v>
      </c>
      <c r="R8" s="4" t="s">
        <v>8</v>
      </c>
      <c r="S8" s="4" t="s">
        <v>6</v>
      </c>
      <c r="T8" s="4" t="s">
        <v>8</v>
      </c>
      <c r="U8" s="4" t="s">
        <v>6</v>
      </c>
      <c r="V8" s="4" t="s">
        <v>8</v>
      </c>
      <c r="W8" s="4" t="s">
        <v>6</v>
      </c>
      <c r="X8" s="4" t="s">
        <v>8</v>
      </c>
      <c r="Y8" s="4" t="s">
        <v>6</v>
      </c>
      <c r="Z8" s="4" t="s">
        <v>8</v>
      </c>
      <c r="AA8" s="4" t="s">
        <v>6</v>
      </c>
      <c r="AB8" s="4" t="s">
        <v>8</v>
      </c>
      <c r="AC8" s="4" t="s">
        <v>13</v>
      </c>
      <c r="AD8" s="4" t="s">
        <v>13</v>
      </c>
      <c r="AE8" s="4" t="s">
        <v>13</v>
      </c>
      <c r="AF8" s="4" t="s">
        <v>13</v>
      </c>
      <c r="AG8" s="4" t="s">
        <v>13</v>
      </c>
      <c r="AH8" s="4" t="s">
        <v>13</v>
      </c>
      <c r="AI8" s="4" t="s">
        <v>13</v>
      </c>
      <c r="AJ8" s="4" t="s">
        <v>13</v>
      </c>
      <c r="AK8" s="4" t="s">
        <v>14</v>
      </c>
      <c r="AL8" s="4" t="s">
        <v>14</v>
      </c>
      <c r="AM8" s="4" t="s">
        <v>14</v>
      </c>
      <c r="AN8" s="4" t="s">
        <v>14</v>
      </c>
      <c r="AO8" s="4" t="s">
        <v>14</v>
      </c>
      <c r="AP8" s="4" t="s">
        <v>14</v>
      </c>
      <c r="AQ8" s="4" t="s">
        <v>14</v>
      </c>
      <c r="AR8" s="4" t="s">
        <v>14</v>
      </c>
      <c r="AS8" s="4" t="s">
        <v>9</v>
      </c>
      <c r="AT8" s="4" t="s">
        <v>6</v>
      </c>
      <c r="AU8" s="4" t="s">
        <v>8</v>
      </c>
      <c r="AV8" s="4" t="s">
        <v>6</v>
      </c>
      <c r="AW8" s="4" t="s">
        <v>8</v>
      </c>
      <c r="AX8" s="4" t="s">
        <v>6</v>
      </c>
      <c r="AY8" s="4" t="s">
        <v>8</v>
      </c>
      <c r="AZ8" s="4" t="s">
        <v>6</v>
      </c>
      <c r="BA8" s="4" t="s">
        <v>8</v>
      </c>
      <c r="BB8" s="4" t="s">
        <v>6</v>
      </c>
      <c r="BC8" s="4" t="s">
        <v>8</v>
      </c>
      <c r="BD8" s="4" t="s">
        <v>6</v>
      </c>
      <c r="BE8" s="4" t="s">
        <v>8</v>
      </c>
      <c r="BF8" s="4" t="s">
        <v>6</v>
      </c>
      <c r="BG8" s="4" t="s">
        <v>8</v>
      </c>
      <c r="BH8" s="4" t="s">
        <v>6</v>
      </c>
      <c r="BI8" s="4" t="s">
        <v>8</v>
      </c>
      <c r="BJ8" s="4" t="s">
        <v>13</v>
      </c>
      <c r="BK8" s="4" t="s">
        <v>13</v>
      </c>
      <c r="BL8" s="4" t="s">
        <v>13</v>
      </c>
      <c r="BM8" s="4" t="s">
        <v>13</v>
      </c>
      <c r="BN8" s="4" t="s">
        <v>13</v>
      </c>
      <c r="BO8" s="4" t="s">
        <v>13</v>
      </c>
      <c r="BP8" s="4" t="s">
        <v>13</v>
      </c>
      <c r="BQ8" s="4" t="s">
        <v>13</v>
      </c>
      <c r="BR8" s="4" t="s">
        <v>14</v>
      </c>
      <c r="BS8" s="4" t="s">
        <v>14</v>
      </c>
      <c r="BT8" s="4" t="s">
        <v>14</v>
      </c>
      <c r="BU8" s="4" t="s">
        <v>14</v>
      </c>
      <c r="BV8" s="4" t="s">
        <v>14</v>
      </c>
      <c r="BW8" s="4" t="s">
        <v>14</v>
      </c>
      <c r="BX8" s="4" t="s">
        <v>14</v>
      </c>
      <c r="BY8" s="4" t="s">
        <v>14</v>
      </c>
      <c r="BZ8" s="4" t="s">
        <v>9</v>
      </c>
      <c r="CA8" s="4" t="s">
        <v>6</v>
      </c>
      <c r="CB8" s="4" t="s">
        <v>8</v>
      </c>
      <c r="CC8" s="4" t="s">
        <v>6</v>
      </c>
      <c r="CD8" s="4" t="s">
        <v>8</v>
      </c>
      <c r="CE8" s="4" t="s">
        <v>6</v>
      </c>
      <c r="CF8" s="4" t="s">
        <v>8</v>
      </c>
      <c r="CG8" s="4" t="s">
        <v>6</v>
      </c>
      <c r="CH8" s="4" t="s">
        <v>8</v>
      </c>
      <c r="CI8" s="4" t="s">
        <v>6</v>
      </c>
      <c r="CJ8" s="4" t="s">
        <v>8</v>
      </c>
      <c r="CK8" s="4" t="s">
        <v>6</v>
      </c>
      <c r="CL8" s="4" t="s">
        <v>8</v>
      </c>
      <c r="CM8" s="4" t="s">
        <v>6</v>
      </c>
      <c r="CN8" s="4" t="s">
        <v>8</v>
      </c>
      <c r="CO8" s="4" t="s">
        <v>6</v>
      </c>
      <c r="CP8" s="4" t="s">
        <v>8</v>
      </c>
      <c r="CQ8" s="4" t="s">
        <v>13</v>
      </c>
      <c r="CR8" s="4" t="s">
        <v>13</v>
      </c>
      <c r="CS8" s="4" t="s">
        <v>13</v>
      </c>
      <c r="CT8" s="4" t="s">
        <v>13</v>
      </c>
      <c r="CU8" s="4" t="s">
        <v>13</v>
      </c>
      <c r="CV8" s="4" t="s">
        <v>13</v>
      </c>
      <c r="CW8" s="4" t="s">
        <v>13</v>
      </c>
      <c r="CX8" s="4" t="s">
        <v>13</v>
      </c>
      <c r="CY8" s="4" t="s">
        <v>14</v>
      </c>
      <c r="CZ8" s="4" t="s">
        <v>14</v>
      </c>
      <c r="DA8" s="4" t="s">
        <v>14</v>
      </c>
      <c r="DB8" s="4" t="s">
        <v>14</v>
      </c>
      <c r="DC8" s="4" t="s">
        <v>14</v>
      </c>
      <c r="DD8" s="4" t="s">
        <v>14</v>
      </c>
      <c r="DE8" s="4" t="s">
        <v>14</v>
      </c>
      <c r="DF8" s="4" t="s">
        <v>14</v>
      </c>
      <c r="DG8" s="4" t="s">
        <v>9</v>
      </c>
      <c r="DH8" s="4" t="s">
        <v>6</v>
      </c>
      <c r="DI8" s="4" t="s">
        <v>8</v>
      </c>
      <c r="DJ8" s="4" t="s">
        <v>6</v>
      </c>
      <c r="DK8" s="4" t="s">
        <v>8</v>
      </c>
      <c r="DL8" s="4" t="s">
        <v>6</v>
      </c>
      <c r="DM8" s="4" t="s">
        <v>8</v>
      </c>
      <c r="DN8" s="4" t="s">
        <v>6</v>
      </c>
      <c r="DO8" s="4" t="s">
        <v>8</v>
      </c>
      <c r="DP8" s="4" t="s">
        <v>6</v>
      </c>
      <c r="DQ8" s="4" t="s">
        <v>8</v>
      </c>
      <c r="DR8" s="4" t="s">
        <v>6</v>
      </c>
      <c r="DS8" s="4" t="s">
        <v>8</v>
      </c>
      <c r="DT8" s="4" t="s">
        <v>6</v>
      </c>
      <c r="DU8" s="4" t="s">
        <v>8</v>
      </c>
      <c r="DV8" s="4" t="s">
        <v>6</v>
      </c>
      <c r="DW8" s="4" t="s">
        <v>8</v>
      </c>
      <c r="DX8" s="4" t="s">
        <v>13</v>
      </c>
      <c r="DY8" s="4" t="s">
        <v>13</v>
      </c>
      <c r="DZ8" s="4" t="s">
        <v>13</v>
      </c>
      <c r="EA8" s="4" t="s">
        <v>13</v>
      </c>
      <c r="EB8" s="4" t="s">
        <v>13</v>
      </c>
      <c r="EC8" s="4" t="s">
        <v>13</v>
      </c>
      <c r="ED8" s="4" t="s">
        <v>13</v>
      </c>
      <c r="EE8" s="4" t="s">
        <v>13</v>
      </c>
      <c r="EF8" s="4" t="s">
        <v>14</v>
      </c>
      <c r="EG8" s="4" t="s">
        <v>14</v>
      </c>
      <c r="EH8" s="4" t="s">
        <v>14</v>
      </c>
      <c r="EI8" s="4" t="s">
        <v>14</v>
      </c>
      <c r="EJ8" s="4" t="s">
        <v>14</v>
      </c>
      <c r="EK8" s="4" t="s">
        <v>14</v>
      </c>
      <c r="EL8" s="4" t="s">
        <v>14</v>
      </c>
      <c r="EM8" s="4" t="s">
        <v>14</v>
      </c>
      <c r="EN8" s="4" t="s">
        <v>9</v>
      </c>
      <c r="EO8" s="4" t="s">
        <v>6</v>
      </c>
      <c r="EP8" s="4" t="s">
        <v>8</v>
      </c>
      <c r="EQ8" s="4" t="s">
        <v>6</v>
      </c>
      <c r="ER8" s="4" t="s">
        <v>8</v>
      </c>
      <c r="ES8" s="4" t="s">
        <v>6</v>
      </c>
      <c r="ET8" s="4" t="s">
        <v>8</v>
      </c>
      <c r="EU8" s="4" t="s">
        <v>6</v>
      </c>
      <c r="EV8" s="4" t="s">
        <v>8</v>
      </c>
      <c r="EW8" s="4" t="s">
        <v>6</v>
      </c>
      <c r="EX8" s="4" t="s">
        <v>8</v>
      </c>
      <c r="EY8" s="4" t="s">
        <v>6</v>
      </c>
      <c r="EZ8" s="4" t="s">
        <v>8</v>
      </c>
      <c r="FA8" s="4" t="s">
        <v>6</v>
      </c>
      <c r="FB8" s="4" t="s">
        <v>8</v>
      </c>
      <c r="FC8" s="4" t="s">
        <v>6</v>
      </c>
      <c r="FD8" s="4" t="s">
        <v>8</v>
      </c>
      <c r="FE8" s="4" t="s">
        <v>13</v>
      </c>
      <c r="FF8" s="4" t="s">
        <v>13</v>
      </c>
      <c r="FG8" s="4" t="s">
        <v>13</v>
      </c>
      <c r="FH8" s="4" t="s">
        <v>13</v>
      </c>
      <c r="FI8" s="4" t="s">
        <v>13</v>
      </c>
      <c r="FJ8" s="4" t="s">
        <v>13</v>
      </c>
      <c r="FK8" s="4" t="s">
        <v>13</v>
      </c>
      <c r="FL8" s="4" t="s">
        <v>13</v>
      </c>
      <c r="FM8" s="4" t="s">
        <v>14</v>
      </c>
      <c r="FN8" s="4" t="s">
        <v>14</v>
      </c>
      <c r="FO8" s="4" t="s">
        <v>14</v>
      </c>
      <c r="FP8" s="4" t="s">
        <v>14</v>
      </c>
      <c r="FQ8" s="4" t="s">
        <v>14</v>
      </c>
      <c r="FR8" s="4" t="s">
        <v>14</v>
      </c>
      <c r="FS8" s="4" t="s">
        <v>14</v>
      </c>
      <c r="FT8" s="4" t="s">
        <v>14</v>
      </c>
      <c r="FU8" s="4" t="s">
        <v>9</v>
      </c>
      <c r="FV8" s="4" t="s">
        <v>6</v>
      </c>
      <c r="FW8" s="4" t="s">
        <v>8</v>
      </c>
      <c r="FX8" s="4" t="s">
        <v>6</v>
      </c>
      <c r="FY8" s="4" t="s">
        <v>8</v>
      </c>
      <c r="FZ8" s="4" t="s">
        <v>6</v>
      </c>
      <c r="GA8" s="4" t="s">
        <v>8</v>
      </c>
      <c r="GB8" s="4" t="s">
        <v>6</v>
      </c>
      <c r="GC8" s="4" t="s">
        <v>8</v>
      </c>
      <c r="GD8" s="4" t="s">
        <v>6</v>
      </c>
      <c r="GE8" s="4" t="s">
        <v>8</v>
      </c>
      <c r="GF8" s="4" t="s">
        <v>6</v>
      </c>
      <c r="GG8" s="4" t="s">
        <v>8</v>
      </c>
      <c r="GH8" s="4" t="s">
        <v>6</v>
      </c>
      <c r="GI8" s="4" t="s">
        <v>8</v>
      </c>
      <c r="GJ8" s="4" t="s">
        <v>6</v>
      </c>
      <c r="GK8" s="4" t="s">
        <v>8</v>
      </c>
      <c r="GL8" s="4" t="s">
        <v>13</v>
      </c>
      <c r="GM8" s="4" t="s">
        <v>13</v>
      </c>
      <c r="GN8" s="4" t="s">
        <v>13</v>
      </c>
      <c r="GO8" s="4" t="s">
        <v>13</v>
      </c>
      <c r="GP8" s="4" t="s">
        <v>13</v>
      </c>
      <c r="GQ8" s="4" t="s">
        <v>13</v>
      </c>
      <c r="GR8" s="4" t="s">
        <v>13</v>
      </c>
      <c r="GS8" s="4" t="s">
        <v>13</v>
      </c>
      <c r="GT8" s="4" t="s">
        <v>14</v>
      </c>
      <c r="GU8" s="4" t="s">
        <v>14</v>
      </c>
      <c r="GV8" s="4" t="s">
        <v>14</v>
      </c>
      <c r="GW8" s="4" t="s">
        <v>14</v>
      </c>
      <c r="GX8" s="4" t="s">
        <v>14</v>
      </c>
      <c r="GY8" s="4" t="s">
        <v>14</v>
      </c>
      <c r="GZ8" s="4" t="s">
        <v>14</v>
      </c>
      <c r="HA8" s="4" t="s">
        <v>14</v>
      </c>
      <c r="HB8" s="4" t="s">
        <v>9</v>
      </c>
      <c r="HC8" s="4" t="s">
        <v>6</v>
      </c>
      <c r="HD8" s="4" t="s">
        <v>8</v>
      </c>
      <c r="HE8" s="4" t="s">
        <v>6</v>
      </c>
      <c r="HF8" s="4" t="s">
        <v>8</v>
      </c>
      <c r="HG8" s="4" t="s">
        <v>6</v>
      </c>
      <c r="HH8" s="4" t="s">
        <v>8</v>
      </c>
      <c r="HI8" s="4" t="s">
        <v>6</v>
      </c>
      <c r="HJ8" s="4" t="s">
        <v>8</v>
      </c>
      <c r="HK8" s="4" t="s">
        <v>6</v>
      </c>
      <c r="HL8" s="4" t="s">
        <v>8</v>
      </c>
      <c r="HM8" s="4" t="s">
        <v>6</v>
      </c>
      <c r="HN8" s="4" t="s">
        <v>8</v>
      </c>
      <c r="HO8" s="4" t="s">
        <v>6</v>
      </c>
      <c r="HP8" s="4" t="s">
        <v>8</v>
      </c>
      <c r="HQ8" s="4" t="s">
        <v>6</v>
      </c>
      <c r="HR8" s="4" t="s">
        <v>8</v>
      </c>
      <c r="HS8" s="4" t="s">
        <v>13</v>
      </c>
      <c r="HT8" s="4" t="s">
        <v>13</v>
      </c>
      <c r="HU8" s="4" t="s">
        <v>13</v>
      </c>
      <c r="HV8" s="4" t="s">
        <v>13</v>
      </c>
      <c r="HW8" s="4" t="s">
        <v>13</v>
      </c>
      <c r="HX8" s="4" t="s">
        <v>13</v>
      </c>
      <c r="HY8" s="4" t="s">
        <v>13</v>
      </c>
      <c r="HZ8" s="4" t="s">
        <v>13</v>
      </c>
      <c r="IA8" s="4" t="s">
        <v>14</v>
      </c>
      <c r="IB8" s="4" t="s">
        <v>14</v>
      </c>
      <c r="IC8" s="4" t="s">
        <v>14</v>
      </c>
      <c r="ID8" s="4" t="s">
        <v>14</v>
      </c>
      <c r="IE8" s="4" t="s">
        <v>14</v>
      </c>
      <c r="IF8" s="4" t="s">
        <v>14</v>
      </c>
      <c r="IG8" s="4" t="s">
        <v>14</v>
      </c>
      <c r="IH8" s="4" t="s">
        <v>14</v>
      </c>
      <c r="II8" s="4" t="s">
        <v>14</v>
      </c>
      <c r="IJ8" s="4" t="s">
        <v>14</v>
      </c>
      <c r="IK8" s="4" t="s">
        <v>14</v>
      </c>
      <c r="IL8" s="4" t="s">
        <v>14</v>
      </c>
      <c r="IM8" s="4" t="s">
        <v>14</v>
      </c>
      <c r="IN8" s="4" t="s">
        <v>14</v>
      </c>
      <c r="IO8" s="4" t="s">
        <v>14</v>
      </c>
      <c r="IP8" s="4" t="s">
        <v>14</v>
      </c>
      <c r="IQ8" s="4" t="s">
        <v>14</v>
      </c>
      <c r="IR8" s="4" t="s">
        <v>14</v>
      </c>
      <c r="IS8" s="4" t="s">
        <v>14</v>
      </c>
      <c r="IT8" s="4" t="s">
        <v>14</v>
      </c>
      <c r="IU8" s="4" t="s">
        <v>14</v>
      </c>
      <c r="IV8" s="4" t="s">
        <v>14</v>
      </c>
      <c r="IW8" s="4" t="s">
        <v>14</v>
      </c>
      <c r="IX8" s="4" t="s">
        <v>14</v>
      </c>
      <c r="IY8" s="4" t="s">
        <v>14</v>
      </c>
      <c r="IZ8" s="4" t="s">
        <v>14</v>
      </c>
      <c r="JA8" s="4" t="s">
        <v>14</v>
      </c>
      <c r="JB8" s="4" t="s">
        <v>14</v>
      </c>
      <c r="JC8" s="4" t="s">
        <v>14</v>
      </c>
      <c r="JD8" s="4" t="s">
        <v>14</v>
      </c>
      <c r="JE8" s="4" t="s">
        <v>14</v>
      </c>
      <c r="JF8" s="4" t="s">
        <v>14</v>
      </c>
      <c r="JG8" s="4" t="s">
        <v>14</v>
      </c>
      <c r="JH8" s="4" t="s">
        <v>14</v>
      </c>
      <c r="JI8" s="4" t="s">
        <v>14</v>
      </c>
      <c r="JJ8" s="4" t="s">
        <v>14</v>
      </c>
    </row>
    <row r="9">
      <c r="A9" t="n">
        <v>824</v>
      </c>
      <c r="B9" s="6" t="n">
        <v>256</v>
      </c>
      <c r="C9" s="7" t="s">
        <v>7</v>
      </c>
      <c r="D9" s="7" t="n">
        <f t="normal" ca="1">16-LENB(INDIRECT(ADDRESS(9,3)))</f>
        <v>0</v>
      </c>
      <c r="E9" s="7" t="n">
        <v>0</v>
      </c>
      <c r="F9" s="7" t="n">
        <v>420</v>
      </c>
      <c r="G9" s="7" t="n">
        <v>423</v>
      </c>
      <c r="H9" s="7" t="n">
        <v>0</v>
      </c>
      <c r="I9" s="7" t="n">
        <v>0</v>
      </c>
      <c r="J9" s="7" t="n">
        <v>1</v>
      </c>
      <c r="K9" s="7" t="n">
        <v>0</v>
      </c>
      <c r="L9" s="7" t="n">
        <v>0</v>
      </c>
      <c r="M9" s="7" t="s">
        <v>11</v>
      </c>
      <c r="N9" s="7" t="n">
        <f t="normal" ca="1">16-LENB(INDIRECT(ADDRESS(9,13)))</f>
        <v>0</v>
      </c>
      <c r="O9" s="7" t="s">
        <v>11</v>
      </c>
      <c r="P9" s="7" t="n">
        <f t="normal" ca="1">16-LENB(INDIRECT(ADDRESS(9,15)))</f>
        <v>0</v>
      </c>
      <c r="Q9" s="7" t="s">
        <v>11</v>
      </c>
      <c r="R9" s="7" t="n">
        <f t="normal" ca="1">16-LENB(INDIRECT(ADDRESS(9,17)))</f>
        <v>0</v>
      </c>
      <c r="S9" s="7" t="s">
        <v>11</v>
      </c>
      <c r="T9" s="7" t="n">
        <f t="normal" ca="1">16-LENB(INDIRECT(ADDRESS(9,19)))</f>
        <v>0</v>
      </c>
      <c r="U9" s="7" t="s">
        <v>11</v>
      </c>
      <c r="V9" s="7" t="n">
        <f t="normal" ca="1">16-LENB(INDIRECT(ADDRESS(9,21)))</f>
        <v>0</v>
      </c>
      <c r="W9" s="7" t="s">
        <v>11</v>
      </c>
      <c r="X9" s="7" t="n">
        <f t="normal" ca="1">16-LENB(INDIRECT(ADDRESS(9,23)))</f>
        <v>0</v>
      </c>
      <c r="Y9" s="7" t="s">
        <v>12</v>
      </c>
      <c r="Z9" s="7" t="n">
        <f t="normal" ca="1">16-LENB(INDIRECT(ADDRESS(9,25)))</f>
        <v>0</v>
      </c>
      <c r="AA9" s="7" t="s">
        <v>12</v>
      </c>
      <c r="AB9" s="7" t="n">
        <f t="normal" ca="1">16-LENB(INDIRECT(ADDRESS(9,27)))</f>
        <v>0</v>
      </c>
      <c r="AC9" s="7" t="n">
        <v>100</v>
      </c>
      <c r="AD9" s="7" t="n">
        <v>100</v>
      </c>
      <c r="AE9" s="7" t="n">
        <v>50</v>
      </c>
      <c r="AF9" s="7" t="n">
        <v>50</v>
      </c>
      <c r="AG9" s="7" t="n">
        <v>50</v>
      </c>
      <c r="AH9" s="7" t="n">
        <v>50</v>
      </c>
      <c r="AI9" s="7" t="n">
        <v>0</v>
      </c>
      <c r="AJ9" s="7" t="n">
        <v>0</v>
      </c>
      <c r="AK9" s="7" t="n">
        <v>0</v>
      </c>
      <c r="AL9" s="7" t="n">
        <v>0</v>
      </c>
      <c r="AM9" s="7" t="n">
        <v>0</v>
      </c>
      <c r="AN9" s="7" t="n">
        <v>0</v>
      </c>
      <c r="AO9" s="7" t="n">
        <v>0</v>
      </c>
      <c r="AP9" s="7" t="n">
        <v>0</v>
      </c>
      <c r="AQ9" s="7" t="n">
        <v>0</v>
      </c>
      <c r="AR9" s="7" t="n">
        <v>0</v>
      </c>
      <c r="AS9" s="7" t="n">
        <v>1</v>
      </c>
      <c r="AT9" s="7" t="s">
        <v>15</v>
      </c>
      <c r="AU9" s="7" t="n">
        <f t="normal" ca="1">16-LENB(INDIRECT(ADDRESS(9,46)))</f>
        <v>0</v>
      </c>
      <c r="AV9" s="7" t="s">
        <v>15</v>
      </c>
      <c r="AW9" s="7" t="n">
        <f t="normal" ca="1">16-LENB(INDIRECT(ADDRESS(9,48)))</f>
        <v>0</v>
      </c>
      <c r="AX9" s="7" t="s">
        <v>12</v>
      </c>
      <c r="AY9" s="7" t="n">
        <f t="normal" ca="1">16-LENB(INDIRECT(ADDRESS(9,50)))</f>
        <v>0</v>
      </c>
      <c r="AZ9" s="7" t="s">
        <v>12</v>
      </c>
      <c r="BA9" s="7" t="n">
        <f t="normal" ca="1">16-LENB(INDIRECT(ADDRESS(9,52)))</f>
        <v>0</v>
      </c>
      <c r="BB9" s="7" t="s">
        <v>12</v>
      </c>
      <c r="BC9" s="7" t="n">
        <f t="normal" ca="1">16-LENB(INDIRECT(ADDRESS(9,54)))</f>
        <v>0</v>
      </c>
      <c r="BD9" s="7" t="s">
        <v>12</v>
      </c>
      <c r="BE9" s="7" t="n">
        <f t="normal" ca="1">16-LENB(INDIRECT(ADDRESS(9,56)))</f>
        <v>0</v>
      </c>
      <c r="BF9" s="7" t="s">
        <v>12</v>
      </c>
      <c r="BG9" s="7" t="n">
        <f t="normal" ca="1">16-LENB(INDIRECT(ADDRESS(9,58)))</f>
        <v>0</v>
      </c>
      <c r="BH9" s="7" t="s">
        <v>12</v>
      </c>
      <c r="BI9" s="7" t="n">
        <f t="normal" ca="1">16-LENB(INDIRECT(ADDRESS(9,60)))</f>
        <v>0</v>
      </c>
      <c r="BJ9" s="7" t="n">
        <v>100</v>
      </c>
      <c r="BK9" s="7" t="n">
        <v>50</v>
      </c>
      <c r="BL9" s="7" t="n">
        <v>0</v>
      </c>
      <c r="BM9" s="7" t="n">
        <v>0</v>
      </c>
      <c r="BN9" s="7" t="n">
        <v>0</v>
      </c>
      <c r="BO9" s="7" t="n">
        <v>0</v>
      </c>
      <c r="BP9" s="7" t="n">
        <v>0</v>
      </c>
      <c r="BQ9" s="7" t="n">
        <v>0</v>
      </c>
      <c r="BR9" s="7" t="n">
        <v>0</v>
      </c>
      <c r="BS9" s="7" t="n">
        <v>0</v>
      </c>
      <c r="BT9" s="7" t="n">
        <v>0</v>
      </c>
      <c r="BU9" s="7" t="n">
        <v>0</v>
      </c>
      <c r="BV9" s="7" t="n">
        <v>0</v>
      </c>
      <c r="BW9" s="7" t="n">
        <v>0</v>
      </c>
      <c r="BX9" s="7" t="n">
        <v>0</v>
      </c>
      <c r="BY9" s="7" t="n">
        <v>0</v>
      </c>
      <c r="BZ9" s="7" t="n">
        <v>2</v>
      </c>
      <c r="CA9" s="7" t="s">
        <v>16</v>
      </c>
      <c r="CB9" s="7" t="n">
        <f t="normal" ca="1">16-LENB(INDIRECT(ADDRESS(9,79)))</f>
        <v>0</v>
      </c>
      <c r="CC9" s="7" t="s">
        <v>16</v>
      </c>
      <c r="CD9" s="7" t="n">
        <f t="normal" ca="1">16-LENB(INDIRECT(ADDRESS(9,81)))</f>
        <v>0</v>
      </c>
      <c r="CE9" s="7" t="s">
        <v>16</v>
      </c>
      <c r="CF9" s="7" t="n">
        <f t="normal" ca="1">16-LENB(INDIRECT(ADDRESS(9,83)))</f>
        <v>0</v>
      </c>
      <c r="CG9" s="7" t="s">
        <v>16</v>
      </c>
      <c r="CH9" s="7" t="n">
        <f t="normal" ca="1">16-LENB(INDIRECT(ADDRESS(9,85)))</f>
        <v>0</v>
      </c>
      <c r="CI9" s="7" t="s">
        <v>16</v>
      </c>
      <c r="CJ9" s="7" t="n">
        <f t="normal" ca="1">16-LENB(INDIRECT(ADDRESS(9,87)))</f>
        <v>0</v>
      </c>
      <c r="CK9" s="7" t="s">
        <v>16</v>
      </c>
      <c r="CL9" s="7" t="n">
        <f t="normal" ca="1">16-LENB(INDIRECT(ADDRESS(9,89)))</f>
        <v>0</v>
      </c>
      <c r="CM9" s="7" t="s">
        <v>12</v>
      </c>
      <c r="CN9" s="7" t="n">
        <f t="normal" ca="1">16-LENB(INDIRECT(ADDRESS(9,91)))</f>
        <v>0</v>
      </c>
      <c r="CO9" s="7" t="s">
        <v>12</v>
      </c>
      <c r="CP9" s="7" t="n">
        <f t="normal" ca="1">16-LENB(INDIRECT(ADDRESS(9,93)))</f>
        <v>0</v>
      </c>
      <c r="CQ9" s="7" t="n">
        <v>100</v>
      </c>
      <c r="CR9" s="7" t="n">
        <v>100</v>
      </c>
      <c r="CS9" s="7" t="n">
        <v>50</v>
      </c>
      <c r="CT9" s="7" t="n">
        <v>50</v>
      </c>
      <c r="CU9" s="7" t="n">
        <v>50</v>
      </c>
      <c r="CV9" s="7" t="n">
        <v>50</v>
      </c>
      <c r="CW9" s="7" t="n">
        <v>0</v>
      </c>
      <c r="CX9" s="7" t="n">
        <v>0</v>
      </c>
      <c r="CY9" s="7" t="n">
        <v>0</v>
      </c>
      <c r="CZ9" s="7" t="n">
        <v>0</v>
      </c>
      <c r="DA9" s="7" t="n">
        <v>0</v>
      </c>
      <c r="DB9" s="7" t="n">
        <v>0</v>
      </c>
      <c r="DC9" s="7" t="n">
        <v>0</v>
      </c>
      <c r="DD9" s="7" t="n">
        <v>0</v>
      </c>
      <c r="DE9" s="7" t="n">
        <v>0</v>
      </c>
      <c r="DF9" s="7" t="n">
        <v>0</v>
      </c>
      <c r="DG9" s="7" t="n">
        <v>3</v>
      </c>
      <c r="DH9" s="7" t="s">
        <v>17</v>
      </c>
      <c r="DI9" s="7" t="n">
        <f t="normal" ca="1">16-LENB(INDIRECT(ADDRESS(9,112)))</f>
        <v>0</v>
      </c>
      <c r="DJ9" s="7" t="s">
        <v>17</v>
      </c>
      <c r="DK9" s="7" t="n">
        <f t="normal" ca="1">16-LENB(INDIRECT(ADDRESS(9,114)))</f>
        <v>0</v>
      </c>
      <c r="DL9" s="7" t="s">
        <v>17</v>
      </c>
      <c r="DM9" s="7" t="n">
        <f t="normal" ca="1">16-LENB(INDIRECT(ADDRESS(9,116)))</f>
        <v>0</v>
      </c>
      <c r="DN9" s="7" t="s">
        <v>12</v>
      </c>
      <c r="DO9" s="7" t="n">
        <f t="normal" ca="1">16-LENB(INDIRECT(ADDRESS(9,118)))</f>
        <v>0</v>
      </c>
      <c r="DP9" s="7" t="s">
        <v>12</v>
      </c>
      <c r="DQ9" s="7" t="n">
        <f t="normal" ca="1">16-LENB(INDIRECT(ADDRESS(9,120)))</f>
        <v>0</v>
      </c>
      <c r="DR9" s="7" t="s">
        <v>12</v>
      </c>
      <c r="DS9" s="7" t="n">
        <f t="normal" ca="1">16-LENB(INDIRECT(ADDRESS(9,122)))</f>
        <v>0</v>
      </c>
      <c r="DT9" s="7" t="s">
        <v>12</v>
      </c>
      <c r="DU9" s="7" t="n">
        <f t="normal" ca="1">16-LENB(INDIRECT(ADDRESS(9,124)))</f>
        <v>0</v>
      </c>
      <c r="DV9" s="7" t="s">
        <v>12</v>
      </c>
      <c r="DW9" s="7" t="n">
        <f t="normal" ca="1">16-LENB(INDIRECT(ADDRESS(9,126)))</f>
        <v>0</v>
      </c>
      <c r="DX9" s="7" t="n">
        <v>100</v>
      </c>
      <c r="DY9" s="7" t="n">
        <v>50</v>
      </c>
      <c r="DZ9" s="7" t="n">
        <v>50</v>
      </c>
      <c r="EA9" s="7" t="n">
        <v>0</v>
      </c>
      <c r="EB9" s="7" t="n">
        <v>0</v>
      </c>
      <c r="EC9" s="7" t="n">
        <v>0</v>
      </c>
      <c r="ED9" s="7" t="n">
        <v>0</v>
      </c>
      <c r="EE9" s="7" t="n">
        <v>0</v>
      </c>
      <c r="EF9" s="7" t="n">
        <v>0</v>
      </c>
      <c r="EG9" s="7" t="n">
        <v>0</v>
      </c>
      <c r="EH9" s="7" t="n">
        <v>0</v>
      </c>
      <c r="EI9" s="7" t="n">
        <v>0</v>
      </c>
      <c r="EJ9" s="7" t="n">
        <v>0</v>
      </c>
      <c r="EK9" s="7" t="n">
        <v>0</v>
      </c>
      <c r="EL9" s="7" t="n">
        <v>0</v>
      </c>
      <c r="EM9" s="7" t="n">
        <v>0</v>
      </c>
      <c r="EN9" s="7" t="n">
        <v>4</v>
      </c>
      <c r="EO9" s="7" t="s">
        <v>18</v>
      </c>
      <c r="EP9" s="7" t="n">
        <f t="normal" ca="1">16-LENB(INDIRECT(ADDRESS(9,145)))</f>
        <v>0</v>
      </c>
      <c r="EQ9" s="7" t="s">
        <v>18</v>
      </c>
      <c r="ER9" s="7" t="n">
        <f t="normal" ca="1">16-LENB(INDIRECT(ADDRESS(9,147)))</f>
        <v>0</v>
      </c>
      <c r="ES9" s="7" t="s">
        <v>18</v>
      </c>
      <c r="ET9" s="7" t="n">
        <f t="normal" ca="1">16-LENB(INDIRECT(ADDRESS(9,149)))</f>
        <v>0</v>
      </c>
      <c r="EU9" s="7" t="s">
        <v>18</v>
      </c>
      <c r="EV9" s="7" t="n">
        <f t="normal" ca="1">16-LENB(INDIRECT(ADDRESS(9,151)))</f>
        <v>0</v>
      </c>
      <c r="EW9" s="7" t="s">
        <v>18</v>
      </c>
      <c r="EX9" s="7" t="n">
        <f t="normal" ca="1">16-LENB(INDIRECT(ADDRESS(9,153)))</f>
        <v>0</v>
      </c>
      <c r="EY9" s="7" t="s">
        <v>18</v>
      </c>
      <c r="EZ9" s="7" t="n">
        <f t="normal" ca="1">16-LENB(INDIRECT(ADDRESS(9,155)))</f>
        <v>0</v>
      </c>
      <c r="FA9" s="7" t="s">
        <v>18</v>
      </c>
      <c r="FB9" s="7" t="n">
        <f t="normal" ca="1">16-LENB(INDIRECT(ADDRESS(9,157)))</f>
        <v>0</v>
      </c>
      <c r="FC9" s="7" t="s">
        <v>18</v>
      </c>
      <c r="FD9" s="7" t="n">
        <f t="normal" ca="1">16-LENB(INDIRECT(ADDRESS(9,159)))</f>
        <v>0</v>
      </c>
      <c r="FE9" s="7" t="n">
        <v>100</v>
      </c>
      <c r="FF9" s="7" t="n">
        <v>50</v>
      </c>
      <c r="FG9" s="7" t="n">
        <v>50</v>
      </c>
      <c r="FH9" s="7" t="n">
        <v>50</v>
      </c>
      <c r="FI9" s="7" t="n">
        <v>50</v>
      </c>
      <c r="FJ9" s="7" t="n">
        <v>50</v>
      </c>
      <c r="FK9" s="7" t="n">
        <v>50</v>
      </c>
      <c r="FL9" s="7" t="n">
        <v>50</v>
      </c>
      <c r="FM9" s="7" t="n">
        <v>0</v>
      </c>
      <c r="FN9" s="7" t="n">
        <v>0</v>
      </c>
      <c r="FO9" s="7" t="n">
        <v>0</v>
      </c>
      <c r="FP9" s="7" t="n">
        <v>0</v>
      </c>
      <c r="FQ9" s="7" t="n">
        <v>0</v>
      </c>
      <c r="FR9" s="7" t="n">
        <v>0</v>
      </c>
      <c r="FS9" s="7" t="n">
        <v>0</v>
      </c>
      <c r="FT9" s="7" t="n">
        <v>0</v>
      </c>
      <c r="FU9" s="7" t="n">
        <v>5</v>
      </c>
      <c r="FV9" s="7" t="s">
        <v>19</v>
      </c>
      <c r="FW9" s="7" t="n">
        <f t="normal" ca="1">16-LENB(INDIRECT(ADDRESS(9,178)))</f>
        <v>0</v>
      </c>
      <c r="FX9" s="7" t="s">
        <v>19</v>
      </c>
      <c r="FY9" s="7" t="n">
        <f t="normal" ca="1">16-LENB(INDIRECT(ADDRESS(9,180)))</f>
        <v>0</v>
      </c>
      <c r="FZ9" s="7" t="s">
        <v>19</v>
      </c>
      <c r="GA9" s="7" t="n">
        <f t="normal" ca="1">16-LENB(INDIRECT(ADDRESS(9,182)))</f>
        <v>0</v>
      </c>
      <c r="GB9" s="7" t="s">
        <v>18</v>
      </c>
      <c r="GC9" s="7" t="n">
        <f t="normal" ca="1">16-LENB(INDIRECT(ADDRESS(9,184)))</f>
        <v>0</v>
      </c>
      <c r="GD9" s="7" t="s">
        <v>18</v>
      </c>
      <c r="GE9" s="7" t="n">
        <f t="normal" ca="1">16-LENB(INDIRECT(ADDRESS(9,186)))</f>
        <v>0</v>
      </c>
      <c r="GF9" s="7" t="s">
        <v>12</v>
      </c>
      <c r="GG9" s="7" t="n">
        <f t="normal" ca="1">16-LENB(INDIRECT(ADDRESS(9,188)))</f>
        <v>0</v>
      </c>
      <c r="GH9" s="7" t="s">
        <v>12</v>
      </c>
      <c r="GI9" s="7" t="n">
        <f t="normal" ca="1">16-LENB(INDIRECT(ADDRESS(9,190)))</f>
        <v>0</v>
      </c>
      <c r="GJ9" s="7" t="s">
        <v>12</v>
      </c>
      <c r="GK9" s="7" t="n">
        <f t="normal" ca="1">16-LENB(INDIRECT(ADDRESS(9,192)))</f>
        <v>0</v>
      </c>
      <c r="GL9" s="7" t="n">
        <v>100</v>
      </c>
      <c r="GM9" s="7" t="n">
        <v>50</v>
      </c>
      <c r="GN9" s="7" t="n">
        <v>50</v>
      </c>
      <c r="GO9" s="7" t="n">
        <v>50</v>
      </c>
      <c r="GP9" s="7" t="n">
        <v>50</v>
      </c>
      <c r="GQ9" s="7" t="n">
        <v>0</v>
      </c>
      <c r="GR9" s="7" t="n">
        <v>0</v>
      </c>
      <c r="GS9" s="7" t="n">
        <v>0</v>
      </c>
      <c r="GT9" s="7" t="n">
        <v>0</v>
      </c>
      <c r="GU9" s="7" t="n">
        <v>0</v>
      </c>
      <c r="GV9" s="7" t="n">
        <v>0</v>
      </c>
      <c r="GW9" s="7" t="n">
        <v>0</v>
      </c>
      <c r="GX9" s="7" t="n">
        <v>0</v>
      </c>
      <c r="GY9" s="7" t="n">
        <v>0</v>
      </c>
      <c r="GZ9" s="7" t="n">
        <v>0</v>
      </c>
      <c r="HA9" s="7" t="n">
        <v>0</v>
      </c>
      <c r="HB9" s="7" t="n">
        <v>6</v>
      </c>
      <c r="HC9" s="7" t="s">
        <v>20</v>
      </c>
      <c r="HD9" s="7" t="n">
        <f t="normal" ca="1">16-LENB(INDIRECT(ADDRESS(9,211)))</f>
        <v>0</v>
      </c>
      <c r="HE9" s="7" t="s">
        <v>20</v>
      </c>
      <c r="HF9" s="7" t="n">
        <f t="normal" ca="1">16-LENB(INDIRECT(ADDRESS(9,213)))</f>
        <v>0</v>
      </c>
      <c r="HG9" s="7" t="s">
        <v>20</v>
      </c>
      <c r="HH9" s="7" t="n">
        <f t="normal" ca="1">16-LENB(INDIRECT(ADDRESS(9,215)))</f>
        <v>0</v>
      </c>
      <c r="HI9" s="7" t="s">
        <v>12</v>
      </c>
      <c r="HJ9" s="7" t="n">
        <f t="normal" ca="1">16-LENB(INDIRECT(ADDRESS(9,217)))</f>
        <v>0</v>
      </c>
      <c r="HK9" s="7" t="s">
        <v>12</v>
      </c>
      <c r="HL9" s="7" t="n">
        <f t="normal" ca="1">16-LENB(INDIRECT(ADDRESS(9,219)))</f>
        <v>0</v>
      </c>
      <c r="HM9" s="7" t="s">
        <v>12</v>
      </c>
      <c r="HN9" s="7" t="n">
        <f t="normal" ca="1">16-LENB(INDIRECT(ADDRESS(9,221)))</f>
        <v>0</v>
      </c>
      <c r="HO9" s="7" t="s">
        <v>12</v>
      </c>
      <c r="HP9" s="7" t="n">
        <f t="normal" ca="1">16-LENB(INDIRECT(ADDRESS(9,223)))</f>
        <v>0</v>
      </c>
      <c r="HQ9" s="7" t="s">
        <v>12</v>
      </c>
      <c r="HR9" s="7" t="n">
        <f t="normal" ca="1">16-LENB(INDIRECT(ADDRESS(9,225)))</f>
        <v>0</v>
      </c>
      <c r="HS9" s="7" t="n">
        <v>100</v>
      </c>
      <c r="HT9" s="7" t="n">
        <v>50</v>
      </c>
      <c r="HU9" s="7" t="n">
        <v>50</v>
      </c>
      <c r="HV9" s="7" t="n">
        <v>0</v>
      </c>
      <c r="HW9" s="7" t="n">
        <v>0</v>
      </c>
      <c r="HX9" s="7" t="n">
        <v>0</v>
      </c>
      <c r="HY9" s="7" t="n">
        <v>0</v>
      </c>
      <c r="HZ9" s="7" t="n">
        <v>0</v>
      </c>
      <c r="IA9" s="7" t="n">
        <v>0</v>
      </c>
      <c r="IB9" s="7" t="n">
        <v>0</v>
      </c>
      <c r="IC9" s="7" t="n">
        <v>0</v>
      </c>
      <c r="ID9" s="7" t="n">
        <v>0</v>
      </c>
      <c r="IE9" s="7" t="n">
        <v>0</v>
      </c>
      <c r="IF9" s="7" t="n">
        <v>0</v>
      </c>
      <c r="IG9" s="7" t="n">
        <v>0</v>
      </c>
      <c r="IH9" s="7" t="n">
        <v>0</v>
      </c>
      <c r="II9" s="7" t="n">
        <v>255</v>
      </c>
      <c r="IJ9" s="7" t="n">
        <v>255</v>
      </c>
      <c r="IK9" s="7" t="n">
        <v>255</v>
      </c>
      <c r="IL9" s="7" t="n">
        <v>255</v>
      </c>
      <c r="IM9" s="7" t="n">
        <v>0</v>
      </c>
      <c r="IN9" s="7" t="n">
        <v>0</v>
      </c>
      <c r="IO9" s="7" t="n">
        <v>0</v>
      </c>
      <c r="IP9" s="7" t="n">
        <v>0</v>
      </c>
      <c r="IQ9" s="7" t="n">
        <v>0</v>
      </c>
      <c r="IR9" s="7" t="n">
        <v>0</v>
      </c>
      <c r="IS9" s="7" t="n">
        <v>0</v>
      </c>
      <c r="IT9" s="7" t="n">
        <v>0</v>
      </c>
      <c r="IU9" s="7" t="n">
        <v>0</v>
      </c>
      <c r="IV9" s="7" t="n">
        <v>0</v>
      </c>
      <c r="IW9" s="7" t="n">
        <v>0</v>
      </c>
      <c r="IX9" s="7" t="n">
        <v>0</v>
      </c>
      <c r="IY9" s="7" t="n">
        <v>0</v>
      </c>
      <c r="IZ9" s="7" t="n">
        <v>0</v>
      </c>
      <c r="JA9" s="7" t="n">
        <v>0</v>
      </c>
      <c r="JB9" s="7" t="n">
        <v>0</v>
      </c>
      <c r="JC9" s="7" t="n">
        <v>0</v>
      </c>
      <c r="JD9" s="7" t="n">
        <v>0</v>
      </c>
      <c r="JE9" s="7" t="n">
        <v>0</v>
      </c>
      <c r="JF9" s="7" t="n">
        <v>0</v>
      </c>
      <c r="JG9" s="7" t="n">
        <v>0</v>
      </c>
      <c r="JH9" s="7" t="n">
        <v>0</v>
      </c>
      <c r="JI9" s="7" t="n">
        <v>0</v>
      </c>
      <c r="JJ9" s="7" t="n">
        <v>0</v>
      </c>
    </row>
    <row r="10">
      <c r="A10" t="s">
        <v>4</v>
      </c>
      <c r="B10" s="4" t="s">
        <v>5</v>
      </c>
    </row>
    <row r="11">
      <c r="A11" t="n">
        <v>1920</v>
      </c>
      <c r="B11" s="5" t="n">
        <v>1</v>
      </c>
    </row>
    <row r="12" s="3" customFormat="1" customHeight="0">
      <c r="A12" s="3" t="s">
        <v>2</v>
      </c>
      <c r="B12" s="3" t="s">
        <v>3</v>
      </c>
    </row>
    <row r="13">
      <c r="A13" t="s">
        <v>4</v>
      </c>
      <c r="B13" s="4" t="s">
        <v>5</v>
      </c>
      <c r="C13" s="4" t="s">
        <v>6</v>
      </c>
      <c r="D13" s="4" t="s">
        <v>8</v>
      </c>
      <c r="E13" s="4" t="s">
        <v>9</v>
      </c>
      <c r="F13" s="4" t="s">
        <v>10</v>
      </c>
      <c r="G13" s="4" t="s">
        <v>10</v>
      </c>
      <c r="H13" s="4" t="s">
        <v>10</v>
      </c>
      <c r="I13" s="4" t="s">
        <v>10</v>
      </c>
      <c r="J13" s="4" t="s">
        <v>10</v>
      </c>
      <c r="K13" s="4" t="s">
        <v>10</v>
      </c>
      <c r="L13" s="4" t="s">
        <v>9</v>
      </c>
      <c r="M13" s="4" t="s">
        <v>6</v>
      </c>
      <c r="N13" s="4" t="s">
        <v>8</v>
      </c>
      <c r="O13" s="4" t="s">
        <v>6</v>
      </c>
      <c r="P13" s="4" t="s">
        <v>8</v>
      </c>
      <c r="Q13" s="4" t="s">
        <v>6</v>
      </c>
      <c r="R13" s="4" t="s">
        <v>8</v>
      </c>
      <c r="S13" s="4" t="s">
        <v>6</v>
      </c>
      <c r="T13" s="4" t="s">
        <v>8</v>
      </c>
      <c r="U13" s="4" t="s">
        <v>6</v>
      </c>
      <c r="V13" s="4" t="s">
        <v>8</v>
      </c>
      <c r="W13" s="4" t="s">
        <v>6</v>
      </c>
      <c r="X13" s="4" t="s">
        <v>8</v>
      </c>
      <c r="Y13" s="4" t="s">
        <v>6</v>
      </c>
      <c r="Z13" s="4" t="s">
        <v>8</v>
      </c>
      <c r="AA13" s="4" t="s">
        <v>6</v>
      </c>
      <c r="AB13" s="4" t="s">
        <v>8</v>
      </c>
      <c r="AC13" s="4" t="s">
        <v>13</v>
      </c>
      <c r="AD13" s="4" t="s">
        <v>13</v>
      </c>
      <c r="AE13" s="4" t="s">
        <v>13</v>
      </c>
      <c r="AF13" s="4" t="s">
        <v>13</v>
      </c>
      <c r="AG13" s="4" t="s">
        <v>13</v>
      </c>
      <c r="AH13" s="4" t="s">
        <v>13</v>
      </c>
      <c r="AI13" s="4" t="s">
        <v>13</v>
      </c>
      <c r="AJ13" s="4" t="s">
        <v>13</v>
      </c>
      <c r="AK13" s="4" t="s">
        <v>14</v>
      </c>
      <c r="AL13" s="4" t="s">
        <v>14</v>
      </c>
      <c r="AM13" s="4" t="s">
        <v>14</v>
      </c>
      <c r="AN13" s="4" t="s">
        <v>14</v>
      </c>
      <c r="AO13" s="4" t="s">
        <v>14</v>
      </c>
      <c r="AP13" s="4" t="s">
        <v>14</v>
      </c>
      <c r="AQ13" s="4" t="s">
        <v>14</v>
      </c>
      <c r="AR13" s="4" t="s">
        <v>14</v>
      </c>
      <c r="AS13" s="4" t="s">
        <v>14</v>
      </c>
      <c r="AT13" s="4" t="s">
        <v>14</v>
      </c>
      <c r="AU13" s="4" t="s">
        <v>14</v>
      </c>
      <c r="AV13" s="4" t="s">
        <v>14</v>
      </c>
      <c r="AW13" s="4" t="s">
        <v>14</v>
      </c>
      <c r="AX13" s="4" t="s">
        <v>14</v>
      </c>
      <c r="AY13" s="4" t="s">
        <v>14</v>
      </c>
      <c r="AZ13" s="4" t="s">
        <v>14</v>
      </c>
      <c r="BA13" s="4" t="s">
        <v>14</v>
      </c>
      <c r="BB13" s="4" t="s">
        <v>14</v>
      </c>
      <c r="BC13" s="4" t="s">
        <v>14</v>
      </c>
      <c r="BD13" s="4" t="s">
        <v>14</v>
      </c>
      <c r="BE13" s="4" t="s">
        <v>14</v>
      </c>
      <c r="BF13" s="4" t="s">
        <v>14</v>
      </c>
      <c r="BG13" s="4" t="s">
        <v>14</v>
      </c>
      <c r="BH13" s="4" t="s">
        <v>14</v>
      </c>
      <c r="BI13" s="4" t="s">
        <v>14</v>
      </c>
      <c r="BJ13" s="4" t="s">
        <v>14</v>
      </c>
      <c r="BK13" s="4" t="s">
        <v>14</v>
      </c>
      <c r="BL13" s="4" t="s">
        <v>14</v>
      </c>
      <c r="BM13" s="4" t="s">
        <v>14</v>
      </c>
      <c r="BN13" s="4" t="s">
        <v>14</v>
      </c>
      <c r="BO13" s="4" t="s">
        <v>14</v>
      </c>
      <c r="BP13" s="4" t="s">
        <v>14</v>
      </c>
      <c r="BQ13" s="4" t="s">
        <v>14</v>
      </c>
      <c r="BR13" s="4" t="s">
        <v>14</v>
      </c>
      <c r="BS13" s="4" t="s">
        <v>14</v>
      </c>
      <c r="BT13" s="4" t="s">
        <v>14</v>
      </c>
    </row>
    <row r="14">
      <c r="A14" t="n">
        <v>1924</v>
      </c>
      <c r="B14" s="6" t="n">
        <v>256</v>
      </c>
      <c r="C14" s="7" t="s">
        <v>7</v>
      </c>
      <c r="D14" s="7" t="n">
        <f t="normal" ca="1">16-LENB(INDIRECT(ADDRESS(14,3)))</f>
        <v>0</v>
      </c>
      <c r="E14" s="7" t="n">
        <v>65546</v>
      </c>
      <c r="F14" s="7" t="n">
        <v>420</v>
      </c>
      <c r="G14" s="7" t="n">
        <v>423</v>
      </c>
      <c r="H14" s="7" t="n">
        <v>0</v>
      </c>
      <c r="I14" s="7" t="n">
        <v>0</v>
      </c>
      <c r="J14" s="7" t="n">
        <v>1</v>
      </c>
      <c r="K14" s="7" t="n">
        <v>0</v>
      </c>
      <c r="L14" s="7" t="n">
        <v>0</v>
      </c>
      <c r="M14" s="7" t="s">
        <v>11</v>
      </c>
      <c r="N14" s="7" t="n">
        <f t="normal" ca="1">16-LENB(INDIRECT(ADDRESS(14,13)))</f>
        <v>0</v>
      </c>
      <c r="O14" s="7" t="s">
        <v>11</v>
      </c>
      <c r="P14" s="7" t="n">
        <f t="normal" ca="1">16-LENB(INDIRECT(ADDRESS(14,15)))</f>
        <v>0</v>
      </c>
      <c r="Q14" s="7" t="s">
        <v>12</v>
      </c>
      <c r="R14" s="7" t="n">
        <f t="normal" ca="1">16-LENB(INDIRECT(ADDRESS(14,17)))</f>
        <v>0</v>
      </c>
      <c r="S14" s="7" t="s">
        <v>12</v>
      </c>
      <c r="T14" s="7" t="n">
        <f t="normal" ca="1">16-LENB(INDIRECT(ADDRESS(14,19)))</f>
        <v>0</v>
      </c>
      <c r="U14" s="7" t="s">
        <v>12</v>
      </c>
      <c r="V14" s="7" t="n">
        <f t="normal" ca="1">16-LENB(INDIRECT(ADDRESS(14,21)))</f>
        <v>0</v>
      </c>
      <c r="W14" s="7" t="s">
        <v>12</v>
      </c>
      <c r="X14" s="7" t="n">
        <f t="normal" ca="1">16-LENB(INDIRECT(ADDRESS(14,23)))</f>
        <v>0</v>
      </c>
      <c r="Y14" s="7" t="s">
        <v>12</v>
      </c>
      <c r="Z14" s="7" t="n">
        <f t="normal" ca="1">16-LENB(INDIRECT(ADDRESS(14,25)))</f>
        <v>0</v>
      </c>
      <c r="AA14" s="7" t="s">
        <v>12</v>
      </c>
      <c r="AB14" s="7" t="n">
        <f t="normal" ca="1">16-LENB(INDIRECT(ADDRESS(14,27)))</f>
        <v>0</v>
      </c>
      <c r="AC14" s="7" t="n">
        <v>100</v>
      </c>
      <c r="AD14" s="7" t="n">
        <v>100</v>
      </c>
      <c r="AE14" s="7" t="n">
        <v>0</v>
      </c>
      <c r="AF14" s="7" t="n">
        <v>0</v>
      </c>
      <c r="AG14" s="7" t="n">
        <v>0</v>
      </c>
      <c r="AH14" s="7" t="n">
        <v>0</v>
      </c>
      <c r="AI14" s="7" t="n">
        <v>0</v>
      </c>
      <c r="AJ14" s="7" t="n">
        <v>0</v>
      </c>
      <c r="AK14" s="7" t="n">
        <v>0</v>
      </c>
      <c r="AL14" s="7" t="n">
        <v>0</v>
      </c>
      <c r="AM14" s="7" t="n">
        <v>0</v>
      </c>
      <c r="AN14" s="7" t="n">
        <v>0</v>
      </c>
      <c r="AO14" s="7" t="n">
        <v>0</v>
      </c>
      <c r="AP14" s="7" t="n">
        <v>0</v>
      </c>
      <c r="AQ14" s="7" t="n">
        <v>0</v>
      </c>
      <c r="AR14" s="7" t="n">
        <v>0</v>
      </c>
      <c r="AS14" s="7" t="n">
        <v>255</v>
      </c>
      <c r="AT14" s="7" t="n">
        <v>255</v>
      </c>
      <c r="AU14" s="7" t="n">
        <v>255</v>
      </c>
      <c r="AV14" s="7" t="n">
        <v>255</v>
      </c>
      <c r="AW14" s="7" t="n">
        <v>0</v>
      </c>
      <c r="AX14" s="7" t="n">
        <v>0</v>
      </c>
      <c r="AY14" s="7" t="n">
        <v>0</v>
      </c>
      <c r="AZ14" s="7" t="n">
        <v>0</v>
      </c>
      <c r="BA14" s="7" t="n">
        <v>0</v>
      </c>
      <c r="BB14" s="7" t="n">
        <v>0</v>
      </c>
      <c r="BC14" s="7" t="n">
        <v>0</v>
      </c>
      <c r="BD14" s="7" t="n">
        <v>0</v>
      </c>
      <c r="BE14" s="7" t="n">
        <v>0</v>
      </c>
      <c r="BF14" s="7" t="n">
        <v>0</v>
      </c>
      <c r="BG14" s="7" t="n">
        <v>0</v>
      </c>
      <c r="BH14" s="7" t="n">
        <v>0</v>
      </c>
      <c r="BI14" s="7" t="n">
        <v>0</v>
      </c>
      <c r="BJ14" s="7" t="n">
        <v>0</v>
      </c>
      <c r="BK14" s="7" t="n">
        <v>0</v>
      </c>
      <c r="BL14" s="7" t="n">
        <v>0</v>
      </c>
      <c r="BM14" s="7" t="n">
        <v>0</v>
      </c>
      <c r="BN14" s="7" t="n">
        <v>0</v>
      </c>
      <c r="BO14" s="7" t="n">
        <v>0</v>
      </c>
      <c r="BP14" s="7" t="n">
        <v>0</v>
      </c>
      <c r="BQ14" s="7" t="n">
        <v>0</v>
      </c>
      <c r="BR14" s="7" t="n">
        <v>0</v>
      </c>
      <c r="BS14" s="7" t="n">
        <v>0</v>
      </c>
      <c r="BT14" s="7" t="n">
        <v>0</v>
      </c>
    </row>
    <row r="15">
      <c r="A15" t="s">
        <v>4</v>
      </c>
      <c r="B15" s="4" t="s">
        <v>5</v>
      </c>
    </row>
    <row r="16">
      <c r="A16" t="n">
        <v>2132</v>
      </c>
      <c r="B16" s="5" t="n">
        <v>1</v>
      </c>
    </row>
    <row r="17" spans="1:270" s="3" customFormat="1" customHeight="0">
      <c r="A17" s="3" t="s">
        <v>2</v>
      </c>
      <c r="B17" s="3" t="s">
        <v>3</v>
      </c>
    </row>
    <row r="18" spans="1:270">
      <c r="A18" t="s">
        <v>4</v>
      </c>
      <c r="B18" s="4" t="s">
        <v>5</v>
      </c>
      <c r="C18" s="4" t="s">
        <v>6</v>
      </c>
      <c r="D18" s="4" t="s">
        <v>8</v>
      </c>
      <c r="E18" s="4" t="s">
        <v>9</v>
      </c>
      <c r="F18" s="4" t="s">
        <v>10</v>
      </c>
      <c r="G18" s="4" t="s">
        <v>10</v>
      </c>
      <c r="H18" s="4" t="s">
        <v>10</v>
      </c>
      <c r="I18" s="4" t="s">
        <v>10</v>
      </c>
      <c r="J18" s="4" t="s">
        <v>10</v>
      </c>
      <c r="K18" s="4" t="s">
        <v>10</v>
      </c>
      <c r="L18" s="4" t="s">
        <v>9</v>
      </c>
      <c r="M18" s="4" t="s">
        <v>6</v>
      </c>
      <c r="N18" s="4" t="s">
        <v>8</v>
      </c>
      <c r="O18" s="4" t="s">
        <v>6</v>
      </c>
      <c r="P18" s="4" t="s">
        <v>8</v>
      </c>
      <c r="Q18" s="4" t="s">
        <v>6</v>
      </c>
      <c r="R18" s="4" t="s">
        <v>8</v>
      </c>
      <c r="S18" s="4" t="s">
        <v>6</v>
      </c>
      <c r="T18" s="4" t="s">
        <v>8</v>
      </c>
      <c r="U18" s="4" t="s">
        <v>6</v>
      </c>
      <c r="V18" s="4" t="s">
        <v>8</v>
      </c>
      <c r="W18" s="4" t="s">
        <v>6</v>
      </c>
      <c r="X18" s="4" t="s">
        <v>8</v>
      </c>
      <c r="Y18" s="4" t="s">
        <v>6</v>
      </c>
      <c r="Z18" s="4" t="s">
        <v>8</v>
      </c>
      <c r="AA18" s="4" t="s">
        <v>6</v>
      </c>
      <c r="AB18" s="4" t="s">
        <v>8</v>
      </c>
      <c r="AC18" s="4" t="s">
        <v>13</v>
      </c>
      <c r="AD18" s="4" t="s">
        <v>13</v>
      </c>
      <c r="AE18" s="4" t="s">
        <v>13</v>
      </c>
      <c r="AF18" s="4" t="s">
        <v>13</v>
      </c>
      <c r="AG18" s="4" t="s">
        <v>13</v>
      </c>
      <c r="AH18" s="4" t="s">
        <v>13</v>
      </c>
      <c r="AI18" s="4" t="s">
        <v>13</v>
      </c>
      <c r="AJ18" s="4" t="s">
        <v>13</v>
      </c>
      <c r="AK18" s="4" t="s">
        <v>14</v>
      </c>
      <c r="AL18" s="4" t="s">
        <v>14</v>
      </c>
      <c r="AM18" s="4" t="s">
        <v>14</v>
      </c>
      <c r="AN18" s="4" t="s">
        <v>14</v>
      </c>
      <c r="AO18" s="4" t="s">
        <v>14</v>
      </c>
      <c r="AP18" s="4" t="s">
        <v>14</v>
      </c>
      <c r="AQ18" s="4" t="s">
        <v>14</v>
      </c>
      <c r="AR18" s="4" t="s">
        <v>14</v>
      </c>
      <c r="AS18" s="4" t="s">
        <v>14</v>
      </c>
      <c r="AT18" s="4" t="s">
        <v>14</v>
      </c>
      <c r="AU18" s="4" t="s">
        <v>14</v>
      </c>
      <c r="AV18" s="4" t="s">
        <v>14</v>
      </c>
      <c r="AW18" s="4" t="s">
        <v>14</v>
      </c>
      <c r="AX18" s="4" t="s">
        <v>14</v>
      </c>
      <c r="AY18" s="4" t="s">
        <v>14</v>
      </c>
      <c r="AZ18" s="4" t="s">
        <v>14</v>
      </c>
      <c r="BA18" s="4" t="s">
        <v>14</v>
      </c>
      <c r="BB18" s="4" t="s">
        <v>14</v>
      </c>
      <c r="BC18" s="4" t="s">
        <v>14</v>
      </c>
      <c r="BD18" s="4" t="s">
        <v>14</v>
      </c>
      <c r="BE18" s="4" t="s">
        <v>14</v>
      </c>
      <c r="BF18" s="4" t="s">
        <v>14</v>
      </c>
      <c r="BG18" s="4" t="s">
        <v>14</v>
      </c>
      <c r="BH18" s="4" t="s">
        <v>14</v>
      </c>
      <c r="BI18" s="4" t="s">
        <v>14</v>
      </c>
      <c r="BJ18" s="4" t="s">
        <v>14</v>
      </c>
      <c r="BK18" s="4" t="s">
        <v>14</v>
      </c>
      <c r="BL18" s="4" t="s">
        <v>14</v>
      </c>
      <c r="BM18" s="4" t="s">
        <v>14</v>
      </c>
      <c r="BN18" s="4" t="s">
        <v>14</v>
      </c>
      <c r="BO18" s="4" t="s">
        <v>14</v>
      </c>
      <c r="BP18" s="4" t="s">
        <v>14</v>
      </c>
      <c r="BQ18" s="4" t="s">
        <v>14</v>
      </c>
      <c r="BR18" s="4" t="s">
        <v>14</v>
      </c>
      <c r="BS18" s="4" t="s">
        <v>14</v>
      </c>
      <c r="BT18" s="4" t="s">
        <v>14</v>
      </c>
    </row>
    <row r="19" spans="1:270">
      <c r="A19" t="n">
        <v>2136</v>
      </c>
      <c r="B19" s="6" t="n">
        <v>256</v>
      </c>
      <c r="C19" s="7" t="s">
        <v>7</v>
      </c>
      <c r="D19" s="7" t="n">
        <f t="normal" ca="1">16-LENB(INDIRECT(ADDRESS(19,3)))</f>
        <v>0</v>
      </c>
      <c r="E19" s="7" t="n">
        <v>65547</v>
      </c>
      <c r="F19" s="7" t="n">
        <v>420</v>
      </c>
      <c r="G19" s="7" t="n">
        <v>423</v>
      </c>
      <c r="H19" s="7" t="n">
        <v>0</v>
      </c>
      <c r="I19" s="7" t="n">
        <v>0</v>
      </c>
      <c r="J19" s="7" t="n">
        <v>1</v>
      </c>
      <c r="K19" s="7" t="n">
        <v>0</v>
      </c>
      <c r="L19" s="7" t="n">
        <v>0</v>
      </c>
      <c r="M19" s="7" t="s">
        <v>15</v>
      </c>
      <c r="N19" s="7" t="n">
        <f t="normal" ca="1">16-LENB(INDIRECT(ADDRESS(19,13)))</f>
        <v>0</v>
      </c>
      <c r="O19" s="7" t="s">
        <v>15</v>
      </c>
      <c r="P19" s="7" t="n">
        <f t="normal" ca="1">16-LENB(INDIRECT(ADDRESS(19,15)))</f>
        <v>0</v>
      </c>
      <c r="Q19" s="7" t="s">
        <v>12</v>
      </c>
      <c r="R19" s="7" t="n">
        <f t="normal" ca="1">16-LENB(INDIRECT(ADDRESS(19,17)))</f>
        <v>0</v>
      </c>
      <c r="S19" s="7" t="s">
        <v>12</v>
      </c>
      <c r="T19" s="7" t="n">
        <f t="normal" ca="1">16-LENB(INDIRECT(ADDRESS(19,19)))</f>
        <v>0</v>
      </c>
      <c r="U19" s="7" t="s">
        <v>12</v>
      </c>
      <c r="V19" s="7" t="n">
        <f t="normal" ca="1">16-LENB(INDIRECT(ADDRESS(19,21)))</f>
        <v>0</v>
      </c>
      <c r="W19" s="7" t="s">
        <v>12</v>
      </c>
      <c r="X19" s="7" t="n">
        <f t="normal" ca="1">16-LENB(INDIRECT(ADDRESS(19,23)))</f>
        <v>0</v>
      </c>
      <c r="Y19" s="7" t="s">
        <v>12</v>
      </c>
      <c r="Z19" s="7" t="n">
        <f t="normal" ca="1">16-LENB(INDIRECT(ADDRESS(19,25)))</f>
        <v>0</v>
      </c>
      <c r="AA19" s="7" t="s">
        <v>12</v>
      </c>
      <c r="AB19" s="7" t="n">
        <f t="normal" ca="1">16-LENB(INDIRECT(ADDRESS(19,27)))</f>
        <v>0</v>
      </c>
      <c r="AC19" s="7" t="n">
        <v>100</v>
      </c>
      <c r="AD19" s="7" t="n">
        <v>100</v>
      </c>
      <c r="AE19" s="7" t="n">
        <v>0</v>
      </c>
      <c r="AF19" s="7" t="n">
        <v>0</v>
      </c>
      <c r="AG19" s="7" t="n">
        <v>0</v>
      </c>
      <c r="AH19" s="7" t="n">
        <v>0</v>
      </c>
      <c r="AI19" s="7" t="n">
        <v>0</v>
      </c>
      <c r="AJ19" s="7" t="n">
        <v>0</v>
      </c>
      <c r="AK19" s="7" t="n">
        <v>0</v>
      </c>
      <c r="AL19" s="7" t="n">
        <v>0</v>
      </c>
      <c r="AM19" s="7" t="n">
        <v>0</v>
      </c>
      <c r="AN19" s="7" t="n">
        <v>0</v>
      </c>
      <c r="AO19" s="7" t="n">
        <v>0</v>
      </c>
      <c r="AP19" s="7" t="n">
        <v>0</v>
      </c>
      <c r="AQ19" s="7" t="n">
        <v>0</v>
      </c>
      <c r="AR19" s="7" t="n">
        <v>0</v>
      </c>
      <c r="AS19" s="7" t="n">
        <v>255</v>
      </c>
      <c r="AT19" s="7" t="n">
        <v>255</v>
      </c>
      <c r="AU19" s="7" t="n">
        <v>255</v>
      </c>
      <c r="AV19" s="7" t="n">
        <v>255</v>
      </c>
      <c r="AW19" s="7" t="n">
        <v>0</v>
      </c>
      <c r="AX19" s="7" t="n">
        <v>0</v>
      </c>
      <c r="AY19" s="7" t="n">
        <v>0</v>
      </c>
      <c r="AZ19" s="7" t="n">
        <v>0</v>
      </c>
      <c r="BA19" s="7" t="n">
        <v>0</v>
      </c>
      <c r="BB19" s="7" t="n">
        <v>0</v>
      </c>
      <c r="BC19" s="7" t="n">
        <v>0</v>
      </c>
      <c r="BD19" s="7" t="n">
        <v>0</v>
      </c>
      <c r="BE19" s="7" t="n">
        <v>0</v>
      </c>
      <c r="BF19" s="7" t="n">
        <v>0</v>
      </c>
      <c r="BG19" s="7" t="n">
        <v>0</v>
      </c>
      <c r="BH19" s="7" t="n">
        <v>0</v>
      </c>
      <c r="BI19" s="7" t="n">
        <v>0</v>
      </c>
      <c r="BJ19" s="7" t="n">
        <v>0</v>
      </c>
      <c r="BK19" s="7" t="n">
        <v>0</v>
      </c>
      <c r="BL19" s="7" t="n">
        <v>0</v>
      </c>
      <c r="BM19" s="7" t="n">
        <v>0</v>
      </c>
      <c r="BN19" s="7" t="n">
        <v>0</v>
      </c>
      <c r="BO19" s="7" t="n">
        <v>0</v>
      </c>
      <c r="BP19" s="7" t="n">
        <v>0</v>
      </c>
      <c r="BQ19" s="7" t="n">
        <v>0</v>
      </c>
      <c r="BR19" s="7" t="n">
        <v>0</v>
      </c>
      <c r="BS19" s="7" t="n">
        <v>0</v>
      </c>
      <c r="BT19" s="7" t="n">
        <v>0</v>
      </c>
    </row>
    <row r="20" spans="1:270">
      <c r="A20" t="s">
        <v>4</v>
      </c>
      <c r="B20" s="4" t="s">
        <v>5</v>
      </c>
    </row>
    <row r="21" spans="1:270">
      <c r="A21" t="n">
        <v>2344</v>
      </c>
      <c r="B21" s="5" t="n">
        <v>1</v>
      </c>
    </row>
    <row r="22" spans="1:270" s="3" customFormat="1" customHeight="0">
      <c r="A22" s="3" t="s">
        <v>2</v>
      </c>
      <c r="B22" s="3" t="s">
        <v>3</v>
      </c>
    </row>
    <row r="23" spans="1:270">
      <c r="A23" t="s">
        <v>4</v>
      </c>
      <c r="B23" s="4" t="s">
        <v>5</v>
      </c>
      <c r="C23" s="4" t="s">
        <v>6</v>
      </c>
      <c r="D23" s="4" t="s">
        <v>8</v>
      </c>
      <c r="E23" s="4" t="s">
        <v>9</v>
      </c>
      <c r="F23" s="4" t="s">
        <v>10</v>
      </c>
      <c r="G23" s="4" t="s">
        <v>10</v>
      </c>
      <c r="H23" s="4" t="s">
        <v>10</v>
      </c>
      <c r="I23" s="4" t="s">
        <v>10</v>
      </c>
      <c r="J23" s="4" t="s">
        <v>10</v>
      </c>
      <c r="K23" s="4" t="s">
        <v>10</v>
      </c>
      <c r="L23" s="4" t="s">
        <v>9</v>
      </c>
      <c r="M23" s="4" t="s">
        <v>6</v>
      </c>
      <c r="N23" s="4" t="s">
        <v>8</v>
      </c>
      <c r="O23" s="4" t="s">
        <v>6</v>
      </c>
      <c r="P23" s="4" t="s">
        <v>8</v>
      </c>
      <c r="Q23" s="4" t="s">
        <v>6</v>
      </c>
      <c r="R23" s="4" t="s">
        <v>8</v>
      </c>
      <c r="S23" s="4" t="s">
        <v>6</v>
      </c>
      <c r="T23" s="4" t="s">
        <v>8</v>
      </c>
      <c r="U23" s="4" t="s">
        <v>6</v>
      </c>
      <c r="V23" s="4" t="s">
        <v>8</v>
      </c>
      <c r="W23" s="4" t="s">
        <v>6</v>
      </c>
      <c r="X23" s="4" t="s">
        <v>8</v>
      </c>
      <c r="Y23" s="4" t="s">
        <v>6</v>
      </c>
      <c r="Z23" s="4" t="s">
        <v>8</v>
      </c>
      <c r="AA23" s="4" t="s">
        <v>6</v>
      </c>
      <c r="AB23" s="4" t="s">
        <v>8</v>
      </c>
      <c r="AC23" s="4" t="s">
        <v>13</v>
      </c>
      <c r="AD23" s="4" t="s">
        <v>13</v>
      </c>
      <c r="AE23" s="4" t="s">
        <v>13</v>
      </c>
      <c r="AF23" s="4" t="s">
        <v>13</v>
      </c>
      <c r="AG23" s="4" t="s">
        <v>13</v>
      </c>
      <c r="AH23" s="4" t="s">
        <v>13</v>
      </c>
      <c r="AI23" s="4" t="s">
        <v>13</v>
      </c>
      <c r="AJ23" s="4" t="s">
        <v>13</v>
      </c>
      <c r="AK23" s="4" t="s">
        <v>14</v>
      </c>
      <c r="AL23" s="4" t="s">
        <v>14</v>
      </c>
      <c r="AM23" s="4" t="s">
        <v>14</v>
      </c>
      <c r="AN23" s="4" t="s">
        <v>14</v>
      </c>
      <c r="AO23" s="4" t="s">
        <v>14</v>
      </c>
      <c r="AP23" s="4" t="s">
        <v>14</v>
      </c>
      <c r="AQ23" s="4" t="s">
        <v>14</v>
      </c>
      <c r="AR23" s="4" t="s">
        <v>14</v>
      </c>
      <c r="AS23" s="4" t="s">
        <v>14</v>
      </c>
      <c r="AT23" s="4" t="s">
        <v>14</v>
      </c>
      <c r="AU23" s="4" t="s">
        <v>14</v>
      </c>
      <c r="AV23" s="4" t="s">
        <v>14</v>
      </c>
      <c r="AW23" s="4" t="s">
        <v>14</v>
      </c>
      <c r="AX23" s="4" t="s">
        <v>14</v>
      </c>
      <c r="AY23" s="4" t="s">
        <v>14</v>
      </c>
      <c r="AZ23" s="4" t="s">
        <v>14</v>
      </c>
      <c r="BA23" s="4" t="s">
        <v>14</v>
      </c>
      <c r="BB23" s="4" t="s">
        <v>14</v>
      </c>
      <c r="BC23" s="4" t="s">
        <v>14</v>
      </c>
      <c r="BD23" s="4" t="s">
        <v>14</v>
      </c>
      <c r="BE23" s="4" t="s">
        <v>14</v>
      </c>
      <c r="BF23" s="4" t="s">
        <v>14</v>
      </c>
      <c r="BG23" s="4" t="s">
        <v>14</v>
      </c>
      <c r="BH23" s="4" t="s">
        <v>14</v>
      </c>
      <c r="BI23" s="4" t="s">
        <v>14</v>
      </c>
      <c r="BJ23" s="4" t="s">
        <v>14</v>
      </c>
      <c r="BK23" s="4" t="s">
        <v>14</v>
      </c>
      <c r="BL23" s="4" t="s">
        <v>14</v>
      </c>
      <c r="BM23" s="4" t="s">
        <v>14</v>
      </c>
      <c r="BN23" s="4" t="s">
        <v>14</v>
      </c>
      <c r="BO23" s="4" t="s">
        <v>14</v>
      </c>
      <c r="BP23" s="4" t="s">
        <v>14</v>
      </c>
      <c r="BQ23" s="4" t="s">
        <v>14</v>
      </c>
      <c r="BR23" s="4" t="s">
        <v>14</v>
      </c>
      <c r="BS23" s="4" t="s">
        <v>14</v>
      </c>
      <c r="BT23" s="4" t="s">
        <v>14</v>
      </c>
    </row>
    <row r="24" spans="1:270">
      <c r="A24" t="n">
        <v>2348</v>
      </c>
      <c r="B24" s="6" t="n">
        <v>256</v>
      </c>
      <c r="C24" s="7" t="s">
        <v>7</v>
      </c>
      <c r="D24" s="7" t="n">
        <f t="normal" ca="1">16-LENB(INDIRECT(ADDRESS(24,3)))</f>
        <v>0</v>
      </c>
      <c r="E24" s="7" t="n">
        <v>804</v>
      </c>
      <c r="F24" s="7" t="n">
        <v>435</v>
      </c>
      <c r="G24" s="7" t="n">
        <v>435</v>
      </c>
      <c r="H24" s="7" t="n">
        <v>0</v>
      </c>
      <c r="I24" s="7" t="n">
        <v>0</v>
      </c>
      <c r="J24" s="7" t="n">
        <v>1</v>
      </c>
      <c r="K24" s="7" t="n">
        <v>0</v>
      </c>
      <c r="L24" s="7" t="n">
        <v>0</v>
      </c>
      <c r="M24" s="7" t="s">
        <v>21</v>
      </c>
      <c r="N24" s="7" t="n">
        <f t="normal" ca="1">16-LENB(INDIRECT(ADDRESS(24,13)))</f>
        <v>0</v>
      </c>
      <c r="O24" s="7" t="s">
        <v>12</v>
      </c>
      <c r="P24" s="7" t="n">
        <f t="normal" ca="1">16-LENB(INDIRECT(ADDRESS(24,15)))</f>
        <v>0</v>
      </c>
      <c r="Q24" s="7" t="s">
        <v>12</v>
      </c>
      <c r="R24" s="7" t="n">
        <f t="normal" ca="1">16-LENB(INDIRECT(ADDRESS(24,17)))</f>
        <v>0</v>
      </c>
      <c r="S24" s="7" t="s">
        <v>12</v>
      </c>
      <c r="T24" s="7" t="n">
        <f t="normal" ca="1">16-LENB(INDIRECT(ADDRESS(24,19)))</f>
        <v>0</v>
      </c>
      <c r="U24" s="7" t="s">
        <v>12</v>
      </c>
      <c r="V24" s="7" t="n">
        <f t="normal" ca="1">16-LENB(INDIRECT(ADDRESS(24,21)))</f>
        <v>0</v>
      </c>
      <c r="W24" s="7" t="s">
        <v>12</v>
      </c>
      <c r="X24" s="7" t="n">
        <f t="normal" ca="1">16-LENB(INDIRECT(ADDRESS(24,23)))</f>
        <v>0</v>
      </c>
      <c r="Y24" s="7" t="s">
        <v>12</v>
      </c>
      <c r="Z24" s="7" t="n">
        <f t="normal" ca="1">16-LENB(INDIRECT(ADDRESS(24,25)))</f>
        <v>0</v>
      </c>
      <c r="AA24" s="7" t="s">
        <v>12</v>
      </c>
      <c r="AB24" s="7" t="n">
        <f t="normal" ca="1">16-LENB(INDIRECT(ADDRESS(24,27)))</f>
        <v>0</v>
      </c>
      <c r="AC24" s="7" t="n">
        <v>100</v>
      </c>
      <c r="AD24" s="7" t="n">
        <v>0</v>
      </c>
      <c r="AE24" s="7" t="n">
        <v>0</v>
      </c>
      <c r="AF24" s="7" t="n">
        <v>0</v>
      </c>
      <c r="AG24" s="7" t="n">
        <v>0</v>
      </c>
      <c r="AH24" s="7" t="n">
        <v>0</v>
      </c>
      <c r="AI24" s="7" t="n">
        <v>0</v>
      </c>
      <c r="AJ24" s="7" t="n">
        <v>0</v>
      </c>
      <c r="AK24" s="7" t="n">
        <v>0</v>
      </c>
      <c r="AL24" s="7" t="n">
        <v>0</v>
      </c>
      <c r="AM24" s="7" t="n">
        <v>0</v>
      </c>
      <c r="AN24" s="7" t="n">
        <v>0</v>
      </c>
      <c r="AO24" s="7" t="n">
        <v>0</v>
      </c>
      <c r="AP24" s="7" t="n">
        <v>0</v>
      </c>
      <c r="AQ24" s="7" t="n">
        <v>0</v>
      </c>
      <c r="AR24" s="7" t="n">
        <v>0</v>
      </c>
      <c r="AS24" s="7" t="n">
        <v>255</v>
      </c>
      <c r="AT24" s="7" t="n">
        <v>255</v>
      </c>
      <c r="AU24" s="7" t="n">
        <v>255</v>
      </c>
      <c r="AV24" s="7" t="n">
        <v>255</v>
      </c>
      <c r="AW24" s="7" t="n">
        <v>0</v>
      </c>
      <c r="AX24" s="7" t="n">
        <v>0</v>
      </c>
      <c r="AY24" s="7" t="n">
        <v>0</v>
      </c>
      <c r="AZ24" s="7" t="n">
        <v>0</v>
      </c>
      <c r="BA24" s="7" t="n">
        <v>0</v>
      </c>
      <c r="BB24" s="7" t="n">
        <v>0</v>
      </c>
      <c r="BC24" s="7" t="n">
        <v>0</v>
      </c>
      <c r="BD24" s="7" t="n">
        <v>0</v>
      </c>
      <c r="BE24" s="7" t="n">
        <v>0</v>
      </c>
      <c r="BF24" s="7" t="n">
        <v>0</v>
      </c>
      <c r="BG24" s="7" t="n">
        <v>0</v>
      </c>
      <c r="BH24" s="7" t="n">
        <v>0</v>
      </c>
      <c r="BI24" s="7" t="n">
        <v>0</v>
      </c>
      <c r="BJ24" s="7" t="n">
        <v>0</v>
      </c>
      <c r="BK24" s="7" t="n">
        <v>0</v>
      </c>
      <c r="BL24" s="7" t="n">
        <v>0</v>
      </c>
      <c r="BM24" s="7" t="n">
        <v>0</v>
      </c>
      <c r="BN24" s="7" t="n">
        <v>0</v>
      </c>
      <c r="BO24" s="7" t="n">
        <v>0</v>
      </c>
      <c r="BP24" s="7" t="n">
        <v>0</v>
      </c>
      <c r="BQ24" s="7" t="n">
        <v>0</v>
      </c>
      <c r="BR24" s="7" t="n">
        <v>0</v>
      </c>
      <c r="BS24" s="7" t="n">
        <v>0</v>
      </c>
      <c r="BT24" s="7" t="n">
        <v>0</v>
      </c>
    </row>
    <row r="25" spans="1:270">
      <c r="A25" t="s">
        <v>4</v>
      </c>
      <c r="B25" s="4" t="s">
        <v>5</v>
      </c>
    </row>
    <row r="26" spans="1:270">
      <c r="A26" t="n">
        <v>2556</v>
      </c>
      <c r="B26" s="5" t="n">
        <v>1</v>
      </c>
    </row>
    <row r="27" spans="1:270" s="3" customFormat="1" customHeight="0">
      <c r="A27" s="3" t="s">
        <v>2</v>
      </c>
      <c r="B27" s="3" t="s">
        <v>22</v>
      </c>
    </row>
    <row r="28" spans="1:270">
      <c r="A28" t="s">
        <v>4</v>
      </c>
      <c r="B28" s="4" t="s">
        <v>5</v>
      </c>
      <c r="C28" s="4" t="s">
        <v>13</v>
      </c>
      <c r="D28" s="4" t="s">
        <v>13</v>
      </c>
      <c r="E28" s="4" t="s">
        <v>13</v>
      </c>
      <c r="F28" s="4" t="s">
        <v>13</v>
      </c>
    </row>
    <row r="29" spans="1:270">
      <c r="A29" t="n">
        <v>2560</v>
      </c>
      <c r="B29" s="8" t="n">
        <v>14</v>
      </c>
      <c r="C29" s="7" t="n">
        <v>0</v>
      </c>
      <c r="D29" s="7" t="n">
        <v>0</v>
      </c>
      <c r="E29" s="7" t="n">
        <v>64</v>
      </c>
      <c r="F29" s="7" t="n">
        <v>0</v>
      </c>
    </row>
    <row r="30" spans="1:270">
      <c r="A30" t="s">
        <v>4</v>
      </c>
      <c r="B30" s="4" t="s">
        <v>5</v>
      </c>
      <c r="C30" s="4" t="s">
        <v>13</v>
      </c>
      <c r="D30" s="4" t="s">
        <v>6</v>
      </c>
    </row>
    <row r="31" spans="1:270">
      <c r="A31" t="n">
        <v>2565</v>
      </c>
      <c r="B31" s="9" t="n">
        <v>2</v>
      </c>
      <c r="C31" s="7" t="n">
        <v>10</v>
      </c>
      <c r="D31" s="7" t="s">
        <v>23</v>
      </c>
    </row>
    <row r="32" spans="1:270">
      <c r="A32" t="s">
        <v>4</v>
      </c>
      <c r="B32" s="4" t="s">
        <v>5</v>
      </c>
      <c r="C32" s="4" t="s">
        <v>13</v>
      </c>
      <c r="D32" s="4" t="s">
        <v>13</v>
      </c>
    </row>
    <row r="33" spans="1:72">
      <c r="A33" t="n">
        <v>2586</v>
      </c>
      <c r="B33" s="10" t="n">
        <v>162</v>
      </c>
      <c r="C33" s="7" t="n">
        <v>0</v>
      </c>
      <c r="D33" s="7" t="n">
        <v>0</v>
      </c>
    </row>
    <row r="34" spans="1:72">
      <c r="A34" t="s">
        <v>4</v>
      </c>
      <c r="B34" s="4" t="s">
        <v>5</v>
      </c>
    </row>
    <row r="35" spans="1:72">
      <c r="A35" t="n">
        <v>2589</v>
      </c>
      <c r="B35" s="5" t="n">
        <v>1</v>
      </c>
    </row>
    <row r="36" spans="1:72" s="3" customFormat="1" customHeight="0">
      <c r="A36" s="3" t="s">
        <v>2</v>
      </c>
      <c r="B36" s="3" t="s">
        <v>24</v>
      </c>
    </row>
    <row r="37" spans="1:72">
      <c r="A37" t="s">
        <v>4</v>
      </c>
      <c r="B37" s="4" t="s">
        <v>5</v>
      </c>
      <c r="C37" s="4" t="s">
        <v>13</v>
      </c>
      <c r="D37" s="4" t="s">
        <v>10</v>
      </c>
      <c r="E37" s="4" t="s">
        <v>13</v>
      </c>
      <c r="F37" s="4" t="s">
        <v>6</v>
      </c>
    </row>
    <row r="38" spans="1:72">
      <c r="A38" t="n">
        <v>2592</v>
      </c>
      <c r="B38" s="11" t="n">
        <v>39</v>
      </c>
      <c r="C38" s="7" t="n">
        <v>10</v>
      </c>
      <c r="D38" s="7" t="n">
        <v>65533</v>
      </c>
      <c r="E38" s="7" t="n">
        <v>203</v>
      </c>
      <c r="F38" s="7" t="s">
        <v>25</v>
      </c>
    </row>
    <row r="39" spans="1:72">
      <c r="A39" t="s">
        <v>4</v>
      </c>
      <c r="B39" s="4" t="s">
        <v>5</v>
      </c>
      <c r="C39" s="4" t="s">
        <v>13</v>
      </c>
      <c r="D39" s="4" t="s">
        <v>6</v>
      </c>
      <c r="E39" s="4" t="s">
        <v>10</v>
      </c>
    </row>
    <row r="40" spans="1:72">
      <c r="A40" t="n">
        <v>2618</v>
      </c>
      <c r="B40" s="12" t="n">
        <v>94</v>
      </c>
      <c r="C40" s="7" t="n">
        <v>1</v>
      </c>
      <c r="D40" s="7" t="s">
        <v>26</v>
      </c>
      <c r="E40" s="7" t="n">
        <v>1</v>
      </c>
    </row>
    <row r="41" spans="1:72">
      <c r="A41" t="s">
        <v>4</v>
      </c>
      <c r="B41" s="4" t="s">
        <v>5</v>
      </c>
      <c r="C41" s="4" t="s">
        <v>13</v>
      </c>
      <c r="D41" s="4" t="s">
        <v>6</v>
      </c>
      <c r="E41" s="4" t="s">
        <v>10</v>
      </c>
    </row>
    <row r="42" spans="1:72">
      <c r="A42" t="n">
        <v>2629</v>
      </c>
      <c r="B42" s="12" t="n">
        <v>94</v>
      </c>
      <c r="C42" s="7" t="n">
        <v>1</v>
      </c>
      <c r="D42" s="7" t="s">
        <v>26</v>
      </c>
      <c r="E42" s="7" t="n">
        <v>2</v>
      </c>
    </row>
    <row r="43" spans="1:72">
      <c r="A43" t="s">
        <v>4</v>
      </c>
      <c r="B43" s="4" t="s">
        <v>5</v>
      </c>
      <c r="C43" s="4" t="s">
        <v>13</v>
      </c>
      <c r="D43" s="4" t="s">
        <v>6</v>
      </c>
      <c r="E43" s="4" t="s">
        <v>10</v>
      </c>
    </row>
    <row r="44" spans="1:72">
      <c r="A44" t="n">
        <v>2640</v>
      </c>
      <c r="B44" s="12" t="n">
        <v>94</v>
      </c>
      <c r="C44" s="7" t="n">
        <v>0</v>
      </c>
      <c r="D44" s="7" t="s">
        <v>26</v>
      </c>
      <c r="E44" s="7" t="n">
        <v>4</v>
      </c>
    </row>
    <row r="45" spans="1:72">
      <c r="A45" t="s">
        <v>4</v>
      </c>
      <c r="B45" s="4" t="s">
        <v>5</v>
      </c>
      <c r="C45" s="4" t="s">
        <v>13</v>
      </c>
      <c r="D45" s="4" t="s">
        <v>10</v>
      </c>
      <c r="E45" s="4" t="s">
        <v>13</v>
      </c>
      <c r="F45" s="4" t="s">
        <v>13</v>
      </c>
      <c r="G45" s="4" t="s">
        <v>27</v>
      </c>
    </row>
    <row r="46" spans="1:72">
      <c r="A46" t="n">
        <v>2651</v>
      </c>
      <c r="B46" s="13" t="n">
        <v>5</v>
      </c>
      <c r="C46" s="7" t="n">
        <v>30</v>
      </c>
      <c r="D46" s="7" t="n">
        <v>8352</v>
      </c>
      <c r="E46" s="7" t="n">
        <v>8</v>
      </c>
      <c r="F46" s="7" t="n">
        <v>1</v>
      </c>
      <c r="G46" s="14" t="n">
        <f t="normal" ca="1">A56</f>
        <v>0</v>
      </c>
    </row>
    <row r="47" spans="1:72">
      <c r="A47" t="s">
        <v>4</v>
      </c>
      <c r="B47" s="4" t="s">
        <v>5</v>
      </c>
      <c r="C47" s="4" t="s">
        <v>13</v>
      </c>
      <c r="D47" s="4" t="s">
        <v>10</v>
      </c>
      <c r="E47" s="4" t="s">
        <v>10</v>
      </c>
      <c r="F47" s="4" t="s">
        <v>10</v>
      </c>
      <c r="G47" s="4" t="s">
        <v>10</v>
      </c>
      <c r="H47" s="4" t="s">
        <v>10</v>
      </c>
      <c r="I47" s="4" t="s">
        <v>6</v>
      </c>
      <c r="J47" s="4" t="s">
        <v>28</v>
      </c>
      <c r="K47" s="4" t="s">
        <v>28</v>
      </c>
      <c r="L47" s="4" t="s">
        <v>28</v>
      </c>
      <c r="M47" s="4" t="s">
        <v>9</v>
      </c>
      <c r="N47" s="4" t="s">
        <v>9</v>
      </c>
      <c r="O47" s="4" t="s">
        <v>28</v>
      </c>
      <c r="P47" s="4" t="s">
        <v>28</v>
      </c>
      <c r="Q47" s="4" t="s">
        <v>28</v>
      </c>
      <c r="R47" s="4" t="s">
        <v>28</v>
      </c>
      <c r="S47" s="4" t="s">
        <v>13</v>
      </c>
    </row>
    <row r="48" spans="1:72">
      <c r="A48" t="n">
        <v>2661</v>
      </c>
      <c r="B48" s="11" t="n">
        <v>39</v>
      </c>
      <c r="C48" s="7" t="n">
        <v>12</v>
      </c>
      <c r="D48" s="7" t="n">
        <v>65533</v>
      </c>
      <c r="E48" s="7" t="n">
        <v>203</v>
      </c>
      <c r="F48" s="7" t="n">
        <v>0</v>
      </c>
      <c r="G48" s="7" t="n">
        <v>65533</v>
      </c>
      <c r="H48" s="7" t="n">
        <v>0</v>
      </c>
      <c r="I48" s="7" t="s">
        <v>12</v>
      </c>
      <c r="J48" s="7" t="n">
        <v>-71.1999969482422</v>
      </c>
      <c r="K48" s="7" t="n">
        <v>35.7999992370605</v>
      </c>
      <c r="L48" s="7" t="n">
        <v>126</v>
      </c>
      <c r="M48" s="7" t="n">
        <v>0</v>
      </c>
      <c r="N48" s="7" t="n">
        <v>0</v>
      </c>
      <c r="O48" s="7" t="n">
        <v>0</v>
      </c>
      <c r="P48" s="7" t="n">
        <v>2</v>
      </c>
      <c r="Q48" s="7" t="n">
        <v>2</v>
      </c>
      <c r="R48" s="7" t="n">
        <v>2</v>
      </c>
      <c r="S48" s="7" t="n">
        <v>103</v>
      </c>
    </row>
    <row r="49" spans="1:19">
      <c r="A49" t="s">
        <v>4</v>
      </c>
      <c r="B49" s="4" t="s">
        <v>5</v>
      </c>
      <c r="C49" s="4" t="s">
        <v>13</v>
      </c>
      <c r="D49" s="4" t="s">
        <v>6</v>
      </c>
      <c r="E49" s="4" t="s">
        <v>10</v>
      </c>
    </row>
    <row r="50" spans="1:19">
      <c r="A50" t="n">
        <v>2711</v>
      </c>
      <c r="B50" s="12" t="n">
        <v>94</v>
      </c>
      <c r="C50" s="7" t="n">
        <v>0</v>
      </c>
      <c r="D50" s="7" t="s">
        <v>26</v>
      </c>
      <c r="E50" s="7" t="n">
        <v>1</v>
      </c>
    </row>
    <row r="51" spans="1:19">
      <c r="A51" t="s">
        <v>4</v>
      </c>
      <c r="B51" s="4" t="s">
        <v>5</v>
      </c>
      <c r="C51" s="4" t="s">
        <v>13</v>
      </c>
      <c r="D51" s="4" t="s">
        <v>6</v>
      </c>
      <c r="E51" s="4" t="s">
        <v>10</v>
      </c>
    </row>
    <row r="52" spans="1:19">
      <c r="A52" t="n">
        <v>2722</v>
      </c>
      <c r="B52" s="12" t="n">
        <v>94</v>
      </c>
      <c r="C52" s="7" t="n">
        <v>0</v>
      </c>
      <c r="D52" s="7" t="s">
        <v>26</v>
      </c>
      <c r="E52" s="7" t="n">
        <v>2</v>
      </c>
    </row>
    <row r="53" spans="1:19">
      <c r="A53" t="s">
        <v>4</v>
      </c>
      <c r="B53" s="4" t="s">
        <v>5</v>
      </c>
      <c r="C53" s="4" t="s">
        <v>13</v>
      </c>
      <c r="D53" s="4" t="s">
        <v>6</v>
      </c>
      <c r="E53" s="4" t="s">
        <v>10</v>
      </c>
    </row>
    <row r="54" spans="1:19">
      <c r="A54" t="n">
        <v>2733</v>
      </c>
      <c r="B54" s="12" t="n">
        <v>94</v>
      </c>
      <c r="C54" s="7" t="n">
        <v>1</v>
      </c>
      <c r="D54" s="7" t="s">
        <v>26</v>
      </c>
      <c r="E54" s="7" t="n">
        <v>4</v>
      </c>
    </row>
    <row r="55" spans="1:19">
      <c r="A55" t="s">
        <v>4</v>
      </c>
      <c r="B55" s="4" t="s">
        <v>5</v>
      </c>
      <c r="C55" s="4" t="s">
        <v>13</v>
      </c>
      <c r="D55" s="4" t="s">
        <v>10</v>
      </c>
      <c r="E55" s="4" t="s">
        <v>28</v>
      </c>
      <c r="F55" s="4" t="s">
        <v>10</v>
      </c>
      <c r="G55" s="4" t="s">
        <v>9</v>
      </c>
      <c r="H55" s="4" t="s">
        <v>9</v>
      </c>
      <c r="I55" s="4" t="s">
        <v>10</v>
      </c>
      <c r="J55" s="4" t="s">
        <v>10</v>
      </c>
      <c r="K55" s="4" t="s">
        <v>9</v>
      </c>
      <c r="L55" s="4" t="s">
        <v>9</v>
      </c>
      <c r="M55" s="4" t="s">
        <v>9</v>
      </c>
      <c r="N55" s="4" t="s">
        <v>9</v>
      </c>
      <c r="O55" s="4" t="s">
        <v>6</v>
      </c>
    </row>
    <row r="56" spans="1:19">
      <c r="A56" t="n">
        <v>2744</v>
      </c>
      <c r="B56" s="15" t="n">
        <v>50</v>
      </c>
      <c r="C56" s="7" t="n">
        <v>0</v>
      </c>
      <c r="D56" s="7" t="n">
        <v>8060</v>
      </c>
      <c r="E56" s="7" t="n">
        <v>0.699999988079071</v>
      </c>
      <c r="F56" s="7" t="n">
        <v>1000</v>
      </c>
      <c r="G56" s="7" t="n">
        <v>0</v>
      </c>
      <c r="H56" s="7" t="n">
        <v>-1069547520</v>
      </c>
      <c r="I56" s="7" t="n">
        <v>0</v>
      </c>
      <c r="J56" s="7" t="n">
        <v>65533</v>
      </c>
      <c r="K56" s="7" t="n">
        <v>0</v>
      </c>
      <c r="L56" s="7" t="n">
        <v>0</v>
      </c>
      <c r="M56" s="7" t="n">
        <v>0</v>
      </c>
      <c r="N56" s="7" t="n">
        <v>0</v>
      </c>
      <c r="O56" s="7" t="s">
        <v>12</v>
      </c>
    </row>
    <row r="57" spans="1:19">
      <c r="A57" t="s">
        <v>4</v>
      </c>
      <c r="B57" s="4" t="s">
        <v>5</v>
      </c>
      <c r="C57" s="4" t="s">
        <v>13</v>
      </c>
      <c r="D57" s="4" t="s">
        <v>10</v>
      </c>
      <c r="E57" s="4" t="s">
        <v>13</v>
      </c>
      <c r="F57" s="4" t="s">
        <v>13</v>
      </c>
      <c r="G57" s="4" t="s">
        <v>27</v>
      </c>
    </row>
    <row r="58" spans="1:19">
      <c r="A58" t="n">
        <v>2783</v>
      </c>
      <c r="B58" s="13" t="n">
        <v>5</v>
      </c>
      <c r="C58" s="7" t="n">
        <v>30</v>
      </c>
      <c r="D58" s="7" t="n">
        <v>8192</v>
      </c>
      <c r="E58" s="7" t="n">
        <v>8</v>
      </c>
      <c r="F58" s="7" t="n">
        <v>1</v>
      </c>
      <c r="G58" s="14" t="n">
        <f t="normal" ca="1">A70</f>
        <v>0</v>
      </c>
    </row>
    <row r="59" spans="1:19">
      <c r="A59" t="s">
        <v>4</v>
      </c>
      <c r="B59" s="4" t="s">
        <v>5</v>
      </c>
      <c r="C59" s="4" t="s">
        <v>13</v>
      </c>
      <c r="D59" s="4" t="s">
        <v>10</v>
      </c>
      <c r="E59" s="4" t="s">
        <v>10</v>
      </c>
    </row>
    <row r="60" spans="1:19">
      <c r="A60" t="n">
        <v>2793</v>
      </c>
      <c r="B60" s="16" t="n">
        <v>49</v>
      </c>
      <c r="C60" s="7" t="n">
        <v>5</v>
      </c>
      <c r="D60" s="7" t="n">
        <v>1</v>
      </c>
      <c r="E60" s="7" t="n">
        <v>1</v>
      </c>
    </row>
    <row r="61" spans="1:19">
      <c r="A61" t="s">
        <v>4</v>
      </c>
      <c r="B61" s="4" t="s">
        <v>5</v>
      </c>
      <c r="C61" s="4" t="s">
        <v>13</v>
      </c>
      <c r="D61" s="4" t="s">
        <v>10</v>
      </c>
    </row>
    <row r="62" spans="1:19">
      <c r="A62" t="n">
        <v>2799</v>
      </c>
      <c r="B62" s="16" t="n">
        <v>49</v>
      </c>
      <c r="C62" s="7" t="n">
        <v>6</v>
      </c>
      <c r="D62" s="7" t="n">
        <v>1</v>
      </c>
    </row>
    <row r="63" spans="1:19">
      <c r="A63" t="s">
        <v>4</v>
      </c>
      <c r="B63" s="4" t="s">
        <v>5</v>
      </c>
      <c r="C63" s="4" t="s">
        <v>13</v>
      </c>
      <c r="D63" s="4" t="s">
        <v>10</v>
      </c>
      <c r="E63" s="4" t="s">
        <v>28</v>
      </c>
      <c r="F63" s="4" t="s">
        <v>10</v>
      </c>
      <c r="G63" s="4" t="s">
        <v>28</v>
      </c>
      <c r="H63" s="4" t="s">
        <v>13</v>
      </c>
    </row>
    <row r="64" spans="1:19">
      <c r="A64" t="n">
        <v>2803</v>
      </c>
      <c r="B64" s="16" t="n">
        <v>49</v>
      </c>
      <c r="C64" s="7" t="n">
        <v>4</v>
      </c>
      <c r="D64" s="7" t="n">
        <v>2</v>
      </c>
      <c r="E64" s="7" t="n">
        <v>1</v>
      </c>
      <c r="F64" s="7" t="n">
        <v>0</v>
      </c>
      <c r="G64" s="7" t="n">
        <v>0</v>
      </c>
      <c r="H64" s="7" t="n">
        <v>0</v>
      </c>
    </row>
    <row r="65" spans="1:15">
      <c r="A65" t="s">
        <v>4</v>
      </c>
      <c r="B65" s="4" t="s">
        <v>5</v>
      </c>
      <c r="C65" s="4" t="s">
        <v>13</v>
      </c>
      <c r="D65" s="4" t="s">
        <v>10</v>
      </c>
      <c r="E65" s="4" t="s">
        <v>10</v>
      </c>
    </row>
    <row r="66" spans="1:15">
      <c r="A66" t="n">
        <v>2818</v>
      </c>
      <c r="B66" s="15" t="n">
        <v>50</v>
      </c>
      <c r="C66" s="7" t="n">
        <v>1</v>
      </c>
      <c r="D66" s="7" t="n">
        <v>8060</v>
      </c>
      <c r="E66" s="7" t="n">
        <v>0</v>
      </c>
    </row>
    <row r="67" spans="1:15">
      <c r="A67" t="s">
        <v>4</v>
      </c>
      <c r="B67" s="4" t="s">
        <v>5</v>
      </c>
      <c r="C67" s="4" t="s">
        <v>27</v>
      </c>
    </row>
    <row r="68" spans="1:15">
      <c r="A68" t="n">
        <v>2824</v>
      </c>
      <c r="B68" s="17" t="n">
        <v>3</v>
      </c>
      <c r="C68" s="14" t="n">
        <f t="normal" ca="1">A74</f>
        <v>0</v>
      </c>
    </row>
    <row r="69" spans="1:15">
      <c r="A69" t="s">
        <v>4</v>
      </c>
      <c r="B69" s="4" t="s">
        <v>5</v>
      </c>
      <c r="C69" s="4" t="s">
        <v>13</v>
      </c>
      <c r="D69" s="4" t="s">
        <v>10</v>
      </c>
      <c r="E69" s="4" t="s">
        <v>13</v>
      </c>
      <c r="F69" s="4" t="s">
        <v>10</v>
      </c>
      <c r="G69" s="4" t="s">
        <v>13</v>
      </c>
      <c r="H69" s="4" t="s">
        <v>13</v>
      </c>
      <c r="I69" s="4" t="s">
        <v>13</v>
      </c>
      <c r="J69" s="4" t="s">
        <v>27</v>
      </c>
    </row>
    <row r="70" spans="1:15">
      <c r="A70" t="n">
        <v>2829</v>
      </c>
      <c r="B70" s="13" t="n">
        <v>5</v>
      </c>
      <c r="C70" s="7" t="n">
        <v>30</v>
      </c>
      <c r="D70" s="7" t="n">
        <v>8204</v>
      </c>
      <c r="E70" s="7" t="n">
        <v>30</v>
      </c>
      <c r="F70" s="7" t="n">
        <v>8205</v>
      </c>
      <c r="G70" s="7" t="n">
        <v>8</v>
      </c>
      <c r="H70" s="7" t="n">
        <v>9</v>
      </c>
      <c r="I70" s="7" t="n">
        <v>1</v>
      </c>
      <c r="J70" s="14" t="n">
        <f t="normal" ca="1">A74</f>
        <v>0</v>
      </c>
    </row>
    <row r="71" spans="1:15">
      <c r="A71" t="s">
        <v>4</v>
      </c>
      <c r="B71" s="4" t="s">
        <v>5</v>
      </c>
      <c r="C71" s="4" t="s">
        <v>13</v>
      </c>
      <c r="D71" s="4" t="s">
        <v>10</v>
      </c>
      <c r="E71" s="4" t="s">
        <v>28</v>
      </c>
      <c r="F71" s="4" t="s">
        <v>10</v>
      </c>
      <c r="G71" s="4" t="s">
        <v>28</v>
      </c>
      <c r="H71" s="4" t="s">
        <v>13</v>
      </c>
    </row>
    <row r="72" spans="1:15">
      <c r="A72" t="n">
        <v>2843</v>
      </c>
      <c r="B72" s="16" t="n">
        <v>49</v>
      </c>
      <c r="C72" s="7" t="n">
        <v>4</v>
      </c>
      <c r="D72" s="7" t="n">
        <v>2</v>
      </c>
      <c r="E72" s="7" t="n">
        <v>1</v>
      </c>
      <c r="F72" s="7" t="n">
        <v>0</v>
      </c>
      <c r="G72" s="7" t="n">
        <v>0</v>
      </c>
      <c r="H72" s="7" t="n">
        <v>0</v>
      </c>
    </row>
    <row r="73" spans="1:15">
      <c r="A73" t="s">
        <v>4</v>
      </c>
      <c r="B73" s="4" t="s">
        <v>5</v>
      </c>
      <c r="C73" s="4" t="s">
        <v>13</v>
      </c>
      <c r="D73" s="4" t="s">
        <v>6</v>
      </c>
      <c r="E73" s="4" t="s">
        <v>6</v>
      </c>
    </row>
    <row r="74" spans="1:15">
      <c r="A74" t="n">
        <v>2858</v>
      </c>
      <c r="B74" s="18" t="n">
        <v>74</v>
      </c>
      <c r="C74" s="7" t="n">
        <v>25</v>
      </c>
      <c r="D74" s="7" t="s">
        <v>29</v>
      </c>
      <c r="E74" s="7" t="s">
        <v>30</v>
      </c>
    </row>
    <row r="75" spans="1:15">
      <c r="A75" t="s">
        <v>4</v>
      </c>
      <c r="B75" s="4" t="s">
        <v>5</v>
      </c>
      <c r="C75" s="4" t="s">
        <v>13</v>
      </c>
      <c r="D75" s="4" t="s">
        <v>10</v>
      </c>
      <c r="E75" s="4" t="s">
        <v>13</v>
      </c>
      <c r="F75" s="4" t="s">
        <v>13</v>
      </c>
      <c r="G75" s="4" t="s">
        <v>27</v>
      </c>
    </row>
    <row r="76" spans="1:15">
      <c r="A76" t="n">
        <v>2887</v>
      </c>
      <c r="B76" s="13" t="n">
        <v>5</v>
      </c>
      <c r="C76" s="7" t="n">
        <v>30</v>
      </c>
      <c r="D76" s="7" t="n">
        <v>8354</v>
      </c>
      <c r="E76" s="7" t="n">
        <v>8</v>
      </c>
      <c r="F76" s="7" t="n">
        <v>1</v>
      </c>
      <c r="G76" s="14" t="n">
        <f t="normal" ca="1">A82</f>
        <v>0</v>
      </c>
    </row>
    <row r="77" spans="1:15">
      <c r="A77" t="s">
        <v>4</v>
      </c>
      <c r="B77" s="4" t="s">
        <v>5</v>
      </c>
      <c r="C77" s="4" t="s">
        <v>10</v>
      </c>
      <c r="D77" s="4" t="s">
        <v>6</v>
      </c>
      <c r="E77" s="4" t="s">
        <v>6</v>
      </c>
      <c r="F77" s="4" t="s">
        <v>6</v>
      </c>
      <c r="G77" s="4" t="s">
        <v>13</v>
      </c>
      <c r="H77" s="4" t="s">
        <v>9</v>
      </c>
      <c r="I77" s="4" t="s">
        <v>28</v>
      </c>
      <c r="J77" s="4" t="s">
        <v>28</v>
      </c>
      <c r="K77" s="4" t="s">
        <v>28</v>
      </c>
      <c r="L77" s="4" t="s">
        <v>28</v>
      </c>
      <c r="M77" s="4" t="s">
        <v>28</v>
      </c>
      <c r="N77" s="4" t="s">
        <v>28</v>
      </c>
      <c r="O77" s="4" t="s">
        <v>28</v>
      </c>
      <c r="P77" s="4" t="s">
        <v>6</v>
      </c>
      <c r="Q77" s="4" t="s">
        <v>6</v>
      </c>
      <c r="R77" s="4" t="s">
        <v>9</v>
      </c>
      <c r="S77" s="4" t="s">
        <v>13</v>
      </c>
      <c r="T77" s="4" t="s">
        <v>9</v>
      </c>
      <c r="U77" s="4" t="s">
        <v>9</v>
      </c>
      <c r="V77" s="4" t="s">
        <v>10</v>
      </c>
    </row>
    <row r="78" spans="1:15">
      <c r="A78" t="n">
        <v>2897</v>
      </c>
      <c r="B78" s="19" t="n">
        <v>19</v>
      </c>
      <c r="C78" s="7" t="n">
        <v>2000</v>
      </c>
      <c r="D78" s="7" t="s">
        <v>12</v>
      </c>
      <c r="E78" s="7" t="s">
        <v>12</v>
      </c>
      <c r="F78" s="7" t="s">
        <v>11</v>
      </c>
      <c r="G78" s="7" t="n">
        <v>2</v>
      </c>
      <c r="H78" s="7" t="n">
        <v>536870912</v>
      </c>
      <c r="I78" s="7" t="n">
        <v>-64.8499984741211</v>
      </c>
      <c r="J78" s="7" t="n">
        <v>28.3600006103516</v>
      </c>
      <c r="K78" s="7" t="n">
        <v>81.879997253418</v>
      </c>
      <c r="L78" s="7" t="n">
        <v>2.70000004768372</v>
      </c>
      <c r="M78" s="7" t="n">
        <v>-1</v>
      </c>
      <c r="N78" s="7" t="n">
        <v>0</v>
      </c>
      <c r="O78" s="7" t="n">
        <v>0</v>
      </c>
      <c r="P78" s="7" t="s">
        <v>12</v>
      </c>
      <c r="Q78" s="7" t="s">
        <v>12</v>
      </c>
      <c r="R78" s="7" t="n">
        <v>2</v>
      </c>
      <c r="S78" s="7" t="n">
        <v>0</v>
      </c>
      <c r="T78" s="7" t="n">
        <v>1082130432</v>
      </c>
      <c r="U78" s="7" t="n">
        <v>1090519040</v>
      </c>
      <c r="V78" s="7" t="n">
        <v>0</v>
      </c>
    </row>
    <row r="79" spans="1:15">
      <c r="A79" t="s">
        <v>4</v>
      </c>
      <c r="B79" s="4" t="s">
        <v>5</v>
      </c>
      <c r="C79" s="4" t="s">
        <v>27</v>
      </c>
    </row>
    <row r="80" spans="1:15">
      <c r="A80" t="n">
        <v>2959</v>
      </c>
      <c r="B80" s="17" t="n">
        <v>3</v>
      </c>
      <c r="C80" s="14" t="n">
        <f t="normal" ca="1">A90</f>
        <v>0</v>
      </c>
    </row>
    <row r="81" spans="1:22">
      <c r="A81" t="s">
        <v>4</v>
      </c>
      <c r="B81" s="4" t="s">
        <v>5</v>
      </c>
      <c r="C81" s="4" t="s">
        <v>13</v>
      </c>
      <c r="D81" s="4" t="s">
        <v>13</v>
      </c>
      <c r="E81" s="4" t="s">
        <v>13</v>
      </c>
      <c r="F81" s="4" t="s">
        <v>9</v>
      </c>
      <c r="G81" s="4" t="s">
        <v>13</v>
      </c>
      <c r="H81" s="4" t="s">
        <v>13</v>
      </c>
      <c r="I81" s="4" t="s">
        <v>13</v>
      </c>
      <c r="J81" s="4" t="s">
        <v>13</v>
      </c>
      <c r="K81" s="4" t="s">
        <v>9</v>
      </c>
      <c r="L81" s="4" t="s">
        <v>13</v>
      </c>
      <c r="M81" s="4" t="s">
        <v>13</v>
      </c>
      <c r="N81" s="4" t="s">
        <v>13</v>
      </c>
      <c r="O81" s="4" t="s">
        <v>27</v>
      </c>
    </row>
    <row r="82" spans="1:22">
      <c r="A82" t="n">
        <v>2964</v>
      </c>
      <c r="B82" s="13" t="n">
        <v>5</v>
      </c>
      <c r="C82" s="7" t="n">
        <v>35</v>
      </c>
      <c r="D82" s="7" t="n">
        <v>3</v>
      </c>
      <c r="E82" s="7" t="n">
        <v>0</v>
      </c>
      <c r="F82" s="7" t="n">
        <v>3</v>
      </c>
      <c r="G82" s="7" t="n">
        <v>7</v>
      </c>
      <c r="H82" s="7" t="n">
        <v>35</v>
      </c>
      <c r="I82" s="7" t="n">
        <v>3</v>
      </c>
      <c r="J82" s="7" t="n">
        <v>0</v>
      </c>
      <c r="K82" s="7" t="n">
        <v>4</v>
      </c>
      <c r="L82" s="7" t="n">
        <v>6</v>
      </c>
      <c r="M82" s="7" t="n">
        <v>9</v>
      </c>
      <c r="N82" s="7" t="n">
        <v>1</v>
      </c>
      <c r="O82" s="14" t="n">
        <f t="normal" ca="1">A88</f>
        <v>0</v>
      </c>
    </row>
    <row r="83" spans="1:22">
      <c r="A83" t="s">
        <v>4</v>
      </c>
      <c r="B83" s="4" t="s">
        <v>5</v>
      </c>
      <c r="C83" s="4" t="s">
        <v>10</v>
      </c>
      <c r="D83" s="4" t="s">
        <v>6</v>
      </c>
      <c r="E83" s="4" t="s">
        <v>6</v>
      </c>
      <c r="F83" s="4" t="s">
        <v>6</v>
      </c>
      <c r="G83" s="4" t="s">
        <v>13</v>
      </c>
      <c r="H83" s="4" t="s">
        <v>9</v>
      </c>
      <c r="I83" s="4" t="s">
        <v>28</v>
      </c>
      <c r="J83" s="4" t="s">
        <v>28</v>
      </c>
      <c r="K83" s="4" t="s">
        <v>28</v>
      </c>
      <c r="L83" s="4" t="s">
        <v>28</v>
      </c>
      <c r="M83" s="4" t="s">
        <v>28</v>
      </c>
      <c r="N83" s="4" t="s">
        <v>28</v>
      </c>
      <c r="O83" s="4" t="s">
        <v>28</v>
      </c>
      <c r="P83" s="4" t="s">
        <v>6</v>
      </c>
      <c r="Q83" s="4" t="s">
        <v>6</v>
      </c>
      <c r="R83" s="4" t="s">
        <v>9</v>
      </c>
      <c r="S83" s="4" t="s">
        <v>13</v>
      </c>
      <c r="T83" s="4" t="s">
        <v>9</v>
      </c>
      <c r="U83" s="4" t="s">
        <v>9</v>
      </c>
      <c r="V83" s="4" t="s">
        <v>10</v>
      </c>
    </row>
    <row r="84" spans="1:22">
      <c r="A84" t="n">
        <v>2987</v>
      </c>
      <c r="B84" s="19" t="n">
        <v>19</v>
      </c>
      <c r="C84" s="7" t="n">
        <v>2000</v>
      </c>
      <c r="D84" s="7" t="s">
        <v>12</v>
      </c>
      <c r="E84" s="7" t="s">
        <v>12</v>
      </c>
      <c r="F84" s="7" t="s">
        <v>19</v>
      </c>
      <c r="G84" s="7" t="n">
        <v>2</v>
      </c>
      <c r="H84" s="7" t="n">
        <v>0</v>
      </c>
      <c r="I84" s="7" t="n">
        <v>-56.2700004577637</v>
      </c>
      <c r="J84" s="7" t="n">
        <v>22.4899997711182</v>
      </c>
      <c r="K84" s="7" t="n">
        <v>30.8799991607666</v>
      </c>
      <c r="L84" s="7" t="n">
        <v>150.300003051758</v>
      </c>
      <c r="M84" s="7" t="n">
        <v>-1</v>
      </c>
      <c r="N84" s="7" t="n">
        <v>0</v>
      </c>
      <c r="O84" s="7" t="n">
        <v>0</v>
      </c>
      <c r="P84" s="7" t="s">
        <v>12</v>
      </c>
      <c r="Q84" s="7" t="s">
        <v>12</v>
      </c>
      <c r="R84" s="7" t="n">
        <v>1</v>
      </c>
      <c r="S84" s="7" t="n">
        <v>5</v>
      </c>
      <c r="T84" s="7" t="n">
        <v>1082130432</v>
      </c>
      <c r="U84" s="7" t="n">
        <v>1090519040</v>
      </c>
      <c r="V84" s="7" t="n">
        <v>0</v>
      </c>
    </row>
    <row r="85" spans="1:22">
      <c r="A85" t="s">
        <v>4</v>
      </c>
      <c r="B85" s="4" t="s">
        <v>5</v>
      </c>
      <c r="C85" s="4" t="s">
        <v>27</v>
      </c>
    </row>
    <row r="86" spans="1:22">
      <c r="A86" t="n">
        <v>3053</v>
      </c>
      <c r="B86" s="17" t="n">
        <v>3</v>
      </c>
      <c r="C86" s="14" t="n">
        <f t="normal" ca="1">A90</f>
        <v>0</v>
      </c>
    </row>
    <row r="87" spans="1:22">
      <c r="A87" t="s">
        <v>4</v>
      </c>
      <c r="B87" s="4" t="s">
        <v>5</v>
      </c>
      <c r="C87" s="4" t="s">
        <v>10</v>
      </c>
      <c r="D87" s="4" t="s">
        <v>6</v>
      </c>
      <c r="E87" s="4" t="s">
        <v>6</v>
      </c>
      <c r="F87" s="4" t="s">
        <v>6</v>
      </c>
      <c r="G87" s="4" t="s">
        <v>13</v>
      </c>
      <c r="H87" s="4" t="s">
        <v>9</v>
      </c>
      <c r="I87" s="4" t="s">
        <v>28</v>
      </c>
      <c r="J87" s="4" t="s">
        <v>28</v>
      </c>
      <c r="K87" s="4" t="s">
        <v>28</v>
      </c>
      <c r="L87" s="4" t="s">
        <v>28</v>
      </c>
      <c r="M87" s="4" t="s">
        <v>28</v>
      </c>
      <c r="N87" s="4" t="s">
        <v>28</v>
      </c>
      <c r="O87" s="4" t="s">
        <v>28</v>
      </c>
      <c r="P87" s="4" t="s">
        <v>6</v>
      </c>
      <c r="Q87" s="4" t="s">
        <v>6</v>
      </c>
      <c r="R87" s="4" t="s">
        <v>9</v>
      </c>
      <c r="S87" s="4" t="s">
        <v>13</v>
      </c>
      <c r="T87" s="4" t="s">
        <v>9</v>
      </c>
      <c r="U87" s="4" t="s">
        <v>9</v>
      </c>
      <c r="V87" s="4" t="s">
        <v>10</v>
      </c>
    </row>
    <row r="88" spans="1:22">
      <c r="A88" t="n">
        <v>3058</v>
      </c>
      <c r="B88" s="19" t="n">
        <v>19</v>
      </c>
      <c r="C88" s="7" t="n">
        <v>2000</v>
      </c>
      <c r="D88" s="7" t="s">
        <v>12</v>
      </c>
      <c r="E88" s="7" t="s">
        <v>12</v>
      </c>
      <c r="F88" s="7" t="s">
        <v>11</v>
      </c>
      <c r="G88" s="7" t="n">
        <v>2</v>
      </c>
      <c r="H88" s="7" t="n">
        <v>0</v>
      </c>
      <c r="I88" s="7" t="n">
        <v>-64.8499984741211</v>
      </c>
      <c r="J88" s="7" t="n">
        <v>28.3600006103516</v>
      </c>
      <c r="K88" s="7" t="n">
        <v>81.879997253418</v>
      </c>
      <c r="L88" s="7" t="n">
        <v>2.70000004768372</v>
      </c>
      <c r="M88" s="7" t="n">
        <v>-1</v>
      </c>
      <c r="N88" s="7" t="n">
        <v>0</v>
      </c>
      <c r="O88" s="7" t="n">
        <v>0</v>
      </c>
      <c r="P88" s="7" t="s">
        <v>12</v>
      </c>
      <c r="Q88" s="7" t="s">
        <v>12</v>
      </c>
      <c r="R88" s="7" t="n">
        <v>1</v>
      </c>
      <c r="S88" s="7" t="n">
        <v>0</v>
      </c>
      <c r="T88" s="7" t="n">
        <v>1090519040</v>
      </c>
      <c r="U88" s="7" t="n">
        <v>1101004800</v>
      </c>
      <c r="V88" s="7" t="n">
        <v>0</v>
      </c>
    </row>
    <row r="89" spans="1:22">
      <c r="A89" t="s">
        <v>4</v>
      </c>
      <c r="B89" s="4" t="s">
        <v>5</v>
      </c>
      <c r="C89" s="4" t="s">
        <v>13</v>
      </c>
      <c r="D89" s="4" t="s">
        <v>10</v>
      </c>
      <c r="E89" s="4" t="s">
        <v>13</v>
      </c>
      <c r="F89" s="4" t="s">
        <v>13</v>
      </c>
      <c r="G89" s="4" t="s">
        <v>27</v>
      </c>
    </row>
    <row r="90" spans="1:22">
      <c r="A90" t="n">
        <v>3120</v>
      </c>
      <c r="B90" s="13" t="n">
        <v>5</v>
      </c>
      <c r="C90" s="7" t="n">
        <v>30</v>
      </c>
      <c r="D90" s="7" t="n">
        <v>8356</v>
      </c>
      <c r="E90" s="7" t="n">
        <v>8</v>
      </c>
      <c r="F90" s="7" t="n">
        <v>1</v>
      </c>
      <c r="G90" s="14" t="n">
        <f t="normal" ca="1">A96</f>
        <v>0</v>
      </c>
    </row>
    <row r="91" spans="1:22">
      <c r="A91" t="s">
        <v>4</v>
      </c>
      <c r="B91" s="4" t="s">
        <v>5</v>
      </c>
      <c r="C91" s="4" t="s">
        <v>10</v>
      </c>
      <c r="D91" s="4" t="s">
        <v>6</v>
      </c>
      <c r="E91" s="4" t="s">
        <v>6</v>
      </c>
      <c r="F91" s="4" t="s">
        <v>6</v>
      </c>
      <c r="G91" s="4" t="s">
        <v>13</v>
      </c>
      <c r="H91" s="4" t="s">
        <v>9</v>
      </c>
      <c r="I91" s="4" t="s">
        <v>28</v>
      </c>
      <c r="J91" s="4" t="s">
        <v>28</v>
      </c>
      <c r="K91" s="4" t="s">
        <v>28</v>
      </c>
      <c r="L91" s="4" t="s">
        <v>28</v>
      </c>
      <c r="M91" s="4" t="s">
        <v>28</v>
      </c>
      <c r="N91" s="4" t="s">
        <v>28</v>
      </c>
      <c r="O91" s="4" t="s">
        <v>28</v>
      </c>
      <c r="P91" s="4" t="s">
        <v>6</v>
      </c>
      <c r="Q91" s="4" t="s">
        <v>6</v>
      </c>
      <c r="R91" s="4" t="s">
        <v>9</v>
      </c>
      <c r="S91" s="4" t="s">
        <v>13</v>
      </c>
      <c r="T91" s="4" t="s">
        <v>9</v>
      </c>
      <c r="U91" s="4" t="s">
        <v>9</v>
      </c>
      <c r="V91" s="4" t="s">
        <v>10</v>
      </c>
    </row>
    <row r="92" spans="1:22">
      <c r="A92" t="n">
        <v>3130</v>
      </c>
      <c r="B92" s="19" t="n">
        <v>19</v>
      </c>
      <c r="C92" s="7" t="n">
        <v>2001</v>
      </c>
      <c r="D92" s="7" t="s">
        <v>12</v>
      </c>
      <c r="E92" s="7" t="s">
        <v>12</v>
      </c>
      <c r="F92" s="7" t="s">
        <v>15</v>
      </c>
      <c r="G92" s="7" t="n">
        <v>2</v>
      </c>
      <c r="H92" s="7" t="n">
        <v>536870912</v>
      </c>
      <c r="I92" s="7" t="n">
        <v>-16.0499992370605</v>
      </c>
      <c r="J92" s="7" t="n">
        <v>23.9400005340576</v>
      </c>
      <c r="K92" s="7" t="n">
        <v>-11.539999961853</v>
      </c>
      <c r="L92" s="7" t="n">
        <v>330</v>
      </c>
      <c r="M92" s="7" t="n">
        <v>-1</v>
      </c>
      <c r="N92" s="7" t="n">
        <v>0</v>
      </c>
      <c r="O92" s="7" t="n">
        <v>0</v>
      </c>
      <c r="P92" s="7" t="s">
        <v>12</v>
      </c>
      <c r="Q92" s="7" t="s">
        <v>12</v>
      </c>
      <c r="R92" s="7" t="n">
        <v>3</v>
      </c>
      <c r="S92" s="7" t="n">
        <v>0</v>
      </c>
      <c r="T92" s="7" t="n">
        <v>1082130432</v>
      </c>
      <c r="U92" s="7" t="n">
        <v>1090519040</v>
      </c>
      <c r="V92" s="7" t="n">
        <v>0</v>
      </c>
    </row>
    <row r="93" spans="1:22">
      <c r="A93" t="s">
        <v>4</v>
      </c>
      <c r="B93" s="4" t="s">
        <v>5</v>
      </c>
      <c r="C93" s="4" t="s">
        <v>27</v>
      </c>
    </row>
    <row r="94" spans="1:22">
      <c r="A94" t="n">
        <v>3192</v>
      </c>
      <c r="B94" s="17" t="n">
        <v>3</v>
      </c>
      <c r="C94" s="14" t="n">
        <f t="normal" ca="1">A104</f>
        <v>0</v>
      </c>
    </row>
    <row r="95" spans="1:22">
      <c r="A95" t="s">
        <v>4</v>
      </c>
      <c r="B95" s="4" t="s">
        <v>5</v>
      </c>
      <c r="C95" s="4" t="s">
        <v>13</v>
      </c>
      <c r="D95" s="4" t="s">
        <v>13</v>
      </c>
      <c r="E95" s="4" t="s">
        <v>13</v>
      </c>
      <c r="F95" s="4" t="s">
        <v>9</v>
      </c>
      <c r="G95" s="4" t="s">
        <v>13</v>
      </c>
      <c r="H95" s="4" t="s">
        <v>13</v>
      </c>
      <c r="I95" s="4" t="s">
        <v>13</v>
      </c>
      <c r="J95" s="4" t="s">
        <v>13</v>
      </c>
      <c r="K95" s="4" t="s">
        <v>9</v>
      </c>
      <c r="L95" s="4" t="s">
        <v>13</v>
      </c>
      <c r="M95" s="4" t="s">
        <v>13</v>
      </c>
      <c r="N95" s="4" t="s">
        <v>13</v>
      </c>
      <c r="O95" s="4" t="s">
        <v>27</v>
      </c>
    </row>
    <row r="96" spans="1:22">
      <c r="A96" t="n">
        <v>3197</v>
      </c>
      <c r="B96" s="13" t="n">
        <v>5</v>
      </c>
      <c r="C96" s="7" t="n">
        <v>35</v>
      </c>
      <c r="D96" s="7" t="n">
        <v>3</v>
      </c>
      <c r="E96" s="7" t="n">
        <v>0</v>
      </c>
      <c r="F96" s="7" t="n">
        <v>3</v>
      </c>
      <c r="G96" s="7" t="n">
        <v>7</v>
      </c>
      <c r="H96" s="7" t="n">
        <v>35</v>
      </c>
      <c r="I96" s="7" t="n">
        <v>3</v>
      </c>
      <c r="J96" s="7" t="n">
        <v>0</v>
      </c>
      <c r="K96" s="7" t="n">
        <v>4</v>
      </c>
      <c r="L96" s="7" t="n">
        <v>6</v>
      </c>
      <c r="M96" s="7" t="n">
        <v>9</v>
      </c>
      <c r="N96" s="7" t="n">
        <v>1</v>
      </c>
      <c r="O96" s="14" t="n">
        <f t="normal" ca="1">A102</f>
        <v>0</v>
      </c>
    </row>
    <row r="97" spans="1:22">
      <c r="A97" t="s">
        <v>4</v>
      </c>
      <c r="B97" s="4" t="s">
        <v>5</v>
      </c>
      <c r="C97" s="4" t="s">
        <v>10</v>
      </c>
      <c r="D97" s="4" t="s">
        <v>6</v>
      </c>
      <c r="E97" s="4" t="s">
        <v>6</v>
      </c>
      <c r="F97" s="4" t="s">
        <v>6</v>
      </c>
      <c r="G97" s="4" t="s">
        <v>13</v>
      </c>
      <c r="H97" s="4" t="s">
        <v>9</v>
      </c>
      <c r="I97" s="4" t="s">
        <v>28</v>
      </c>
      <c r="J97" s="4" t="s">
        <v>28</v>
      </c>
      <c r="K97" s="4" t="s">
        <v>28</v>
      </c>
      <c r="L97" s="4" t="s">
        <v>28</v>
      </c>
      <c r="M97" s="4" t="s">
        <v>28</v>
      </c>
      <c r="N97" s="4" t="s">
        <v>28</v>
      </c>
      <c r="O97" s="4" t="s">
        <v>28</v>
      </c>
      <c r="P97" s="4" t="s">
        <v>6</v>
      </c>
      <c r="Q97" s="4" t="s">
        <v>6</v>
      </c>
      <c r="R97" s="4" t="s">
        <v>9</v>
      </c>
      <c r="S97" s="4" t="s">
        <v>13</v>
      </c>
      <c r="T97" s="4" t="s">
        <v>9</v>
      </c>
      <c r="U97" s="4" t="s">
        <v>9</v>
      </c>
      <c r="V97" s="4" t="s">
        <v>10</v>
      </c>
    </row>
    <row r="98" spans="1:22">
      <c r="A98" t="n">
        <v>3220</v>
      </c>
      <c r="B98" s="19" t="n">
        <v>19</v>
      </c>
      <c r="C98" s="7" t="n">
        <v>2001</v>
      </c>
      <c r="D98" s="7" t="s">
        <v>12</v>
      </c>
      <c r="E98" s="7" t="s">
        <v>12</v>
      </c>
      <c r="F98" s="7" t="s">
        <v>20</v>
      </c>
      <c r="G98" s="7" t="n">
        <v>2</v>
      </c>
      <c r="H98" s="7" t="n">
        <v>536870912</v>
      </c>
      <c r="I98" s="7" t="n">
        <v>-64.8499984741211</v>
      </c>
      <c r="J98" s="7" t="n">
        <v>28.3600006103516</v>
      </c>
      <c r="K98" s="7" t="n">
        <v>81.879997253418</v>
      </c>
      <c r="L98" s="7" t="n">
        <v>2.70000004768372</v>
      </c>
      <c r="M98" s="7" t="n">
        <v>-1</v>
      </c>
      <c r="N98" s="7" t="n">
        <v>0</v>
      </c>
      <c r="O98" s="7" t="n">
        <v>0</v>
      </c>
      <c r="P98" s="7" t="s">
        <v>12</v>
      </c>
      <c r="Q98" s="7" t="s">
        <v>12</v>
      </c>
      <c r="R98" s="7" t="n">
        <v>1</v>
      </c>
      <c r="S98" s="7" t="n">
        <v>6</v>
      </c>
      <c r="T98" s="7" t="n">
        <v>1082130432</v>
      </c>
      <c r="U98" s="7" t="n">
        <v>1090519040</v>
      </c>
      <c r="V98" s="7" t="n">
        <v>0</v>
      </c>
    </row>
    <row r="99" spans="1:22">
      <c r="A99" t="s">
        <v>4</v>
      </c>
      <c r="B99" s="4" t="s">
        <v>5</v>
      </c>
      <c r="C99" s="4" t="s">
        <v>27</v>
      </c>
    </row>
    <row r="100" spans="1:22">
      <c r="A100" t="n">
        <v>3286</v>
      </c>
      <c r="B100" s="17" t="n">
        <v>3</v>
      </c>
      <c r="C100" s="14" t="n">
        <f t="normal" ca="1">A104</f>
        <v>0</v>
      </c>
    </row>
    <row r="101" spans="1:22">
      <c r="A101" t="s">
        <v>4</v>
      </c>
      <c r="B101" s="4" t="s">
        <v>5</v>
      </c>
      <c r="C101" s="4" t="s">
        <v>10</v>
      </c>
      <c r="D101" s="4" t="s">
        <v>6</v>
      </c>
      <c r="E101" s="4" t="s">
        <v>6</v>
      </c>
      <c r="F101" s="4" t="s">
        <v>6</v>
      </c>
      <c r="G101" s="4" t="s">
        <v>13</v>
      </c>
      <c r="H101" s="4" t="s">
        <v>9</v>
      </c>
      <c r="I101" s="4" t="s">
        <v>28</v>
      </c>
      <c r="J101" s="4" t="s">
        <v>28</v>
      </c>
      <c r="K101" s="4" t="s">
        <v>28</v>
      </c>
      <c r="L101" s="4" t="s">
        <v>28</v>
      </c>
      <c r="M101" s="4" t="s">
        <v>28</v>
      </c>
      <c r="N101" s="4" t="s">
        <v>28</v>
      </c>
      <c r="O101" s="4" t="s">
        <v>28</v>
      </c>
      <c r="P101" s="4" t="s">
        <v>6</v>
      </c>
      <c r="Q101" s="4" t="s">
        <v>6</v>
      </c>
      <c r="R101" s="4" t="s">
        <v>9</v>
      </c>
      <c r="S101" s="4" t="s">
        <v>13</v>
      </c>
      <c r="T101" s="4" t="s">
        <v>9</v>
      </c>
      <c r="U101" s="4" t="s">
        <v>9</v>
      </c>
      <c r="V101" s="4" t="s">
        <v>10</v>
      </c>
    </row>
    <row r="102" spans="1:22">
      <c r="A102" t="n">
        <v>3291</v>
      </c>
      <c r="B102" s="19" t="n">
        <v>19</v>
      </c>
      <c r="C102" s="7" t="n">
        <v>2001</v>
      </c>
      <c r="D102" s="7" t="s">
        <v>12</v>
      </c>
      <c r="E102" s="7" t="s">
        <v>12</v>
      </c>
      <c r="F102" s="7" t="s">
        <v>15</v>
      </c>
      <c r="G102" s="7" t="n">
        <v>2</v>
      </c>
      <c r="H102" s="7" t="n">
        <v>0</v>
      </c>
      <c r="I102" s="7" t="n">
        <v>-16.0499992370605</v>
      </c>
      <c r="J102" s="7" t="n">
        <v>23.9400005340576</v>
      </c>
      <c r="K102" s="7" t="n">
        <v>-11.539999961853</v>
      </c>
      <c r="L102" s="7" t="n">
        <v>330</v>
      </c>
      <c r="M102" s="7" t="n">
        <v>-1</v>
      </c>
      <c r="N102" s="7" t="n">
        <v>0</v>
      </c>
      <c r="O102" s="7" t="n">
        <v>0</v>
      </c>
      <c r="P102" s="7" t="s">
        <v>12</v>
      </c>
      <c r="Q102" s="7" t="s">
        <v>12</v>
      </c>
      <c r="R102" s="7" t="n">
        <v>1</v>
      </c>
      <c r="S102" s="7" t="n">
        <v>1</v>
      </c>
      <c r="T102" s="7" t="n">
        <v>1090519040</v>
      </c>
      <c r="U102" s="7" t="n">
        <v>1101004800</v>
      </c>
      <c r="V102" s="7" t="n">
        <v>0</v>
      </c>
    </row>
    <row r="103" spans="1:22">
      <c r="A103" t="s">
        <v>4</v>
      </c>
      <c r="B103" s="4" t="s">
        <v>5</v>
      </c>
      <c r="C103" s="4" t="s">
        <v>13</v>
      </c>
      <c r="D103" s="4" t="s">
        <v>6</v>
      </c>
    </row>
    <row r="104" spans="1:22">
      <c r="A104" t="n">
        <v>3353</v>
      </c>
      <c r="B104" s="9" t="n">
        <v>2</v>
      </c>
      <c r="C104" s="7" t="n">
        <v>11</v>
      </c>
      <c r="D104" s="7" t="s">
        <v>31</v>
      </c>
    </row>
    <row r="105" spans="1:22">
      <c r="A105" t="s">
        <v>4</v>
      </c>
      <c r="B105" s="4" t="s">
        <v>5</v>
      </c>
      <c r="C105" s="4" t="s">
        <v>13</v>
      </c>
      <c r="D105" s="4" t="s">
        <v>10</v>
      </c>
      <c r="E105" s="4" t="s">
        <v>10</v>
      </c>
      <c r="F105" s="4" t="s">
        <v>10</v>
      </c>
      <c r="G105" s="4" t="s">
        <v>10</v>
      </c>
      <c r="H105" s="4" t="s">
        <v>10</v>
      </c>
      <c r="I105" s="4" t="s">
        <v>10</v>
      </c>
      <c r="J105" s="4" t="s">
        <v>9</v>
      </c>
      <c r="K105" s="4" t="s">
        <v>9</v>
      </c>
      <c r="L105" s="4" t="s">
        <v>9</v>
      </c>
      <c r="M105" s="4" t="s">
        <v>6</v>
      </c>
    </row>
    <row r="106" spans="1:22">
      <c r="A106" t="n">
        <v>3367</v>
      </c>
      <c r="B106" s="20" t="n">
        <v>124</v>
      </c>
      <c r="C106" s="7" t="n">
        <v>255</v>
      </c>
      <c r="D106" s="7" t="n">
        <v>0</v>
      </c>
      <c r="E106" s="7" t="n">
        <v>0</v>
      </c>
      <c r="F106" s="7" t="n">
        <v>0</v>
      </c>
      <c r="G106" s="7" t="n">
        <v>0</v>
      </c>
      <c r="H106" s="7" t="n">
        <v>0</v>
      </c>
      <c r="I106" s="7" t="n">
        <v>65535</v>
      </c>
      <c r="J106" s="7" t="n">
        <v>0</v>
      </c>
      <c r="K106" s="7" t="n">
        <v>0</v>
      </c>
      <c r="L106" s="7" t="n">
        <v>0</v>
      </c>
      <c r="M106" s="7" t="s">
        <v>12</v>
      </c>
    </row>
    <row r="107" spans="1:22">
      <c r="A107" t="s">
        <v>4</v>
      </c>
      <c r="B107" s="4" t="s">
        <v>5</v>
      </c>
      <c r="C107" s="4" t="s">
        <v>13</v>
      </c>
      <c r="D107" s="4" t="s">
        <v>13</v>
      </c>
      <c r="E107" s="4" t="s">
        <v>13</v>
      </c>
      <c r="F107" s="4" t="s">
        <v>9</v>
      </c>
      <c r="G107" s="4" t="s">
        <v>13</v>
      </c>
      <c r="H107" s="4" t="s">
        <v>13</v>
      </c>
      <c r="I107" s="4" t="s">
        <v>13</v>
      </c>
      <c r="J107" s="4" t="s">
        <v>13</v>
      </c>
      <c r="K107" s="4" t="s">
        <v>9</v>
      </c>
      <c r="L107" s="4" t="s">
        <v>13</v>
      </c>
      <c r="M107" s="4" t="s">
        <v>13</v>
      </c>
      <c r="N107" s="4" t="s">
        <v>13</v>
      </c>
      <c r="O107" s="4" t="s">
        <v>27</v>
      </c>
    </row>
    <row r="108" spans="1:22">
      <c r="A108" t="n">
        <v>3394</v>
      </c>
      <c r="B108" s="13" t="n">
        <v>5</v>
      </c>
      <c r="C108" s="7" t="n">
        <v>32</v>
      </c>
      <c r="D108" s="7" t="n">
        <v>3</v>
      </c>
      <c r="E108" s="7" t="n">
        <v>0</v>
      </c>
      <c r="F108" s="7" t="n">
        <v>804</v>
      </c>
      <c r="G108" s="7" t="n">
        <v>2</v>
      </c>
      <c r="H108" s="7" t="n">
        <v>32</v>
      </c>
      <c r="I108" s="7" t="n">
        <v>4</v>
      </c>
      <c r="J108" s="7" t="n">
        <v>0</v>
      </c>
      <c r="K108" s="7" t="n">
        <v>1</v>
      </c>
      <c r="L108" s="7" t="n">
        <v>2</v>
      </c>
      <c r="M108" s="7" t="n">
        <v>9</v>
      </c>
      <c r="N108" s="7" t="n">
        <v>1</v>
      </c>
      <c r="O108" s="14" t="n">
        <f t="normal" ca="1">A114</f>
        <v>0</v>
      </c>
    </row>
    <row r="109" spans="1:22">
      <c r="A109" t="s">
        <v>4</v>
      </c>
      <c r="B109" s="4" t="s">
        <v>5</v>
      </c>
      <c r="C109" s="4" t="s">
        <v>10</v>
      </c>
      <c r="D109" s="4" t="s">
        <v>13</v>
      </c>
      <c r="E109" s="4" t="s">
        <v>13</v>
      </c>
      <c r="F109" s="4" t="s">
        <v>6</v>
      </c>
    </row>
    <row r="110" spans="1:22">
      <c r="A110" t="n">
        <v>3417</v>
      </c>
      <c r="B110" s="21" t="n">
        <v>20</v>
      </c>
      <c r="C110" s="7" t="n">
        <v>65533</v>
      </c>
      <c r="D110" s="7" t="n">
        <v>0</v>
      </c>
      <c r="E110" s="7" t="n">
        <v>11</v>
      </c>
      <c r="F110" s="7" t="s">
        <v>32</v>
      </c>
    </row>
    <row r="111" spans="1:22">
      <c r="A111" t="s">
        <v>4</v>
      </c>
      <c r="B111" s="4" t="s">
        <v>5</v>
      </c>
      <c r="C111" s="4" t="s">
        <v>27</v>
      </c>
    </row>
    <row r="112" spans="1:22">
      <c r="A112" t="n">
        <v>3431</v>
      </c>
      <c r="B112" s="17" t="n">
        <v>3</v>
      </c>
      <c r="C112" s="14" t="n">
        <f t="normal" ca="1">A124</f>
        <v>0</v>
      </c>
    </row>
    <row r="113" spans="1:22">
      <c r="A113" t="s">
        <v>4</v>
      </c>
      <c r="B113" s="4" t="s">
        <v>5</v>
      </c>
      <c r="C113" s="4" t="s">
        <v>13</v>
      </c>
      <c r="D113" s="4" t="s">
        <v>10</v>
      </c>
      <c r="E113" s="4" t="s">
        <v>13</v>
      </c>
      <c r="F113" s="4" t="s">
        <v>10</v>
      </c>
      <c r="G113" s="4" t="s">
        <v>13</v>
      </c>
      <c r="H113" s="4" t="s">
        <v>13</v>
      </c>
      <c r="I113" s="4" t="s">
        <v>13</v>
      </c>
      <c r="J113" s="4" t="s">
        <v>27</v>
      </c>
    </row>
    <row r="114" spans="1:22">
      <c r="A114" t="n">
        <v>3436</v>
      </c>
      <c r="B114" s="13" t="n">
        <v>5</v>
      </c>
      <c r="C114" s="7" t="n">
        <v>30</v>
      </c>
      <c r="D114" s="7" t="n">
        <v>9721</v>
      </c>
      <c r="E114" s="7" t="n">
        <v>30</v>
      </c>
      <c r="F114" s="7" t="n">
        <v>10386</v>
      </c>
      <c r="G114" s="7" t="n">
        <v>8</v>
      </c>
      <c r="H114" s="7" t="n">
        <v>9</v>
      </c>
      <c r="I114" s="7" t="n">
        <v>1</v>
      </c>
      <c r="J114" s="14" t="n">
        <f t="normal" ca="1">A124</f>
        <v>0</v>
      </c>
    </row>
    <row r="115" spans="1:22">
      <c r="A115" t="s">
        <v>4</v>
      </c>
      <c r="B115" s="4" t="s">
        <v>5</v>
      </c>
      <c r="C115" s="4" t="s">
        <v>13</v>
      </c>
      <c r="D115" s="4" t="s">
        <v>13</v>
      </c>
      <c r="E115" s="4" t="s">
        <v>13</v>
      </c>
      <c r="F115" s="4" t="s">
        <v>9</v>
      </c>
      <c r="G115" s="4" t="s">
        <v>13</v>
      </c>
      <c r="H115" s="4" t="s">
        <v>13</v>
      </c>
      <c r="I115" s="4" t="s">
        <v>13</v>
      </c>
      <c r="J115" s="4" t="s">
        <v>13</v>
      </c>
      <c r="K115" s="4" t="s">
        <v>9</v>
      </c>
      <c r="L115" s="4" t="s">
        <v>13</v>
      </c>
      <c r="M115" s="4" t="s">
        <v>13</v>
      </c>
      <c r="N115" s="4" t="s">
        <v>13</v>
      </c>
      <c r="O115" s="4" t="s">
        <v>27</v>
      </c>
    </row>
    <row r="116" spans="1:22">
      <c r="A116" t="n">
        <v>3450</v>
      </c>
      <c r="B116" s="13" t="n">
        <v>5</v>
      </c>
      <c r="C116" s="7" t="n">
        <v>32</v>
      </c>
      <c r="D116" s="7" t="n">
        <v>3</v>
      </c>
      <c r="E116" s="7" t="n">
        <v>0</v>
      </c>
      <c r="F116" s="7" t="n">
        <v>804</v>
      </c>
      <c r="G116" s="7" t="n">
        <v>3</v>
      </c>
      <c r="H116" s="7" t="n">
        <v>32</v>
      </c>
      <c r="I116" s="7" t="n">
        <v>4</v>
      </c>
      <c r="J116" s="7" t="n">
        <v>0</v>
      </c>
      <c r="K116" s="7" t="n">
        <v>1</v>
      </c>
      <c r="L116" s="7" t="n">
        <v>3</v>
      </c>
      <c r="M116" s="7" t="n">
        <v>11</v>
      </c>
      <c r="N116" s="7" t="n">
        <v>1</v>
      </c>
      <c r="O116" s="14" t="n">
        <f t="normal" ca="1">A124</f>
        <v>0</v>
      </c>
    </row>
    <row r="117" spans="1:22">
      <c r="A117" t="s">
        <v>4</v>
      </c>
      <c r="B117" s="4" t="s">
        <v>5</v>
      </c>
      <c r="C117" s="4" t="s">
        <v>10</v>
      </c>
      <c r="D117" s="4" t="s">
        <v>6</v>
      </c>
      <c r="E117" s="4" t="s">
        <v>6</v>
      </c>
      <c r="F117" s="4" t="s">
        <v>6</v>
      </c>
      <c r="G117" s="4" t="s">
        <v>13</v>
      </c>
      <c r="H117" s="4" t="s">
        <v>9</v>
      </c>
      <c r="I117" s="4" t="s">
        <v>28</v>
      </c>
      <c r="J117" s="4" t="s">
        <v>28</v>
      </c>
      <c r="K117" s="4" t="s">
        <v>28</v>
      </c>
      <c r="L117" s="4" t="s">
        <v>28</v>
      </c>
      <c r="M117" s="4" t="s">
        <v>28</v>
      </c>
      <c r="N117" s="4" t="s">
        <v>28</v>
      </c>
      <c r="O117" s="4" t="s">
        <v>28</v>
      </c>
      <c r="P117" s="4" t="s">
        <v>6</v>
      </c>
      <c r="Q117" s="4" t="s">
        <v>6</v>
      </c>
      <c r="R117" s="4" t="s">
        <v>9</v>
      </c>
      <c r="S117" s="4" t="s">
        <v>13</v>
      </c>
      <c r="T117" s="4" t="s">
        <v>9</v>
      </c>
      <c r="U117" s="4" t="s">
        <v>9</v>
      </c>
      <c r="V117" s="4" t="s">
        <v>10</v>
      </c>
    </row>
    <row r="118" spans="1:22">
      <c r="A118" t="n">
        <v>3473</v>
      </c>
      <c r="B118" s="19" t="n">
        <v>19</v>
      </c>
      <c r="C118" s="7" t="n">
        <v>2005</v>
      </c>
      <c r="D118" s="7" t="s">
        <v>12</v>
      </c>
      <c r="E118" s="7" t="s">
        <v>12</v>
      </c>
      <c r="F118" s="7" t="s">
        <v>21</v>
      </c>
      <c r="G118" s="7" t="n">
        <v>2</v>
      </c>
      <c r="H118" s="7" t="n">
        <v>805306368</v>
      </c>
      <c r="I118" s="7" t="n">
        <v>-25.7900009155273</v>
      </c>
      <c r="J118" s="7" t="n">
        <v>39.5999984741211</v>
      </c>
      <c r="K118" s="7" t="n">
        <v>138.339996337891</v>
      </c>
      <c r="L118" s="7" t="n">
        <v>250.199996948242</v>
      </c>
      <c r="M118" s="7" t="n">
        <v>1.20000004768372</v>
      </c>
      <c r="N118" s="7" t="n">
        <v>0</v>
      </c>
      <c r="O118" s="7" t="n">
        <v>0</v>
      </c>
      <c r="P118" s="7" t="s">
        <v>12</v>
      </c>
      <c r="Q118" s="7" t="s">
        <v>12</v>
      </c>
      <c r="R118" s="7" t="n">
        <v>4</v>
      </c>
      <c r="S118" s="7" t="n">
        <v>0</v>
      </c>
      <c r="T118" s="7" t="n">
        <v>0</v>
      </c>
      <c r="U118" s="7" t="n">
        <v>0</v>
      </c>
      <c r="V118" s="7" t="n">
        <v>0</v>
      </c>
    </row>
    <row r="119" spans="1:22">
      <c r="A119" t="s">
        <v>4</v>
      </c>
      <c r="B119" s="4" t="s">
        <v>5</v>
      </c>
      <c r="C119" s="4" t="s">
        <v>10</v>
      </c>
      <c r="D119" s="4" t="s">
        <v>28</v>
      </c>
      <c r="E119" s="4" t="s">
        <v>28</v>
      </c>
      <c r="F119" s="4" t="s">
        <v>10</v>
      </c>
      <c r="G119" s="4" t="s">
        <v>28</v>
      </c>
      <c r="H119" s="4" t="s">
        <v>28</v>
      </c>
      <c r="I119" s="4" t="s">
        <v>28</v>
      </c>
      <c r="J119" s="4" t="s">
        <v>28</v>
      </c>
      <c r="K119" s="4" t="s">
        <v>10</v>
      </c>
    </row>
    <row r="120" spans="1:22">
      <c r="A120" t="n">
        <v>3535</v>
      </c>
      <c r="B120" s="22" t="n">
        <v>120</v>
      </c>
      <c r="C120" s="7" t="n">
        <v>2005</v>
      </c>
      <c r="D120" s="7" t="n">
        <v>0</v>
      </c>
      <c r="E120" s="7" t="n">
        <v>30</v>
      </c>
      <c r="F120" s="7" t="n">
        <v>10386</v>
      </c>
      <c r="G120" s="7" t="n">
        <v>-53.9500007629395</v>
      </c>
      <c r="H120" s="7" t="n">
        <v>35.3400001525879</v>
      </c>
      <c r="I120" s="7" t="n">
        <v>124.319999694824</v>
      </c>
      <c r="J120" s="7" t="n">
        <v>61.7999992370605</v>
      </c>
      <c r="K120" s="7" t="n">
        <v>2</v>
      </c>
    </row>
    <row r="121" spans="1:22">
      <c r="A121" t="s">
        <v>4</v>
      </c>
      <c r="B121" s="4" t="s">
        <v>5</v>
      </c>
      <c r="C121" s="4" t="s">
        <v>13</v>
      </c>
      <c r="D121" s="4" t="s">
        <v>10</v>
      </c>
      <c r="E121" s="4" t="s">
        <v>9</v>
      </c>
    </row>
    <row r="122" spans="1:22">
      <c r="A122" t="n">
        <v>3566</v>
      </c>
      <c r="B122" s="18" t="n">
        <v>74</v>
      </c>
      <c r="C122" s="7" t="n">
        <v>33</v>
      </c>
      <c r="D122" s="7" t="n">
        <v>2005</v>
      </c>
      <c r="E122" s="7" t="n">
        <v>1137180672</v>
      </c>
    </row>
    <row r="123" spans="1:22">
      <c r="A123" t="s">
        <v>4</v>
      </c>
      <c r="B123" s="4" t="s">
        <v>5</v>
      </c>
    </row>
    <row r="124" spans="1:22">
      <c r="A124" t="n">
        <v>3574</v>
      </c>
      <c r="B124" s="5" t="n">
        <v>1</v>
      </c>
    </row>
    <row r="125" spans="1:22" s="3" customFormat="1" customHeight="0">
      <c r="A125" s="3" t="s">
        <v>2</v>
      </c>
      <c r="B125" s="3" t="s">
        <v>33</v>
      </c>
    </row>
    <row r="126" spans="1:22">
      <c r="A126" t="s">
        <v>4</v>
      </c>
      <c r="B126" s="4" t="s">
        <v>5</v>
      </c>
      <c r="C126" s="4" t="s">
        <v>13</v>
      </c>
      <c r="D126" s="4" t="s">
        <v>6</v>
      </c>
      <c r="E126" s="4" t="s">
        <v>10</v>
      </c>
    </row>
    <row r="127" spans="1:22">
      <c r="A127" t="n">
        <v>3576</v>
      </c>
      <c r="B127" s="23" t="n">
        <v>91</v>
      </c>
      <c r="C127" s="7" t="n">
        <v>1</v>
      </c>
      <c r="D127" s="7" t="s">
        <v>34</v>
      </c>
      <c r="E127" s="7" t="n">
        <v>1</v>
      </c>
    </row>
    <row r="128" spans="1:22">
      <c r="A128" t="s">
        <v>4</v>
      </c>
      <c r="B128" s="4" t="s">
        <v>5</v>
      </c>
      <c r="C128" s="4" t="s">
        <v>13</v>
      </c>
      <c r="D128" s="4" t="s">
        <v>10</v>
      </c>
      <c r="E128" s="4" t="s">
        <v>13</v>
      </c>
      <c r="F128" s="4" t="s">
        <v>10</v>
      </c>
      <c r="G128" s="4" t="s">
        <v>13</v>
      </c>
      <c r="H128" s="4" t="s">
        <v>13</v>
      </c>
      <c r="I128" s="4" t="s">
        <v>13</v>
      </c>
      <c r="J128" s="4" t="s">
        <v>27</v>
      </c>
    </row>
    <row r="129" spans="1:22">
      <c r="A129" t="n">
        <v>3591</v>
      </c>
      <c r="B129" s="13" t="n">
        <v>5</v>
      </c>
      <c r="C129" s="7" t="n">
        <v>30</v>
      </c>
      <c r="D129" s="7" t="n">
        <v>8192</v>
      </c>
      <c r="E129" s="7" t="n">
        <v>30</v>
      </c>
      <c r="F129" s="7" t="n">
        <v>8195</v>
      </c>
      <c r="G129" s="7" t="n">
        <v>8</v>
      </c>
      <c r="H129" s="7" t="n">
        <v>9</v>
      </c>
      <c r="I129" s="7" t="n">
        <v>1</v>
      </c>
      <c r="J129" s="14" t="n">
        <f t="normal" ca="1">A133</f>
        <v>0</v>
      </c>
    </row>
    <row r="130" spans="1:22">
      <c r="A130" t="s">
        <v>4</v>
      </c>
      <c r="B130" s="4" t="s">
        <v>5</v>
      </c>
      <c r="C130" s="4" t="s">
        <v>13</v>
      </c>
      <c r="D130" s="4" t="s">
        <v>6</v>
      </c>
      <c r="E130" s="4" t="s">
        <v>10</v>
      </c>
    </row>
    <row r="131" spans="1:22">
      <c r="A131" t="n">
        <v>3605</v>
      </c>
      <c r="B131" s="23" t="n">
        <v>91</v>
      </c>
      <c r="C131" s="7" t="n">
        <v>0</v>
      </c>
      <c r="D131" s="7" t="s">
        <v>34</v>
      </c>
      <c r="E131" s="7" t="n">
        <v>1</v>
      </c>
    </row>
    <row r="132" spans="1:22">
      <c r="A132" t="s">
        <v>4</v>
      </c>
      <c r="B132" s="4" t="s">
        <v>5</v>
      </c>
      <c r="C132" s="4" t="s">
        <v>13</v>
      </c>
      <c r="D132" s="4" t="s">
        <v>13</v>
      </c>
      <c r="E132" s="4" t="s">
        <v>13</v>
      </c>
      <c r="F132" s="4" t="s">
        <v>9</v>
      </c>
      <c r="G132" s="4" t="s">
        <v>13</v>
      </c>
      <c r="H132" s="4" t="s">
        <v>13</v>
      </c>
      <c r="I132" s="4" t="s">
        <v>13</v>
      </c>
      <c r="J132" s="4" t="s">
        <v>13</v>
      </c>
      <c r="K132" s="4" t="s">
        <v>9</v>
      </c>
      <c r="L132" s="4" t="s">
        <v>13</v>
      </c>
      <c r="M132" s="4" t="s">
        <v>13</v>
      </c>
      <c r="N132" s="4" t="s">
        <v>13</v>
      </c>
      <c r="O132" s="4" t="s">
        <v>27</v>
      </c>
    </row>
    <row r="133" spans="1:22">
      <c r="A133" t="n">
        <v>3620</v>
      </c>
      <c r="B133" s="13" t="n">
        <v>5</v>
      </c>
      <c r="C133" s="7" t="n">
        <v>32</v>
      </c>
      <c r="D133" s="7" t="n">
        <v>3</v>
      </c>
      <c r="E133" s="7" t="n">
        <v>0</v>
      </c>
      <c r="F133" s="7" t="n">
        <v>11</v>
      </c>
      <c r="G133" s="7" t="n">
        <v>2</v>
      </c>
      <c r="H133" s="7" t="n">
        <v>32</v>
      </c>
      <c r="I133" s="7" t="n">
        <v>4</v>
      </c>
      <c r="J133" s="7" t="n">
        <v>0</v>
      </c>
      <c r="K133" s="7" t="n">
        <v>1</v>
      </c>
      <c r="L133" s="7" t="n">
        <v>2</v>
      </c>
      <c r="M133" s="7" t="n">
        <v>9</v>
      </c>
      <c r="N133" s="7" t="n">
        <v>1</v>
      </c>
      <c r="O133" s="14" t="n">
        <f t="normal" ca="1">A137</f>
        <v>0</v>
      </c>
    </row>
    <row r="134" spans="1:22">
      <c r="A134" t="s">
        <v>4</v>
      </c>
      <c r="B134" s="4" t="s">
        <v>5</v>
      </c>
      <c r="C134" s="4" t="s">
        <v>10</v>
      </c>
    </row>
    <row r="135" spans="1:22">
      <c r="A135" t="n">
        <v>3643</v>
      </c>
      <c r="B135" s="24" t="n">
        <v>12</v>
      </c>
      <c r="C135" s="7" t="n">
        <v>8356</v>
      </c>
    </row>
    <row r="136" spans="1:22">
      <c r="A136" t="s">
        <v>4</v>
      </c>
      <c r="B136" s="4" t="s">
        <v>5</v>
      </c>
      <c r="C136" s="4" t="s">
        <v>13</v>
      </c>
      <c r="D136" s="4" t="s">
        <v>13</v>
      </c>
      <c r="E136" s="4" t="s">
        <v>13</v>
      </c>
      <c r="F136" s="4" t="s">
        <v>9</v>
      </c>
      <c r="G136" s="4" t="s">
        <v>13</v>
      </c>
      <c r="H136" s="4" t="s">
        <v>13</v>
      </c>
      <c r="I136" s="4" t="s">
        <v>27</v>
      </c>
    </row>
    <row r="137" spans="1:22">
      <c r="A137" t="n">
        <v>3646</v>
      </c>
      <c r="B137" s="13" t="n">
        <v>5</v>
      </c>
      <c r="C137" s="7" t="n">
        <v>35</v>
      </c>
      <c r="D137" s="7" t="n">
        <v>3</v>
      </c>
      <c r="E137" s="7" t="n">
        <v>0</v>
      </c>
      <c r="F137" s="7" t="n">
        <v>0</v>
      </c>
      <c r="G137" s="7" t="n">
        <v>2</v>
      </c>
      <c r="H137" s="7" t="n">
        <v>1</v>
      </c>
      <c r="I137" s="14" t="n">
        <f t="normal" ca="1">A141</f>
        <v>0</v>
      </c>
    </row>
    <row r="138" spans="1:22">
      <c r="A138" t="s">
        <v>4</v>
      </c>
      <c r="B138" s="4" t="s">
        <v>5</v>
      </c>
      <c r="C138" s="4" t="s">
        <v>27</v>
      </c>
    </row>
    <row r="139" spans="1:22">
      <c r="A139" t="n">
        <v>3660</v>
      </c>
      <c r="B139" s="17" t="n">
        <v>3</v>
      </c>
      <c r="C139" s="14" t="n">
        <f t="normal" ca="1">A163</f>
        <v>0</v>
      </c>
    </row>
    <row r="140" spans="1:22">
      <c r="A140" t="s">
        <v>4</v>
      </c>
      <c r="B140" s="4" t="s">
        <v>5</v>
      </c>
      <c r="C140" s="4" t="s">
        <v>13</v>
      </c>
      <c r="D140" s="4" t="s">
        <v>13</v>
      </c>
      <c r="E140" s="4" t="s">
        <v>13</v>
      </c>
      <c r="F140" s="4" t="s">
        <v>9</v>
      </c>
      <c r="G140" s="4" t="s">
        <v>13</v>
      </c>
      <c r="H140" s="4" t="s">
        <v>13</v>
      </c>
      <c r="I140" s="4" t="s">
        <v>27</v>
      </c>
    </row>
    <row r="141" spans="1:22">
      <c r="A141" t="n">
        <v>3665</v>
      </c>
      <c r="B141" s="13" t="n">
        <v>5</v>
      </c>
      <c r="C141" s="7" t="n">
        <v>35</v>
      </c>
      <c r="D141" s="7" t="n">
        <v>3</v>
      </c>
      <c r="E141" s="7" t="n">
        <v>0</v>
      </c>
      <c r="F141" s="7" t="n">
        <v>1</v>
      </c>
      <c r="G141" s="7" t="n">
        <v>2</v>
      </c>
      <c r="H141" s="7" t="n">
        <v>1</v>
      </c>
      <c r="I141" s="14" t="n">
        <f t="normal" ca="1">A145</f>
        <v>0</v>
      </c>
    </row>
    <row r="142" spans="1:22">
      <c r="A142" t="s">
        <v>4</v>
      </c>
      <c r="B142" s="4" t="s">
        <v>5</v>
      </c>
      <c r="C142" s="4" t="s">
        <v>27</v>
      </c>
    </row>
    <row r="143" spans="1:22">
      <c r="A143" t="n">
        <v>3679</v>
      </c>
      <c r="B143" s="17" t="n">
        <v>3</v>
      </c>
      <c r="C143" s="14" t="n">
        <f t="normal" ca="1">A163</f>
        <v>0</v>
      </c>
    </row>
    <row r="144" spans="1:22">
      <c r="A144" t="s">
        <v>4</v>
      </c>
      <c r="B144" s="4" t="s">
        <v>5</v>
      </c>
      <c r="C144" s="4" t="s">
        <v>13</v>
      </c>
      <c r="D144" s="4" t="s">
        <v>13</v>
      </c>
      <c r="E144" s="4" t="s">
        <v>13</v>
      </c>
      <c r="F144" s="4" t="s">
        <v>9</v>
      </c>
      <c r="G144" s="4" t="s">
        <v>13</v>
      </c>
      <c r="H144" s="4" t="s">
        <v>13</v>
      </c>
      <c r="I144" s="4" t="s">
        <v>27</v>
      </c>
    </row>
    <row r="145" spans="1:15">
      <c r="A145" t="n">
        <v>3684</v>
      </c>
      <c r="B145" s="13" t="n">
        <v>5</v>
      </c>
      <c r="C145" s="7" t="n">
        <v>35</v>
      </c>
      <c r="D145" s="7" t="n">
        <v>3</v>
      </c>
      <c r="E145" s="7" t="n">
        <v>0</v>
      </c>
      <c r="F145" s="7" t="n">
        <v>2</v>
      </c>
      <c r="G145" s="7" t="n">
        <v>2</v>
      </c>
      <c r="H145" s="7" t="n">
        <v>1</v>
      </c>
      <c r="I145" s="14" t="n">
        <f t="normal" ca="1">A149</f>
        <v>0</v>
      </c>
    </row>
    <row r="146" spans="1:15">
      <c r="A146" t="s">
        <v>4</v>
      </c>
      <c r="B146" s="4" t="s">
        <v>5</v>
      </c>
      <c r="C146" s="4" t="s">
        <v>27</v>
      </c>
    </row>
    <row r="147" spans="1:15">
      <c r="A147" t="n">
        <v>3698</v>
      </c>
      <c r="B147" s="17" t="n">
        <v>3</v>
      </c>
      <c r="C147" s="14" t="n">
        <f t="normal" ca="1">A163</f>
        <v>0</v>
      </c>
    </row>
    <row r="148" spans="1:15">
      <c r="A148" t="s">
        <v>4</v>
      </c>
      <c r="B148" s="4" t="s">
        <v>5</v>
      </c>
      <c r="C148" s="4" t="s">
        <v>13</v>
      </c>
      <c r="D148" s="4" t="s">
        <v>13</v>
      </c>
      <c r="E148" s="4" t="s">
        <v>13</v>
      </c>
      <c r="F148" s="4" t="s">
        <v>9</v>
      </c>
      <c r="G148" s="4" t="s">
        <v>13</v>
      </c>
      <c r="H148" s="4" t="s">
        <v>13</v>
      </c>
      <c r="I148" s="4" t="s">
        <v>27</v>
      </c>
    </row>
    <row r="149" spans="1:15">
      <c r="A149" t="n">
        <v>3703</v>
      </c>
      <c r="B149" s="13" t="n">
        <v>5</v>
      </c>
      <c r="C149" s="7" t="n">
        <v>35</v>
      </c>
      <c r="D149" s="7" t="n">
        <v>3</v>
      </c>
      <c r="E149" s="7" t="n">
        <v>0</v>
      </c>
      <c r="F149" s="7" t="n">
        <v>3</v>
      </c>
      <c r="G149" s="7" t="n">
        <v>2</v>
      </c>
      <c r="H149" s="7" t="n">
        <v>1</v>
      </c>
      <c r="I149" s="14" t="n">
        <f t="normal" ca="1">A153</f>
        <v>0</v>
      </c>
    </row>
    <row r="150" spans="1:15">
      <c r="A150" t="s">
        <v>4</v>
      </c>
      <c r="B150" s="4" t="s">
        <v>5</v>
      </c>
      <c r="C150" s="4" t="s">
        <v>27</v>
      </c>
    </row>
    <row r="151" spans="1:15">
      <c r="A151" t="n">
        <v>3717</v>
      </c>
      <c r="B151" s="17" t="n">
        <v>3</v>
      </c>
      <c r="C151" s="14" t="n">
        <f t="normal" ca="1">A163</f>
        <v>0</v>
      </c>
    </row>
    <row r="152" spans="1:15">
      <c r="A152" t="s">
        <v>4</v>
      </c>
      <c r="B152" s="4" t="s">
        <v>5</v>
      </c>
      <c r="C152" s="4" t="s">
        <v>13</v>
      </c>
      <c r="D152" s="4" t="s">
        <v>13</v>
      </c>
      <c r="E152" s="4" t="s">
        <v>13</v>
      </c>
      <c r="F152" s="4" t="s">
        <v>9</v>
      </c>
      <c r="G152" s="4" t="s">
        <v>13</v>
      </c>
      <c r="H152" s="4" t="s">
        <v>13</v>
      </c>
      <c r="I152" s="4" t="s">
        <v>27</v>
      </c>
    </row>
    <row r="153" spans="1:15">
      <c r="A153" t="n">
        <v>3722</v>
      </c>
      <c r="B153" s="13" t="n">
        <v>5</v>
      </c>
      <c r="C153" s="7" t="n">
        <v>35</v>
      </c>
      <c r="D153" s="7" t="n">
        <v>3</v>
      </c>
      <c r="E153" s="7" t="n">
        <v>0</v>
      </c>
      <c r="F153" s="7" t="n">
        <v>4</v>
      </c>
      <c r="G153" s="7" t="n">
        <v>2</v>
      </c>
      <c r="H153" s="7" t="n">
        <v>1</v>
      </c>
      <c r="I153" s="14" t="n">
        <f t="normal" ca="1">A157</f>
        <v>0</v>
      </c>
    </row>
    <row r="154" spans="1:15">
      <c r="A154" t="s">
        <v>4</v>
      </c>
      <c r="B154" s="4" t="s">
        <v>5</v>
      </c>
      <c r="C154" s="4" t="s">
        <v>27</v>
      </c>
    </row>
    <row r="155" spans="1:15">
      <c r="A155" t="n">
        <v>3736</v>
      </c>
      <c r="B155" s="17" t="n">
        <v>3</v>
      </c>
      <c r="C155" s="14" t="n">
        <f t="normal" ca="1">A163</f>
        <v>0</v>
      </c>
    </row>
    <row r="156" spans="1:15">
      <c r="A156" t="s">
        <v>4</v>
      </c>
      <c r="B156" s="4" t="s">
        <v>5</v>
      </c>
      <c r="C156" s="4" t="s">
        <v>13</v>
      </c>
      <c r="D156" s="4" t="s">
        <v>13</v>
      </c>
      <c r="E156" s="4" t="s">
        <v>13</v>
      </c>
      <c r="F156" s="4" t="s">
        <v>9</v>
      </c>
      <c r="G156" s="4" t="s">
        <v>13</v>
      </c>
      <c r="H156" s="4" t="s">
        <v>13</v>
      </c>
      <c r="I156" s="4" t="s">
        <v>27</v>
      </c>
    </row>
    <row r="157" spans="1:15">
      <c r="A157" t="n">
        <v>3741</v>
      </c>
      <c r="B157" s="13" t="n">
        <v>5</v>
      </c>
      <c r="C157" s="7" t="n">
        <v>35</v>
      </c>
      <c r="D157" s="7" t="n">
        <v>3</v>
      </c>
      <c r="E157" s="7" t="n">
        <v>0</v>
      </c>
      <c r="F157" s="7" t="n">
        <v>5</v>
      </c>
      <c r="G157" s="7" t="n">
        <v>2</v>
      </c>
      <c r="H157" s="7" t="n">
        <v>1</v>
      </c>
      <c r="I157" s="14" t="n">
        <f t="normal" ca="1">A161</f>
        <v>0</v>
      </c>
    </row>
    <row r="158" spans="1:15">
      <c r="A158" t="s">
        <v>4</v>
      </c>
      <c r="B158" s="4" t="s">
        <v>5</v>
      </c>
      <c r="C158" s="4" t="s">
        <v>27</v>
      </c>
    </row>
    <row r="159" spans="1:15">
      <c r="A159" t="n">
        <v>3755</v>
      </c>
      <c r="B159" s="17" t="n">
        <v>3</v>
      </c>
      <c r="C159" s="14" t="n">
        <f t="normal" ca="1">A163</f>
        <v>0</v>
      </c>
    </row>
    <row r="160" spans="1:15">
      <c r="A160" t="s">
        <v>4</v>
      </c>
      <c r="B160" s="4" t="s">
        <v>5</v>
      </c>
      <c r="C160" s="4" t="s">
        <v>13</v>
      </c>
      <c r="D160" s="4" t="s">
        <v>13</v>
      </c>
      <c r="E160" s="4" t="s">
        <v>13</v>
      </c>
      <c r="F160" s="4" t="s">
        <v>9</v>
      </c>
      <c r="G160" s="4" t="s">
        <v>13</v>
      </c>
      <c r="H160" s="4" t="s">
        <v>13</v>
      </c>
      <c r="I160" s="4" t="s">
        <v>27</v>
      </c>
    </row>
    <row r="161" spans="1:9">
      <c r="A161" t="n">
        <v>3760</v>
      </c>
      <c r="B161" s="13" t="n">
        <v>5</v>
      </c>
      <c r="C161" s="7" t="n">
        <v>35</v>
      </c>
      <c r="D161" s="7" t="n">
        <v>3</v>
      </c>
      <c r="E161" s="7" t="n">
        <v>0</v>
      </c>
      <c r="F161" s="7" t="n">
        <v>6</v>
      </c>
      <c r="G161" s="7" t="n">
        <v>2</v>
      </c>
      <c r="H161" s="7" t="n">
        <v>1</v>
      </c>
      <c r="I161" s="14" t="n">
        <f t="normal" ca="1">A163</f>
        <v>0</v>
      </c>
    </row>
    <row r="162" spans="1:9">
      <c r="A162" t="s">
        <v>4</v>
      </c>
      <c r="B162" s="4" t="s">
        <v>5</v>
      </c>
    </row>
    <row r="163" spans="1:9">
      <c r="A163" t="n">
        <v>3774</v>
      </c>
      <c r="B163" s="5" t="n">
        <v>1</v>
      </c>
    </row>
    <row r="164" spans="1:9" s="3" customFormat="1" customHeight="0">
      <c r="A164" s="3" t="s">
        <v>2</v>
      </c>
      <c r="B164" s="3" t="s">
        <v>35</v>
      </c>
    </row>
    <row r="165" spans="1:9">
      <c r="A165" t="s">
        <v>4</v>
      </c>
      <c r="B165" s="4" t="s">
        <v>5</v>
      </c>
      <c r="C165" s="4" t="s">
        <v>13</v>
      </c>
      <c r="D165" s="4" t="s">
        <v>6</v>
      </c>
    </row>
    <row r="166" spans="1:9">
      <c r="A166" t="n">
        <v>3776</v>
      </c>
      <c r="B166" s="9" t="n">
        <v>2</v>
      </c>
      <c r="C166" s="7" t="n">
        <v>11</v>
      </c>
      <c r="D166" s="7" t="s">
        <v>36</v>
      </c>
    </row>
    <row r="167" spans="1:9">
      <c r="A167" t="s">
        <v>4</v>
      </c>
      <c r="B167" s="4" t="s">
        <v>5</v>
      </c>
      <c r="C167" s="4" t="s">
        <v>13</v>
      </c>
      <c r="D167" s="4" t="s">
        <v>13</v>
      </c>
    </row>
    <row r="168" spans="1:9">
      <c r="A168" t="n">
        <v>3788</v>
      </c>
      <c r="B168" s="10" t="n">
        <v>162</v>
      </c>
      <c r="C168" s="7" t="n">
        <v>0</v>
      </c>
      <c r="D168" s="7" t="n">
        <v>1</v>
      </c>
    </row>
    <row r="169" spans="1:9">
      <c r="A169" t="s">
        <v>4</v>
      </c>
      <c r="B169" s="4" t="s">
        <v>5</v>
      </c>
      <c r="C169" s="4" t="s">
        <v>13</v>
      </c>
      <c r="D169" s="4" t="s">
        <v>13</v>
      </c>
      <c r="E169" s="4" t="s">
        <v>13</v>
      </c>
      <c r="F169" s="4" t="s">
        <v>9</v>
      </c>
      <c r="G169" s="4" t="s">
        <v>13</v>
      </c>
      <c r="H169" s="4" t="s">
        <v>13</v>
      </c>
      <c r="I169" s="4" t="s">
        <v>27</v>
      </c>
    </row>
    <row r="170" spans="1:9">
      <c r="A170" t="n">
        <v>3791</v>
      </c>
      <c r="B170" s="13" t="n">
        <v>5</v>
      </c>
      <c r="C170" s="7" t="n">
        <v>32</v>
      </c>
      <c r="D170" s="7" t="n">
        <v>3</v>
      </c>
      <c r="E170" s="7" t="n">
        <v>0</v>
      </c>
      <c r="F170" s="7" t="n">
        <v>11</v>
      </c>
      <c r="G170" s="7" t="n">
        <v>2</v>
      </c>
      <c r="H170" s="7" t="n">
        <v>1</v>
      </c>
      <c r="I170" s="14" t="n">
        <f t="normal" ca="1">A182</f>
        <v>0</v>
      </c>
    </row>
    <row r="171" spans="1:9">
      <c r="A171" t="s">
        <v>4</v>
      </c>
      <c r="B171" s="4" t="s">
        <v>5</v>
      </c>
      <c r="C171" s="4" t="s">
        <v>13</v>
      </c>
      <c r="D171" s="4" t="s">
        <v>13</v>
      </c>
      <c r="E171" s="4" t="s">
        <v>13</v>
      </c>
      <c r="F171" s="4" t="s">
        <v>9</v>
      </c>
      <c r="G171" s="4" t="s">
        <v>13</v>
      </c>
      <c r="H171" s="4" t="s">
        <v>13</v>
      </c>
      <c r="I171" s="4" t="s">
        <v>27</v>
      </c>
    </row>
    <row r="172" spans="1:9">
      <c r="A172" t="n">
        <v>3805</v>
      </c>
      <c r="B172" s="13" t="n">
        <v>5</v>
      </c>
      <c r="C172" s="7" t="n">
        <v>32</v>
      </c>
      <c r="D172" s="7" t="n">
        <v>4</v>
      </c>
      <c r="E172" s="7" t="n">
        <v>0</v>
      </c>
      <c r="F172" s="7" t="n">
        <v>3</v>
      </c>
      <c r="G172" s="7" t="n">
        <v>2</v>
      </c>
      <c r="H172" s="7" t="n">
        <v>1</v>
      </c>
      <c r="I172" s="14" t="n">
        <f t="normal" ca="1">A180</f>
        <v>0</v>
      </c>
    </row>
    <row r="173" spans="1:9">
      <c r="A173" t="s">
        <v>4</v>
      </c>
      <c r="B173" s="4" t="s">
        <v>5</v>
      </c>
      <c r="C173" s="4" t="s">
        <v>13</v>
      </c>
      <c r="D173" s="4" t="s">
        <v>10</v>
      </c>
    </row>
    <row r="174" spans="1:9">
      <c r="A174" t="n">
        <v>3819</v>
      </c>
      <c r="B174" s="25" t="n">
        <v>72</v>
      </c>
      <c r="C174" s="7" t="n">
        <v>1</v>
      </c>
      <c r="D174" s="7" t="n">
        <v>2001</v>
      </c>
    </row>
    <row r="175" spans="1:9">
      <c r="A175" t="s">
        <v>4</v>
      </c>
      <c r="B175" s="4" t="s">
        <v>5</v>
      </c>
      <c r="C175" s="4" t="s">
        <v>10</v>
      </c>
      <c r="D175" s="4" t="s">
        <v>28</v>
      </c>
      <c r="E175" s="4" t="s">
        <v>28</v>
      </c>
      <c r="F175" s="4" t="s">
        <v>28</v>
      </c>
      <c r="G175" s="4" t="s">
        <v>28</v>
      </c>
    </row>
    <row r="176" spans="1:9">
      <c r="A176" t="n">
        <v>3823</v>
      </c>
      <c r="B176" s="26" t="n">
        <v>46</v>
      </c>
      <c r="C176" s="7" t="n">
        <v>61456</v>
      </c>
      <c r="D176" s="7" t="n">
        <v>-27.5100002288818</v>
      </c>
      <c r="E176" s="7" t="n">
        <v>23.9300003051758</v>
      </c>
      <c r="F176" s="7" t="n">
        <v>-4.05000019073486</v>
      </c>
      <c r="G176" s="7" t="n">
        <v>128.699996948242</v>
      </c>
    </row>
    <row r="177" spans="1:9">
      <c r="A177" t="s">
        <v>4</v>
      </c>
      <c r="B177" s="4" t="s">
        <v>5</v>
      </c>
      <c r="C177" s="4" t="s">
        <v>13</v>
      </c>
    </row>
    <row r="178" spans="1:9">
      <c r="A178" t="n">
        <v>3842</v>
      </c>
      <c r="B178" s="18" t="n">
        <v>74</v>
      </c>
      <c r="C178" s="7" t="n">
        <v>49</v>
      </c>
    </row>
    <row r="179" spans="1:9">
      <c r="A179" t="s">
        <v>4</v>
      </c>
      <c r="B179" s="4" t="s">
        <v>5</v>
      </c>
      <c r="C179" s="4" t="s">
        <v>13</v>
      </c>
      <c r="D179" s="4" t="s">
        <v>13</v>
      </c>
      <c r="E179" s="4" t="s">
        <v>9</v>
      </c>
      <c r="F179" s="4" t="s">
        <v>13</v>
      </c>
      <c r="G179" s="4" t="s">
        <v>13</v>
      </c>
    </row>
    <row r="180" spans="1:9">
      <c r="A180" t="n">
        <v>3844</v>
      </c>
      <c r="B180" s="27" t="n">
        <v>8</v>
      </c>
      <c r="C180" s="7" t="n">
        <v>3</v>
      </c>
      <c r="D180" s="7" t="n">
        <v>0</v>
      </c>
      <c r="E180" s="7" t="n">
        <v>0</v>
      </c>
      <c r="F180" s="7" t="n">
        <v>19</v>
      </c>
      <c r="G180" s="7" t="n">
        <v>1</v>
      </c>
    </row>
    <row r="181" spans="1:9">
      <c r="A181" t="s">
        <v>4</v>
      </c>
      <c r="B181" s="4" t="s">
        <v>5</v>
      </c>
    </row>
    <row r="182" spans="1:9">
      <c r="A182" t="n">
        <v>3853</v>
      </c>
      <c r="B182" s="5" t="n">
        <v>1</v>
      </c>
    </row>
    <row r="183" spans="1:9" s="3" customFormat="1" customHeight="0">
      <c r="A183" s="3" t="s">
        <v>2</v>
      </c>
      <c r="B183" s="3" t="s">
        <v>37</v>
      </c>
    </row>
    <row r="184" spans="1:9">
      <c r="A184" t="s">
        <v>4</v>
      </c>
      <c r="B184" s="4" t="s">
        <v>5</v>
      </c>
      <c r="C184" s="4" t="s">
        <v>13</v>
      </c>
      <c r="D184" s="4" t="s">
        <v>10</v>
      </c>
    </row>
    <row r="185" spans="1:9">
      <c r="A185" t="n">
        <v>3856</v>
      </c>
      <c r="B185" s="28" t="n">
        <v>45</v>
      </c>
      <c r="C185" s="7" t="n">
        <v>18</v>
      </c>
      <c r="D185" s="7" t="n">
        <v>64</v>
      </c>
    </row>
    <row r="186" spans="1:9">
      <c r="A186" t="s">
        <v>4</v>
      </c>
      <c r="B186" s="4" t="s">
        <v>5</v>
      </c>
      <c r="C186" s="4" t="s">
        <v>13</v>
      </c>
      <c r="D186" s="4" t="s">
        <v>10</v>
      </c>
    </row>
    <row r="187" spans="1:9">
      <c r="A187" t="n">
        <v>3860</v>
      </c>
      <c r="B187" s="29" t="n">
        <v>22</v>
      </c>
      <c r="C187" s="7" t="n">
        <v>20</v>
      </c>
      <c r="D187" s="7" t="n">
        <v>0</v>
      </c>
    </row>
    <row r="188" spans="1:9">
      <c r="A188" t="s">
        <v>4</v>
      </c>
      <c r="B188" s="4" t="s">
        <v>5</v>
      </c>
      <c r="C188" s="4" t="s">
        <v>13</v>
      </c>
      <c r="D188" s="4" t="s">
        <v>10</v>
      </c>
      <c r="E188" s="4" t="s">
        <v>10</v>
      </c>
      <c r="F188" s="4" t="s">
        <v>10</v>
      </c>
      <c r="G188" s="4" t="s">
        <v>10</v>
      </c>
      <c r="H188" s="4" t="s">
        <v>13</v>
      </c>
    </row>
    <row r="189" spans="1:9">
      <c r="A189" t="n">
        <v>3864</v>
      </c>
      <c r="B189" s="30" t="n">
        <v>25</v>
      </c>
      <c r="C189" s="7" t="n">
        <v>5</v>
      </c>
      <c r="D189" s="7" t="n">
        <v>65535</v>
      </c>
      <c r="E189" s="7" t="n">
        <v>500</v>
      </c>
      <c r="F189" s="7" t="n">
        <v>800</v>
      </c>
      <c r="G189" s="7" t="n">
        <v>140</v>
      </c>
      <c r="H189" s="7" t="n">
        <v>0</v>
      </c>
    </row>
    <row r="190" spans="1:9">
      <c r="A190" t="s">
        <v>4</v>
      </c>
      <c r="B190" s="4" t="s">
        <v>5</v>
      </c>
      <c r="C190" s="4" t="s">
        <v>10</v>
      </c>
      <c r="D190" s="4" t="s">
        <v>13</v>
      </c>
      <c r="E190" s="4" t="s">
        <v>38</v>
      </c>
      <c r="F190" s="4" t="s">
        <v>13</v>
      </c>
      <c r="G190" s="4" t="s">
        <v>13</v>
      </c>
    </row>
    <row r="191" spans="1:9">
      <c r="A191" t="n">
        <v>3875</v>
      </c>
      <c r="B191" s="31" t="n">
        <v>24</v>
      </c>
      <c r="C191" s="7" t="n">
        <v>65533</v>
      </c>
      <c r="D191" s="7" t="n">
        <v>11</v>
      </c>
      <c r="E191" s="7" t="s">
        <v>39</v>
      </c>
      <c r="F191" s="7" t="n">
        <v>2</v>
      </c>
      <c r="G191" s="7" t="n">
        <v>0</v>
      </c>
    </row>
    <row r="192" spans="1:9">
      <c r="A192" t="s">
        <v>4</v>
      </c>
      <c r="B192" s="4" t="s">
        <v>5</v>
      </c>
    </row>
    <row r="193" spans="1:8">
      <c r="A193" t="n">
        <v>3920</v>
      </c>
      <c r="B193" s="32" t="n">
        <v>28</v>
      </c>
    </row>
    <row r="194" spans="1:8">
      <c r="A194" t="s">
        <v>4</v>
      </c>
      <c r="B194" s="4" t="s">
        <v>5</v>
      </c>
      <c r="C194" s="4" t="s">
        <v>13</v>
      </c>
    </row>
    <row r="195" spans="1:8">
      <c r="A195" t="n">
        <v>3921</v>
      </c>
      <c r="B195" s="33" t="n">
        <v>27</v>
      </c>
      <c r="C195" s="7" t="n">
        <v>0</v>
      </c>
    </row>
    <row r="196" spans="1:8">
      <c r="A196" t="s">
        <v>4</v>
      </c>
      <c r="B196" s="4" t="s">
        <v>5</v>
      </c>
      <c r="C196" s="4" t="s">
        <v>13</v>
      </c>
    </row>
    <row r="197" spans="1:8">
      <c r="A197" t="n">
        <v>3923</v>
      </c>
      <c r="B197" s="33" t="n">
        <v>27</v>
      </c>
      <c r="C197" s="7" t="n">
        <v>1</v>
      </c>
    </row>
    <row r="198" spans="1:8">
      <c r="A198" t="s">
        <v>4</v>
      </c>
      <c r="B198" s="4" t="s">
        <v>5</v>
      </c>
      <c r="C198" s="4" t="s">
        <v>13</v>
      </c>
      <c r="D198" s="4" t="s">
        <v>10</v>
      </c>
      <c r="E198" s="4" t="s">
        <v>10</v>
      </c>
      <c r="F198" s="4" t="s">
        <v>10</v>
      </c>
      <c r="G198" s="4" t="s">
        <v>10</v>
      </c>
      <c r="H198" s="4" t="s">
        <v>13</v>
      </c>
    </row>
    <row r="199" spans="1:8">
      <c r="A199" t="n">
        <v>3925</v>
      </c>
      <c r="B199" s="30" t="n">
        <v>25</v>
      </c>
      <c r="C199" s="7" t="n">
        <v>5</v>
      </c>
      <c r="D199" s="7" t="n">
        <v>65535</v>
      </c>
      <c r="E199" s="7" t="n">
        <v>65535</v>
      </c>
      <c r="F199" s="7" t="n">
        <v>65535</v>
      </c>
      <c r="G199" s="7" t="n">
        <v>65535</v>
      </c>
      <c r="H199" s="7" t="n">
        <v>0</v>
      </c>
    </row>
    <row r="200" spans="1:8">
      <c r="A200" t="s">
        <v>4</v>
      </c>
      <c r="B200" s="4" t="s">
        <v>5</v>
      </c>
      <c r="C200" s="4" t="s">
        <v>13</v>
      </c>
      <c r="D200" s="4" t="s">
        <v>10</v>
      </c>
      <c r="E200" s="4" t="s">
        <v>13</v>
      </c>
      <c r="F200" s="4" t="s">
        <v>13</v>
      </c>
      <c r="G200" s="4" t="s">
        <v>27</v>
      </c>
    </row>
    <row r="201" spans="1:8">
      <c r="A201" t="n">
        <v>3936</v>
      </c>
      <c r="B201" s="13" t="n">
        <v>5</v>
      </c>
      <c r="C201" s="7" t="n">
        <v>30</v>
      </c>
      <c r="D201" s="7" t="n">
        <v>0</v>
      </c>
      <c r="E201" s="7" t="n">
        <v>8</v>
      </c>
      <c r="F201" s="7" t="n">
        <v>1</v>
      </c>
      <c r="G201" s="14" t="n">
        <f t="normal" ca="1">A257</f>
        <v>0</v>
      </c>
    </row>
    <row r="202" spans="1:8">
      <c r="A202" t="s">
        <v>4</v>
      </c>
      <c r="B202" s="4" t="s">
        <v>5</v>
      </c>
      <c r="C202" s="4" t="s">
        <v>13</v>
      </c>
      <c r="D202" s="4" t="s">
        <v>28</v>
      </c>
      <c r="E202" s="4" t="s">
        <v>10</v>
      </c>
      <c r="F202" s="4" t="s">
        <v>13</v>
      </c>
    </row>
    <row r="203" spans="1:8">
      <c r="A203" t="n">
        <v>3946</v>
      </c>
      <c r="B203" s="16" t="n">
        <v>49</v>
      </c>
      <c r="C203" s="7" t="n">
        <v>3</v>
      </c>
      <c r="D203" s="7" t="n">
        <v>0.699999988079071</v>
      </c>
      <c r="E203" s="7" t="n">
        <v>500</v>
      </c>
      <c r="F203" s="7" t="n">
        <v>0</v>
      </c>
    </row>
    <row r="204" spans="1:8">
      <c r="A204" t="s">
        <v>4</v>
      </c>
      <c r="B204" s="4" t="s">
        <v>5</v>
      </c>
      <c r="C204" s="4" t="s">
        <v>13</v>
      </c>
      <c r="D204" s="4" t="s">
        <v>10</v>
      </c>
    </row>
    <row r="205" spans="1:8">
      <c r="A205" t="n">
        <v>3955</v>
      </c>
      <c r="B205" s="34" t="n">
        <v>58</v>
      </c>
      <c r="C205" s="7" t="n">
        <v>5</v>
      </c>
      <c r="D205" s="7" t="n">
        <v>300</v>
      </c>
    </row>
    <row r="206" spans="1:8">
      <c r="A206" t="s">
        <v>4</v>
      </c>
      <c r="B206" s="4" t="s">
        <v>5</v>
      </c>
      <c r="C206" s="4" t="s">
        <v>28</v>
      </c>
      <c r="D206" s="4" t="s">
        <v>10</v>
      </c>
    </row>
    <row r="207" spans="1:8">
      <c r="A207" t="n">
        <v>3959</v>
      </c>
      <c r="B207" s="35" t="n">
        <v>103</v>
      </c>
      <c r="C207" s="7" t="n">
        <v>0</v>
      </c>
      <c r="D207" s="7" t="n">
        <v>300</v>
      </c>
    </row>
    <row r="208" spans="1:8">
      <c r="A208" t="s">
        <v>4</v>
      </c>
      <c r="B208" s="4" t="s">
        <v>5</v>
      </c>
      <c r="C208" s="4" t="s">
        <v>13</v>
      </c>
      <c r="D208" s="4" t="s">
        <v>10</v>
      </c>
    </row>
    <row r="209" spans="1:8">
      <c r="A209" t="n">
        <v>3966</v>
      </c>
      <c r="B209" s="34" t="n">
        <v>58</v>
      </c>
      <c r="C209" s="7" t="n">
        <v>10</v>
      </c>
      <c r="D209" s="7" t="n">
        <v>300</v>
      </c>
    </row>
    <row r="210" spans="1:8">
      <c r="A210" t="s">
        <v>4</v>
      </c>
      <c r="B210" s="4" t="s">
        <v>5</v>
      </c>
      <c r="C210" s="4" t="s">
        <v>13</v>
      </c>
      <c r="D210" s="4" t="s">
        <v>10</v>
      </c>
    </row>
    <row r="211" spans="1:8">
      <c r="A211" t="n">
        <v>3970</v>
      </c>
      <c r="B211" s="34" t="n">
        <v>58</v>
      </c>
      <c r="C211" s="7" t="n">
        <v>12</v>
      </c>
      <c r="D211" s="7" t="n">
        <v>0</v>
      </c>
    </row>
    <row r="212" spans="1:8">
      <c r="A212" t="s">
        <v>4</v>
      </c>
      <c r="B212" s="4" t="s">
        <v>5</v>
      </c>
      <c r="C212" s="4" t="s">
        <v>13</v>
      </c>
      <c r="D212" s="4" t="s">
        <v>13</v>
      </c>
      <c r="E212" s="4" t="s">
        <v>13</v>
      </c>
      <c r="F212" s="4" t="s">
        <v>13</v>
      </c>
    </row>
    <row r="213" spans="1:8">
      <c r="A213" t="n">
        <v>3974</v>
      </c>
      <c r="B213" s="8" t="n">
        <v>14</v>
      </c>
      <c r="C213" s="7" t="n">
        <v>0</v>
      </c>
      <c r="D213" s="7" t="n">
        <v>0</v>
      </c>
      <c r="E213" s="7" t="n">
        <v>0</v>
      </c>
      <c r="F213" s="7" t="n">
        <v>4</v>
      </c>
    </row>
    <row r="214" spans="1:8">
      <c r="A214" t="s">
        <v>4</v>
      </c>
      <c r="B214" s="4" t="s">
        <v>5</v>
      </c>
      <c r="C214" s="4" t="s">
        <v>13</v>
      </c>
      <c r="D214" s="4" t="s">
        <v>10</v>
      </c>
      <c r="E214" s="4" t="s">
        <v>10</v>
      </c>
      <c r="F214" s="4" t="s">
        <v>13</v>
      </c>
    </row>
    <row r="215" spans="1:8">
      <c r="A215" t="n">
        <v>3979</v>
      </c>
      <c r="B215" s="30" t="n">
        <v>25</v>
      </c>
      <c r="C215" s="7" t="n">
        <v>1</v>
      </c>
      <c r="D215" s="7" t="n">
        <v>60</v>
      </c>
      <c r="E215" s="7" t="n">
        <v>640</v>
      </c>
      <c r="F215" s="7" t="n">
        <v>2</v>
      </c>
    </row>
    <row r="216" spans="1:8">
      <c r="A216" t="s">
        <v>4</v>
      </c>
      <c r="B216" s="4" t="s">
        <v>5</v>
      </c>
      <c r="C216" s="4" t="s">
        <v>13</v>
      </c>
      <c r="D216" s="4" t="s">
        <v>10</v>
      </c>
      <c r="E216" s="4" t="s">
        <v>6</v>
      </c>
    </row>
    <row r="217" spans="1:8">
      <c r="A217" t="n">
        <v>3986</v>
      </c>
      <c r="B217" s="36" t="n">
        <v>51</v>
      </c>
      <c r="C217" s="7" t="n">
        <v>4</v>
      </c>
      <c r="D217" s="7" t="n">
        <v>122</v>
      </c>
      <c r="E217" s="7" t="s">
        <v>40</v>
      </c>
    </row>
    <row r="218" spans="1:8">
      <c r="A218" t="s">
        <v>4</v>
      </c>
      <c r="B218" s="4" t="s">
        <v>5</v>
      </c>
      <c r="C218" s="4" t="s">
        <v>10</v>
      </c>
    </row>
    <row r="219" spans="1:8">
      <c r="A219" t="n">
        <v>3999</v>
      </c>
      <c r="B219" s="37" t="n">
        <v>16</v>
      </c>
      <c r="C219" s="7" t="n">
        <v>0</v>
      </c>
    </row>
    <row r="220" spans="1:8">
      <c r="A220" t="s">
        <v>4</v>
      </c>
      <c r="B220" s="4" t="s">
        <v>5</v>
      </c>
      <c r="C220" s="4" t="s">
        <v>10</v>
      </c>
      <c r="D220" s="4" t="s">
        <v>38</v>
      </c>
      <c r="E220" s="4" t="s">
        <v>13</v>
      </c>
      <c r="F220" s="4" t="s">
        <v>13</v>
      </c>
    </row>
    <row r="221" spans="1:8">
      <c r="A221" t="n">
        <v>4002</v>
      </c>
      <c r="B221" s="38" t="n">
        <v>26</v>
      </c>
      <c r="C221" s="7" t="n">
        <v>122</v>
      </c>
      <c r="D221" s="7" t="s">
        <v>41</v>
      </c>
      <c r="E221" s="7" t="n">
        <v>2</v>
      </c>
      <c r="F221" s="7" t="n">
        <v>0</v>
      </c>
    </row>
    <row r="222" spans="1:8">
      <c r="A222" t="s">
        <v>4</v>
      </c>
      <c r="B222" s="4" t="s">
        <v>5</v>
      </c>
    </row>
    <row r="223" spans="1:8">
      <c r="A223" t="n">
        <v>4104</v>
      </c>
      <c r="B223" s="32" t="n">
        <v>28</v>
      </c>
    </row>
    <row r="224" spans="1:8">
      <c r="A224" t="s">
        <v>4</v>
      </c>
      <c r="B224" s="4" t="s">
        <v>5</v>
      </c>
      <c r="C224" s="4" t="s">
        <v>13</v>
      </c>
      <c r="D224" s="4" t="s">
        <v>10</v>
      </c>
      <c r="E224" s="4" t="s">
        <v>10</v>
      </c>
      <c r="F224" s="4" t="s">
        <v>13</v>
      </c>
    </row>
    <row r="225" spans="1:6">
      <c r="A225" t="n">
        <v>4105</v>
      </c>
      <c r="B225" s="30" t="n">
        <v>25</v>
      </c>
      <c r="C225" s="7" t="n">
        <v>1</v>
      </c>
      <c r="D225" s="7" t="n">
        <v>65535</v>
      </c>
      <c r="E225" s="7" t="n">
        <v>420</v>
      </c>
      <c r="F225" s="7" t="n">
        <v>5</v>
      </c>
    </row>
    <row r="226" spans="1:6">
      <c r="A226" t="s">
        <v>4</v>
      </c>
      <c r="B226" s="4" t="s">
        <v>5</v>
      </c>
      <c r="C226" s="4" t="s">
        <v>13</v>
      </c>
      <c r="D226" s="4" t="s">
        <v>10</v>
      </c>
      <c r="E226" s="4" t="s">
        <v>6</v>
      </c>
    </row>
    <row r="227" spans="1:6">
      <c r="A227" t="n">
        <v>4112</v>
      </c>
      <c r="B227" s="36" t="n">
        <v>51</v>
      </c>
      <c r="C227" s="7" t="n">
        <v>4</v>
      </c>
      <c r="D227" s="7" t="n">
        <v>0</v>
      </c>
      <c r="E227" s="7" t="s">
        <v>42</v>
      </c>
    </row>
    <row r="228" spans="1:6">
      <c r="A228" t="s">
        <v>4</v>
      </c>
      <c r="B228" s="4" t="s">
        <v>5</v>
      </c>
      <c r="C228" s="4" t="s">
        <v>10</v>
      </c>
    </row>
    <row r="229" spans="1:6">
      <c r="A229" t="n">
        <v>4126</v>
      </c>
      <c r="B229" s="37" t="n">
        <v>16</v>
      </c>
      <c r="C229" s="7" t="n">
        <v>0</v>
      </c>
    </row>
    <row r="230" spans="1:6">
      <c r="A230" t="s">
        <v>4</v>
      </c>
      <c r="B230" s="4" t="s">
        <v>5</v>
      </c>
      <c r="C230" s="4" t="s">
        <v>10</v>
      </c>
      <c r="D230" s="4" t="s">
        <v>38</v>
      </c>
      <c r="E230" s="4" t="s">
        <v>13</v>
      </c>
      <c r="F230" s="4" t="s">
        <v>13</v>
      </c>
    </row>
    <row r="231" spans="1:6">
      <c r="A231" t="n">
        <v>4129</v>
      </c>
      <c r="B231" s="38" t="n">
        <v>26</v>
      </c>
      <c r="C231" s="7" t="n">
        <v>0</v>
      </c>
      <c r="D231" s="7" t="s">
        <v>43</v>
      </c>
      <c r="E231" s="7" t="n">
        <v>2</v>
      </c>
      <c r="F231" s="7" t="n">
        <v>0</v>
      </c>
    </row>
    <row r="232" spans="1:6">
      <c r="A232" t="s">
        <v>4</v>
      </c>
      <c r="B232" s="4" t="s">
        <v>5</v>
      </c>
    </row>
    <row r="233" spans="1:6">
      <c r="A233" t="n">
        <v>4212</v>
      </c>
      <c r="B233" s="32" t="n">
        <v>28</v>
      </c>
    </row>
    <row r="234" spans="1:6">
      <c r="A234" t="s">
        <v>4</v>
      </c>
      <c r="B234" s="4" t="s">
        <v>5</v>
      </c>
      <c r="C234" s="4" t="s">
        <v>13</v>
      </c>
      <c r="D234" s="4" t="s">
        <v>10</v>
      </c>
      <c r="E234" s="4" t="s">
        <v>10</v>
      </c>
      <c r="F234" s="4" t="s">
        <v>13</v>
      </c>
    </row>
    <row r="235" spans="1:6">
      <c r="A235" t="n">
        <v>4213</v>
      </c>
      <c r="B235" s="30" t="n">
        <v>25</v>
      </c>
      <c r="C235" s="7" t="n">
        <v>1</v>
      </c>
      <c r="D235" s="7" t="n">
        <v>65535</v>
      </c>
      <c r="E235" s="7" t="n">
        <v>65535</v>
      </c>
      <c r="F235" s="7" t="n">
        <v>0</v>
      </c>
    </row>
    <row r="236" spans="1:6">
      <c r="A236" t="s">
        <v>4</v>
      </c>
      <c r="B236" s="4" t="s">
        <v>5</v>
      </c>
      <c r="C236" s="4" t="s">
        <v>10</v>
      </c>
    </row>
    <row r="237" spans="1:6">
      <c r="A237" t="n">
        <v>4220</v>
      </c>
      <c r="B237" s="24" t="n">
        <v>12</v>
      </c>
      <c r="C237" s="7" t="n">
        <v>0</v>
      </c>
    </row>
    <row r="238" spans="1:6">
      <c r="A238" t="s">
        <v>4</v>
      </c>
      <c r="B238" s="4" t="s">
        <v>5</v>
      </c>
      <c r="C238" s="4" t="s">
        <v>9</v>
      </c>
    </row>
    <row r="239" spans="1:6">
      <c r="A239" t="n">
        <v>4223</v>
      </c>
      <c r="B239" s="39" t="n">
        <v>15</v>
      </c>
      <c r="C239" s="7" t="n">
        <v>67108864</v>
      </c>
    </row>
    <row r="240" spans="1:6">
      <c r="A240" t="s">
        <v>4</v>
      </c>
      <c r="B240" s="4" t="s">
        <v>5</v>
      </c>
      <c r="C240" s="4" t="s">
        <v>10</v>
      </c>
      <c r="D240" s="4" t="s">
        <v>13</v>
      </c>
    </row>
    <row r="241" spans="1:6">
      <c r="A241" t="n">
        <v>4228</v>
      </c>
      <c r="B241" s="40" t="n">
        <v>89</v>
      </c>
      <c r="C241" s="7" t="n">
        <v>65533</v>
      </c>
      <c r="D241" s="7" t="n">
        <v>1</v>
      </c>
    </row>
    <row r="242" spans="1:6">
      <c r="A242" t="s">
        <v>4</v>
      </c>
      <c r="B242" s="4" t="s">
        <v>5</v>
      </c>
      <c r="C242" s="4" t="s">
        <v>13</v>
      </c>
      <c r="D242" s="4" t="s">
        <v>10</v>
      </c>
    </row>
    <row r="243" spans="1:6">
      <c r="A243" t="n">
        <v>4232</v>
      </c>
      <c r="B243" s="34" t="n">
        <v>58</v>
      </c>
      <c r="C243" s="7" t="n">
        <v>105</v>
      </c>
      <c r="D243" s="7" t="n">
        <v>300</v>
      </c>
    </row>
    <row r="244" spans="1:6">
      <c r="A244" t="s">
        <v>4</v>
      </c>
      <c r="B244" s="4" t="s">
        <v>5</v>
      </c>
      <c r="C244" s="4" t="s">
        <v>28</v>
      </c>
      <c r="D244" s="4" t="s">
        <v>10</v>
      </c>
    </row>
    <row r="245" spans="1:6">
      <c r="A245" t="n">
        <v>4236</v>
      </c>
      <c r="B245" s="35" t="n">
        <v>103</v>
      </c>
      <c r="C245" s="7" t="n">
        <v>1</v>
      </c>
      <c r="D245" s="7" t="n">
        <v>300</v>
      </c>
    </row>
    <row r="246" spans="1:6">
      <c r="A246" t="s">
        <v>4</v>
      </c>
      <c r="B246" s="4" t="s">
        <v>5</v>
      </c>
      <c r="C246" s="4" t="s">
        <v>13</v>
      </c>
      <c r="D246" s="4" t="s">
        <v>28</v>
      </c>
      <c r="E246" s="4" t="s">
        <v>10</v>
      </c>
      <c r="F246" s="4" t="s">
        <v>13</v>
      </c>
    </row>
    <row r="247" spans="1:6">
      <c r="A247" t="n">
        <v>4243</v>
      </c>
      <c r="B247" s="16" t="n">
        <v>49</v>
      </c>
      <c r="C247" s="7" t="n">
        <v>3</v>
      </c>
      <c r="D247" s="7" t="n">
        <v>1</v>
      </c>
      <c r="E247" s="7" t="n">
        <v>500</v>
      </c>
      <c r="F247" s="7" t="n">
        <v>0</v>
      </c>
    </row>
    <row r="248" spans="1:6">
      <c r="A248" t="s">
        <v>4</v>
      </c>
      <c r="B248" s="4" t="s">
        <v>5</v>
      </c>
      <c r="C248" s="4" t="s">
        <v>13</v>
      </c>
      <c r="D248" s="4" t="s">
        <v>10</v>
      </c>
    </row>
    <row r="249" spans="1:6">
      <c r="A249" t="n">
        <v>4252</v>
      </c>
      <c r="B249" s="34" t="n">
        <v>58</v>
      </c>
      <c r="C249" s="7" t="n">
        <v>11</v>
      </c>
      <c r="D249" s="7" t="n">
        <v>300</v>
      </c>
    </row>
    <row r="250" spans="1:6">
      <c r="A250" t="s">
        <v>4</v>
      </c>
      <c r="B250" s="4" t="s">
        <v>5</v>
      </c>
      <c r="C250" s="4" t="s">
        <v>13</v>
      </c>
      <c r="D250" s="4" t="s">
        <v>10</v>
      </c>
    </row>
    <row r="251" spans="1:6">
      <c r="A251" t="n">
        <v>4256</v>
      </c>
      <c r="B251" s="34" t="n">
        <v>58</v>
      </c>
      <c r="C251" s="7" t="n">
        <v>12</v>
      </c>
      <c r="D251" s="7" t="n">
        <v>0</v>
      </c>
    </row>
    <row r="252" spans="1:6">
      <c r="A252" t="s">
        <v>4</v>
      </c>
      <c r="B252" s="4" t="s">
        <v>5</v>
      </c>
      <c r="C252" s="4" t="s">
        <v>13</v>
      </c>
      <c r="D252" s="4" t="s">
        <v>10</v>
      </c>
      <c r="E252" s="4" t="s">
        <v>6</v>
      </c>
      <c r="F252" s="4" t="s">
        <v>6</v>
      </c>
      <c r="G252" s="4" t="s">
        <v>6</v>
      </c>
      <c r="H252" s="4" t="s">
        <v>6</v>
      </c>
    </row>
    <row r="253" spans="1:6">
      <c r="A253" t="n">
        <v>4260</v>
      </c>
      <c r="B253" s="36" t="n">
        <v>51</v>
      </c>
      <c r="C253" s="7" t="n">
        <v>3</v>
      </c>
      <c r="D253" s="7" t="n">
        <v>122</v>
      </c>
      <c r="E253" s="7" t="s">
        <v>44</v>
      </c>
      <c r="F253" s="7" t="s">
        <v>45</v>
      </c>
      <c r="G253" s="7" t="s">
        <v>46</v>
      </c>
      <c r="H253" s="7" t="s">
        <v>47</v>
      </c>
    </row>
    <row r="254" spans="1:6">
      <c r="A254" t="s">
        <v>4</v>
      </c>
      <c r="B254" s="4" t="s">
        <v>5</v>
      </c>
      <c r="C254" s="4" t="s">
        <v>13</v>
      </c>
      <c r="D254" s="4" t="s">
        <v>10</v>
      </c>
      <c r="E254" s="4" t="s">
        <v>6</v>
      </c>
      <c r="F254" s="4" t="s">
        <v>6</v>
      </c>
      <c r="G254" s="4" t="s">
        <v>6</v>
      </c>
      <c r="H254" s="4" t="s">
        <v>6</v>
      </c>
    </row>
    <row r="255" spans="1:6">
      <c r="A255" t="n">
        <v>4289</v>
      </c>
      <c r="B255" s="36" t="n">
        <v>51</v>
      </c>
      <c r="C255" s="7" t="n">
        <v>3</v>
      </c>
      <c r="D255" s="7" t="n">
        <v>0</v>
      </c>
      <c r="E255" s="7" t="s">
        <v>44</v>
      </c>
      <c r="F255" s="7" t="s">
        <v>45</v>
      </c>
      <c r="G255" s="7" t="s">
        <v>46</v>
      </c>
      <c r="H255" s="7" t="s">
        <v>47</v>
      </c>
    </row>
    <row r="256" spans="1:6">
      <c r="A256" t="s">
        <v>4</v>
      </c>
      <c r="B256" s="4" t="s">
        <v>5</v>
      </c>
      <c r="C256" s="4" t="s">
        <v>13</v>
      </c>
      <c r="D256" s="4" t="s">
        <v>6</v>
      </c>
    </row>
    <row r="257" spans="1:8">
      <c r="A257" t="n">
        <v>4318</v>
      </c>
      <c r="B257" s="9" t="n">
        <v>2</v>
      </c>
      <c r="C257" s="7" t="n">
        <v>10</v>
      </c>
      <c r="D257" s="7" t="s">
        <v>48</v>
      </c>
    </row>
    <row r="258" spans="1:8">
      <c r="A258" t="s">
        <v>4</v>
      </c>
      <c r="B258" s="4" t="s">
        <v>5</v>
      </c>
      <c r="C258" s="4" t="s">
        <v>10</v>
      </c>
    </row>
    <row r="259" spans="1:8">
      <c r="A259" t="n">
        <v>4341</v>
      </c>
      <c r="B259" s="37" t="n">
        <v>16</v>
      </c>
      <c r="C259" s="7" t="n">
        <v>0</v>
      </c>
    </row>
    <row r="260" spans="1:8">
      <c r="A260" t="s">
        <v>4</v>
      </c>
      <c r="B260" s="4" t="s">
        <v>5</v>
      </c>
      <c r="C260" s="4" t="s">
        <v>13</v>
      </c>
      <c r="D260" s="4" t="s">
        <v>6</v>
      </c>
    </row>
    <row r="261" spans="1:8">
      <c r="A261" t="n">
        <v>4344</v>
      </c>
      <c r="B261" s="9" t="n">
        <v>2</v>
      </c>
      <c r="C261" s="7" t="n">
        <v>10</v>
      </c>
      <c r="D261" s="7" t="s">
        <v>49</v>
      </c>
    </row>
    <row r="262" spans="1:8">
      <c r="A262" t="s">
        <v>4</v>
      </c>
      <c r="B262" s="4" t="s">
        <v>5</v>
      </c>
      <c r="C262" s="4" t="s">
        <v>10</v>
      </c>
    </row>
    <row r="263" spans="1:8">
      <c r="A263" t="n">
        <v>4362</v>
      </c>
      <c r="B263" s="37" t="n">
        <v>16</v>
      </c>
      <c r="C263" s="7" t="n">
        <v>0</v>
      </c>
    </row>
    <row r="264" spans="1:8">
      <c r="A264" t="s">
        <v>4</v>
      </c>
      <c r="B264" s="4" t="s">
        <v>5</v>
      </c>
      <c r="C264" s="4" t="s">
        <v>13</v>
      </c>
      <c r="D264" s="4" t="s">
        <v>6</v>
      </c>
    </row>
    <row r="265" spans="1:8">
      <c r="A265" t="n">
        <v>4365</v>
      </c>
      <c r="B265" s="9" t="n">
        <v>2</v>
      </c>
      <c r="C265" s="7" t="n">
        <v>10</v>
      </c>
      <c r="D265" s="7" t="s">
        <v>50</v>
      </c>
    </row>
    <row r="266" spans="1:8">
      <c r="A266" t="s">
        <v>4</v>
      </c>
      <c r="B266" s="4" t="s">
        <v>5</v>
      </c>
      <c r="C266" s="4" t="s">
        <v>10</v>
      </c>
    </row>
    <row r="267" spans="1:8">
      <c r="A267" t="n">
        <v>4384</v>
      </c>
      <c r="B267" s="37" t="n">
        <v>16</v>
      </c>
      <c r="C267" s="7" t="n">
        <v>0</v>
      </c>
    </row>
    <row r="268" spans="1:8">
      <c r="A268" t="s">
        <v>4</v>
      </c>
      <c r="B268" s="4" t="s">
        <v>5</v>
      </c>
      <c r="C268" s="4" t="s">
        <v>13</v>
      </c>
    </row>
    <row r="269" spans="1:8">
      <c r="A269" t="n">
        <v>4387</v>
      </c>
      <c r="B269" s="41" t="n">
        <v>23</v>
      </c>
      <c r="C269" s="7" t="n">
        <v>20</v>
      </c>
    </row>
    <row r="270" spans="1:8">
      <c r="A270" t="s">
        <v>4</v>
      </c>
      <c r="B270" s="4" t="s">
        <v>5</v>
      </c>
      <c r="C270" s="4" t="s">
        <v>13</v>
      </c>
      <c r="D270" s="4" t="s">
        <v>10</v>
      </c>
    </row>
    <row r="271" spans="1:8">
      <c r="A271" t="n">
        <v>4389</v>
      </c>
      <c r="B271" s="28" t="n">
        <v>45</v>
      </c>
      <c r="C271" s="7" t="n">
        <v>23</v>
      </c>
      <c r="D271" s="7" t="n">
        <v>64</v>
      </c>
    </row>
    <row r="272" spans="1:8">
      <c r="A272" t="s">
        <v>4</v>
      </c>
      <c r="B272" s="4" t="s">
        <v>5</v>
      </c>
    </row>
    <row r="273" spans="1:4">
      <c r="A273" t="n">
        <v>4393</v>
      </c>
      <c r="B273" s="5" t="n">
        <v>1</v>
      </c>
    </row>
    <row r="274" spans="1:4" s="3" customFormat="1" customHeight="0">
      <c r="A274" s="3" t="s">
        <v>2</v>
      </c>
      <c r="B274" s="3" t="s">
        <v>51</v>
      </c>
    </row>
    <row r="275" spans="1:4">
      <c r="A275" t="s">
        <v>4</v>
      </c>
      <c r="B275" s="4" t="s">
        <v>5</v>
      </c>
      <c r="C275" s="4" t="s">
        <v>13</v>
      </c>
      <c r="D275" s="4" t="s">
        <v>10</v>
      </c>
    </row>
    <row r="276" spans="1:4">
      <c r="A276" t="n">
        <v>4396</v>
      </c>
      <c r="B276" s="29" t="n">
        <v>22</v>
      </c>
      <c r="C276" s="7" t="n">
        <v>20</v>
      </c>
      <c r="D276" s="7" t="n">
        <v>0</v>
      </c>
    </row>
    <row r="277" spans="1:4">
      <c r="A277" t="s">
        <v>4</v>
      </c>
      <c r="B277" s="4" t="s">
        <v>5</v>
      </c>
      <c r="C277" s="4" t="s">
        <v>13</v>
      </c>
      <c r="D277" s="4" t="s">
        <v>13</v>
      </c>
      <c r="E277" s="4" t="s">
        <v>9</v>
      </c>
      <c r="F277" s="4" t="s">
        <v>13</v>
      </c>
      <c r="G277" s="4" t="s">
        <v>13</v>
      </c>
    </row>
    <row r="278" spans="1:4">
      <c r="A278" t="n">
        <v>4400</v>
      </c>
      <c r="B278" s="42" t="n">
        <v>18</v>
      </c>
      <c r="C278" s="7" t="n">
        <v>1</v>
      </c>
      <c r="D278" s="7" t="n">
        <v>0</v>
      </c>
      <c r="E278" s="7" t="n">
        <v>0</v>
      </c>
      <c r="F278" s="7" t="n">
        <v>19</v>
      </c>
      <c r="G278" s="7" t="n">
        <v>1</v>
      </c>
    </row>
    <row r="279" spans="1:4">
      <c r="A279" t="s">
        <v>4</v>
      </c>
      <c r="B279" s="4" t="s">
        <v>5</v>
      </c>
      <c r="C279" s="4" t="s">
        <v>13</v>
      </c>
      <c r="D279" s="4" t="s">
        <v>13</v>
      </c>
      <c r="E279" s="4" t="s">
        <v>9</v>
      </c>
      <c r="F279" s="4" t="s">
        <v>13</v>
      </c>
      <c r="G279" s="4" t="s">
        <v>13</v>
      </c>
    </row>
    <row r="280" spans="1:4">
      <c r="A280" t="n">
        <v>4409</v>
      </c>
      <c r="B280" s="42" t="n">
        <v>18</v>
      </c>
      <c r="C280" s="7" t="n">
        <v>2</v>
      </c>
      <c r="D280" s="7" t="n">
        <v>0</v>
      </c>
      <c r="E280" s="7" t="n">
        <v>0</v>
      </c>
      <c r="F280" s="7" t="n">
        <v>19</v>
      </c>
      <c r="G280" s="7" t="n">
        <v>1</v>
      </c>
    </row>
    <row r="281" spans="1:4">
      <c r="A281" t="s">
        <v>4</v>
      </c>
      <c r="B281" s="4" t="s">
        <v>5</v>
      </c>
      <c r="C281" s="4" t="s">
        <v>13</v>
      </c>
      <c r="D281" s="4" t="s">
        <v>6</v>
      </c>
    </row>
    <row r="282" spans="1:4">
      <c r="A282" t="n">
        <v>4418</v>
      </c>
      <c r="B282" s="9" t="n">
        <v>2</v>
      </c>
      <c r="C282" s="7" t="n">
        <v>10</v>
      </c>
      <c r="D282" s="7" t="s">
        <v>52</v>
      </c>
    </row>
    <row r="283" spans="1:4">
      <c r="A283" t="s">
        <v>4</v>
      </c>
      <c r="B283" s="4" t="s">
        <v>5</v>
      </c>
      <c r="C283" s="4" t="s">
        <v>13</v>
      </c>
      <c r="D283" s="4" t="s">
        <v>6</v>
      </c>
    </row>
    <row r="284" spans="1:4">
      <c r="A284" t="n">
        <v>4434</v>
      </c>
      <c r="B284" s="9" t="n">
        <v>2</v>
      </c>
      <c r="C284" s="7" t="n">
        <v>10</v>
      </c>
      <c r="D284" s="7" t="s">
        <v>48</v>
      </c>
    </row>
    <row r="285" spans="1:4">
      <c r="A285" t="s">
        <v>4</v>
      </c>
      <c r="B285" s="4" t="s">
        <v>5</v>
      </c>
      <c r="C285" s="4" t="s">
        <v>10</v>
      </c>
    </row>
    <row r="286" spans="1:4">
      <c r="A286" t="n">
        <v>4457</v>
      </c>
      <c r="B286" s="37" t="n">
        <v>16</v>
      </c>
      <c r="C286" s="7" t="n">
        <v>0</v>
      </c>
    </row>
    <row r="287" spans="1:4">
      <c r="A287" t="s">
        <v>4</v>
      </c>
      <c r="B287" s="4" t="s">
        <v>5</v>
      </c>
      <c r="C287" s="4" t="s">
        <v>13</v>
      </c>
      <c r="D287" s="4" t="s">
        <v>6</v>
      </c>
    </row>
    <row r="288" spans="1:4">
      <c r="A288" t="n">
        <v>4460</v>
      </c>
      <c r="B288" s="9" t="n">
        <v>2</v>
      </c>
      <c r="C288" s="7" t="n">
        <v>10</v>
      </c>
      <c r="D288" s="7" t="s">
        <v>49</v>
      </c>
    </row>
    <row r="289" spans="1:7">
      <c r="A289" t="s">
        <v>4</v>
      </c>
      <c r="B289" s="4" t="s">
        <v>5</v>
      </c>
      <c r="C289" s="4" t="s">
        <v>10</v>
      </c>
    </row>
    <row r="290" spans="1:7">
      <c r="A290" t="n">
        <v>4478</v>
      </c>
      <c r="B290" s="37" t="n">
        <v>16</v>
      </c>
      <c r="C290" s="7" t="n">
        <v>0</v>
      </c>
    </row>
    <row r="291" spans="1:7">
      <c r="A291" t="s">
        <v>4</v>
      </c>
      <c r="B291" s="4" t="s">
        <v>5</v>
      </c>
      <c r="C291" s="4" t="s">
        <v>13</v>
      </c>
      <c r="D291" s="4" t="s">
        <v>6</v>
      </c>
    </row>
    <row r="292" spans="1:7">
      <c r="A292" t="n">
        <v>4481</v>
      </c>
      <c r="B292" s="9" t="n">
        <v>2</v>
      </c>
      <c r="C292" s="7" t="n">
        <v>10</v>
      </c>
      <c r="D292" s="7" t="s">
        <v>50</v>
      </c>
    </row>
    <row r="293" spans="1:7">
      <c r="A293" t="s">
        <v>4</v>
      </c>
      <c r="B293" s="4" t="s">
        <v>5</v>
      </c>
      <c r="C293" s="4" t="s">
        <v>10</v>
      </c>
    </row>
    <row r="294" spans="1:7">
      <c r="A294" t="n">
        <v>4500</v>
      </c>
      <c r="B294" s="37" t="n">
        <v>16</v>
      </c>
      <c r="C294" s="7" t="n">
        <v>0</v>
      </c>
    </row>
    <row r="295" spans="1:7">
      <c r="A295" t="s">
        <v>4</v>
      </c>
      <c r="B295" s="4" t="s">
        <v>5</v>
      </c>
      <c r="C295" s="4" t="s">
        <v>13</v>
      </c>
    </row>
    <row r="296" spans="1:7">
      <c r="A296" t="n">
        <v>4503</v>
      </c>
      <c r="B296" s="41" t="n">
        <v>23</v>
      </c>
      <c r="C296" s="7" t="n">
        <v>20</v>
      </c>
    </row>
    <row r="297" spans="1:7">
      <c r="A297" t="s">
        <v>4</v>
      </c>
      <c r="B297" s="4" t="s">
        <v>5</v>
      </c>
    </row>
    <row r="298" spans="1:7">
      <c r="A298" t="n">
        <v>4505</v>
      </c>
      <c r="B298" s="5" t="n">
        <v>1</v>
      </c>
    </row>
    <row r="299" spans="1:7" s="3" customFormat="1" customHeight="0">
      <c r="A299" s="3" t="s">
        <v>2</v>
      </c>
      <c r="B299" s="3" t="s">
        <v>53</v>
      </c>
    </row>
    <row r="300" spans="1:7">
      <c r="A300" t="s">
        <v>4</v>
      </c>
      <c r="B300" s="4" t="s">
        <v>5</v>
      </c>
      <c r="C300" s="4" t="s">
        <v>10</v>
      </c>
      <c r="D300" s="4" t="s">
        <v>13</v>
      </c>
      <c r="E300" s="4" t="s">
        <v>9</v>
      </c>
    </row>
    <row r="301" spans="1:7">
      <c r="A301" t="n">
        <v>4508</v>
      </c>
      <c r="B301" s="43" t="n">
        <v>106</v>
      </c>
      <c r="C301" s="7" t="n">
        <v>1</v>
      </c>
      <c r="D301" s="7" t="n">
        <v>0</v>
      </c>
      <c r="E301" s="7" t="n">
        <v>0</v>
      </c>
    </row>
    <row r="302" spans="1:7">
      <c r="A302" t="s">
        <v>4</v>
      </c>
      <c r="B302" s="4" t="s">
        <v>5</v>
      </c>
      <c r="C302" s="4" t="s">
        <v>13</v>
      </c>
      <c r="D302" s="4" t="s">
        <v>6</v>
      </c>
      <c r="E302" s="4" t="s">
        <v>10</v>
      </c>
    </row>
    <row r="303" spans="1:7">
      <c r="A303" t="n">
        <v>4516</v>
      </c>
      <c r="B303" s="44" t="n">
        <v>62</v>
      </c>
      <c r="C303" s="7" t="n">
        <v>1</v>
      </c>
      <c r="D303" s="7" t="s">
        <v>54</v>
      </c>
      <c r="E303" s="7" t="n">
        <v>128</v>
      </c>
    </row>
    <row r="304" spans="1:7">
      <c r="A304" t="s">
        <v>4</v>
      </c>
      <c r="B304" s="4" t="s">
        <v>5</v>
      </c>
    </row>
    <row r="305" spans="1:5">
      <c r="A305" t="n">
        <v>4529</v>
      </c>
      <c r="B305" s="5" t="n">
        <v>1</v>
      </c>
    </row>
    <row r="306" spans="1:5" s="3" customFormat="1" customHeight="0">
      <c r="A306" s="3" t="s">
        <v>2</v>
      </c>
      <c r="B306" s="3" t="s">
        <v>55</v>
      </c>
    </row>
    <row r="307" spans="1:5">
      <c r="A307" t="s">
        <v>4</v>
      </c>
      <c r="B307" s="4" t="s">
        <v>5</v>
      </c>
      <c r="C307" s="4" t="s">
        <v>10</v>
      </c>
      <c r="D307" s="4" t="s">
        <v>13</v>
      </c>
      <c r="E307" s="4" t="s">
        <v>9</v>
      </c>
    </row>
    <row r="308" spans="1:5">
      <c r="A308" t="n">
        <v>4532</v>
      </c>
      <c r="B308" s="43" t="n">
        <v>106</v>
      </c>
      <c r="C308" s="7" t="n">
        <v>2</v>
      </c>
      <c r="D308" s="7" t="n">
        <v>0</v>
      </c>
      <c r="E308" s="7" t="n">
        <v>0</v>
      </c>
    </row>
    <row r="309" spans="1:5">
      <c r="A309" t="s">
        <v>4</v>
      </c>
      <c r="B309" s="4" t="s">
        <v>5</v>
      </c>
      <c r="C309" s="4" t="s">
        <v>13</v>
      </c>
      <c r="D309" s="4" t="s">
        <v>6</v>
      </c>
      <c r="E309" s="4" t="s">
        <v>10</v>
      </c>
    </row>
    <row r="310" spans="1:5">
      <c r="A310" t="n">
        <v>4540</v>
      </c>
      <c r="B310" s="44" t="n">
        <v>62</v>
      </c>
      <c r="C310" s="7" t="n">
        <v>1</v>
      </c>
      <c r="D310" s="7" t="s">
        <v>56</v>
      </c>
      <c r="E310" s="7" t="n">
        <v>128</v>
      </c>
    </row>
    <row r="311" spans="1:5">
      <c r="A311" t="s">
        <v>4</v>
      </c>
      <c r="B311" s="4" t="s">
        <v>5</v>
      </c>
    </row>
    <row r="312" spans="1:5">
      <c r="A312" t="n">
        <v>4553</v>
      </c>
      <c r="B312" s="5" t="n">
        <v>1</v>
      </c>
    </row>
    <row r="313" spans="1:5" s="3" customFormat="1" customHeight="0">
      <c r="A313" s="3" t="s">
        <v>2</v>
      </c>
      <c r="B313" s="3" t="s">
        <v>57</v>
      </c>
    </row>
    <row r="314" spans="1:5">
      <c r="A314" t="s">
        <v>4</v>
      </c>
      <c r="B314" s="4" t="s">
        <v>5</v>
      </c>
      <c r="C314" s="4" t="s">
        <v>13</v>
      </c>
      <c r="D314" s="4" t="s">
        <v>13</v>
      </c>
      <c r="E314" s="4" t="s">
        <v>10</v>
      </c>
      <c r="F314" s="4" t="s">
        <v>10</v>
      </c>
      <c r="G314" s="4" t="s">
        <v>10</v>
      </c>
      <c r="H314" s="4" t="s">
        <v>10</v>
      </c>
      <c r="I314" s="4" t="s">
        <v>10</v>
      </c>
      <c r="J314" s="4" t="s">
        <v>10</v>
      </c>
      <c r="K314" s="4" t="s">
        <v>10</v>
      </c>
      <c r="L314" s="4" t="s">
        <v>10</v>
      </c>
      <c r="M314" s="4" t="s">
        <v>10</v>
      </c>
      <c r="N314" s="4" t="s">
        <v>10</v>
      </c>
      <c r="O314" s="4" t="s">
        <v>10</v>
      </c>
      <c r="P314" s="4" t="s">
        <v>10</v>
      </c>
      <c r="Q314" s="4" t="s">
        <v>10</v>
      </c>
      <c r="R314" s="4" t="s">
        <v>10</v>
      </c>
      <c r="S314" s="4" t="s">
        <v>10</v>
      </c>
    </row>
    <row r="315" spans="1:5">
      <c r="A315" t="n">
        <v>4556</v>
      </c>
      <c r="B315" s="45" t="n">
        <v>161</v>
      </c>
      <c r="C315" s="7" t="n">
        <v>2</v>
      </c>
      <c r="D315" s="7" t="n">
        <v>2</v>
      </c>
      <c r="E315" s="7" t="n">
        <v>8192</v>
      </c>
      <c r="F315" s="7" t="n">
        <v>8195</v>
      </c>
      <c r="G315" s="7" t="n">
        <v>0</v>
      </c>
      <c r="H315" s="7" t="n">
        <v>0</v>
      </c>
      <c r="I315" s="7" t="n">
        <v>0</v>
      </c>
      <c r="J315" s="7" t="n">
        <v>0</v>
      </c>
      <c r="K315" s="7" t="n">
        <v>0</v>
      </c>
      <c r="L315" s="7" t="n">
        <v>0</v>
      </c>
      <c r="M315" s="7" t="n">
        <v>0</v>
      </c>
      <c r="N315" s="7" t="n">
        <v>0</v>
      </c>
      <c r="O315" s="7" t="n">
        <v>0</v>
      </c>
      <c r="P315" s="7" t="n">
        <v>0</v>
      </c>
      <c r="Q315" s="7" t="n">
        <v>0</v>
      </c>
      <c r="R315" s="7" t="n">
        <v>0</v>
      </c>
      <c r="S315" s="7" t="n">
        <v>0</v>
      </c>
    </row>
    <row r="316" spans="1:5">
      <c r="A316" t="s">
        <v>4</v>
      </c>
      <c r="B316" s="4" t="s">
        <v>5</v>
      </c>
      <c r="C316" s="4" t="s">
        <v>13</v>
      </c>
      <c r="D316" s="4" t="s">
        <v>28</v>
      </c>
      <c r="E316" s="4" t="s">
        <v>28</v>
      </c>
      <c r="F316" s="4" t="s">
        <v>28</v>
      </c>
    </row>
    <row r="317" spans="1:5">
      <c r="A317" t="n">
        <v>4589</v>
      </c>
      <c r="B317" s="45" t="n">
        <v>161</v>
      </c>
      <c r="C317" s="7" t="n">
        <v>3</v>
      </c>
      <c r="D317" s="7" t="n">
        <v>1</v>
      </c>
      <c r="E317" s="7" t="n">
        <v>1.60000002384186</v>
      </c>
      <c r="F317" s="7" t="n">
        <v>0.0900000035762787</v>
      </c>
    </row>
    <row r="318" spans="1:5">
      <c r="A318" t="s">
        <v>4</v>
      </c>
      <c r="B318" s="4" t="s">
        <v>5</v>
      </c>
      <c r="C318" s="4" t="s">
        <v>13</v>
      </c>
      <c r="D318" s="4" t="s">
        <v>10</v>
      </c>
      <c r="E318" s="4" t="s">
        <v>13</v>
      </c>
      <c r="F318" s="4" t="s">
        <v>13</v>
      </c>
      <c r="G318" s="4" t="s">
        <v>13</v>
      </c>
      <c r="H318" s="4" t="s">
        <v>13</v>
      </c>
      <c r="I318" s="4" t="s">
        <v>13</v>
      </c>
      <c r="J318" s="4" t="s">
        <v>13</v>
      </c>
      <c r="K318" s="4" t="s">
        <v>13</v>
      </c>
      <c r="L318" s="4" t="s">
        <v>13</v>
      </c>
      <c r="M318" s="4" t="s">
        <v>13</v>
      </c>
      <c r="N318" s="4" t="s">
        <v>13</v>
      </c>
      <c r="O318" s="4" t="s">
        <v>13</v>
      </c>
      <c r="P318" s="4" t="s">
        <v>13</v>
      </c>
      <c r="Q318" s="4" t="s">
        <v>13</v>
      </c>
      <c r="R318" s="4" t="s">
        <v>13</v>
      </c>
      <c r="S318" s="4" t="s">
        <v>13</v>
      </c>
      <c r="T318" s="4" t="s">
        <v>13</v>
      </c>
    </row>
    <row r="319" spans="1:5">
      <c r="A319" t="n">
        <v>4603</v>
      </c>
      <c r="B319" s="45" t="n">
        <v>161</v>
      </c>
      <c r="C319" s="7" t="n">
        <v>0</v>
      </c>
      <c r="D319" s="7" t="n">
        <v>7033</v>
      </c>
      <c r="E319" s="7" t="n">
        <v>2</v>
      </c>
      <c r="F319" s="7" t="n">
        <v>100</v>
      </c>
      <c r="G319" s="7" t="n">
        <v>0</v>
      </c>
      <c r="H319" s="7" t="n">
        <v>0</v>
      </c>
      <c r="I319" s="7" t="n">
        <v>0</v>
      </c>
      <c r="J319" s="7" t="n">
        <v>0</v>
      </c>
      <c r="K319" s="7" t="n">
        <v>0</v>
      </c>
      <c r="L319" s="7" t="n">
        <v>0</v>
      </c>
      <c r="M319" s="7" t="n">
        <v>0</v>
      </c>
      <c r="N319" s="7" t="n">
        <v>0</v>
      </c>
      <c r="O319" s="7" t="n">
        <v>0</v>
      </c>
      <c r="P319" s="7" t="n">
        <v>0</v>
      </c>
      <c r="Q319" s="7" t="n">
        <v>0</v>
      </c>
      <c r="R319" s="7" t="n">
        <v>0</v>
      </c>
      <c r="S319" s="7" t="n">
        <v>0</v>
      </c>
      <c r="T319" s="7" t="n">
        <v>0</v>
      </c>
    </row>
    <row r="320" spans="1:5">
      <c r="A320" t="s">
        <v>4</v>
      </c>
      <c r="B320" s="4" t="s">
        <v>5</v>
      </c>
      <c r="C320" s="4" t="s">
        <v>13</v>
      </c>
    </row>
    <row r="321" spans="1:20">
      <c r="A321" t="n">
        <v>4623</v>
      </c>
      <c r="B321" s="45" t="n">
        <v>161</v>
      </c>
      <c r="C321" s="7" t="n">
        <v>1</v>
      </c>
    </row>
    <row r="322" spans="1:20">
      <c r="A322" t="s">
        <v>4</v>
      </c>
      <c r="B322" s="4" t="s">
        <v>5</v>
      </c>
    </row>
    <row r="323" spans="1:20">
      <c r="A323" t="n">
        <v>4625</v>
      </c>
      <c r="B323" s="5" t="n">
        <v>1</v>
      </c>
    </row>
    <row r="324" spans="1:20" s="3" customFormat="1" customHeight="0">
      <c r="A324" s="3" t="s">
        <v>2</v>
      </c>
      <c r="B324" s="3" t="s">
        <v>58</v>
      </c>
    </row>
    <row r="325" spans="1:20">
      <c r="A325" t="s">
        <v>4</v>
      </c>
      <c r="B325" s="4" t="s">
        <v>5</v>
      </c>
      <c r="C325" s="4" t="s">
        <v>13</v>
      </c>
      <c r="D325" s="4" t="s">
        <v>10</v>
      </c>
      <c r="E325" s="4" t="s">
        <v>13</v>
      </c>
      <c r="F325" s="4" t="s">
        <v>13</v>
      </c>
      <c r="G325" s="4" t="s">
        <v>13</v>
      </c>
      <c r="H325" s="4" t="s">
        <v>10</v>
      </c>
      <c r="I325" s="4" t="s">
        <v>27</v>
      </c>
      <c r="J325" s="4" t="s">
        <v>27</v>
      </c>
    </row>
    <row r="326" spans="1:20">
      <c r="A326" t="n">
        <v>4628</v>
      </c>
      <c r="B326" s="46" t="n">
        <v>6</v>
      </c>
      <c r="C326" s="7" t="n">
        <v>33</v>
      </c>
      <c r="D326" s="7" t="n">
        <v>65534</v>
      </c>
      <c r="E326" s="7" t="n">
        <v>9</v>
      </c>
      <c r="F326" s="7" t="n">
        <v>1</v>
      </c>
      <c r="G326" s="7" t="n">
        <v>1</v>
      </c>
      <c r="H326" s="7" t="n">
        <v>100</v>
      </c>
      <c r="I326" s="14" t="n">
        <f t="normal" ca="1">A328</f>
        <v>0</v>
      </c>
      <c r="J326" s="14" t="n">
        <f t="normal" ca="1">A350</f>
        <v>0</v>
      </c>
    </row>
    <row r="327" spans="1:20">
      <c r="A327" t="s">
        <v>4</v>
      </c>
      <c r="B327" s="4" t="s">
        <v>5</v>
      </c>
      <c r="C327" s="4" t="s">
        <v>10</v>
      </c>
      <c r="D327" s="4" t="s">
        <v>28</v>
      </c>
      <c r="E327" s="4" t="s">
        <v>28</v>
      </c>
      <c r="F327" s="4" t="s">
        <v>28</v>
      </c>
      <c r="G327" s="4" t="s">
        <v>28</v>
      </c>
    </row>
    <row r="328" spans="1:20">
      <c r="A328" t="n">
        <v>4645</v>
      </c>
      <c r="B328" s="26" t="n">
        <v>46</v>
      </c>
      <c r="C328" s="7" t="n">
        <v>65534</v>
      </c>
      <c r="D328" s="7" t="n">
        <v>-4.09000015258789</v>
      </c>
      <c r="E328" s="7" t="n">
        <v>38.4000015258789</v>
      </c>
      <c r="F328" s="7" t="n">
        <v>125.400001525879</v>
      </c>
      <c r="G328" s="7" t="n">
        <v>310</v>
      </c>
    </row>
    <row r="329" spans="1:20">
      <c r="A329" t="s">
        <v>4</v>
      </c>
      <c r="B329" s="4" t="s">
        <v>5</v>
      </c>
      <c r="C329" s="4" t="s">
        <v>10</v>
      </c>
      <c r="D329" s="4" t="s">
        <v>6</v>
      </c>
      <c r="E329" s="4" t="s">
        <v>13</v>
      </c>
      <c r="F329" s="4" t="s">
        <v>13</v>
      </c>
      <c r="G329" s="4" t="s">
        <v>13</v>
      </c>
      <c r="H329" s="4" t="s">
        <v>13</v>
      </c>
      <c r="I329" s="4" t="s">
        <v>13</v>
      </c>
      <c r="J329" s="4" t="s">
        <v>28</v>
      </c>
      <c r="K329" s="4" t="s">
        <v>28</v>
      </c>
      <c r="L329" s="4" t="s">
        <v>28</v>
      </c>
      <c r="M329" s="4" t="s">
        <v>28</v>
      </c>
      <c r="N329" s="4" t="s">
        <v>13</v>
      </c>
    </row>
    <row r="330" spans="1:20">
      <c r="A330" t="n">
        <v>4664</v>
      </c>
      <c r="B330" s="47" t="n">
        <v>34</v>
      </c>
      <c r="C330" s="7" t="n">
        <v>65534</v>
      </c>
      <c r="D330" s="7" t="s">
        <v>59</v>
      </c>
      <c r="E330" s="7" t="n">
        <v>1</v>
      </c>
      <c r="F330" s="7" t="n">
        <v>0</v>
      </c>
      <c r="G330" s="7" t="n">
        <v>0</v>
      </c>
      <c r="H330" s="7" t="n">
        <v>0</v>
      </c>
      <c r="I330" s="7" t="n">
        <v>0</v>
      </c>
      <c r="J330" s="7" t="n">
        <v>0</v>
      </c>
      <c r="K330" s="7" t="n">
        <v>-1</v>
      </c>
      <c r="L330" s="7" t="n">
        <v>-1</v>
      </c>
      <c r="M330" s="7" t="n">
        <v>-1</v>
      </c>
      <c r="N330" s="7" t="n">
        <v>0</v>
      </c>
    </row>
    <row r="331" spans="1:20">
      <c r="A331" t="s">
        <v>4</v>
      </c>
      <c r="B331" s="4" t="s">
        <v>5</v>
      </c>
      <c r="C331" s="4" t="s">
        <v>13</v>
      </c>
      <c r="D331" s="4" t="s">
        <v>6</v>
      </c>
      <c r="E331" s="4" t="s">
        <v>10</v>
      </c>
    </row>
    <row r="332" spans="1:20">
      <c r="A332" t="n">
        <v>4698</v>
      </c>
      <c r="B332" s="12" t="n">
        <v>94</v>
      </c>
      <c r="C332" s="7" t="n">
        <v>0</v>
      </c>
      <c r="D332" s="7" t="s">
        <v>60</v>
      </c>
      <c r="E332" s="7" t="n">
        <v>1</v>
      </c>
    </row>
    <row r="333" spans="1:20">
      <c r="A333" t="s">
        <v>4</v>
      </c>
      <c r="B333" s="4" t="s">
        <v>5</v>
      </c>
      <c r="C333" s="4" t="s">
        <v>13</v>
      </c>
      <c r="D333" s="4" t="s">
        <v>6</v>
      </c>
      <c r="E333" s="4" t="s">
        <v>10</v>
      </c>
    </row>
    <row r="334" spans="1:20">
      <c r="A334" t="n">
        <v>4715</v>
      </c>
      <c r="B334" s="12" t="n">
        <v>94</v>
      </c>
      <c r="C334" s="7" t="n">
        <v>0</v>
      </c>
      <c r="D334" s="7" t="s">
        <v>60</v>
      </c>
      <c r="E334" s="7" t="n">
        <v>2</v>
      </c>
    </row>
    <row r="335" spans="1:20">
      <c r="A335" t="s">
        <v>4</v>
      </c>
      <c r="B335" s="4" t="s">
        <v>5</v>
      </c>
      <c r="C335" s="4" t="s">
        <v>13</v>
      </c>
      <c r="D335" s="4" t="s">
        <v>6</v>
      </c>
      <c r="E335" s="4" t="s">
        <v>10</v>
      </c>
    </row>
    <row r="336" spans="1:20">
      <c r="A336" t="n">
        <v>4732</v>
      </c>
      <c r="B336" s="12" t="n">
        <v>94</v>
      </c>
      <c r="C336" s="7" t="n">
        <v>1</v>
      </c>
      <c r="D336" s="7" t="s">
        <v>60</v>
      </c>
      <c r="E336" s="7" t="n">
        <v>4</v>
      </c>
    </row>
    <row r="337" spans="1:14">
      <c r="A337" t="s">
        <v>4</v>
      </c>
      <c r="B337" s="4" t="s">
        <v>5</v>
      </c>
      <c r="C337" s="4" t="s">
        <v>13</v>
      </c>
      <c r="D337" s="4" t="s">
        <v>6</v>
      </c>
    </row>
    <row r="338" spans="1:14">
      <c r="A338" t="n">
        <v>4749</v>
      </c>
      <c r="B338" s="12" t="n">
        <v>94</v>
      </c>
      <c r="C338" s="7" t="n">
        <v>5</v>
      </c>
      <c r="D338" s="7" t="s">
        <v>60</v>
      </c>
    </row>
    <row r="339" spans="1:14">
      <c r="A339" t="s">
        <v>4</v>
      </c>
      <c r="B339" s="4" t="s">
        <v>5</v>
      </c>
      <c r="C339" s="4" t="s">
        <v>13</v>
      </c>
      <c r="D339" s="4" t="s">
        <v>6</v>
      </c>
      <c r="E339" s="4" t="s">
        <v>28</v>
      </c>
      <c r="F339" s="4" t="s">
        <v>28</v>
      </c>
      <c r="G339" s="4" t="s">
        <v>28</v>
      </c>
    </row>
    <row r="340" spans="1:14">
      <c r="A340" t="n">
        <v>4764</v>
      </c>
      <c r="B340" s="12" t="n">
        <v>94</v>
      </c>
      <c r="C340" s="7" t="n">
        <v>2</v>
      </c>
      <c r="D340" s="7" t="s">
        <v>60</v>
      </c>
      <c r="E340" s="7" t="n">
        <v>-4.09000015258789</v>
      </c>
      <c r="F340" s="7" t="n">
        <v>38.4000015258789</v>
      </c>
      <c r="G340" s="7" t="n">
        <v>125.400001525879</v>
      </c>
    </row>
    <row r="341" spans="1:14">
      <c r="A341" t="s">
        <v>4</v>
      </c>
      <c r="B341" s="4" t="s">
        <v>5</v>
      </c>
      <c r="C341" s="4" t="s">
        <v>13</v>
      </c>
      <c r="D341" s="4" t="s">
        <v>6</v>
      </c>
      <c r="E341" s="4" t="s">
        <v>28</v>
      </c>
      <c r="F341" s="4" t="s">
        <v>28</v>
      </c>
      <c r="G341" s="4" t="s">
        <v>28</v>
      </c>
    </row>
    <row r="342" spans="1:14">
      <c r="A342" t="n">
        <v>4791</v>
      </c>
      <c r="B342" s="12" t="n">
        <v>94</v>
      </c>
      <c r="C342" s="7" t="n">
        <v>3</v>
      </c>
      <c r="D342" s="7" t="s">
        <v>60</v>
      </c>
      <c r="E342" s="7" t="n">
        <v>0</v>
      </c>
      <c r="F342" s="7" t="n">
        <v>310</v>
      </c>
      <c r="G342" s="7" t="n">
        <v>0</v>
      </c>
    </row>
    <row r="343" spans="1:14">
      <c r="A343" t="s">
        <v>4</v>
      </c>
      <c r="B343" s="4" t="s">
        <v>5</v>
      </c>
      <c r="C343" s="4" t="s">
        <v>13</v>
      </c>
      <c r="D343" s="4" t="s">
        <v>10</v>
      </c>
      <c r="E343" s="4" t="s">
        <v>13</v>
      </c>
      <c r="F343" s="4" t="s">
        <v>6</v>
      </c>
      <c r="G343" s="4" t="s">
        <v>6</v>
      </c>
      <c r="H343" s="4" t="s">
        <v>6</v>
      </c>
      <c r="I343" s="4" t="s">
        <v>6</v>
      </c>
      <c r="J343" s="4" t="s">
        <v>6</v>
      </c>
      <c r="K343" s="4" t="s">
        <v>6</v>
      </c>
      <c r="L343" s="4" t="s">
        <v>6</v>
      </c>
      <c r="M343" s="4" t="s">
        <v>6</v>
      </c>
      <c r="N343" s="4" t="s">
        <v>6</v>
      </c>
      <c r="O343" s="4" t="s">
        <v>6</v>
      </c>
      <c r="P343" s="4" t="s">
        <v>6</v>
      </c>
      <c r="Q343" s="4" t="s">
        <v>6</v>
      </c>
      <c r="R343" s="4" t="s">
        <v>6</v>
      </c>
      <c r="S343" s="4" t="s">
        <v>6</v>
      </c>
      <c r="T343" s="4" t="s">
        <v>6</v>
      </c>
      <c r="U343" s="4" t="s">
        <v>6</v>
      </c>
    </row>
    <row r="344" spans="1:14">
      <c r="A344" t="n">
        <v>4818</v>
      </c>
      <c r="B344" s="48" t="n">
        <v>36</v>
      </c>
      <c r="C344" s="7" t="n">
        <v>8</v>
      </c>
      <c r="D344" s="7" t="n">
        <v>65534</v>
      </c>
      <c r="E344" s="7" t="n">
        <v>0</v>
      </c>
      <c r="F344" s="7" t="s">
        <v>61</v>
      </c>
      <c r="G344" s="7" t="s">
        <v>12</v>
      </c>
      <c r="H344" s="7" t="s">
        <v>12</v>
      </c>
      <c r="I344" s="7" t="s">
        <v>12</v>
      </c>
      <c r="J344" s="7" t="s">
        <v>12</v>
      </c>
      <c r="K344" s="7" t="s">
        <v>12</v>
      </c>
      <c r="L344" s="7" t="s">
        <v>12</v>
      </c>
      <c r="M344" s="7" t="s">
        <v>12</v>
      </c>
      <c r="N344" s="7" t="s">
        <v>12</v>
      </c>
      <c r="O344" s="7" t="s">
        <v>12</v>
      </c>
      <c r="P344" s="7" t="s">
        <v>12</v>
      </c>
      <c r="Q344" s="7" t="s">
        <v>12</v>
      </c>
      <c r="R344" s="7" t="s">
        <v>12</v>
      </c>
      <c r="S344" s="7" t="s">
        <v>12</v>
      </c>
      <c r="T344" s="7" t="s">
        <v>12</v>
      </c>
      <c r="U344" s="7" t="s">
        <v>12</v>
      </c>
    </row>
    <row r="345" spans="1:14">
      <c r="A345" t="s">
        <v>4</v>
      </c>
      <c r="B345" s="4" t="s">
        <v>5</v>
      </c>
      <c r="C345" s="4" t="s">
        <v>10</v>
      </c>
      <c r="D345" s="4" t="s">
        <v>13</v>
      </c>
      <c r="E345" s="4" t="s">
        <v>6</v>
      </c>
      <c r="F345" s="4" t="s">
        <v>28</v>
      </c>
      <c r="G345" s="4" t="s">
        <v>28</v>
      </c>
      <c r="H345" s="4" t="s">
        <v>28</v>
      </c>
    </row>
    <row r="346" spans="1:14">
      <c r="A346" t="n">
        <v>4849</v>
      </c>
      <c r="B346" s="49" t="n">
        <v>48</v>
      </c>
      <c r="C346" s="7" t="n">
        <v>65534</v>
      </c>
      <c r="D346" s="7" t="n">
        <v>0</v>
      </c>
      <c r="E346" s="7" t="s">
        <v>61</v>
      </c>
      <c r="F346" s="7" t="n">
        <v>-1</v>
      </c>
      <c r="G346" s="7" t="n">
        <v>1</v>
      </c>
      <c r="H346" s="7" t="n">
        <v>0</v>
      </c>
    </row>
    <row r="347" spans="1:14">
      <c r="A347" t="s">
        <v>4</v>
      </c>
      <c r="B347" s="4" t="s">
        <v>5</v>
      </c>
      <c r="C347" s="4" t="s">
        <v>27</v>
      </c>
    </row>
    <row r="348" spans="1:14">
      <c r="A348" t="n">
        <v>4876</v>
      </c>
      <c r="B348" s="17" t="n">
        <v>3</v>
      </c>
      <c r="C348" s="14" t="n">
        <f t="normal" ca="1">A350</f>
        <v>0</v>
      </c>
    </row>
    <row r="349" spans="1:14">
      <c r="A349" t="s">
        <v>4</v>
      </c>
      <c r="B349" s="4" t="s">
        <v>5</v>
      </c>
    </row>
    <row r="350" spans="1:14">
      <c r="A350" t="n">
        <v>4881</v>
      </c>
      <c r="B350" s="5" t="n">
        <v>1</v>
      </c>
    </row>
    <row r="351" spans="1:14" s="3" customFormat="1" customHeight="0">
      <c r="A351" s="3" t="s">
        <v>2</v>
      </c>
      <c r="B351" s="3" t="s">
        <v>62</v>
      </c>
    </row>
    <row r="352" spans="1:14">
      <c r="A352" t="s">
        <v>4</v>
      </c>
      <c r="B352" s="4" t="s">
        <v>5</v>
      </c>
      <c r="C352" s="4" t="s">
        <v>13</v>
      </c>
      <c r="D352" s="4" t="s">
        <v>13</v>
      </c>
      <c r="E352" s="4" t="s">
        <v>13</v>
      </c>
      <c r="F352" s="4" t="s">
        <v>13</v>
      </c>
    </row>
    <row r="353" spans="1:21">
      <c r="A353" t="n">
        <v>4884</v>
      </c>
      <c r="B353" s="8" t="n">
        <v>14</v>
      </c>
      <c r="C353" s="7" t="n">
        <v>2</v>
      </c>
      <c r="D353" s="7" t="n">
        <v>0</v>
      </c>
      <c r="E353" s="7" t="n">
        <v>0</v>
      </c>
      <c r="F353" s="7" t="n">
        <v>0</v>
      </c>
    </row>
    <row r="354" spans="1:21">
      <c r="A354" t="s">
        <v>4</v>
      </c>
      <c r="B354" s="4" t="s">
        <v>5</v>
      </c>
      <c r="C354" s="4" t="s">
        <v>13</v>
      </c>
      <c r="D354" s="50" t="s">
        <v>63</v>
      </c>
      <c r="E354" s="4" t="s">
        <v>5</v>
      </c>
      <c r="F354" s="4" t="s">
        <v>13</v>
      </c>
      <c r="G354" s="4" t="s">
        <v>10</v>
      </c>
      <c r="H354" s="50" t="s">
        <v>64</v>
      </c>
      <c r="I354" s="4" t="s">
        <v>13</v>
      </c>
      <c r="J354" s="4" t="s">
        <v>9</v>
      </c>
      <c r="K354" s="4" t="s">
        <v>13</v>
      </c>
      <c r="L354" s="4" t="s">
        <v>13</v>
      </c>
      <c r="M354" s="50" t="s">
        <v>63</v>
      </c>
      <c r="N354" s="4" t="s">
        <v>5</v>
      </c>
      <c r="O354" s="4" t="s">
        <v>13</v>
      </c>
      <c r="P354" s="4" t="s">
        <v>10</v>
      </c>
      <c r="Q354" s="50" t="s">
        <v>64</v>
      </c>
      <c r="R354" s="4" t="s">
        <v>13</v>
      </c>
      <c r="S354" s="4" t="s">
        <v>9</v>
      </c>
      <c r="T354" s="4" t="s">
        <v>13</v>
      </c>
      <c r="U354" s="4" t="s">
        <v>13</v>
      </c>
      <c r="V354" s="4" t="s">
        <v>13</v>
      </c>
      <c r="W354" s="4" t="s">
        <v>27</v>
      </c>
    </row>
    <row r="355" spans="1:21">
      <c r="A355" t="n">
        <v>4889</v>
      </c>
      <c r="B355" s="13" t="n">
        <v>5</v>
      </c>
      <c r="C355" s="7" t="n">
        <v>28</v>
      </c>
      <c r="D355" s="50" t="s">
        <v>3</v>
      </c>
      <c r="E355" s="10" t="n">
        <v>162</v>
      </c>
      <c r="F355" s="7" t="n">
        <v>3</v>
      </c>
      <c r="G355" s="7" t="n">
        <v>1</v>
      </c>
      <c r="H355" s="50" t="s">
        <v>3</v>
      </c>
      <c r="I355" s="7" t="n">
        <v>0</v>
      </c>
      <c r="J355" s="7" t="n">
        <v>1</v>
      </c>
      <c r="K355" s="7" t="n">
        <v>2</v>
      </c>
      <c r="L355" s="7" t="n">
        <v>28</v>
      </c>
      <c r="M355" s="50" t="s">
        <v>3</v>
      </c>
      <c r="N355" s="10" t="n">
        <v>162</v>
      </c>
      <c r="O355" s="7" t="n">
        <v>3</v>
      </c>
      <c r="P355" s="7" t="n">
        <v>1</v>
      </c>
      <c r="Q355" s="50" t="s">
        <v>3</v>
      </c>
      <c r="R355" s="7" t="n">
        <v>0</v>
      </c>
      <c r="S355" s="7" t="n">
        <v>2</v>
      </c>
      <c r="T355" s="7" t="n">
        <v>2</v>
      </c>
      <c r="U355" s="7" t="n">
        <v>11</v>
      </c>
      <c r="V355" s="7" t="n">
        <v>1</v>
      </c>
      <c r="W355" s="14" t="n">
        <f t="normal" ca="1">A359</f>
        <v>0</v>
      </c>
    </row>
    <row r="356" spans="1:21">
      <c r="A356" t="s">
        <v>4</v>
      </c>
      <c r="B356" s="4" t="s">
        <v>5</v>
      </c>
      <c r="C356" s="4" t="s">
        <v>13</v>
      </c>
      <c r="D356" s="4" t="s">
        <v>10</v>
      </c>
      <c r="E356" s="4" t="s">
        <v>28</v>
      </c>
    </row>
    <row r="357" spans="1:21">
      <c r="A357" t="n">
        <v>4918</v>
      </c>
      <c r="B357" s="34" t="n">
        <v>58</v>
      </c>
      <c r="C357" s="7" t="n">
        <v>0</v>
      </c>
      <c r="D357" s="7" t="n">
        <v>0</v>
      </c>
      <c r="E357" s="7" t="n">
        <v>1</v>
      </c>
    </row>
    <row r="358" spans="1:21">
      <c r="A358" t="s">
        <v>4</v>
      </c>
      <c r="B358" s="4" t="s">
        <v>5</v>
      </c>
      <c r="C358" s="4" t="s">
        <v>13</v>
      </c>
      <c r="D358" s="50" t="s">
        <v>63</v>
      </c>
      <c r="E358" s="4" t="s">
        <v>5</v>
      </c>
      <c r="F358" s="4" t="s">
        <v>13</v>
      </c>
      <c r="G358" s="4" t="s">
        <v>10</v>
      </c>
      <c r="H358" s="50" t="s">
        <v>64</v>
      </c>
      <c r="I358" s="4" t="s">
        <v>13</v>
      </c>
      <c r="J358" s="4" t="s">
        <v>9</v>
      </c>
      <c r="K358" s="4" t="s">
        <v>13</v>
      </c>
      <c r="L358" s="4" t="s">
        <v>13</v>
      </c>
      <c r="M358" s="50" t="s">
        <v>63</v>
      </c>
      <c r="N358" s="4" t="s">
        <v>5</v>
      </c>
      <c r="O358" s="4" t="s">
        <v>13</v>
      </c>
      <c r="P358" s="4" t="s">
        <v>10</v>
      </c>
      <c r="Q358" s="50" t="s">
        <v>64</v>
      </c>
      <c r="R358" s="4" t="s">
        <v>13</v>
      </c>
      <c r="S358" s="4" t="s">
        <v>9</v>
      </c>
      <c r="T358" s="4" t="s">
        <v>13</v>
      </c>
      <c r="U358" s="4" t="s">
        <v>13</v>
      </c>
      <c r="V358" s="4" t="s">
        <v>13</v>
      </c>
      <c r="W358" s="4" t="s">
        <v>27</v>
      </c>
    </row>
    <row r="359" spans="1:21">
      <c r="A359" t="n">
        <v>4926</v>
      </c>
      <c r="B359" s="13" t="n">
        <v>5</v>
      </c>
      <c r="C359" s="7" t="n">
        <v>28</v>
      </c>
      <c r="D359" s="50" t="s">
        <v>3</v>
      </c>
      <c r="E359" s="10" t="n">
        <v>162</v>
      </c>
      <c r="F359" s="7" t="n">
        <v>3</v>
      </c>
      <c r="G359" s="7" t="n">
        <v>1</v>
      </c>
      <c r="H359" s="50" t="s">
        <v>3</v>
      </c>
      <c r="I359" s="7" t="n">
        <v>0</v>
      </c>
      <c r="J359" s="7" t="n">
        <v>1</v>
      </c>
      <c r="K359" s="7" t="n">
        <v>3</v>
      </c>
      <c r="L359" s="7" t="n">
        <v>28</v>
      </c>
      <c r="M359" s="50" t="s">
        <v>3</v>
      </c>
      <c r="N359" s="10" t="n">
        <v>162</v>
      </c>
      <c r="O359" s="7" t="n">
        <v>3</v>
      </c>
      <c r="P359" s="7" t="n">
        <v>1</v>
      </c>
      <c r="Q359" s="50" t="s">
        <v>3</v>
      </c>
      <c r="R359" s="7" t="n">
        <v>0</v>
      </c>
      <c r="S359" s="7" t="n">
        <v>2</v>
      </c>
      <c r="T359" s="7" t="n">
        <v>3</v>
      </c>
      <c r="U359" s="7" t="n">
        <v>9</v>
      </c>
      <c r="V359" s="7" t="n">
        <v>1</v>
      </c>
      <c r="W359" s="14" t="n">
        <f t="normal" ca="1">A369</f>
        <v>0</v>
      </c>
    </row>
    <row r="360" spans="1:21">
      <c r="A360" t="s">
        <v>4</v>
      </c>
      <c r="B360" s="4" t="s">
        <v>5</v>
      </c>
      <c r="C360" s="4" t="s">
        <v>13</v>
      </c>
      <c r="D360" s="50" t="s">
        <v>63</v>
      </c>
      <c r="E360" s="4" t="s">
        <v>5</v>
      </c>
      <c r="F360" s="4" t="s">
        <v>10</v>
      </c>
      <c r="G360" s="4" t="s">
        <v>13</v>
      </c>
      <c r="H360" s="4" t="s">
        <v>13</v>
      </c>
      <c r="I360" s="4" t="s">
        <v>6</v>
      </c>
      <c r="J360" s="50" t="s">
        <v>64</v>
      </c>
      <c r="K360" s="4" t="s">
        <v>13</v>
      </c>
      <c r="L360" s="4" t="s">
        <v>13</v>
      </c>
      <c r="M360" s="50" t="s">
        <v>63</v>
      </c>
      <c r="N360" s="4" t="s">
        <v>5</v>
      </c>
      <c r="O360" s="4" t="s">
        <v>13</v>
      </c>
      <c r="P360" s="50" t="s">
        <v>64</v>
      </c>
      <c r="Q360" s="4" t="s">
        <v>13</v>
      </c>
      <c r="R360" s="4" t="s">
        <v>9</v>
      </c>
      <c r="S360" s="4" t="s">
        <v>13</v>
      </c>
      <c r="T360" s="4" t="s">
        <v>13</v>
      </c>
      <c r="U360" s="4" t="s">
        <v>13</v>
      </c>
      <c r="V360" s="50" t="s">
        <v>63</v>
      </c>
      <c r="W360" s="4" t="s">
        <v>5</v>
      </c>
      <c r="X360" s="4" t="s">
        <v>13</v>
      </c>
      <c r="Y360" s="50" t="s">
        <v>64</v>
      </c>
      <c r="Z360" s="4" t="s">
        <v>13</v>
      </c>
      <c r="AA360" s="4" t="s">
        <v>9</v>
      </c>
      <c r="AB360" s="4" t="s">
        <v>13</v>
      </c>
      <c r="AC360" s="4" t="s">
        <v>13</v>
      </c>
      <c r="AD360" s="4" t="s">
        <v>13</v>
      </c>
      <c r="AE360" s="4" t="s">
        <v>27</v>
      </c>
    </row>
    <row r="361" spans="1:21">
      <c r="A361" t="n">
        <v>4955</v>
      </c>
      <c r="B361" s="13" t="n">
        <v>5</v>
      </c>
      <c r="C361" s="7" t="n">
        <v>28</v>
      </c>
      <c r="D361" s="50" t="s">
        <v>3</v>
      </c>
      <c r="E361" s="51" t="n">
        <v>47</v>
      </c>
      <c r="F361" s="7" t="n">
        <v>61456</v>
      </c>
      <c r="G361" s="7" t="n">
        <v>2</v>
      </c>
      <c r="H361" s="7" t="n">
        <v>0</v>
      </c>
      <c r="I361" s="7" t="s">
        <v>65</v>
      </c>
      <c r="J361" s="50" t="s">
        <v>3</v>
      </c>
      <c r="K361" s="7" t="n">
        <v>8</v>
      </c>
      <c r="L361" s="7" t="n">
        <v>28</v>
      </c>
      <c r="M361" s="50" t="s">
        <v>3</v>
      </c>
      <c r="N361" s="18" t="n">
        <v>74</v>
      </c>
      <c r="O361" s="7" t="n">
        <v>65</v>
      </c>
      <c r="P361" s="50" t="s">
        <v>3</v>
      </c>
      <c r="Q361" s="7" t="n">
        <v>0</v>
      </c>
      <c r="R361" s="7" t="n">
        <v>1</v>
      </c>
      <c r="S361" s="7" t="n">
        <v>3</v>
      </c>
      <c r="T361" s="7" t="n">
        <v>9</v>
      </c>
      <c r="U361" s="7" t="n">
        <v>28</v>
      </c>
      <c r="V361" s="50" t="s">
        <v>3</v>
      </c>
      <c r="W361" s="18" t="n">
        <v>74</v>
      </c>
      <c r="X361" s="7" t="n">
        <v>65</v>
      </c>
      <c r="Y361" s="50" t="s">
        <v>3</v>
      </c>
      <c r="Z361" s="7" t="n">
        <v>0</v>
      </c>
      <c r="AA361" s="7" t="n">
        <v>2</v>
      </c>
      <c r="AB361" s="7" t="n">
        <v>3</v>
      </c>
      <c r="AC361" s="7" t="n">
        <v>9</v>
      </c>
      <c r="AD361" s="7" t="n">
        <v>1</v>
      </c>
      <c r="AE361" s="14" t="n">
        <f t="normal" ca="1">A365</f>
        <v>0</v>
      </c>
    </row>
    <row r="362" spans="1:21">
      <c r="A362" t="s">
        <v>4</v>
      </c>
      <c r="B362" s="4" t="s">
        <v>5</v>
      </c>
      <c r="C362" s="4" t="s">
        <v>10</v>
      </c>
      <c r="D362" s="4" t="s">
        <v>13</v>
      </c>
      <c r="E362" s="4" t="s">
        <v>13</v>
      </c>
      <c r="F362" s="4" t="s">
        <v>6</v>
      </c>
    </row>
    <row r="363" spans="1:21">
      <c r="A363" t="n">
        <v>5003</v>
      </c>
      <c r="B363" s="51" t="n">
        <v>47</v>
      </c>
      <c r="C363" s="7" t="n">
        <v>61456</v>
      </c>
      <c r="D363" s="7" t="n">
        <v>0</v>
      </c>
      <c r="E363" s="7" t="n">
        <v>0</v>
      </c>
      <c r="F363" s="7" t="s">
        <v>66</v>
      </c>
    </row>
    <row r="364" spans="1:21">
      <c r="A364" t="s">
        <v>4</v>
      </c>
      <c r="B364" s="4" t="s">
        <v>5</v>
      </c>
      <c r="C364" s="4" t="s">
        <v>13</v>
      </c>
      <c r="D364" s="4" t="s">
        <v>10</v>
      </c>
      <c r="E364" s="4" t="s">
        <v>28</v>
      </c>
    </row>
    <row r="365" spans="1:21">
      <c r="A365" t="n">
        <v>5016</v>
      </c>
      <c r="B365" s="34" t="n">
        <v>58</v>
      </c>
      <c r="C365" s="7" t="n">
        <v>0</v>
      </c>
      <c r="D365" s="7" t="n">
        <v>300</v>
      </c>
      <c r="E365" s="7" t="n">
        <v>1</v>
      </c>
    </row>
    <row r="366" spans="1:21">
      <c r="A366" t="s">
        <v>4</v>
      </c>
      <c r="B366" s="4" t="s">
        <v>5</v>
      </c>
      <c r="C366" s="4" t="s">
        <v>13</v>
      </c>
      <c r="D366" s="4" t="s">
        <v>10</v>
      </c>
    </row>
    <row r="367" spans="1:21">
      <c r="A367" t="n">
        <v>5024</v>
      </c>
      <c r="B367" s="34" t="n">
        <v>58</v>
      </c>
      <c r="C367" s="7" t="n">
        <v>255</v>
      </c>
      <c r="D367" s="7" t="n">
        <v>0</v>
      </c>
    </row>
    <row r="368" spans="1:21">
      <c r="A368" t="s">
        <v>4</v>
      </c>
      <c r="B368" s="4" t="s">
        <v>5</v>
      </c>
      <c r="C368" s="4" t="s">
        <v>13</v>
      </c>
      <c r="D368" s="4" t="s">
        <v>13</v>
      </c>
      <c r="E368" s="4" t="s">
        <v>13</v>
      </c>
      <c r="F368" s="4" t="s">
        <v>13</v>
      </c>
    </row>
    <row r="369" spans="1:31">
      <c r="A369" t="n">
        <v>5028</v>
      </c>
      <c r="B369" s="8" t="n">
        <v>14</v>
      </c>
      <c r="C369" s="7" t="n">
        <v>0</v>
      </c>
      <c r="D369" s="7" t="n">
        <v>0</v>
      </c>
      <c r="E369" s="7" t="n">
        <v>0</v>
      </c>
      <c r="F369" s="7" t="n">
        <v>64</v>
      </c>
    </row>
    <row r="370" spans="1:31">
      <c r="A370" t="s">
        <v>4</v>
      </c>
      <c r="B370" s="4" t="s">
        <v>5</v>
      </c>
      <c r="C370" s="4" t="s">
        <v>13</v>
      </c>
      <c r="D370" s="4" t="s">
        <v>10</v>
      </c>
    </row>
    <row r="371" spans="1:31">
      <c r="A371" t="n">
        <v>5033</v>
      </c>
      <c r="B371" s="29" t="n">
        <v>22</v>
      </c>
      <c r="C371" s="7" t="n">
        <v>0</v>
      </c>
      <c r="D371" s="7" t="n">
        <v>1</v>
      </c>
    </row>
    <row r="372" spans="1:31">
      <c r="A372" t="s">
        <v>4</v>
      </c>
      <c r="B372" s="4" t="s">
        <v>5</v>
      </c>
      <c r="C372" s="4" t="s">
        <v>13</v>
      </c>
      <c r="D372" s="4" t="s">
        <v>10</v>
      </c>
    </row>
    <row r="373" spans="1:31">
      <c r="A373" t="n">
        <v>5037</v>
      </c>
      <c r="B373" s="34" t="n">
        <v>58</v>
      </c>
      <c r="C373" s="7" t="n">
        <v>5</v>
      </c>
      <c r="D373" s="7" t="n">
        <v>300</v>
      </c>
    </row>
    <row r="374" spans="1:31">
      <c r="A374" t="s">
        <v>4</v>
      </c>
      <c r="B374" s="4" t="s">
        <v>5</v>
      </c>
      <c r="C374" s="4" t="s">
        <v>28</v>
      </c>
      <c r="D374" s="4" t="s">
        <v>10</v>
      </c>
    </row>
    <row r="375" spans="1:31">
      <c r="A375" t="n">
        <v>5041</v>
      </c>
      <c r="B375" s="35" t="n">
        <v>103</v>
      </c>
      <c r="C375" s="7" t="n">
        <v>0</v>
      </c>
      <c r="D375" s="7" t="n">
        <v>300</v>
      </c>
    </row>
    <row r="376" spans="1:31">
      <c r="A376" t="s">
        <v>4</v>
      </c>
      <c r="B376" s="4" t="s">
        <v>5</v>
      </c>
      <c r="C376" s="4" t="s">
        <v>13</v>
      </c>
    </row>
    <row r="377" spans="1:31">
      <c r="A377" t="n">
        <v>5048</v>
      </c>
      <c r="B377" s="52" t="n">
        <v>64</v>
      </c>
      <c r="C377" s="7" t="n">
        <v>7</v>
      </c>
    </row>
    <row r="378" spans="1:31">
      <c r="A378" t="s">
        <v>4</v>
      </c>
      <c r="B378" s="4" t="s">
        <v>5</v>
      </c>
      <c r="C378" s="4" t="s">
        <v>13</v>
      </c>
      <c r="D378" s="4" t="s">
        <v>10</v>
      </c>
    </row>
    <row r="379" spans="1:31">
      <c r="A379" t="n">
        <v>5050</v>
      </c>
      <c r="B379" s="25" t="n">
        <v>72</v>
      </c>
      <c r="C379" s="7" t="n">
        <v>5</v>
      </c>
      <c r="D379" s="7" t="n">
        <v>0</v>
      </c>
    </row>
    <row r="380" spans="1:31">
      <c r="A380" t="s">
        <v>4</v>
      </c>
      <c r="B380" s="4" t="s">
        <v>5</v>
      </c>
      <c r="C380" s="4" t="s">
        <v>13</v>
      </c>
      <c r="D380" s="50" t="s">
        <v>63</v>
      </c>
      <c r="E380" s="4" t="s">
        <v>5</v>
      </c>
      <c r="F380" s="4" t="s">
        <v>13</v>
      </c>
      <c r="G380" s="4" t="s">
        <v>10</v>
      </c>
      <c r="H380" s="50" t="s">
        <v>64</v>
      </c>
      <c r="I380" s="4" t="s">
        <v>13</v>
      </c>
      <c r="J380" s="4" t="s">
        <v>9</v>
      </c>
      <c r="K380" s="4" t="s">
        <v>13</v>
      </c>
      <c r="L380" s="4" t="s">
        <v>13</v>
      </c>
      <c r="M380" s="4" t="s">
        <v>27</v>
      </c>
    </row>
    <row r="381" spans="1:31">
      <c r="A381" t="n">
        <v>5054</v>
      </c>
      <c r="B381" s="13" t="n">
        <v>5</v>
      </c>
      <c r="C381" s="7" t="n">
        <v>28</v>
      </c>
      <c r="D381" s="50" t="s">
        <v>3</v>
      </c>
      <c r="E381" s="10" t="n">
        <v>162</v>
      </c>
      <c r="F381" s="7" t="n">
        <v>4</v>
      </c>
      <c r="G381" s="7" t="n">
        <v>1</v>
      </c>
      <c r="H381" s="50" t="s">
        <v>3</v>
      </c>
      <c r="I381" s="7" t="n">
        <v>0</v>
      </c>
      <c r="J381" s="7" t="n">
        <v>1</v>
      </c>
      <c r="K381" s="7" t="n">
        <v>2</v>
      </c>
      <c r="L381" s="7" t="n">
        <v>1</v>
      </c>
      <c r="M381" s="14" t="n">
        <f t="normal" ca="1">A387</f>
        <v>0</v>
      </c>
    </row>
    <row r="382" spans="1:31">
      <c r="A382" t="s">
        <v>4</v>
      </c>
      <c r="B382" s="4" t="s">
        <v>5</v>
      </c>
      <c r="C382" s="4" t="s">
        <v>13</v>
      </c>
      <c r="D382" s="4" t="s">
        <v>6</v>
      </c>
    </row>
    <row r="383" spans="1:31">
      <c r="A383" t="n">
        <v>5071</v>
      </c>
      <c r="B383" s="9" t="n">
        <v>2</v>
      </c>
      <c r="C383" s="7" t="n">
        <v>10</v>
      </c>
      <c r="D383" s="7" t="s">
        <v>67</v>
      </c>
    </row>
    <row r="384" spans="1:31">
      <c r="A384" t="s">
        <v>4</v>
      </c>
      <c r="B384" s="4" t="s">
        <v>5</v>
      </c>
      <c r="C384" s="4" t="s">
        <v>10</v>
      </c>
    </row>
    <row r="385" spans="1:13">
      <c r="A385" t="n">
        <v>5088</v>
      </c>
      <c r="B385" s="37" t="n">
        <v>16</v>
      </c>
      <c r="C385" s="7" t="n">
        <v>0</v>
      </c>
    </row>
    <row r="386" spans="1:13">
      <c r="A386" t="s">
        <v>4</v>
      </c>
      <c r="B386" s="4" t="s">
        <v>5</v>
      </c>
      <c r="C386" s="4" t="s">
        <v>10</v>
      </c>
      <c r="D386" s="4" t="s">
        <v>6</v>
      </c>
      <c r="E386" s="4" t="s">
        <v>6</v>
      </c>
      <c r="F386" s="4" t="s">
        <v>6</v>
      </c>
      <c r="G386" s="4" t="s">
        <v>13</v>
      </c>
      <c r="H386" s="4" t="s">
        <v>9</v>
      </c>
      <c r="I386" s="4" t="s">
        <v>28</v>
      </c>
      <c r="J386" s="4" t="s">
        <v>28</v>
      </c>
      <c r="K386" s="4" t="s">
        <v>28</v>
      </c>
      <c r="L386" s="4" t="s">
        <v>28</v>
      </c>
      <c r="M386" s="4" t="s">
        <v>28</v>
      </c>
      <c r="N386" s="4" t="s">
        <v>28</v>
      </c>
      <c r="O386" s="4" t="s">
        <v>28</v>
      </c>
      <c r="P386" s="4" t="s">
        <v>6</v>
      </c>
      <c r="Q386" s="4" t="s">
        <v>6</v>
      </c>
      <c r="R386" s="4" t="s">
        <v>9</v>
      </c>
      <c r="S386" s="4" t="s">
        <v>13</v>
      </c>
      <c r="T386" s="4" t="s">
        <v>9</v>
      </c>
      <c r="U386" s="4" t="s">
        <v>9</v>
      </c>
      <c r="V386" s="4" t="s">
        <v>10</v>
      </c>
    </row>
    <row r="387" spans="1:13">
      <c r="A387" t="n">
        <v>5091</v>
      </c>
      <c r="B387" s="19" t="n">
        <v>19</v>
      </c>
      <c r="C387" s="7" t="n">
        <v>7033</v>
      </c>
      <c r="D387" s="7" t="s">
        <v>68</v>
      </c>
      <c r="E387" s="7" t="s">
        <v>69</v>
      </c>
      <c r="F387" s="7" t="s">
        <v>12</v>
      </c>
      <c r="G387" s="7" t="n">
        <v>0</v>
      </c>
      <c r="H387" s="7" t="n">
        <v>1</v>
      </c>
      <c r="I387" s="7" t="n">
        <v>0</v>
      </c>
      <c r="J387" s="7" t="n">
        <v>0</v>
      </c>
      <c r="K387" s="7" t="n">
        <v>0</v>
      </c>
      <c r="L387" s="7" t="n">
        <v>0</v>
      </c>
      <c r="M387" s="7" t="n">
        <v>1</v>
      </c>
      <c r="N387" s="7" t="n">
        <v>1.60000002384186</v>
      </c>
      <c r="O387" s="7" t="n">
        <v>0.0900000035762787</v>
      </c>
      <c r="P387" s="7" t="s">
        <v>12</v>
      </c>
      <c r="Q387" s="7" t="s">
        <v>12</v>
      </c>
      <c r="R387" s="7" t="n">
        <v>-1</v>
      </c>
      <c r="S387" s="7" t="n">
        <v>0</v>
      </c>
      <c r="T387" s="7" t="n">
        <v>0</v>
      </c>
      <c r="U387" s="7" t="n">
        <v>0</v>
      </c>
      <c r="V387" s="7" t="n">
        <v>0</v>
      </c>
    </row>
    <row r="388" spans="1:13">
      <c r="A388" t="s">
        <v>4</v>
      </c>
      <c r="B388" s="4" t="s">
        <v>5</v>
      </c>
      <c r="C388" s="4" t="s">
        <v>10</v>
      </c>
      <c r="D388" s="4" t="s">
        <v>28</v>
      </c>
      <c r="E388" s="4" t="s">
        <v>28</v>
      </c>
      <c r="F388" s="4" t="s">
        <v>28</v>
      </c>
      <c r="G388" s="4" t="s">
        <v>28</v>
      </c>
    </row>
    <row r="389" spans="1:13">
      <c r="A389" t="n">
        <v>5176</v>
      </c>
      <c r="B389" s="26" t="n">
        <v>46</v>
      </c>
      <c r="C389" s="7" t="n">
        <v>7033</v>
      </c>
      <c r="D389" s="7" t="n">
        <v>-4.09000015258789</v>
      </c>
      <c r="E389" s="7" t="n">
        <v>38.4000015258789</v>
      </c>
      <c r="F389" s="7" t="n">
        <v>125.400001525879</v>
      </c>
      <c r="G389" s="7" t="n">
        <v>310</v>
      </c>
    </row>
    <row r="390" spans="1:13">
      <c r="A390" t="s">
        <v>4</v>
      </c>
      <c r="B390" s="4" t="s">
        <v>5</v>
      </c>
      <c r="C390" s="4" t="s">
        <v>13</v>
      </c>
      <c r="D390" s="4" t="s">
        <v>10</v>
      </c>
      <c r="E390" s="4" t="s">
        <v>10</v>
      </c>
      <c r="F390" s="4" t="s">
        <v>10</v>
      </c>
      <c r="G390" s="4" t="s">
        <v>10</v>
      </c>
      <c r="H390" s="4" t="s">
        <v>10</v>
      </c>
      <c r="I390" s="4" t="s">
        <v>10</v>
      </c>
      <c r="J390" s="4" t="s">
        <v>10</v>
      </c>
      <c r="K390" s="4" t="s">
        <v>10</v>
      </c>
      <c r="L390" s="4" t="s">
        <v>10</v>
      </c>
      <c r="M390" s="4" t="s">
        <v>10</v>
      </c>
      <c r="N390" s="4" t="s">
        <v>9</v>
      </c>
      <c r="O390" s="4" t="s">
        <v>9</v>
      </c>
      <c r="P390" s="4" t="s">
        <v>9</v>
      </c>
      <c r="Q390" s="4" t="s">
        <v>9</v>
      </c>
      <c r="R390" s="4" t="s">
        <v>13</v>
      </c>
      <c r="S390" s="4" t="s">
        <v>6</v>
      </c>
    </row>
    <row r="391" spans="1:13">
      <c r="A391" t="n">
        <v>5195</v>
      </c>
      <c r="B391" s="53" t="n">
        <v>75</v>
      </c>
      <c r="C391" s="7" t="n">
        <v>0</v>
      </c>
      <c r="D391" s="7" t="n">
        <v>12</v>
      </c>
      <c r="E391" s="7" t="n">
        <v>528</v>
      </c>
      <c r="F391" s="7" t="n">
        <v>524</v>
      </c>
      <c r="G391" s="7" t="n">
        <v>592</v>
      </c>
      <c r="H391" s="7" t="n">
        <v>0</v>
      </c>
      <c r="I391" s="7" t="n">
        <v>0</v>
      </c>
      <c r="J391" s="7" t="n">
        <v>0</v>
      </c>
      <c r="K391" s="7" t="n">
        <v>0</v>
      </c>
      <c r="L391" s="7" t="n">
        <v>512</v>
      </c>
      <c r="M391" s="7" t="n">
        <v>64</v>
      </c>
      <c r="N391" s="7" t="n">
        <v>1065353216</v>
      </c>
      <c r="O391" s="7" t="n">
        <v>1065353216</v>
      </c>
      <c r="P391" s="7" t="n">
        <v>1065353216</v>
      </c>
      <c r="Q391" s="7" t="n">
        <v>0</v>
      </c>
      <c r="R391" s="7" t="n">
        <v>0</v>
      </c>
      <c r="S391" s="7" t="s">
        <v>70</v>
      </c>
    </row>
    <row r="392" spans="1:13">
      <c r="A392" t="s">
        <v>4</v>
      </c>
      <c r="B392" s="4" t="s">
        <v>5</v>
      </c>
      <c r="C392" s="4" t="s">
        <v>13</v>
      </c>
      <c r="D392" s="4" t="s">
        <v>10</v>
      </c>
      <c r="E392" s="4" t="s">
        <v>10</v>
      </c>
      <c r="F392" s="4" t="s">
        <v>10</v>
      </c>
      <c r="G392" s="4" t="s">
        <v>10</v>
      </c>
      <c r="H392" s="4" t="s">
        <v>10</v>
      </c>
      <c r="I392" s="4" t="s">
        <v>10</v>
      </c>
      <c r="J392" s="4" t="s">
        <v>10</v>
      </c>
      <c r="K392" s="4" t="s">
        <v>10</v>
      </c>
      <c r="L392" s="4" t="s">
        <v>10</v>
      </c>
      <c r="M392" s="4" t="s">
        <v>10</v>
      </c>
      <c r="N392" s="4" t="s">
        <v>9</v>
      </c>
      <c r="O392" s="4" t="s">
        <v>9</v>
      </c>
      <c r="P392" s="4" t="s">
        <v>9</v>
      </c>
      <c r="Q392" s="4" t="s">
        <v>9</v>
      </c>
      <c r="R392" s="4" t="s">
        <v>13</v>
      </c>
      <c r="S392" s="4" t="s">
        <v>6</v>
      </c>
    </row>
    <row r="393" spans="1:13">
      <c r="A393" t="n">
        <v>5244</v>
      </c>
      <c r="B393" s="53" t="n">
        <v>75</v>
      </c>
      <c r="C393" s="7" t="n">
        <v>1</v>
      </c>
      <c r="D393" s="7" t="n">
        <v>340</v>
      </c>
      <c r="E393" s="7" t="n">
        <v>280</v>
      </c>
      <c r="F393" s="7" t="n">
        <v>852</v>
      </c>
      <c r="G393" s="7" t="n">
        <v>344</v>
      </c>
      <c r="H393" s="7" t="n">
        <v>0</v>
      </c>
      <c r="I393" s="7" t="n">
        <v>0</v>
      </c>
      <c r="J393" s="7" t="n">
        <v>0</v>
      </c>
      <c r="K393" s="7" t="n">
        <v>64</v>
      </c>
      <c r="L393" s="7" t="n">
        <v>512</v>
      </c>
      <c r="M393" s="7" t="n">
        <v>128</v>
      </c>
      <c r="N393" s="7" t="n">
        <v>1065353216</v>
      </c>
      <c r="O393" s="7" t="n">
        <v>1065353216</v>
      </c>
      <c r="P393" s="7" t="n">
        <v>1065353216</v>
      </c>
      <c r="Q393" s="7" t="n">
        <v>0</v>
      </c>
      <c r="R393" s="7" t="n">
        <v>0</v>
      </c>
      <c r="S393" s="7" t="s">
        <v>70</v>
      </c>
    </row>
    <row r="394" spans="1:13">
      <c r="A394" t="s">
        <v>4</v>
      </c>
      <c r="B394" s="4" t="s">
        <v>5</v>
      </c>
      <c r="C394" s="4" t="s">
        <v>13</v>
      </c>
      <c r="D394" s="4" t="s">
        <v>10</v>
      </c>
      <c r="E394" s="4" t="s">
        <v>10</v>
      </c>
      <c r="F394" s="4" t="s">
        <v>10</v>
      </c>
      <c r="G394" s="4" t="s">
        <v>10</v>
      </c>
      <c r="H394" s="4" t="s">
        <v>10</v>
      </c>
      <c r="I394" s="4" t="s">
        <v>10</v>
      </c>
      <c r="J394" s="4" t="s">
        <v>10</v>
      </c>
      <c r="K394" s="4" t="s">
        <v>10</v>
      </c>
      <c r="L394" s="4" t="s">
        <v>10</v>
      </c>
      <c r="M394" s="4" t="s">
        <v>10</v>
      </c>
      <c r="N394" s="4" t="s">
        <v>9</v>
      </c>
      <c r="O394" s="4" t="s">
        <v>9</v>
      </c>
      <c r="P394" s="4" t="s">
        <v>9</v>
      </c>
      <c r="Q394" s="4" t="s">
        <v>9</v>
      </c>
      <c r="R394" s="4" t="s">
        <v>13</v>
      </c>
      <c r="S394" s="4" t="s">
        <v>6</v>
      </c>
    </row>
    <row r="395" spans="1:13">
      <c r="A395" t="n">
        <v>5293</v>
      </c>
      <c r="B395" s="53" t="n">
        <v>75</v>
      </c>
      <c r="C395" s="7" t="n">
        <v>2</v>
      </c>
      <c r="D395" s="7" t="n">
        <v>340</v>
      </c>
      <c r="E395" s="7" t="n">
        <v>370</v>
      </c>
      <c r="F395" s="7" t="n">
        <v>852</v>
      </c>
      <c r="G395" s="7" t="n">
        <v>434</v>
      </c>
      <c r="H395" s="7" t="n">
        <v>0</v>
      </c>
      <c r="I395" s="7" t="n">
        <v>0</v>
      </c>
      <c r="J395" s="7" t="n">
        <v>0</v>
      </c>
      <c r="K395" s="7" t="n">
        <v>128</v>
      </c>
      <c r="L395" s="7" t="n">
        <v>512</v>
      </c>
      <c r="M395" s="7" t="n">
        <v>192</v>
      </c>
      <c r="N395" s="7" t="n">
        <v>1065353216</v>
      </c>
      <c r="O395" s="7" t="n">
        <v>1065353216</v>
      </c>
      <c r="P395" s="7" t="n">
        <v>1065353216</v>
      </c>
      <c r="Q395" s="7" t="n">
        <v>0</v>
      </c>
      <c r="R395" s="7" t="n">
        <v>0</v>
      </c>
      <c r="S395" s="7" t="s">
        <v>70</v>
      </c>
    </row>
    <row r="396" spans="1:13">
      <c r="A396" t="s">
        <v>4</v>
      </c>
      <c r="B396" s="4" t="s">
        <v>5</v>
      </c>
      <c r="C396" s="4" t="s">
        <v>13</v>
      </c>
      <c r="D396" s="4" t="s">
        <v>10</v>
      </c>
      <c r="E396" s="4" t="s">
        <v>10</v>
      </c>
      <c r="F396" s="4" t="s">
        <v>10</v>
      </c>
      <c r="G396" s="4" t="s">
        <v>10</v>
      </c>
      <c r="H396" s="4" t="s">
        <v>10</v>
      </c>
      <c r="I396" s="4" t="s">
        <v>10</v>
      </c>
      <c r="J396" s="4" t="s">
        <v>10</v>
      </c>
      <c r="K396" s="4" t="s">
        <v>10</v>
      </c>
      <c r="L396" s="4" t="s">
        <v>10</v>
      </c>
      <c r="M396" s="4" t="s">
        <v>10</v>
      </c>
      <c r="N396" s="4" t="s">
        <v>9</v>
      </c>
      <c r="O396" s="4" t="s">
        <v>9</v>
      </c>
      <c r="P396" s="4" t="s">
        <v>9</v>
      </c>
      <c r="Q396" s="4" t="s">
        <v>9</v>
      </c>
      <c r="R396" s="4" t="s">
        <v>13</v>
      </c>
      <c r="S396" s="4" t="s">
        <v>6</v>
      </c>
    </row>
    <row r="397" spans="1:13">
      <c r="A397" t="n">
        <v>5342</v>
      </c>
      <c r="B397" s="53" t="n">
        <v>75</v>
      </c>
      <c r="C397" s="7" t="n">
        <v>3</v>
      </c>
      <c r="D397" s="7" t="n">
        <v>64896</v>
      </c>
      <c r="E397" s="7" t="n">
        <v>65176</v>
      </c>
      <c r="F397" s="7" t="n">
        <v>640</v>
      </c>
      <c r="G397" s="7" t="n">
        <v>360</v>
      </c>
      <c r="H397" s="7" t="n">
        <v>0</v>
      </c>
      <c r="I397" s="7" t="n">
        <v>0</v>
      </c>
      <c r="J397" s="7" t="n">
        <v>0</v>
      </c>
      <c r="K397" s="7" t="n">
        <v>0</v>
      </c>
      <c r="L397" s="7" t="n">
        <v>1280</v>
      </c>
      <c r="M397" s="7" t="n">
        <v>720</v>
      </c>
      <c r="N397" s="7" t="n">
        <v>1065353216</v>
      </c>
      <c r="O397" s="7" t="n">
        <v>1065353216</v>
      </c>
      <c r="P397" s="7" t="n">
        <v>1065353216</v>
      </c>
      <c r="Q397" s="7" t="n">
        <v>0</v>
      </c>
      <c r="R397" s="7" t="n">
        <v>0</v>
      </c>
      <c r="S397" s="7" t="s">
        <v>71</v>
      </c>
    </row>
    <row r="398" spans="1:13">
      <c r="A398" t="s">
        <v>4</v>
      </c>
      <c r="B398" s="4" t="s">
        <v>5</v>
      </c>
      <c r="C398" s="4" t="s">
        <v>13</v>
      </c>
      <c r="D398" s="4" t="s">
        <v>13</v>
      </c>
      <c r="E398" s="4" t="s">
        <v>13</v>
      </c>
      <c r="F398" s="4" t="s">
        <v>28</v>
      </c>
      <c r="G398" s="4" t="s">
        <v>28</v>
      </c>
      <c r="H398" s="4" t="s">
        <v>28</v>
      </c>
      <c r="I398" s="4" t="s">
        <v>28</v>
      </c>
      <c r="J398" s="4" t="s">
        <v>28</v>
      </c>
    </row>
    <row r="399" spans="1:13">
      <c r="A399" t="n">
        <v>5391</v>
      </c>
      <c r="B399" s="54" t="n">
        <v>76</v>
      </c>
      <c r="C399" s="7" t="n">
        <v>3</v>
      </c>
      <c r="D399" s="7" t="n">
        <v>0</v>
      </c>
      <c r="E399" s="7" t="n">
        <v>0</v>
      </c>
      <c r="F399" s="7" t="n">
        <v>640</v>
      </c>
      <c r="G399" s="7" t="n">
        <v>360</v>
      </c>
      <c r="H399" s="7" t="n">
        <v>0</v>
      </c>
      <c r="I399" s="7" t="n">
        <v>0</v>
      </c>
      <c r="J399" s="7" t="n">
        <v>0</v>
      </c>
    </row>
    <row r="400" spans="1:13">
      <c r="A400" t="s">
        <v>4</v>
      </c>
      <c r="B400" s="4" t="s">
        <v>5</v>
      </c>
      <c r="C400" s="4" t="s">
        <v>13</v>
      </c>
      <c r="D400" s="4" t="s">
        <v>10</v>
      </c>
      <c r="E400" s="4" t="s">
        <v>10</v>
      </c>
      <c r="F400" s="4" t="s">
        <v>10</v>
      </c>
      <c r="G400" s="4" t="s">
        <v>10</v>
      </c>
      <c r="H400" s="4" t="s">
        <v>10</v>
      </c>
      <c r="I400" s="4" t="s">
        <v>10</v>
      </c>
      <c r="J400" s="4" t="s">
        <v>10</v>
      </c>
      <c r="K400" s="4" t="s">
        <v>10</v>
      </c>
      <c r="L400" s="4" t="s">
        <v>10</v>
      </c>
      <c r="M400" s="4" t="s">
        <v>10</v>
      </c>
      <c r="N400" s="4" t="s">
        <v>9</v>
      </c>
      <c r="O400" s="4" t="s">
        <v>9</v>
      </c>
      <c r="P400" s="4" t="s">
        <v>9</v>
      </c>
      <c r="Q400" s="4" t="s">
        <v>9</v>
      </c>
      <c r="R400" s="4" t="s">
        <v>13</v>
      </c>
      <c r="S400" s="4" t="s">
        <v>6</v>
      </c>
    </row>
    <row r="401" spans="1:22">
      <c r="A401" t="n">
        <v>5415</v>
      </c>
      <c r="B401" s="53" t="n">
        <v>75</v>
      </c>
      <c r="C401" s="7" t="n">
        <v>4</v>
      </c>
      <c r="D401" s="7" t="n">
        <v>64896</v>
      </c>
      <c r="E401" s="7" t="n">
        <v>65176</v>
      </c>
      <c r="F401" s="7" t="n">
        <v>640</v>
      </c>
      <c r="G401" s="7" t="n">
        <v>360</v>
      </c>
      <c r="H401" s="7" t="n">
        <v>0</v>
      </c>
      <c r="I401" s="7" t="n">
        <v>0</v>
      </c>
      <c r="J401" s="7" t="n">
        <v>0</v>
      </c>
      <c r="K401" s="7" t="n">
        <v>0</v>
      </c>
      <c r="L401" s="7" t="n">
        <v>1280</v>
      </c>
      <c r="M401" s="7" t="n">
        <v>720</v>
      </c>
      <c r="N401" s="7" t="n">
        <v>1065353216</v>
      </c>
      <c r="O401" s="7" t="n">
        <v>1065353216</v>
      </c>
      <c r="P401" s="7" t="n">
        <v>1065353216</v>
      </c>
      <c r="Q401" s="7" t="n">
        <v>0</v>
      </c>
      <c r="R401" s="7" t="n">
        <v>0</v>
      </c>
      <c r="S401" s="7" t="s">
        <v>72</v>
      </c>
    </row>
    <row r="402" spans="1:22">
      <c r="A402" t="s">
        <v>4</v>
      </c>
      <c r="B402" s="4" t="s">
        <v>5</v>
      </c>
      <c r="C402" s="4" t="s">
        <v>13</v>
      </c>
      <c r="D402" s="4" t="s">
        <v>13</v>
      </c>
      <c r="E402" s="4" t="s">
        <v>13</v>
      </c>
      <c r="F402" s="4" t="s">
        <v>28</v>
      </c>
      <c r="G402" s="4" t="s">
        <v>28</v>
      </c>
      <c r="H402" s="4" t="s">
        <v>28</v>
      </c>
      <c r="I402" s="4" t="s">
        <v>28</v>
      </c>
      <c r="J402" s="4" t="s">
        <v>28</v>
      </c>
    </row>
    <row r="403" spans="1:22">
      <c r="A403" t="n">
        <v>5464</v>
      </c>
      <c r="B403" s="54" t="n">
        <v>76</v>
      </c>
      <c r="C403" s="7" t="n">
        <v>4</v>
      </c>
      <c r="D403" s="7" t="n">
        <v>0</v>
      </c>
      <c r="E403" s="7" t="n">
        <v>0</v>
      </c>
      <c r="F403" s="7" t="n">
        <v>640</v>
      </c>
      <c r="G403" s="7" t="n">
        <v>360</v>
      </c>
      <c r="H403" s="7" t="n">
        <v>0</v>
      </c>
      <c r="I403" s="7" t="n">
        <v>0</v>
      </c>
      <c r="J403" s="7" t="n">
        <v>0</v>
      </c>
    </row>
    <row r="404" spans="1:22">
      <c r="A404" t="s">
        <v>4</v>
      </c>
      <c r="B404" s="4" t="s">
        <v>5</v>
      </c>
      <c r="C404" s="4" t="s">
        <v>13</v>
      </c>
      <c r="D404" s="4" t="s">
        <v>10</v>
      </c>
      <c r="E404" s="4" t="s">
        <v>10</v>
      </c>
      <c r="F404" s="4" t="s">
        <v>10</v>
      </c>
      <c r="G404" s="4" t="s">
        <v>10</v>
      </c>
      <c r="H404" s="4" t="s">
        <v>10</v>
      </c>
      <c r="I404" s="4" t="s">
        <v>10</v>
      </c>
      <c r="J404" s="4" t="s">
        <v>10</v>
      </c>
      <c r="K404" s="4" t="s">
        <v>10</v>
      </c>
      <c r="L404" s="4" t="s">
        <v>10</v>
      </c>
      <c r="M404" s="4" t="s">
        <v>10</v>
      </c>
      <c r="N404" s="4" t="s">
        <v>9</v>
      </c>
      <c r="O404" s="4" t="s">
        <v>9</v>
      </c>
      <c r="P404" s="4" t="s">
        <v>9</v>
      </c>
      <c r="Q404" s="4" t="s">
        <v>9</v>
      </c>
      <c r="R404" s="4" t="s">
        <v>13</v>
      </c>
      <c r="S404" s="4" t="s">
        <v>6</v>
      </c>
    </row>
    <row r="405" spans="1:22">
      <c r="A405" t="n">
        <v>5488</v>
      </c>
      <c r="B405" s="53" t="n">
        <v>75</v>
      </c>
      <c r="C405" s="7" t="n">
        <v>5</v>
      </c>
      <c r="D405" s="7" t="n">
        <v>64896</v>
      </c>
      <c r="E405" s="7" t="n">
        <v>65176</v>
      </c>
      <c r="F405" s="7" t="n">
        <v>640</v>
      </c>
      <c r="G405" s="7" t="n">
        <v>360</v>
      </c>
      <c r="H405" s="7" t="n">
        <v>0</v>
      </c>
      <c r="I405" s="7" t="n">
        <v>0</v>
      </c>
      <c r="J405" s="7" t="n">
        <v>0</v>
      </c>
      <c r="K405" s="7" t="n">
        <v>0</v>
      </c>
      <c r="L405" s="7" t="n">
        <v>1280</v>
      </c>
      <c r="M405" s="7" t="n">
        <v>720</v>
      </c>
      <c r="N405" s="7" t="n">
        <v>1065353216</v>
      </c>
      <c r="O405" s="7" t="n">
        <v>1065353216</v>
      </c>
      <c r="P405" s="7" t="n">
        <v>1065353216</v>
      </c>
      <c r="Q405" s="7" t="n">
        <v>0</v>
      </c>
      <c r="R405" s="7" t="n">
        <v>0</v>
      </c>
      <c r="S405" s="7" t="s">
        <v>73</v>
      </c>
    </row>
    <row r="406" spans="1:22">
      <c r="A406" t="s">
        <v>4</v>
      </c>
      <c r="B406" s="4" t="s">
        <v>5</v>
      </c>
      <c r="C406" s="4" t="s">
        <v>13</v>
      </c>
      <c r="D406" s="4" t="s">
        <v>13</v>
      </c>
      <c r="E406" s="4" t="s">
        <v>13</v>
      </c>
      <c r="F406" s="4" t="s">
        <v>28</v>
      </c>
      <c r="G406" s="4" t="s">
        <v>28</v>
      </c>
      <c r="H406" s="4" t="s">
        <v>28</v>
      </c>
      <c r="I406" s="4" t="s">
        <v>28</v>
      </c>
      <c r="J406" s="4" t="s">
        <v>28</v>
      </c>
    </row>
    <row r="407" spans="1:22">
      <c r="A407" t="n">
        <v>5537</v>
      </c>
      <c r="B407" s="54" t="n">
        <v>76</v>
      </c>
      <c r="C407" s="7" t="n">
        <v>5</v>
      </c>
      <c r="D407" s="7" t="n">
        <v>0</v>
      </c>
      <c r="E407" s="7" t="n">
        <v>0</v>
      </c>
      <c r="F407" s="7" t="n">
        <v>640</v>
      </c>
      <c r="G407" s="7" t="n">
        <v>360</v>
      </c>
      <c r="H407" s="7" t="n">
        <v>0</v>
      </c>
      <c r="I407" s="7" t="n">
        <v>0</v>
      </c>
      <c r="J407" s="7" t="n">
        <v>0</v>
      </c>
    </row>
    <row r="408" spans="1:22">
      <c r="A408" t="s">
        <v>4</v>
      </c>
      <c r="B408" s="4" t="s">
        <v>5</v>
      </c>
      <c r="C408" s="4" t="s">
        <v>13</v>
      </c>
      <c r="D408" s="4" t="s">
        <v>10</v>
      </c>
      <c r="E408" s="4" t="s">
        <v>10</v>
      </c>
      <c r="F408" s="4" t="s">
        <v>10</v>
      </c>
      <c r="G408" s="4" t="s">
        <v>10</v>
      </c>
      <c r="H408" s="4" t="s">
        <v>10</v>
      </c>
      <c r="I408" s="4" t="s">
        <v>10</v>
      </c>
      <c r="J408" s="4" t="s">
        <v>10</v>
      </c>
      <c r="K408" s="4" t="s">
        <v>10</v>
      </c>
      <c r="L408" s="4" t="s">
        <v>10</v>
      </c>
      <c r="M408" s="4" t="s">
        <v>10</v>
      </c>
      <c r="N408" s="4" t="s">
        <v>9</v>
      </c>
      <c r="O408" s="4" t="s">
        <v>9</v>
      </c>
      <c r="P408" s="4" t="s">
        <v>9</v>
      </c>
      <c r="Q408" s="4" t="s">
        <v>9</v>
      </c>
      <c r="R408" s="4" t="s">
        <v>13</v>
      </c>
      <c r="S408" s="4" t="s">
        <v>6</v>
      </c>
    </row>
    <row r="409" spans="1:22">
      <c r="A409" t="n">
        <v>5561</v>
      </c>
      <c r="B409" s="53" t="n">
        <v>75</v>
      </c>
      <c r="C409" s="7" t="n">
        <v>6</v>
      </c>
      <c r="D409" s="7" t="n">
        <v>64896</v>
      </c>
      <c r="E409" s="7" t="n">
        <v>65176</v>
      </c>
      <c r="F409" s="7" t="n">
        <v>640</v>
      </c>
      <c r="G409" s="7" t="n">
        <v>360</v>
      </c>
      <c r="H409" s="7" t="n">
        <v>0</v>
      </c>
      <c r="I409" s="7" t="n">
        <v>0</v>
      </c>
      <c r="J409" s="7" t="n">
        <v>0</v>
      </c>
      <c r="K409" s="7" t="n">
        <v>0</v>
      </c>
      <c r="L409" s="7" t="n">
        <v>1280</v>
      </c>
      <c r="M409" s="7" t="n">
        <v>720</v>
      </c>
      <c r="N409" s="7" t="n">
        <v>1065353216</v>
      </c>
      <c r="O409" s="7" t="n">
        <v>1065353216</v>
      </c>
      <c r="P409" s="7" t="n">
        <v>1065353216</v>
      </c>
      <c r="Q409" s="7" t="n">
        <v>0</v>
      </c>
      <c r="R409" s="7" t="n">
        <v>0</v>
      </c>
      <c r="S409" s="7" t="s">
        <v>74</v>
      </c>
    </row>
    <row r="410" spans="1:22">
      <c r="A410" t="s">
        <v>4</v>
      </c>
      <c r="B410" s="4" t="s">
        <v>5</v>
      </c>
      <c r="C410" s="4" t="s">
        <v>13</v>
      </c>
      <c r="D410" s="4" t="s">
        <v>13</v>
      </c>
      <c r="E410" s="4" t="s">
        <v>13</v>
      </c>
      <c r="F410" s="4" t="s">
        <v>28</v>
      </c>
      <c r="G410" s="4" t="s">
        <v>28</v>
      </c>
      <c r="H410" s="4" t="s">
        <v>28</v>
      </c>
      <c r="I410" s="4" t="s">
        <v>28</v>
      </c>
      <c r="J410" s="4" t="s">
        <v>28</v>
      </c>
    </row>
    <row r="411" spans="1:22">
      <c r="A411" t="n">
        <v>5610</v>
      </c>
      <c r="B411" s="54" t="n">
        <v>76</v>
      </c>
      <c r="C411" s="7" t="n">
        <v>6</v>
      </c>
      <c r="D411" s="7" t="n">
        <v>0</v>
      </c>
      <c r="E411" s="7" t="n">
        <v>0</v>
      </c>
      <c r="F411" s="7" t="n">
        <v>640</v>
      </c>
      <c r="G411" s="7" t="n">
        <v>360</v>
      </c>
      <c r="H411" s="7" t="n">
        <v>0</v>
      </c>
      <c r="I411" s="7" t="n">
        <v>0</v>
      </c>
      <c r="J411" s="7" t="n">
        <v>0</v>
      </c>
    </row>
    <row r="412" spans="1:22">
      <c r="A412" t="s">
        <v>4</v>
      </c>
      <c r="B412" s="4" t="s">
        <v>5</v>
      </c>
      <c r="C412" s="4" t="s">
        <v>13</v>
      </c>
      <c r="D412" s="4" t="s">
        <v>10</v>
      </c>
      <c r="E412" s="4" t="s">
        <v>10</v>
      </c>
      <c r="F412" s="4" t="s">
        <v>10</v>
      </c>
      <c r="G412" s="4" t="s">
        <v>10</v>
      </c>
      <c r="H412" s="4" t="s">
        <v>10</v>
      </c>
      <c r="I412" s="4" t="s">
        <v>10</v>
      </c>
      <c r="J412" s="4" t="s">
        <v>10</v>
      </c>
      <c r="K412" s="4" t="s">
        <v>10</v>
      </c>
      <c r="L412" s="4" t="s">
        <v>10</v>
      </c>
      <c r="M412" s="4" t="s">
        <v>10</v>
      </c>
      <c r="N412" s="4" t="s">
        <v>9</v>
      </c>
      <c r="O412" s="4" t="s">
        <v>9</v>
      </c>
      <c r="P412" s="4" t="s">
        <v>9</v>
      </c>
      <c r="Q412" s="4" t="s">
        <v>9</v>
      </c>
      <c r="R412" s="4" t="s">
        <v>13</v>
      </c>
      <c r="S412" s="4" t="s">
        <v>6</v>
      </c>
    </row>
    <row r="413" spans="1:22">
      <c r="A413" t="n">
        <v>5634</v>
      </c>
      <c r="B413" s="53" t="n">
        <v>75</v>
      </c>
      <c r="C413" s="7" t="n">
        <v>7</v>
      </c>
      <c r="D413" s="7" t="n">
        <v>64896</v>
      </c>
      <c r="E413" s="7" t="n">
        <v>65176</v>
      </c>
      <c r="F413" s="7" t="n">
        <v>640</v>
      </c>
      <c r="G413" s="7" t="n">
        <v>360</v>
      </c>
      <c r="H413" s="7" t="n">
        <v>0</v>
      </c>
      <c r="I413" s="7" t="n">
        <v>0</v>
      </c>
      <c r="J413" s="7" t="n">
        <v>0</v>
      </c>
      <c r="K413" s="7" t="n">
        <v>0</v>
      </c>
      <c r="L413" s="7" t="n">
        <v>1280</v>
      </c>
      <c r="M413" s="7" t="n">
        <v>720</v>
      </c>
      <c r="N413" s="7" t="n">
        <v>1065353216</v>
      </c>
      <c r="O413" s="7" t="n">
        <v>1065353216</v>
      </c>
      <c r="P413" s="7" t="n">
        <v>1065353216</v>
      </c>
      <c r="Q413" s="7" t="n">
        <v>0</v>
      </c>
      <c r="R413" s="7" t="n">
        <v>0</v>
      </c>
      <c r="S413" s="7" t="s">
        <v>75</v>
      </c>
    </row>
    <row r="414" spans="1:22">
      <c r="A414" t="s">
        <v>4</v>
      </c>
      <c r="B414" s="4" t="s">
        <v>5</v>
      </c>
      <c r="C414" s="4" t="s">
        <v>13</v>
      </c>
      <c r="D414" s="4" t="s">
        <v>13</v>
      </c>
      <c r="E414" s="4" t="s">
        <v>13</v>
      </c>
      <c r="F414" s="4" t="s">
        <v>28</v>
      </c>
      <c r="G414" s="4" t="s">
        <v>28</v>
      </c>
      <c r="H414" s="4" t="s">
        <v>28</v>
      </c>
      <c r="I414" s="4" t="s">
        <v>28</v>
      </c>
      <c r="J414" s="4" t="s">
        <v>28</v>
      </c>
    </row>
    <row r="415" spans="1:22">
      <c r="A415" t="n">
        <v>5683</v>
      </c>
      <c r="B415" s="54" t="n">
        <v>76</v>
      </c>
      <c r="C415" s="7" t="n">
        <v>7</v>
      </c>
      <c r="D415" s="7" t="n">
        <v>0</v>
      </c>
      <c r="E415" s="7" t="n">
        <v>0</v>
      </c>
      <c r="F415" s="7" t="n">
        <v>640</v>
      </c>
      <c r="G415" s="7" t="n">
        <v>360</v>
      </c>
      <c r="H415" s="7" t="n">
        <v>0</v>
      </c>
      <c r="I415" s="7" t="n">
        <v>0</v>
      </c>
      <c r="J415" s="7" t="n">
        <v>0</v>
      </c>
    </row>
    <row r="416" spans="1:22">
      <c r="A416" t="s">
        <v>4</v>
      </c>
      <c r="B416" s="4" t="s">
        <v>5</v>
      </c>
      <c r="C416" s="4" t="s">
        <v>13</v>
      </c>
      <c r="D416" s="4" t="s">
        <v>10</v>
      </c>
      <c r="E416" s="4" t="s">
        <v>10</v>
      </c>
      <c r="F416" s="4" t="s">
        <v>10</v>
      </c>
      <c r="G416" s="4" t="s">
        <v>10</v>
      </c>
      <c r="H416" s="4" t="s">
        <v>10</v>
      </c>
      <c r="I416" s="4" t="s">
        <v>10</v>
      </c>
      <c r="J416" s="4" t="s">
        <v>10</v>
      </c>
      <c r="K416" s="4" t="s">
        <v>10</v>
      </c>
      <c r="L416" s="4" t="s">
        <v>10</v>
      </c>
      <c r="M416" s="4" t="s">
        <v>10</v>
      </c>
      <c r="N416" s="4" t="s">
        <v>9</v>
      </c>
      <c r="O416" s="4" t="s">
        <v>9</v>
      </c>
      <c r="P416" s="4" t="s">
        <v>9</v>
      </c>
      <c r="Q416" s="4" t="s">
        <v>9</v>
      </c>
      <c r="R416" s="4" t="s">
        <v>13</v>
      </c>
      <c r="S416" s="4" t="s">
        <v>6</v>
      </c>
    </row>
    <row r="417" spans="1:19">
      <c r="A417" t="n">
        <v>5707</v>
      </c>
      <c r="B417" s="53" t="n">
        <v>75</v>
      </c>
      <c r="C417" s="7" t="n">
        <v>16</v>
      </c>
      <c r="D417" s="7" t="n">
        <v>0</v>
      </c>
      <c r="E417" s="7" t="n">
        <v>0</v>
      </c>
      <c r="F417" s="7" t="n">
        <v>1024</v>
      </c>
      <c r="G417" s="7" t="n">
        <v>720</v>
      </c>
      <c r="H417" s="7" t="n">
        <v>0</v>
      </c>
      <c r="I417" s="7" t="n">
        <v>0</v>
      </c>
      <c r="J417" s="7" t="n">
        <v>0</v>
      </c>
      <c r="K417" s="7" t="n">
        <v>0</v>
      </c>
      <c r="L417" s="7" t="n">
        <v>1024</v>
      </c>
      <c r="M417" s="7" t="n">
        <v>720</v>
      </c>
      <c r="N417" s="7" t="n">
        <v>1065353216</v>
      </c>
      <c r="O417" s="7" t="n">
        <v>1065353216</v>
      </c>
      <c r="P417" s="7" t="n">
        <v>1065353216</v>
      </c>
      <c r="Q417" s="7" t="n">
        <v>0</v>
      </c>
      <c r="R417" s="7" t="n">
        <v>0</v>
      </c>
      <c r="S417" s="7" t="s">
        <v>76</v>
      </c>
    </row>
    <row r="418" spans="1:19">
      <c r="A418" t="s">
        <v>4</v>
      </c>
      <c r="B418" s="4" t="s">
        <v>5</v>
      </c>
      <c r="C418" s="4" t="s">
        <v>13</v>
      </c>
      <c r="D418" s="4" t="s">
        <v>13</v>
      </c>
      <c r="E418" s="4" t="s">
        <v>13</v>
      </c>
      <c r="F418" s="4" t="s">
        <v>28</v>
      </c>
      <c r="G418" s="4" t="s">
        <v>28</v>
      </c>
      <c r="H418" s="4" t="s">
        <v>28</v>
      </c>
      <c r="I418" s="4" t="s">
        <v>28</v>
      </c>
      <c r="J418" s="4" t="s">
        <v>28</v>
      </c>
    </row>
    <row r="419" spans="1:19">
      <c r="A419" t="n">
        <v>5756</v>
      </c>
      <c r="B419" s="54" t="n">
        <v>76</v>
      </c>
      <c r="C419" s="7" t="n">
        <v>16</v>
      </c>
      <c r="D419" s="7" t="n">
        <v>9</v>
      </c>
      <c r="E419" s="7" t="n">
        <v>2</v>
      </c>
      <c r="F419" s="7" t="n">
        <v>0</v>
      </c>
      <c r="G419" s="7" t="n">
        <v>0</v>
      </c>
      <c r="H419" s="7" t="n">
        <v>0</v>
      </c>
      <c r="I419" s="7" t="n">
        <v>0</v>
      </c>
      <c r="J419" s="7" t="n">
        <v>0</v>
      </c>
    </row>
    <row r="420" spans="1:19">
      <c r="A420" t="s">
        <v>4</v>
      </c>
      <c r="B420" s="4" t="s">
        <v>5</v>
      </c>
      <c r="C420" s="4" t="s">
        <v>13</v>
      </c>
      <c r="D420" s="4" t="s">
        <v>10</v>
      </c>
      <c r="E420" s="4" t="s">
        <v>10</v>
      </c>
      <c r="F420" s="4" t="s">
        <v>10</v>
      </c>
      <c r="G420" s="4" t="s">
        <v>10</v>
      </c>
      <c r="H420" s="4" t="s">
        <v>10</v>
      </c>
      <c r="I420" s="4" t="s">
        <v>10</v>
      </c>
      <c r="J420" s="4" t="s">
        <v>10</v>
      </c>
      <c r="K420" s="4" t="s">
        <v>10</v>
      </c>
      <c r="L420" s="4" t="s">
        <v>10</v>
      </c>
      <c r="M420" s="4" t="s">
        <v>10</v>
      </c>
      <c r="N420" s="4" t="s">
        <v>9</v>
      </c>
      <c r="O420" s="4" t="s">
        <v>9</v>
      </c>
      <c r="P420" s="4" t="s">
        <v>9</v>
      </c>
      <c r="Q420" s="4" t="s">
        <v>9</v>
      </c>
      <c r="R420" s="4" t="s">
        <v>13</v>
      </c>
      <c r="S420" s="4" t="s">
        <v>6</v>
      </c>
    </row>
    <row r="421" spans="1:19">
      <c r="A421" t="n">
        <v>5780</v>
      </c>
      <c r="B421" s="53" t="n">
        <v>75</v>
      </c>
      <c r="C421" s="7" t="n">
        <v>17</v>
      </c>
      <c r="D421" s="7" t="n">
        <v>0</v>
      </c>
      <c r="E421" s="7" t="n">
        <v>0</v>
      </c>
      <c r="F421" s="7" t="n">
        <v>1024</v>
      </c>
      <c r="G421" s="7" t="n">
        <v>720</v>
      </c>
      <c r="H421" s="7" t="n">
        <v>0</v>
      </c>
      <c r="I421" s="7" t="n">
        <v>0</v>
      </c>
      <c r="J421" s="7" t="n">
        <v>0</v>
      </c>
      <c r="K421" s="7" t="n">
        <v>0</v>
      </c>
      <c r="L421" s="7" t="n">
        <v>1024</v>
      </c>
      <c r="M421" s="7" t="n">
        <v>720</v>
      </c>
      <c r="N421" s="7" t="n">
        <v>1065353216</v>
      </c>
      <c r="O421" s="7" t="n">
        <v>1065353216</v>
      </c>
      <c r="P421" s="7" t="n">
        <v>1065353216</v>
      </c>
      <c r="Q421" s="7" t="n">
        <v>0</v>
      </c>
      <c r="R421" s="7" t="n">
        <v>0</v>
      </c>
      <c r="S421" s="7" t="s">
        <v>77</v>
      </c>
    </row>
    <row r="422" spans="1:19">
      <c r="A422" t="s">
        <v>4</v>
      </c>
      <c r="B422" s="4" t="s">
        <v>5</v>
      </c>
      <c r="C422" s="4" t="s">
        <v>13</v>
      </c>
      <c r="D422" s="4" t="s">
        <v>13</v>
      </c>
      <c r="E422" s="4" t="s">
        <v>13</v>
      </c>
      <c r="F422" s="4" t="s">
        <v>28</v>
      </c>
      <c r="G422" s="4" t="s">
        <v>28</v>
      </c>
      <c r="H422" s="4" t="s">
        <v>28</v>
      </c>
      <c r="I422" s="4" t="s">
        <v>28</v>
      </c>
      <c r="J422" s="4" t="s">
        <v>28</v>
      </c>
    </row>
    <row r="423" spans="1:19">
      <c r="A423" t="n">
        <v>5829</v>
      </c>
      <c r="B423" s="54" t="n">
        <v>76</v>
      </c>
      <c r="C423" s="7" t="n">
        <v>17</v>
      </c>
      <c r="D423" s="7" t="n">
        <v>9</v>
      </c>
      <c r="E423" s="7" t="n">
        <v>2</v>
      </c>
      <c r="F423" s="7" t="n">
        <v>0</v>
      </c>
      <c r="G423" s="7" t="n">
        <v>0</v>
      </c>
      <c r="H423" s="7" t="n">
        <v>0</v>
      </c>
      <c r="I423" s="7" t="n">
        <v>0</v>
      </c>
      <c r="J423" s="7" t="n">
        <v>0</v>
      </c>
    </row>
    <row r="424" spans="1:19">
      <c r="A424" t="s">
        <v>4</v>
      </c>
      <c r="B424" s="4" t="s">
        <v>5</v>
      </c>
      <c r="C424" s="4" t="s">
        <v>13</v>
      </c>
      <c r="D424" s="4" t="s">
        <v>10</v>
      </c>
      <c r="E424" s="4" t="s">
        <v>10</v>
      </c>
      <c r="F424" s="4" t="s">
        <v>10</v>
      </c>
      <c r="G424" s="4" t="s">
        <v>10</v>
      </c>
      <c r="H424" s="4" t="s">
        <v>10</v>
      </c>
      <c r="I424" s="4" t="s">
        <v>10</v>
      </c>
      <c r="J424" s="4" t="s">
        <v>10</v>
      </c>
      <c r="K424" s="4" t="s">
        <v>10</v>
      </c>
      <c r="L424" s="4" t="s">
        <v>10</v>
      </c>
      <c r="M424" s="4" t="s">
        <v>10</v>
      </c>
      <c r="N424" s="4" t="s">
        <v>9</v>
      </c>
      <c r="O424" s="4" t="s">
        <v>9</v>
      </c>
      <c r="P424" s="4" t="s">
        <v>9</v>
      </c>
      <c r="Q424" s="4" t="s">
        <v>9</v>
      </c>
      <c r="R424" s="4" t="s">
        <v>13</v>
      </c>
      <c r="S424" s="4" t="s">
        <v>6</v>
      </c>
    </row>
    <row r="425" spans="1:19">
      <c r="A425" t="n">
        <v>5853</v>
      </c>
      <c r="B425" s="53" t="n">
        <v>75</v>
      </c>
      <c r="C425" s="7" t="n">
        <v>8</v>
      </c>
      <c r="D425" s="7" t="n">
        <v>0</v>
      </c>
      <c r="E425" s="7" t="n">
        <v>0</v>
      </c>
      <c r="F425" s="7" t="n">
        <v>1024</v>
      </c>
      <c r="G425" s="7" t="n">
        <v>720</v>
      </c>
      <c r="H425" s="7" t="n">
        <v>0</v>
      </c>
      <c r="I425" s="7" t="n">
        <v>0</v>
      </c>
      <c r="J425" s="7" t="n">
        <v>0</v>
      </c>
      <c r="K425" s="7" t="n">
        <v>0</v>
      </c>
      <c r="L425" s="7" t="n">
        <v>1024</v>
      </c>
      <c r="M425" s="7" t="n">
        <v>720</v>
      </c>
      <c r="N425" s="7" t="n">
        <v>1065353216</v>
      </c>
      <c r="O425" s="7" t="n">
        <v>1065353216</v>
      </c>
      <c r="P425" s="7" t="n">
        <v>1065353216</v>
      </c>
      <c r="Q425" s="7" t="n">
        <v>0</v>
      </c>
      <c r="R425" s="7" t="n">
        <v>0</v>
      </c>
      <c r="S425" s="7" t="s">
        <v>78</v>
      </c>
    </row>
    <row r="426" spans="1:19">
      <c r="A426" t="s">
        <v>4</v>
      </c>
      <c r="B426" s="4" t="s">
        <v>5</v>
      </c>
      <c r="C426" s="4" t="s">
        <v>13</v>
      </c>
      <c r="D426" s="4" t="s">
        <v>13</v>
      </c>
      <c r="E426" s="4" t="s">
        <v>13</v>
      </c>
      <c r="F426" s="4" t="s">
        <v>28</v>
      </c>
      <c r="G426" s="4" t="s">
        <v>28</v>
      </c>
      <c r="H426" s="4" t="s">
        <v>28</v>
      </c>
      <c r="I426" s="4" t="s">
        <v>28</v>
      </c>
      <c r="J426" s="4" t="s">
        <v>28</v>
      </c>
    </row>
    <row r="427" spans="1:19">
      <c r="A427" t="n">
        <v>5902</v>
      </c>
      <c r="B427" s="54" t="n">
        <v>76</v>
      </c>
      <c r="C427" s="7" t="n">
        <v>8</v>
      </c>
      <c r="D427" s="7" t="n">
        <v>9</v>
      </c>
      <c r="E427" s="7" t="n">
        <v>2</v>
      </c>
      <c r="F427" s="7" t="n">
        <v>0</v>
      </c>
      <c r="G427" s="7" t="n">
        <v>0</v>
      </c>
      <c r="H427" s="7" t="n">
        <v>0</v>
      </c>
      <c r="I427" s="7" t="n">
        <v>0</v>
      </c>
      <c r="J427" s="7" t="n">
        <v>0</v>
      </c>
    </row>
    <row r="428" spans="1:19">
      <c r="A428" t="s">
        <v>4</v>
      </c>
      <c r="B428" s="4" t="s">
        <v>5</v>
      </c>
      <c r="C428" s="4" t="s">
        <v>13</v>
      </c>
      <c r="D428" s="4" t="s">
        <v>10</v>
      </c>
      <c r="E428" s="4" t="s">
        <v>10</v>
      </c>
      <c r="F428" s="4" t="s">
        <v>10</v>
      </c>
      <c r="G428" s="4" t="s">
        <v>10</v>
      </c>
      <c r="H428" s="4" t="s">
        <v>10</v>
      </c>
      <c r="I428" s="4" t="s">
        <v>10</v>
      </c>
      <c r="J428" s="4" t="s">
        <v>10</v>
      </c>
      <c r="K428" s="4" t="s">
        <v>10</v>
      </c>
      <c r="L428" s="4" t="s">
        <v>10</v>
      </c>
      <c r="M428" s="4" t="s">
        <v>10</v>
      </c>
      <c r="N428" s="4" t="s">
        <v>9</v>
      </c>
      <c r="O428" s="4" t="s">
        <v>9</v>
      </c>
      <c r="P428" s="4" t="s">
        <v>9</v>
      </c>
      <c r="Q428" s="4" t="s">
        <v>9</v>
      </c>
      <c r="R428" s="4" t="s">
        <v>13</v>
      </c>
      <c r="S428" s="4" t="s">
        <v>6</v>
      </c>
    </row>
    <row r="429" spans="1:19">
      <c r="A429" t="n">
        <v>5926</v>
      </c>
      <c r="B429" s="53" t="n">
        <v>75</v>
      </c>
      <c r="C429" s="7" t="n">
        <v>9</v>
      </c>
      <c r="D429" s="7" t="n">
        <v>0</v>
      </c>
      <c r="E429" s="7" t="n">
        <v>0</v>
      </c>
      <c r="F429" s="7" t="n">
        <v>1024</v>
      </c>
      <c r="G429" s="7" t="n">
        <v>720</v>
      </c>
      <c r="H429" s="7" t="n">
        <v>0</v>
      </c>
      <c r="I429" s="7" t="n">
        <v>0</v>
      </c>
      <c r="J429" s="7" t="n">
        <v>0</v>
      </c>
      <c r="K429" s="7" t="n">
        <v>0</v>
      </c>
      <c r="L429" s="7" t="n">
        <v>1024</v>
      </c>
      <c r="M429" s="7" t="n">
        <v>720</v>
      </c>
      <c r="N429" s="7" t="n">
        <v>1065353216</v>
      </c>
      <c r="O429" s="7" t="n">
        <v>1065353216</v>
      </c>
      <c r="P429" s="7" t="n">
        <v>1065353216</v>
      </c>
      <c r="Q429" s="7" t="n">
        <v>0</v>
      </c>
      <c r="R429" s="7" t="n">
        <v>0</v>
      </c>
      <c r="S429" s="7" t="s">
        <v>79</v>
      </c>
    </row>
    <row r="430" spans="1:19">
      <c r="A430" t="s">
        <v>4</v>
      </c>
      <c r="B430" s="4" t="s">
        <v>5</v>
      </c>
      <c r="C430" s="4" t="s">
        <v>13</v>
      </c>
      <c r="D430" s="4" t="s">
        <v>13</v>
      </c>
      <c r="E430" s="4" t="s">
        <v>13</v>
      </c>
      <c r="F430" s="4" t="s">
        <v>28</v>
      </c>
      <c r="G430" s="4" t="s">
        <v>28</v>
      </c>
      <c r="H430" s="4" t="s">
        <v>28</v>
      </c>
      <c r="I430" s="4" t="s">
        <v>28</v>
      </c>
      <c r="J430" s="4" t="s">
        <v>28</v>
      </c>
    </row>
    <row r="431" spans="1:19">
      <c r="A431" t="n">
        <v>5975</v>
      </c>
      <c r="B431" s="54" t="n">
        <v>76</v>
      </c>
      <c r="C431" s="7" t="n">
        <v>9</v>
      </c>
      <c r="D431" s="7" t="n">
        <v>9</v>
      </c>
      <c r="E431" s="7" t="n">
        <v>2</v>
      </c>
      <c r="F431" s="7" t="n">
        <v>0</v>
      </c>
      <c r="G431" s="7" t="n">
        <v>0</v>
      </c>
      <c r="H431" s="7" t="n">
        <v>0</v>
      </c>
      <c r="I431" s="7" t="n">
        <v>0</v>
      </c>
      <c r="J431" s="7" t="n">
        <v>0</v>
      </c>
    </row>
    <row r="432" spans="1:19">
      <c r="A432" t="s">
        <v>4</v>
      </c>
      <c r="B432" s="4" t="s">
        <v>5</v>
      </c>
      <c r="C432" s="4" t="s">
        <v>13</v>
      </c>
      <c r="D432" s="4" t="s">
        <v>10</v>
      </c>
      <c r="E432" s="4" t="s">
        <v>10</v>
      </c>
      <c r="F432" s="4" t="s">
        <v>10</v>
      </c>
      <c r="G432" s="4" t="s">
        <v>10</v>
      </c>
      <c r="H432" s="4" t="s">
        <v>10</v>
      </c>
      <c r="I432" s="4" t="s">
        <v>10</v>
      </c>
      <c r="J432" s="4" t="s">
        <v>10</v>
      </c>
      <c r="K432" s="4" t="s">
        <v>10</v>
      </c>
      <c r="L432" s="4" t="s">
        <v>10</v>
      </c>
      <c r="M432" s="4" t="s">
        <v>10</v>
      </c>
      <c r="N432" s="4" t="s">
        <v>9</v>
      </c>
      <c r="O432" s="4" t="s">
        <v>9</v>
      </c>
      <c r="P432" s="4" t="s">
        <v>9</v>
      </c>
      <c r="Q432" s="4" t="s">
        <v>9</v>
      </c>
      <c r="R432" s="4" t="s">
        <v>13</v>
      </c>
      <c r="S432" s="4" t="s">
        <v>6</v>
      </c>
    </row>
    <row r="433" spans="1:19">
      <c r="A433" t="n">
        <v>5999</v>
      </c>
      <c r="B433" s="53" t="n">
        <v>75</v>
      </c>
      <c r="C433" s="7" t="n">
        <v>10</v>
      </c>
      <c r="D433" s="7" t="n">
        <v>0</v>
      </c>
      <c r="E433" s="7" t="n">
        <v>0</v>
      </c>
      <c r="F433" s="7" t="n">
        <v>1024</v>
      </c>
      <c r="G433" s="7" t="n">
        <v>720</v>
      </c>
      <c r="H433" s="7" t="n">
        <v>0</v>
      </c>
      <c r="I433" s="7" t="n">
        <v>0</v>
      </c>
      <c r="J433" s="7" t="n">
        <v>0</v>
      </c>
      <c r="K433" s="7" t="n">
        <v>0</v>
      </c>
      <c r="L433" s="7" t="n">
        <v>1024</v>
      </c>
      <c r="M433" s="7" t="n">
        <v>720</v>
      </c>
      <c r="N433" s="7" t="n">
        <v>1065353216</v>
      </c>
      <c r="O433" s="7" t="n">
        <v>1065353216</v>
      </c>
      <c r="P433" s="7" t="n">
        <v>1065353216</v>
      </c>
      <c r="Q433" s="7" t="n">
        <v>0</v>
      </c>
      <c r="R433" s="7" t="n">
        <v>0</v>
      </c>
      <c r="S433" s="7" t="s">
        <v>80</v>
      </c>
    </row>
    <row r="434" spans="1:19">
      <c r="A434" t="s">
        <v>4</v>
      </c>
      <c r="B434" s="4" t="s">
        <v>5</v>
      </c>
      <c r="C434" s="4" t="s">
        <v>13</v>
      </c>
      <c r="D434" s="4" t="s">
        <v>13</v>
      </c>
      <c r="E434" s="4" t="s">
        <v>13</v>
      </c>
      <c r="F434" s="4" t="s">
        <v>28</v>
      </c>
      <c r="G434" s="4" t="s">
        <v>28</v>
      </c>
      <c r="H434" s="4" t="s">
        <v>28</v>
      </c>
      <c r="I434" s="4" t="s">
        <v>28</v>
      </c>
      <c r="J434" s="4" t="s">
        <v>28</v>
      </c>
    </row>
    <row r="435" spans="1:19">
      <c r="A435" t="n">
        <v>6048</v>
      </c>
      <c r="B435" s="54" t="n">
        <v>76</v>
      </c>
      <c r="C435" s="7" t="n">
        <v>10</v>
      </c>
      <c r="D435" s="7" t="n">
        <v>9</v>
      </c>
      <c r="E435" s="7" t="n">
        <v>2</v>
      </c>
      <c r="F435" s="7" t="n">
        <v>0</v>
      </c>
      <c r="G435" s="7" t="n">
        <v>0</v>
      </c>
      <c r="H435" s="7" t="n">
        <v>0</v>
      </c>
      <c r="I435" s="7" t="n">
        <v>0</v>
      </c>
      <c r="J435" s="7" t="n">
        <v>0</v>
      </c>
    </row>
    <row r="436" spans="1:19">
      <c r="A436" t="s">
        <v>4</v>
      </c>
      <c r="B436" s="4" t="s">
        <v>5</v>
      </c>
      <c r="C436" s="4" t="s">
        <v>13</v>
      </c>
      <c r="D436" s="4" t="s">
        <v>10</v>
      </c>
      <c r="E436" s="4" t="s">
        <v>10</v>
      </c>
      <c r="F436" s="4" t="s">
        <v>10</v>
      </c>
      <c r="G436" s="4" t="s">
        <v>10</v>
      </c>
      <c r="H436" s="4" t="s">
        <v>10</v>
      </c>
      <c r="I436" s="4" t="s">
        <v>10</v>
      </c>
      <c r="J436" s="4" t="s">
        <v>10</v>
      </c>
      <c r="K436" s="4" t="s">
        <v>10</v>
      </c>
      <c r="L436" s="4" t="s">
        <v>10</v>
      </c>
      <c r="M436" s="4" t="s">
        <v>10</v>
      </c>
      <c r="N436" s="4" t="s">
        <v>9</v>
      </c>
      <c r="O436" s="4" t="s">
        <v>9</v>
      </c>
      <c r="P436" s="4" t="s">
        <v>9</v>
      </c>
      <c r="Q436" s="4" t="s">
        <v>9</v>
      </c>
      <c r="R436" s="4" t="s">
        <v>13</v>
      </c>
      <c r="S436" s="4" t="s">
        <v>6</v>
      </c>
    </row>
    <row r="437" spans="1:19">
      <c r="A437" t="n">
        <v>6072</v>
      </c>
      <c r="B437" s="53" t="n">
        <v>75</v>
      </c>
      <c r="C437" s="7" t="n">
        <v>11</v>
      </c>
      <c r="D437" s="7" t="n">
        <v>0</v>
      </c>
      <c r="E437" s="7" t="n">
        <v>0</v>
      </c>
      <c r="F437" s="7" t="n">
        <v>1024</v>
      </c>
      <c r="G437" s="7" t="n">
        <v>720</v>
      </c>
      <c r="H437" s="7" t="n">
        <v>0</v>
      </c>
      <c r="I437" s="7" t="n">
        <v>0</v>
      </c>
      <c r="J437" s="7" t="n">
        <v>0</v>
      </c>
      <c r="K437" s="7" t="n">
        <v>0</v>
      </c>
      <c r="L437" s="7" t="n">
        <v>1024</v>
      </c>
      <c r="M437" s="7" t="n">
        <v>720</v>
      </c>
      <c r="N437" s="7" t="n">
        <v>1065353216</v>
      </c>
      <c r="O437" s="7" t="n">
        <v>1065353216</v>
      </c>
      <c r="P437" s="7" t="n">
        <v>1065353216</v>
      </c>
      <c r="Q437" s="7" t="n">
        <v>0</v>
      </c>
      <c r="R437" s="7" t="n">
        <v>0</v>
      </c>
      <c r="S437" s="7" t="s">
        <v>81</v>
      </c>
    </row>
    <row r="438" spans="1:19">
      <c r="A438" t="s">
        <v>4</v>
      </c>
      <c r="B438" s="4" t="s">
        <v>5</v>
      </c>
      <c r="C438" s="4" t="s">
        <v>13</v>
      </c>
      <c r="D438" s="4" t="s">
        <v>13</v>
      </c>
      <c r="E438" s="4" t="s">
        <v>13</v>
      </c>
      <c r="F438" s="4" t="s">
        <v>28</v>
      </c>
      <c r="G438" s="4" t="s">
        <v>28</v>
      </c>
      <c r="H438" s="4" t="s">
        <v>28</v>
      </c>
      <c r="I438" s="4" t="s">
        <v>28</v>
      </c>
      <c r="J438" s="4" t="s">
        <v>28</v>
      </c>
    </row>
    <row r="439" spans="1:19">
      <c r="A439" t="n">
        <v>6121</v>
      </c>
      <c r="B439" s="54" t="n">
        <v>76</v>
      </c>
      <c r="C439" s="7" t="n">
        <v>11</v>
      </c>
      <c r="D439" s="7" t="n">
        <v>9</v>
      </c>
      <c r="E439" s="7" t="n">
        <v>2</v>
      </c>
      <c r="F439" s="7" t="n">
        <v>0</v>
      </c>
      <c r="G439" s="7" t="n">
        <v>0</v>
      </c>
      <c r="H439" s="7" t="n">
        <v>0</v>
      </c>
      <c r="I439" s="7" t="n">
        <v>0</v>
      </c>
      <c r="J439" s="7" t="n">
        <v>0</v>
      </c>
    </row>
    <row r="440" spans="1:19">
      <c r="A440" t="s">
        <v>4</v>
      </c>
      <c r="B440" s="4" t="s">
        <v>5</v>
      </c>
      <c r="C440" s="4" t="s">
        <v>13</v>
      </c>
      <c r="D440" s="4" t="s">
        <v>10</v>
      </c>
      <c r="E440" s="4" t="s">
        <v>10</v>
      </c>
      <c r="F440" s="4" t="s">
        <v>10</v>
      </c>
      <c r="G440" s="4" t="s">
        <v>10</v>
      </c>
      <c r="H440" s="4" t="s">
        <v>10</v>
      </c>
      <c r="I440" s="4" t="s">
        <v>10</v>
      </c>
      <c r="J440" s="4" t="s">
        <v>10</v>
      </c>
      <c r="K440" s="4" t="s">
        <v>10</v>
      </c>
      <c r="L440" s="4" t="s">
        <v>10</v>
      </c>
      <c r="M440" s="4" t="s">
        <v>10</v>
      </c>
      <c r="N440" s="4" t="s">
        <v>9</v>
      </c>
      <c r="O440" s="4" t="s">
        <v>9</v>
      </c>
      <c r="P440" s="4" t="s">
        <v>9</v>
      </c>
      <c r="Q440" s="4" t="s">
        <v>9</v>
      </c>
      <c r="R440" s="4" t="s">
        <v>13</v>
      </c>
      <c r="S440" s="4" t="s">
        <v>6</v>
      </c>
    </row>
    <row r="441" spans="1:19">
      <c r="A441" t="n">
        <v>6145</v>
      </c>
      <c r="B441" s="53" t="n">
        <v>75</v>
      </c>
      <c r="C441" s="7" t="n">
        <v>12</v>
      </c>
      <c r="D441" s="7" t="n">
        <v>0</v>
      </c>
      <c r="E441" s="7" t="n">
        <v>0</v>
      </c>
      <c r="F441" s="7" t="n">
        <v>1024</v>
      </c>
      <c r="G441" s="7" t="n">
        <v>720</v>
      </c>
      <c r="H441" s="7" t="n">
        <v>0</v>
      </c>
      <c r="I441" s="7" t="n">
        <v>0</v>
      </c>
      <c r="J441" s="7" t="n">
        <v>0</v>
      </c>
      <c r="K441" s="7" t="n">
        <v>0</v>
      </c>
      <c r="L441" s="7" t="n">
        <v>1024</v>
      </c>
      <c r="M441" s="7" t="n">
        <v>720</v>
      </c>
      <c r="N441" s="7" t="n">
        <v>1065353216</v>
      </c>
      <c r="O441" s="7" t="n">
        <v>1065353216</v>
      </c>
      <c r="P441" s="7" t="n">
        <v>1065353216</v>
      </c>
      <c r="Q441" s="7" t="n">
        <v>0</v>
      </c>
      <c r="R441" s="7" t="n">
        <v>0</v>
      </c>
      <c r="S441" s="7" t="s">
        <v>82</v>
      </c>
    </row>
    <row r="442" spans="1:19">
      <c r="A442" t="s">
        <v>4</v>
      </c>
      <c r="B442" s="4" t="s">
        <v>5</v>
      </c>
      <c r="C442" s="4" t="s">
        <v>13</v>
      </c>
      <c r="D442" s="4" t="s">
        <v>13</v>
      </c>
      <c r="E442" s="4" t="s">
        <v>13</v>
      </c>
      <c r="F442" s="4" t="s">
        <v>28</v>
      </c>
      <c r="G442" s="4" t="s">
        <v>28</v>
      </c>
      <c r="H442" s="4" t="s">
        <v>28</v>
      </c>
      <c r="I442" s="4" t="s">
        <v>28</v>
      </c>
      <c r="J442" s="4" t="s">
        <v>28</v>
      </c>
    </row>
    <row r="443" spans="1:19">
      <c r="A443" t="n">
        <v>6194</v>
      </c>
      <c r="B443" s="54" t="n">
        <v>76</v>
      </c>
      <c r="C443" s="7" t="n">
        <v>12</v>
      </c>
      <c r="D443" s="7" t="n">
        <v>9</v>
      </c>
      <c r="E443" s="7" t="n">
        <v>2</v>
      </c>
      <c r="F443" s="7" t="n">
        <v>0</v>
      </c>
      <c r="G443" s="7" t="n">
        <v>0</v>
      </c>
      <c r="H443" s="7" t="n">
        <v>0</v>
      </c>
      <c r="I443" s="7" t="n">
        <v>0</v>
      </c>
      <c r="J443" s="7" t="n">
        <v>0</v>
      </c>
    </row>
    <row r="444" spans="1:19">
      <c r="A444" t="s">
        <v>4</v>
      </c>
      <c r="B444" s="4" t="s">
        <v>5</v>
      </c>
      <c r="C444" s="4" t="s">
        <v>13</v>
      </c>
      <c r="D444" s="4" t="s">
        <v>10</v>
      </c>
      <c r="E444" s="4" t="s">
        <v>10</v>
      </c>
      <c r="F444" s="4" t="s">
        <v>10</v>
      </c>
      <c r="G444" s="4" t="s">
        <v>10</v>
      </c>
      <c r="H444" s="4" t="s">
        <v>10</v>
      </c>
      <c r="I444" s="4" t="s">
        <v>10</v>
      </c>
      <c r="J444" s="4" t="s">
        <v>10</v>
      </c>
      <c r="K444" s="4" t="s">
        <v>10</v>
      </c>
      <c r="L444" s="4" t="s">
        <v>10</v>
      </c>
      <c r="M444" s="4" t="s">
        <v>10</v>
      </c>
      <c r="N444" s="4" t="s">
        <v>9</v>
      </c>
      <c r="O444" s="4" t="s">
        <v>9</v>
      </c>
      <c r="P444" s="4" t="s">
        <v>9</v>
      </c>
      <c r="Q444" s="4" t="s">
        <v>9</v>
      </c>
      <c r="R444" s="4" t="s">
        <v>13</v>
      </c>
      <c r="S444" s="4" t="s">
        <v>6</v>
      </c>
    </row>
    <row r="445" spans="1:19">
      <c r="A445" t="n">
        <v>6218</v>
      </c>
      <c r="B445" s="53" t="n">
        <v>75</v>
      </c>
      <c r="C445" s="7" t="n">
        <v>13</v>
      </c>
      <c r="D445" s="7" t="n">
        <v>0</v>
      </c>
      <c r="E445" s="7" t="n">
        <v>0</v>
      </c>
      <c r="F445" s="7" t="n">
        <v>1024</v>
      </c>
      <c r="G445" s="7" t="n">
        <v>720</v>
      </c>
      <c r="H445" s="7" t="n">
        <v>0</v>
      </c>
      <c r="I445" s="7" t="n">
        <v>0</v>
      </c>
      <c r="J445" s="7" t="n">
        <v>0</v>
      </c>
      <c r="K445" s="7" t="n">
        <v>0</v>
      </c>
      <c r="L445" s="7" t="n">
        <v>1024</v>
      </c>
      <c r="M445" s="7" t="n">
        <v>720</v>
      </c>
      <c r="N445" s="7" t="n">
        <v>1065353216</v>
      </c>
      <c r="O445" s="7" t="n">
        <v>1065353216</v>
      </c>
      <c r="P445" s="7" t="n">
        <v>1065353216</v>
      </c>
      <c r="Q445" s="7" t="n">
        <v>0</v>
      </c>
      <c r="R445" s="7" t="n">
        <v>0</v>
      </c>
      <c r="S445" s="7" t="s">
        <v>83</v>
      </c>
    </row>
    <row r="446" spans="1:19">
      <c r="A446" t="s">
        <v>4</v>
      </c>
      <c r="B446" s="4" t="s">
        <v>5</v>
      </c>
      <c r="C446" s="4" t="s">
        <v>13</v>
      </c>
      <c r="D446" s="4" t="s">
        <v>13</v>
      </c>
      <c r="E446" s="4" t="s">
        <v>13</v>
      </c>
      <c r="F446" s="4" t="s">
        <v>28</v>
      </c>
      <c r="G446" s="4" t="s">
        <v>28</v>
      </c>
      <c r="H446" s="4" t="s">
        <v>28</v>
      </c>
      <c r="I446" s="4" t="s">
        <v>28</v>
      </c>
      <c r="J446" s="4" t="s">
        <v>28</v>
      </c>
    </row>
    <row r="447" spans="1:19">
      <c r="A447" t="n">
        <v>6267</v>
      </c>
      <c r="B447" s="54" t="n">
        <v>76</v>
      </c>
      <c r="C447" s="7" t="n">
        <v>13</v>
      </c>
      <c r="D447" s="7" t="n">
        <v>9</v>
      </c>
      <c r="E447" s="7" t="n">
        <v>2</v>
      </c>
      <c r="F447" s="7" t="n">
        <v>0</v>
      </c>
      <c r="G447" s="7" t="n">
        <v>0</v>
      </c>
      <c r="H447" s="7" t="n">
        <v>0</v>
      </c>
      <c r="I447" s="7" t="n">
        <v>0</v>
      </c>
      <c r="J447" s="7" t="n">
        <v>0</v>
      </c>
    </row>
    <row r="448" spans="1:19">
      <c r="A448" t="s">
        <v>4</v>
      </c>
      <c r="B448" s="4" t="s">
        <v>5</v>
      </c>
      <c r="C448" s="4" t="s">
        <v>13</v>
      </c>
      <c r="D448" s="4" t="s">
        <v>10</v>
      </c>
      <c r="E448" s="4" t="s">
        <v>10</v>
      </c>
      <c r="F448" s="4" t="s">
        <v>10</v>
      </c>
      <c r="G448" s="4" t="s">
        <v>10</v>
      </c>
      <c r="H448" s="4" t="s">
        <v>10</v>
      </c>
      <c r="I448" s="4" t="s">
        <v>10</v>
      </c>
      <c r="J448" s="4" t="s">
        <v>10</v>
      </c>
      <c r="K448" s="4" t="s">
        <v>10</v>
      </c>
      <c r="L448" s="4" t="s">
        <v>10</v>
      </c>
      <c r="M448" s="4" t="s">
        <v>10</v>
      </c>
      <c r="N448" s="4" t="s">
        <v>9</v>
      </c>
      <c r="O448" s="4" t="s">
        <v>9</v>
      </c>
      <c r="P448" s="4" t="s">
        <v>9</v>
      </c>
      <c r="Q448" s="4" t="s">
        <v>9</v>
      </c>
      <c r="R448" s="4" t="s">
        <v>13</v>
      </c>
      <c r="S448" s="4" t="s">
        <v>6</v>
      </c>
    </row>
    <row r="449" spans="1:19">
      <c r="A449" t="n">
        <v>6291</v>
      </c>
      <c r="B449" s="53" t="n">
        <v>75</v>
      </c>
      <c r="C449" s="7" t="n">
        <v>14</v>
      </c>
      <c r="D449" s="7" t="n">
        <v>0</v>
      </c>
      <c r="E449" s="7" t="n">
        <v>0</v>
      </c>
      <c r="F449" s="7" t="n">
        <v>1024</v>
      </c>
      <c r="G449" s="7" t="n">
        <v>720</v>
      </c>
      <c r="H449" s="7" t="n">
        <v>0</v>
      </c>
      <c r="I449" s="7" t="n">
        <v>0</v>
      </c>
      <c r="J449" s="7" t="n">
        <v>0</v>
      </c>
      <c r="K449" s="7" t="n">
        <v>0</v>
      </c>
      <c r="L449" s="7" t="n">
        <v>1024</v>
      </c>
      <c r="M449" s="7" t="n">
        <v>720</v>
      </c>
      <c r="N449" s="7" t="n">
        <v>1065353216</v>
      </c>
      <c r="O449" s="7" t="n">
        <v>1065353216</v>
      </c>
      <c r="P449" s="7" t="n">
        <v>1065353216</v>
      </c>
      <c r="Q449" s="7" t="n">
        <v>0</v>
      </c>
      <c r="R449" s="7" t="n">
        <v>0</v>
      </c>
      <c r="S449" s="7" t="s">
        <v>84</v>
      </c>
    </row>
    <row r="450" spans="1:19">
      <c r="A450" t="s">
        <v>4</v>
      </c>
      <c r="B450" s="4" t="s">
        <v>5</v>
      </c>
      <c r="C450" s="4" t="s">
        <v>13</v>
      </c>
      <c r="D450" s="4" t="s">
        <v>13</v>
      </c>
      <c r="E450" s="4" t="s">
        <v>13</v>
      </c>
      <c r="F450" s="4" t="s">
        <v>28</v>
      </c>
      <c r="G450" s="4" t="s">
        <v>28</v>
      </c>
      <c r="H450" s="4" t="s">
        <v>28</v>
      </c>
      <c r="I450" s="4" t="s">
        <v>28</v>
      </c>
      <c r="J450" s="4" t="s">
        <v>28</v>
      </c>
    </row>
    <row r="451" spans="1:19">
      <c r="A451" t="n">
        <v>6340</v>
      </c>
      <c r="B451" s="54" t="n">
        <v>76</v>
      </c>
      <c r="C451" s="7" t="n">
        <v>14</v>
      </c>
      <c r="D451" s="7" t="n">
        <v>9</v>
      </c>
      <c r="E451" s="7" t="n">
        <v>2</v>
      </c>
      <c r="F451" s="7" t="n">
        <v>0</v>
      </c>
      <c r="G451" s="7" t="n">
        <v>0</v>
      </c>
      <c r="H451" s="7" t="n">
        <v>0</v>
      </c>
      <c r="I451" s="7" t="n">
        <v>0</v>
      </c>
      <c r="J451" s="7" t="n">
        <v>0</v>
      </c>
    </row>
    <row r="452" spans="1:19">
      <c r="A452" t="s">
        <v>4</v>
      </c>
      <c r="B452" s="4" t="s">
        <v>5</v>
      </c>
      <c r="C452" s="4" t="s">
        <v>13</v>
      </c>
      <c r="D452" s="4" t="s">
        <v>10</v>
      </c>
      <c r="E452" s="4" t="s">
        <v>10</v>
      </c>
      <c r="F452" s="4" t="s">
        <v>10</v>
      </c>
      <c r="G452" s="4" t="s">
        <v>10</v>
      </c>
      <c r="H452" s="4" t="s">
        <v>10</v>
      </c>
      <c r="I452" s="4" t="s">
        <v>10</v>
      </c>
      <c r="J452" s="4" t="s">
        <v>10</v>
      </c>
      <c r="K452" s="4" t="s">
        <v>10</v>
      </c>
      <c r="L452" s="4" t="s">
        <v>10</v>
      </c>
      <c r="M452" s="4" t="s">
        <v>10</v>
      </c>
      <c r="N452" s="4" t="s">
        <v>9</v>
      </c>
      <c r="O452" s="4" t="s">
        <v>9</v>
      </c>
      <c r="P452" s="4" t="s">
        <v>9</v>
      </c>
      <c r="Q452" s="4" t="s">
        <v>9</v>
      </c>
      <c r="R452" s="4" t="s">
        <v>13</v>
      </c>
      <c r="S452" s="4" t="s">
        <v>6</v>
      </c>
    </row>
    <row r="453" spans="1:19">
      <c r="A453" t="n">
        <v>6364</v>
      </c>
      <c r="B453" s="53" t="n">
        <v>75</v>
      </c>
      <c r="C453" s="7" t="n">
        <v>15</v>
      </c>
      <c r="D453" s="7" t="n">
        <v>0</v>
      </c>
      <c r="E453" s="7" t="n">
        <v>0</v>
      </c>
      <c r="F453" s="7" t="n">
        <v>1024</v>
      </c>
      <c r="G453" s="7" t="n">
        <v>720</v>
      </c>
      <c r="H453" s="7" t="n">
        <v>0</v>
      </c>
      <c r="I453" s="7" t="n">
        <v>0</v>
      </c>
      <c r="J453" s="7" t="n">
        <v>0</v>
      </c>
      <c r="K453" s="7" t="n">
        <v>0</v>
      </c>
      <c r="L453" s="7" t="n">
        <v>1024</v>
      </c>
      <c r="M453" s="7" t="n">
        <v>720</v>
      </c>
      <c r="N453" s="7" t="n">
        <v>1065353216</v>
      </c>
      <c r="O453" s="7" t="n">
        <v>1065353216</v>
      </c>
      <c r="P453" s="7" t="n">
        <v>1065353216</v>
      </c>
      <c r="Q453" s="7" t="n">
        <v>0</v>
      </c>
      <c r="R453" s="7" t="n">
        <v>0</v>
      </c>
      <c r="S453" s="7" t="s">
        <v>85</v>
      </c>
    </row>
    <row r="454" spans="1:19">
      <c r="A454" t="s">
        <v>4</v>
      </c>
      <c r="B454" s="4" t="s">
        <v>5</v>
      </c>
      <c r="C454" s="4" t="s">
        <v>13</v>
      </c>
      <c r="D454" s="4" t="s">
        <v>13</v>
      </c>
      <c r="E454" s="4" t="s">
        <v>13</v>
      </c>
      <c r="F454" s="4" t="s">
        <v>28</v>
      </c>
      <c r="G454" s="4" t="s">
        <v>28</v>
      </c>
      <c r="H454" s="4" t="s">
        <v>28</v>
      </c>
      <c r="I454" s="4" t="s">
        <v>28</v>
      </c>
      <c r="J454" s="4" t="s">
        <v>28</v>
      </c>
    </row>
    <row r="455" spans="1:19">
      <c r="A455" t="n">
        <v>6413</v>
      </c>
      <c r="B455" s="54" t="n">
        <v>76</v>
      </c>
      <c r="C455" s="7" t="n">
        <v>15</v>
      </c>
      <c r="D455" s="7" t="n">
        <v>9</v>
      </c>
      <c r="E455" s="7" t="n">
        <v>2</v>
      </c>
      <c r="F455" s="7" t="n">
        <v>0</v>
      </c>
      <c r="G455" s="7" t="n">
        <v>0</v>
      </c>
      <c r="H455" s="7" t="n">
        <v>0</v>
      </c>
      <c r="I455" s="7" t="n">
        <v>0</v>
      </c>
      <c r="J455" s="7" t="n">
        <v>0</v>
      </c>
    </row>
    <row r="456" spans="1:19">
      <c r="A456" t="s">
        <v>4</v>
      </c>
      <c r="B456" s="4" t="s">
        <v>5</v>
      </c>
      <c r="C456" s="4" t="s">
        <v>13</v>
      </c>
      <c r="D456" s="4" t="s">
        <v>10</v>
      </c>
      <c r="E456" s="4" t="s">
        <v>10</v>
      </c>
      <c r="F456" s="4" t="s">
        <v>10</v>
      </c>
      <c r="G456" s="4" t="s">
        <v>10</v>
      </c>
      <c r="H456" s="4" t="s">
        <v>10</v>
      </c>
      <c r="I456" s="4" t="s">
        <v>10</v>
      </c>
      <c r="J456" s="4" t="s">
        <v>10</v>
      </c>
      <c r="K456" s="4" t="s">
        <v>10</v>
      </c>
      <c r="L456" s="4" t="s">
        <v>10</v>
      </c>
      <c r="M456" s="4" t="s">
        <v>10</v>
      </c>
      <c r="N456" s="4" t="s">
        <v>9</v>
      </c>
      <c r="O456" s="4" t="s">
        <v>9</v>
      </c>
      <c r="P456" s="4" t="s">
        <v>9</v>
      </c>
      <c r="Q456" s="4" t="s">
        <v>9</v>
      </c>
      <c r="R456" s="4" t="s">
        <v>13</v>
      </c>
      <c r="S456" s="4" t="s">
        <v>6</v>
      </c>
    </row>
    <row r="457" spans="1:19">
      <c r="A457" t="n">
        <v>6437</v>
      </c>
      <c r="B457" s="53" t="n">
        <v>75</v>
      </c>
      <c r="C457" s="7" t="n">
        <v>18</v>
      </c>
      <c r="D457" s="7" t="n">
        <v>0</v>
      </c>
      <c r="E457" s="7" t="n">
        <v>0</v>
      </c>
      <c r="F457" s="7" t="n">
        <v>1024</v>
      </c>
      <c r="G457" s="7" t="n">
        <v>720</v>
      </c>
      <c r="H457" s="7" t="n">
        <v>0</v>
      </c>
      <c r="I457" s="7" t="n">
        <v>0</v>
      </c>
      <c r="J457" s="7" t="n">
        <v>0</v>
      </c>
      <c r="K457" s="7" t="n">
        <v>0</v>
      </c>
      <c r="L457" s="7" t="n">
        <v>1024</v>
      </c>
      <c r="M457" s="7" t="n">
        <v>720</v>
      </c>
      <c r="N457" s="7" t="n">
        <v>1065353216</v>
      </c>
      <c r="O457" s="7" t="n">
        <v>1065353216</v>
      </c>
      <c r="P457" s="7" t="n">
        <v>1065353216</v>
      </c>
      <c r="Q457" s="7" t="n">
        <v>0</v>
      </c>
      <c r="R457" s="7" t="n">
        <v>0</v>
      </c>
      <c r="S457" s="7" t="s">
        <v>86</v>
      </c>
    </row>
    <row r="458" spans="1:19">
      <c r="A458" t="s">
        <v>4</v>
      </c>
      <c r="B458" s="4" t="s">
        <v>5</v>
      </c>
      <c r="C458" s="4" t="s">
        <v>13</v>
      </c>
      <c r="D458" s="4" t="s">
        <v>13</v>
      </c>
      <c r="E458" s="4" t="s">
        <v>13</v>
      </c>
      <c r="F458" s="4" t="s">
        <v>28</v>
      </c>
      <c r="G458" s="4" t="s">
        <v>28</v>
      </c>
      <c r="H458" s="4" t="s">
        <v>28</v>
      </c>
      <c r="I458" s="4" t="s">
        <v>28</v>
      </c>
      <c r="J458" s="4" t="s">
        <v>28</v>
      </c>
    </row>
    <row r="459" spans="1:19">
      <c r="A459" t="n">
        <v>6486</v>
      </c>
      <c r="B459" s="54" t="n">
        <v>76</v>
      </c>
      <c r="C459" s="7" t="n">
        <v>18</v>
      </c>
      <c r="D459" s="7" t="n">
        <v>9</v>
      </c>
      <c r="E459" s="7" t="n">
        <v>2</v>
      </c>
      <c r="F459" s="7" t="n">
        <v>0</v>
      </c>
      <c r="G459" s="7" t="n">
        <v>0</v>
      </c>
      <c r="H459" s="7" t="n">
        <v>0</v>
      </c>
      <c r="I459" s="7" t="n">
        <v>0</v>
      </c>
      <c r="J459" s="7" t="n">
        <v>0</v>
      </c>
    </row>
    <row r="460" spans="1:19">
      <c r="A460" t="s">
        <v>4</v>
      </c>
      <c r="B460" s="4" t="s">
        <v>5</v>
      </c>
      <c r="C460" s="4" t="s">
        <v>10</v>
      </c>
      <c r="D460" s="4" t="s">
        <v>6</v>
      </c>
      <c r="E460" s="4" t="s">
        <v>6</v>
      </c>
      <c r="F460" s="4" t="s">
        <v>6</v>
      </c>
      <c r="G460" s="4" t="s">
        <v>13</v>
      </c>
      <c r="H460" s="4" t="s">
        <v>9</v>
      </c>
      <c r="I460" s="4" t="s">
        <v>28</v>
      </c>
      <c r="J460" s="4" t="s">
        <v>28</v>
      </c>
      <c r="K460" s="4" t="s">
        <v>28</v>
      </c>
      <c r="L460" s="4" t="s">
        <v>28</v>
      </c>
      <c r="M460" s="4" t="s">
        <v>28</v>
      </c>
      <c r="N460" s="4" t="s">
        <v>28</v>
      </c>
      <c r="O460" s="4" t="s">
        <v>28</v>
      </c>
      <c r="P460" s="4" t="s">
        <v>6</v>
      </c>
      <c r="Q460" s="4" t="s">
        <v>6</v>
      </c>
      <c r="R460" s="4" t="s">
        <v>9</v>
      </c>
      <c r="S460" s="4" t="s">
        <v>13</v>
      </c>
      <c r="T460" s="4" t="s">
        <v>9</v>
      </c>
      <c r="U460" s="4" t="s">
        <v>9</v>
      </c>
      <c r="V460" s="4" t="s">
        <v>10</v>
      </c>
    </row>
    <row r="461" spans="1:19">
      <c r="A461" t="n">
        <v>6510</v>
      </c>
      <c r="B461" s="19" t="n">
        <v>19</v>
      </c>
      <c r="C461" s="7" t="n">
        <v>7032</v>
      </c>
      <c r="D461" s="7" t="s">
        <v>87</v>
      </c>
      <c r="E461" s="7" t="s">
        <v>88</v>
      </c>
      <c r="F461" s="7" t="s">
        <v>12</v>
      </c>
      <c r="G461" s="7" t="n">
        <v>0</v>
      </c>
      <c r="H461" s="7" t="n">
        <v>1</v>
      </c>
      <c r="I461" s="7" t="n">
        <v>0</v>
      </c>
      <c r="J461" s="7" t="n">
        <v>0</v>
      </c>
      <c r="K461" s="7" t="n">
        <v>0</v>
      </c>
      <c r="L461" s="7" t="n">
        <v>0</v>
      </c>
      <c r="M461" s="7" t="n">
        <v>1</v>
      </c>
      <c r="N461" s="7" t="n">
        <v>1.60000002384186</v>
      </c>
      <c r="O461" s="7" t="n">
        <v>0.0900000035762787</v>
      </c>
      <c r="P461" s="7" t="s">
        <v>12</v>
      </c>
      <c r="Q461" s="7" t="s">
        <v>12</v>
      </c>
      <c r="R461" s="7" t="n">
        <v>-1</v>
      </c>
      <c r="S461" s="7" t="n">
        <v>0</v>
      </c>
      <c r="T461" s="7" t="n">
        <v>0</v>
      </c>
      <c r="U461" s="7" t="n">
        <v>0</v>
      </c>
      <c r="V461" s="7" t="n">
        <v>0</v>
      </c>
    </row>
    <row r="462" spans="1:19">
      <c r="A462" t="s">
        <v>4</v>
      </c>
      <c r="B462" s="4" t="s">
        <v>5</v>
      </c>
      <c r="C462" s="4" t="s">
        <v>10</v>
      </c>
      <c r="D462" s="4" t="s">
        <v>13</v>
      </c>
      <c r="E462" s="4" t="s">
        <v>13</v>
      </c>
      <c r="F462" s="4" t="s">
        <v>6</v>
      </c>
    </row>
    <row r="463" spans="1:19">
      <c r="A463" t="n">
        <v>6580</v>
      </c>
      <c r="B463" s="21" t="n">
        <v>20</v>
      </c>
      <c r="C463" s="7" t="n">
        <v>0</v>
      </c>
      <c r="D463" s="7" t="n">
        <v>3</v>
      </c>
      <c r="E463" s="7" t="n">
        <v>10</v>
      </c>
      <c r="F463" s="7" t="s">
        <v>89</v>
      </c>
    </row>
    <row r="464" spans="1:19">
      <c r="A464" t="s">
        <v>4</v>
      </c>
      <c r="B464" s="4" t="s">
        <v>5</v>
      </c>
      <c r="C464" s="4" t="s">
        <v>10</v>
      </c>
    </row>
    <row r="465" spans="1:22">
      <c r="A465" t="n">
        <v>6598</v>
      </c>
      <c r="B465" s="37" t="n">
        <v>16</v>
      </c>
      <c r="C465" s="7" t="n">
        <v>0</v>
      </c>
    </row>
    <row r="466" spans="1:22">
      <c r="A466" t="s">
        <v>4</v>
      </c>
      <c r="B466" s="4" t="s">
        <v>5</v>
      </c>
      <c r="C466" s="4" t="s">
        <v>10</v>
      </c>
      <c r="D466" s="4" t="s">
        <v>13</v>
      </c>
      <c r="E466" s="4" t="s">
        <v>13</v>
      </c>
      <c r="F466" s="4" t="s">
        <v>6</v>
      </c>
    </row>
    <row r="467" spans="1:22">
      <c r="A467" t="n">
        <v>6601</v>
      </c>
      <c r="B467" s="21" t="n">
        <v>20</v>
      </c>
      <c r="C467" s="7" t="n">
        <v>7032</v>
      </c>
      <c r="D467" s="7" t="n">
        <v>3</v>
      </c>
      <c r="E467" s="7" t="n">
        <v>10</v>
      </c>
      <c r="F467" s="7" t="s">
        <v>89</v>
      </c>
    </row>
    <row r="468" spans="1:22">
      <c r="A468" t="s">
        <v>4</v>
      </c>
      <c r="B468" s="4" t="s">
        <v>5</v>
      </c>
      <c r="C468" s="4" t="s">
        <v>10</v>
      </c>
    </row>
    <row r="469" spans="1:22">
      <c r="A469" t="n">
        <v>6619</v>
      </c>
      <c r="B469" s="37" t="n">
        <v>16</v>
      </c>
      <c r="C469" s="7" t="n">
        <v>0</v>
      </c>
    </row>
    <row r="470" spans="1:22">
      <c r="A470" t="s">
        <v>4</v>
      </c>
      <c r="B470" s="4" t="s">
        <v>5</v>
      </c>
      <c r="C470" s="4" t="s">
        <v>10</v>
      </c>
      <c r="D470" s="4" t="s">
        <v>13</v>
      </c>
      <c r="E470" s="4" t="s">
        <v>13</v>
      </c>
      <c r="F470" s="4" t="s">
        <v>6</v>
      </c>
    </row>
    <row r="471" spans="1:22">
      <c r="A471" t="n">
        <v>6622</v>
      </c>
      <c r="B471" s="21" t="n">
        <v>20</v>
      </c>
      <c r="C471" s="7" t="n">
        <v>7033</v>
      </c>
      <c r="D471" s="7" t="n">
        <v>3</v>
      </c>
      <c r="E471" s="7" t="n">
        <v>10</v>
      </c>
      <c r="F471" s="7" t="s">
        <v>89</v>
      </c>
    </row>
    <row r="472" spans="1:22">
      <c r="A472" t="s">
        <v>4</v>
      </c>
      <c r="B472" s="4" t="s">
        <v>5</v>
      </c>
      <c r="C472" s="4" t="s">
        <v>10</v>
      </c>
    </row>
    <row r="473" spans="1:22">
      <c r="A473" t="n">
        <v>6640</v>
      </c>
      <c r="B473" s="37" t="n">
        <v>16</v>
      </c>
      <c r="C473" s="7" t="n">
        <v>0</v>
      </c>
    </row>
    <row r="474" spans="1:22">
      <c r="A474" t="s">
        <v>4</v>
      </c>
      <c r="B474" s="4" t="s">
        <v>5</v>
      </c>
      <c r="C474" s="4" t="s">
        <v>10</v>
      </c>
      <c r="D474" s="4" t="s">
        <v>9</v>
      </c>
    </row>
    <row r="475" spans="1:22">
      <c r="A475" t="n">
        <v>6643</v>
      </c>
      <c r="B475" s="55" t="n">
        <v>43</v>
      </c>
      <c r="C475" s="7" t="n">
        <v>122</v>
      </c>
      <c r="D475" s="7" t="n">
        <v>128</v>
      </c>
    </row>
    <row r="476" spans="1:22">
      <c r="A476" t="s">
        <v>4</v>
      </c>
      <c r="B476" s="4" t="s">
        <v>5</v>
      </c>
      <c r="C476" s="4" t="s">
        <v>6</v>
      </c>
      <c r="D476" s="4" t="s">
        <v>10</v>
      </c>
    </row>
    <row r="477" spans="1:22">
      <c r="A477" t="n">
        <v>6650</v>
      </c>
      <c r="B477" s="56" t="n">
        <v>29</v>
      </c>
      <c r="C477" s="7" t="s">
        <v>90</v>
      </c>
      <c r="D477" s="7" t="n">
        <v>0</v>
      </c>
    </row>
    <row r="478" spans="1:22">
      <c r="A478" t="s">
        <v>4</v>
      </c>
      <c r="B478" s="4" t="s">
        <v>5</v>
      </c>
      <c r="C478" s="4" t="s">
        <v>6</v>
      </c>
      <c r="D478" s="4" t="s">
        <v>10</v>
      </c>
    </row>
    <row r="479" spans="1:22">
      <c r="A479" t="n">
        <v>6670</v>
      </c>
      <c r="B479" s="56" t="n">
        <v>29</v>
      </c>
      <c r="C479" s="7" t="s">
        <v>91</v>
      </c>
      <c r="D479" s="7" t="n">
        <v>7032</v>
      </c>
    </row>
    <row r="480" spans="1:22">
      <c r="A480" t="s">
        <v>4</v>
      </c>
      <c r="B480" s="4" t="s">
        <v>5</v>
      </c>
      <c r="C480" s="4" t="s">
        <v>10</v>
      </c>
      <c r="D480" s="4" t="s">
        <v>9</v>
      </c>
    </row>
    <row r="481" spans="1:6">
      <c r="A481" t="n">
        <v>6683</v>
      </c>
      <c r="B481" s="55" t="n">
        <v>43</v>
      </c>
      <c r="C481" s="7" t="n">
        <v>0</v>
      </c>
      <c r="D481" s="7" t="n">
        <v>512</v>
      </c>
    </row>
    <row r="482" spans="1:6">
      <c r="A482" t="s">
        <v>4</v>
      </c>
      <c r="B482" s="4" t="s">
        <v>5</v>
      </c>
      <c r="C482" s="4" t="s">
        <v>10</v>
      </c>
      <c r="D482" s="4" t="s">
        <v>28</v>
      </c>
      <c r="E482" s="4" t="s">
        <v>28</v>
      </c>
      <c r="F482" s="4" t="s">
        <v>28</v>
      </c>
      <c r="G482" s="4" t="s">
        <v>28</v>
      </c>
    </row>
    <row r="483" spans="1:6">
      <c r="A483" t="n">
        <v>6690</v>
      </c>
      <c r="B483" s="26" t="n">
        <v>46</v>
      </c>
      <c r="C483" s="7" t="n">
        <v>0</v>
      </c>
      <c r="D483" s="7" t="n">
        <v>-8.71000003814697</v>
      </c>
      <c r="E483" s="7" t="n">
        <v>38.5900001525879</v>
      </c>
      <c r="F483" s="7" t="n">
        <v>129.419998168945</v>
      </c>
      <c r="G483" s="7" t="n">
        <v>309.100006103516</v>
      </c>
    </row>
    <row r="484" spans="1:6">
      <c r="A484" t="s">
        <v>4</v>
      </c>
      <c r="B484" s="4" t="s">
        <v>5</v>
      </c>
      <c r="C484" s="4" t="s">
        <v>10</v>
      </c>
      <c r="D484" s="4" t="s">
        <v>28</v>
      </c>
      <c r="E484" s="4" t="s">
        <v>28</v>
      </c>
      <c r="F484" s="4" t="s">
        <v>28</v>
      </c>
      <c r="G484" s="4" t="s">
        <v>28</v>
      </c>
    </row>
    <row r="485" spans="1:6">
      <c r="A485" t="n">
        <v>6709</v>
      </c>
      <c r="B485" s="26" t="n">
        <v>46</v>
      </c>
      <c r="C485" s="7" t="n">
        <v>7032</v>
      </c>
      <c r="D485" s="7" t="n">
        <v>-3.76999998092651</v>
      </c>
      <c r="E485" s="7" t="n">
        <v>42.2999992370605</v>
      </c>
      <c r="F485" s="7" t="n">
        <v>126.080001831055</v>
      </c>
      <c r="G485" s="7" t="n">
        <v>303.399993896484</v>
      </c>
    </row>
    <row r="486" spans="1:6">
      <c r="A486" t="s">
        <v>4</v>
      </c>
      <c r="B486" s="4" t="s">
        <v>5</v>
      </c>
      <c r="C486" s="4" t="s">
        <v>13</v>
      </c>
      <c r="D486" s="4" t="s">
        <v>10</v>
      </c>
      <c r="E486" s="4" t="s">
        <v>13</v>
      </c>
      <c r="F486" s="4" t="s">
        <v>6</v>
      </c>
      <c r="G486" s="4" t="s">
        <v>6</v>
      </c>
      <c r="H486" s="4" t="s">
        <v>6</v>
      </c>
      <c r="I486" s="4" t="s">
        <v>6</v>
      </c>
      <c r="J486" s="4" t="s">
        <v>6</v>
      </c>
      <c r="K486" s="4" t="s">
        <v>6</v>
      </c>
      <c r="L486" s="4" t="s">
        <v>6</v>
      </c>
      <c r="M486" s="4" t="s">
        <v>6</v>
      </c>
      <c r="N486" s="4" t="s">
        <v>6</v>
      </c>
      <c r="O486" s="4" t="s">
        <v>6</v>
      </c>
      <c r="P486" s="4" t="s">
        <v>6</v>
      </c>
      <c r="Q486" s="4" t="s">
        <v>6</v>
      </c>
      <c r="R486" s="4" t="s">
        <v>6</v>
      </c>
      <c r="S486" s="4" t="s">
        <v>6</v>
      </c>
      <c r="T486" s="4" t="s">
        <v>6</v>
      </c>
      <c r="U486" s="4" t="s">
        <v>6</v>
      </c>
    </row>
    <row r="487" spans="1:6">
      <c r="A487" t="n">
        <v>6728</v>
      </c>
      <c r="B487" s="48" t="n">
        <v>36</v>
      </c>
      <c r="C487" s="7" t="n">
        <v>8</v>
      </c>
      <c r="D487" s="7" t="n">
        <v>0</v>
      </c>
      <c r="E487" s="7" t="n">
        <v>0</v>
      </c>
      <c r="F487" s="7" t="s">
        <v>92</v>
      </c>
      <c r="G487" s="7" t="s">
        <v>93</v>
      </c>
      <c r="H487" s="7" t="s">
        <v>94</v>
      </c>
      <c r="I487" s="7" t="s">
        <v>12</v>
      </c>
      <c r="J487" s="7" t="s">
        <v>12</v>
      </c>
      <c r="K487" s="7" t="s">
        <v>12</v>
      </c>
      <c r="L487" s="7" t="s">
        <v>12</v>
      </c>
      <c r="M487" s="7" t="s">
        <v>12</v>
      </c>
      <c r="N487" s="7" t="s">
        <v>12</v>
      </c>
      <c r="O487" s="7" t="s">
        <v>12</v>
      </c>
      <c r="P487" s="7" t="s">
        <v>12</v>
      </c>
      <c r="Q487" s="7" t="s">
        <v>12</v>
      </c>
      <c r="R487" s="7" t="s">
        <v>12</v>
      </c>
      <c r="S487" s="7" t="s">
        <v>12</v>
      </c>
      <c r="T487" s="7" t="s">
        <v>12</v>
      </c>
      <c r="U487" s="7" t="s">
        <v>12</v>
      </c>
    </row>
    <row r="488" spans="1:6">
      <c r="A488" t="s">
        <v>4</v>
      </c>
      <c r="B488" s="4" t="s">
        <v>5</v>
      </c>
      <c r="C488" s="4" t="s">
        <v>10</v>
      </c>
      <c r="D488" s="4" t="s">
        <v>13</v>
      </c>
      <c r="E488" s="4" t="s">
        <v>6</v>
      </c>
      <c r="F488" s="4" t="s">
        <v>28</v>
      </c>
      <c r="G488" s="4" t="s">
        <v>28</v>
      </c>
      <c r="H488" s="4" t="s">
        <v>28</v>
      </c>
    </row>
    <row r="489" spans="1:6">
      <c r="A489" t="n">
        <v>6779</v>
      </c>
      <c r="B489" s="49" t="n">
        <v>48</v>
      </c>
      <c r="C489" s="7" t="n">
        <v>0</v>
      </c>
      <c r="D489" s="7" t="n">
        <v>0</v>
      </c>
      <c r="E489" s="7" t="s">
        <v>92</v>
      </c>
      <c r="F489" s="7" t="n">
        <v>-1</v>
      </c>
      <c r="G489" s="7" t="n">
        <v>0.5</v>
      </c>
      <c r="H489" s="7" t="n">
        <v>0</v>
      </c>
    </row>
    <row r="490" spans="1:6">
      <c r="A490" t="s">
        <v>4</v>
      </c>
      <c r="B490" s="4" t="s">
        <v>5</v>
      </c>
      <c r="C490" s="4" t="s">
        <v>13</v>
      </c>
      <c r="D490" s="4" t="s">
        <v>10</v>
      </c>
      <c r="E490" s="4" t="s">
        <v>13</v>
      </c>
      <c r="F490" s="4" t="s">
        <v>6</v>
      </c>
      <c r="G490" s="4" t="s">
        <v>6</v>
      </c>
      <c r="H490" s="4" t="s">
        <v>6</v>
      </c>
      <c r="I490" s="4" t="s">
        <v>6</v>
      </c>
      <c r="J490" s="4" t="s">
        <v>6</v>
      </c>
      <c r="K490" s="4" t="s">
        <v>6</v>
      </c>
      <c r="L490" s="4" t="s">
        <v>6</v>
      </c>
      <c r="M490" s="4" t="s">
        <v>6</v>
      </c>
      <c r="N490" s="4" t="s">
        <v>6</v>
      </c>
      <c r="O490" s="4" t="s">
        <v>6</v>
      </c>
      <c r="P490" s="4" t="s">
        <v>6</v>
      </c>
      <c r="Q490" s="4" t="s">
        <v>6</v>
      </c>
      <c r="R490" s="4" t="s">
        <v>6</v>
      </c>
      <c r="S490" s="4" t="s">
        <v>6</v>
      </c>
      <c r="T490" s="4" t="s">
        <v>6</v>
      </c>
      <c r="U490" s="4" t="s">
        <v>6</v>
      </c>
    </row>
    <row r="491" spans="1:6">
      <c r="A491" t="n">
        <v>6805</v>
      </c>
      <c r="B491" s="48" t="n">
        <v>36</v>
      </c>
      <c r="C491" s="7" t="n">
        <v>8</v>
      </c>
      <c r="D491" s="7" t="n">
        <v>7033</v>
      </c>
      <c r="E491" s="7" t="n">
        <v>0</v>
      </c>
      <c r="F491" s="7" t="s">
        <v>61</v>
      </c>
      <c r="G491" s="7" t="s">
        <v>12</v>
      </c>
      <c r="H491" s="7" t="s">
        <v>12</v>
      </c>
      <c r="I491" s="7" t="s">
        <v>12</v>
      </c>
      <c r="J491" s="7" t="s">
        <v>12</v>
      </c>
      <c r="K491" s="7" t="s">
        <v>12</v>
      </c>
      <c r="L491" s="7" t="s">
        <v>12</v>
      </c>
      <c r="M491" s="7" t="s">
        <v>12</v>
      </c>
      <c r="N491" s="7" t="s">
        <v>12</v>
      </c>
      <c r="O491" s="7" t="s">
        <v>12</v>
      </c>
      <c r="P491" s="7" t="s">
        <v>12</v>
      </c>
      <c r="Q491" s="7" t="s">
        <v>12</v>
      </c>
      <c r="R491" s="7" t="s">
        <v>12</v>
      </c>
      <c r="S491" s="7" t="s">
        <v>12</v>
      </c>
      <c r="T491" s="7" t="s">
        <v>12</v>
      </c>
      <c r="U491" s="7" t="s">
        <v>12</v>
      </c>
    </row>
    <row r="492" spans="1:6">
      <c r="A492" t="s">
        <v>4</v>
      </c>
      <c r="B492" s="4" t="s">
        <v>5</v>
      </c>
      <c r="C492" s="4" t="s">
        <v>10</v>
      </c>
      <c r="D492" s="4" t="s">
        <v>13</v>
      </c>
      <c r="E492" s="4" t="s">
        <v>6</v>
      </c>
      <c r="F492" s="4" t="s">
        <v>28</v>
      </c>
      <c r="G492" s="4" t="s">
        <v>28</v>
      </c>
      <c r="H492" s="4" t="s">
        <v>28</v>
      </c>
    </row>
    <row r="493" spans="1:6">
      <c r="A493" t="n">
        <v>6836</v>
      </c>
      <c r="B493" s="49" t="n">
        <v>48</v>
      </c>
      <c r="C493" s="7" t="n">
        <v>7033</v>
      </c>
      <c r="D493" s="7" t="n">
        <v>0</v>
      </c>
      <c r="E493" s="7" t="s">
        <v>61</v>
      </c>
      <c r="F493" s="7" t="n">
        <v>-1</v>
      </c>
      <c r="G493" s="7" t="n">
        <v>1</v>
      </c>
      <c r="H493" s="7" t="n">
        <v>0</v>
      </c>
    </row>
    <row r="494" spans="1:6">
      <c r="A494" t="s">
        <v>4</v>
      </c>
      <c r="B494" s="4" t="s">
        <v>5</v>
      </c>
      <c r="C494" s="4" t="s">
        <v>10</v>
      </c>
    </row>
    <row r="495" spans="1:6">
      <c r="A495" t="n">
        <v>6863</v>
      </c>
      <c r="B495" s="37" t="n">
        <v>16</v>
      </c>
      <c r="C495" s="7" t="n">
        <v>2000</v>
      </c>
    </row>
    <row r="496" spans="1:6">
      <c r="A496" t="s">
        <v>4</v>
      </c>
      <c r="B496" s="4" t="s">
        <v>5</v>
      </c>
      <c r="C496" s="4" t="s">
        <v>13</v>
      </c>
      <c r="D496" s="4" t="s">
        <v>10</v>
      </c>
      <c r="E496" s="4" t="s">
        <v>10</v>
      </c>
      <c r="F496" s="4" t="s">
        <v>10</v>
      </c>
      <c r="G496" s="4" t="s">
        <v>10</v>
      </c>
      <c r="H496" s="4" t="s">
        <v>13</v>
      </c>
    </row>
    <row r="497" spans="1:21">
      <c r="A497" t="n">
        <v>6866</v>
      </c>
      <c r="B497" s="30" t="n">
        <v>25</v>
      </c>
      <c r="C497" s="7" t="n">
        <v>5</v>
      </c>
      <c r="D497" s="7" t="n">
        <v>65535</v>
      </c>
      <c r="E497" s="7" t="n">
        <v>65535</v>
      </c>
      <c r="F497" s="7" t="n">
        <v>65535</v>
      </c>
      <c r="G497" s="7" t="n">
        <v>65535</v>
      </c>
      <c r="H497" s="7" t="n">
        <v>100</v>
      </c>
    </row>
    <row r="498" spans="1:21">
      <c r="A498" t="s">
        <v>4</v>
      </c>
      <c r="B498" s="4" t="s">
        <v>5</v>
      </c>
      <c r="C498" s="4" t="s">
        <v>10</v>
      </c>
      <c r="D498" s="4" t="s">
        <v>13</v>
      </c>
      <c r="E498" s="4" t="s">
        <v>13</v>
      </c>
      <c r="F498" s="4" t="s">
        <v>9</v>
      </c>
      <c r="G498" s="4" t="s">
        <v>38</v>
      </c>
      <c r="H498" s="4" t="s">
        <v>13</v>
      </c>
      <c r="I498" s="4" t="s">
        <v>13</v>
      </c>
      <c r="J498" s="4" t="s">
        <v>13</v>
      </c>
    </row>
    <row r="499" spans="1:21">
      <c r="A499" t="n">
        <v>6877</v>
      </c>
      <c r="B499" s="31" t="n">
        <v>24</v>
      </c>
      <c r="C499" s="7" t="n">
        <v>65533</v>
      </c>
      <c r="D499" s="7" t="n">
        <v>7</v>
      </c>
      <c r="E499" s="7" t="n">
        <v>17</v>
      </c>
      <c r="F499" s="7" t="n">
        <v>52300</v>
      </c>
      <c r="G499" s="7" t="s">
        <v>95</v>
      </c>
      <c r="H499" s="7" t="n">
        <v>8</v>
      </c>
      <c r="I499" s="7" t="n">
        <v>2</v>
      </c>
      <c r="J499" s="7" t="n">
        <v>0</v>
      </c>
    </row>
    <row r="500" spans="1:21">
      <c r="A500" t="s">
        <v>4</v>
      </c>
      <c r="B500" s="4" t="s">
        <v>5</v>
      </c>
      <c r="C500" s="4" t="s">
        <v>10</v>
      </c>
    </row>
    <row r="501" spans="1:21">
      <c r="A501" t="n">
        <v>6923</v>
      </c>
      <c r="B501" s="37" t="n">
        <v>16</v>
      </c>
      <c r="C501" s="7" t="n">
        <v>1</v>
      </c>
    </row>
    <row r="502" spans="1:21">
      <c r="A502" t="s">
        <v>4</v>
      </c>
      <c r="B502" s="4" t="s">
        <v>5</v>
      </c>
      <c r="C502" s="4" t="s">
        <v>13</v>
      </c>
      <c r="D502" s="4" t="s">
        <v>10</v>
      </c>
    </row>
    <row r="503" spans="1:21">
      <c r="A503" t="n">
        <v>6926</v>
      </c>
      <c r="B503" s="15" t="n">
        <v>50</v>
      </c>
      <c r="C503" s="7" t="n">
        <v>52</v>
      </c>
      <c r="D503" s="7" t="n">
        <v>52300</v>
      </c>
    </row>
    <row r="504" spans="1:21">
      <c r="A504" t="s">
        <v>4</v>
      </c>
      <c r="B504" s="4" t="s">
        <v>5</v>
      </c>
      <c r="C504" s="4" t="s">
        <v>10</v>
      </c>
    </row>
    <row r="505" spans="1:21">
      <c r="A505" t="n">
        <v>6930</v>
      </c>
      <c r="B505" s="37" t="n">
        <v>16</v>
      </c>
      <c r="C505" s="7" t="n">
        <v>800</v>
      </c>
    </row>
    <row r="506" spans="1:21">
      <c r="A506" t="s">
        <v>4</v>
      </c>
      <c r="B506" s="4" t="s">
        <v>5</v>
      </c>
      <c r="C506" s="4" t="s">
        <v>13</v>
      </c>
    </row>
    <row r="507" spans="1:21">
      <c r="A507" t="n">
        <v>6933</v>
      </c>
      <c r="B507" s="33" t="n">
        <v>27</v>
      </c>
      <c r="C507" s="7" t="n">
        <v>0</v>
      </c>
    </row>
    <row r="508" spans="1:21">
      <c r="A508" t="s">
        <v>4</v>
      </c>
      <c r="B508" s="4" t="s">
        <v>5</v>
      </c>
      <c r="C508" s="4" t="s">
        <v>10</v>
      </c>
    </row>
    <row r="509" spans="1:21">
      <c r="A509" t="n">
        <v>6935</v>
      </c>
      <c r="B509" s="37" t="n">
        <v>16</v>
      </c>
      <c r="C509" s="7" t="n">
        <v>500</v>
      </c>
    </row>
    <row r="510" spans="1:21">
      <c r="A510" t="s">
        <v>4</v>
      </c>
      <c r="B510" s="4" t="s">
        <v>5</v>
      </c>
      <c r="C510" s="4" t="s">
        <v>10</v>
      </c>
      <c r="D510" s="4" t="s">
        <v>13</v>
      </c>
      <c r="E510" s="4" t="s">
        <v>13</v>
      </c>
      <c r="F510" s="4" t="s">
        <v>9</v>
      </c>
      <c r="G510" s="4" t="s">
        <v>38</v>
      </c>
      <c r="H510" s="4" t="s">
        <v>13</v>
      </c>
      <c r="I510" s="4" t="s">
        <v>13</v>
      </c>
      <c r="J510" s="4" t="s">
        <v>13</v>
      </c>
      <c r="K510" s="4" t="s">
        <v>13</v>
      </c>
    </row>
    <row r="511" spans="1:21">
      <c r="A511" t="n">
        <v>6938</v>
      </c>
      <c r="B511" s="31" t="n">
        <v>24</v>
      </c>
      <c r="C511" s="7" t="n">
        <v>65533</v>
      </c>
      <c r="D511" s="7" t="n">
        <v>7</v>
      </c>
      <c r="E511" s="7" t="n">
        <v>17</v>
      </c>
      <c r="F511" s="7" t="n">
        <v>52301</v>
      </c>
      <c r="G511" s="7" t="s">
        <v>96</v>
      </c>
      <c r="H511" s="7" t="n">
        <v>8</v>
      </c>
      <c r="I511" s="7" t="n">
        <v>6</v>
      </c>
      <c r="J511" s="7" t="n">
        <v>2</v>
      </c>
      <c r="K511" s="7" t="n">
        <v>0</v>
      </c>
    </row>
    <row r="512" spans="1:21">
      <c r="A512" t="s">
        <v>4</v>
      </c>
      <c r="B512" s="4" t="s">
        <v>5</v>
      </c>
      <c r="C512" s="4" t="s">
        <v>10</v>
      </c>
    </row>
    <row r="513" spans="1:11">
      <c r="A513" t="n">
        <v>7034</v>
      </c>
      <c r="B513" s="37" t="n">
        <v>16</v>
      </c>
      <c r="C513" s="7" t="n">
        <v>1</v>
      </c>
    </row>
    <row r="514" spans="1:11">
      <c r="A514" t="s">
        <v>4</v>
      </c>
      <c r="B514" s="4" t="s">
        <v>5</v>
      </c>
      <c r="C514" s="4" t="s">
        <v>13</v>
      </c>
      <c r="D514" s="4" t="s">
        <v>10</v>
      </c>
    </row>
    <row r="515" spans="1:11">
      <c r="A515" t="n">
        <v>7037</v>
      </c>
      <c r="B515" s="15" t="n">
        <v>50</v>
      </c>
      <c r="C515" s="7" t="n">
        <v>52</v>
      </c>
      <c r="D515" s="7" t="n">
        <v>52301</v>
      </c>
    </row>
    <row r="516" spans="1:11">
      <c r="A516" t="s">
        <v>4</v>
      </c>
      <c r="B516" s="4" t="s">
        <v>5</v>
      </c>
      <c r="C516" s="4" t="s">
        <v>10</v>
      </c>
    </row>
    <row r="517" spans="1:11">
      <c r="A517" t="n">
        <v>7041</v>
      </c>
      <c r="B517" s="37" t="n">
        <v>16</v>
      </c>
      <c r="C517" s="7" t="n">
        <v>800</v>
      </c>
    </row>
    <row r="518" spans="1:11">
      <c r="A518" t="s">
        <v>4</v>
      </c>
      <c r="B518" s="4" t="s">
        <v>5</v>
      </c>
      <c r="C518" s="4" t="s">
        <v>13</v>
      </c>
    </row>
    <row r="519" spans="1:11">
      <c r="A519" t="n">
        <v>7044</v>
      </c>
      <c r="B519" s="33" t="n">
        <v>27</v>
      </c>
      <c r="C519" s="7" t="n">
        <v>0</v>
      </c>
    </row>
    <row r="520" spans="1:11">
      <c r="A520" t="s">
        <v>4</v>
      </c>
      <c r="B520" s="4" t="s">
        <v>5</v>
      </c>
      <c r="C520" s="4" t="s">
        <v>13</v>
      </c>
    </row>
    <row r="521" spans="1:11">
      <c r="A521" t="n">
        <v>7046</v>
      </c>
      <c r="B521" s="33" t="n">
        <v>27</v>
      </c>
      <c r="C521" s="7" t="n">
        <v>1</v>
      </c>
    </row>
    <row r="522" spans="1:11">
      <c r="A522" t="s">
        <v>4</v>
      </c>
      <c r="B522" s="4" t="s">
        <v>5</v>
      </c>
      <c r="C522" s="4" t="s">
        <v>13</v>
      </c>
      <c r="D522" s="4" t="s">
        <v>10</v>
      </c>
      <c r="E522" s="4" t="s">
        <v>10</v>
      </c>
      <c r="F522" s="4" t="s">
        <v>10</v>
      </c>
      <c r="G522" s="4" t="s">
        <v>10</v>
      </c>
      <c r="H522" s="4" t="s">
        <v>13</v>
      </c>
    </row>
    <row r="523" spans="1:11">
      <c r="A523" t="n">
        <v>7048</v>
      </c>
      <c r="B523" s="30" t="n">
        <v>25</v>
      </c>
      <c r="C523" s="7" t="n">
        <v>5</v>
      </c>
      <c r="D523" s="7" t="n">
        <v>65535</v>
      </c>
      <c r="E523" s="7" t="n">
        <v>65535</v>
      </c>
      <c r="F523" s="7" t="n">
        <v>65535</v>
      </c>
      <c r="G523" s="7" t="n">
        <v>65535</v>
      </c>
      <c r="H523" s="7" t="n">
        <v>0</v>
      </c>
    </row>
    <row r="524" spans="1:11">
      <c r="A524" t="s">
        <v>4</v>
      </c>
      <c r="B524" s="4" t="s">
        <v>5</v>
      </c>
      <c r="C524" s="4" t="s">
        <v>13</v>
      </c>
      <c r="D524" s="4" t="s">
        <v>10</v>
      </c>
      <c r="E524" s="4" t="s">
        <v>9</v>
      </c>
      <c r="F524" s="4" t="s">
        <v>10</v>
      </c>
      <c r="G524" s="4" t="s">
        <v>9</v>
      </c>
      <c r="H524" s="4" t="s">
        <v>13</v>
      </c>
    </row>
    <row r="525" spans="1:11">
      <c r="A525" t="n">
        <v>7059</v>
      </c>
      <c r="B525" s="16" t="n">
        <v>49</v>
      </c>
      <c r="C525" s="7" t="n">
        <v>0</v>
      </c>
      <c r="D525" s="7" t="n">
        <v>556</v>
      </c>
      <c r="E525" s="7" t="n">
        <v>1065353216</v>
      </c>
      <c r="F525" s="7" t="n">
        <v>0</v>
      </c>
      <c r="G525" s="7" t="n">
        <v>0</v>
      </c>
      <c r="H525" s="7" t="n">
        <v>0</v>
      </c>
    </row>
    <row r="526" spans="1:11">
      <c r="A526" t="s">
        <v>4</v>
      </c>
      <c r="B526" s="4" t="s">
        <v>5</v>
      </c>
      <c r="C526" s="4" t="s">
        <v>10</v>
      </c>
    </row>
    <row r="527" spans="1:11">
      <c r="A527" t="n">
        <v>7074</v>
      </c>
      <c r="B527" s="37" t="n">
        <v>16</v>
      </c>
      <c r="C527" s="7" t="n">
        <v>1000</v>
      </c>
    </row>
    <row r="528" spans="1:11">
      <c r="A528" t="s">
        <v>4</v>
      </c>
      <c r="B528" s="4" t="s">
        <v>5</v>
      </c>
      <c r="C528" s="4" t="s">
        <v>13</v>
      </c>
      <c r="D528" s="4" t="s">
        <v>13</v>
      </c>
      <c r="E528" s="4" t="s">
        <v>13</v>
      </c>
      <c r="F528" s="4" t="s">
        <v>28</v>
      </c>
      <c r="G528" s="4" t="s">
        <v>28</v>
      </c>
      <c r="H528" s="4" t="s">
        <v>28</v>
      </c>
      <c r="I528" s="4" t="s">
        <v>28</v>
      </c>
      <c r="J528" s="4" t="s">
        <v>28</v>
      </c>
    </row>
    <row r="529" spans="1:10">
      <c r="A529" t="n">
        <v>7077</v>
      </c>
      <c r="B529" s="54" t="n">
        <v>76</v>
      </c>
      <c r="C529" s="7" t="n">
        <v>3</v>
      </c>
      <c r="D529" s="7" t="n">
        <v>3</v>
      </c>
      <c r="E529" s="7" t="n">
        <v>2</v>
      </c>
      <c r="F529" s="7" t="n">
        <v>1</v>
      </c>
      <c r="G529" s="7" t="n">
        <v>1</v>
      </c>
      <c r="H529" s="7" t="n">
        <v>1</v>
      </c>
      <c r="I529" s="7" t="n">
        <v>1</v>
      </c>
      <c r="J529" s="7" t="n">
        <v>4000</v>
      </c>
    </row>
    <row r="530" spans="1:10">
      <c r="A530" t="s">
        <v>4</v>
      </c>
      <c r="B530" s="4" t="s">
        <v>5</v>
      </c>
      <c r="C530" s="4" t="s">
        <v>13</v>
      </c>
      <c r="D530" s="4" t="s">
        <v>13</v>
      </c>
      <c r="E530" s="4" t="s">
        <v>13</v>
      </c>
      <c r="F530" s="4" t="s">
        <v>28</v>
      </c>
      <c r="G530" s="4" t="s">
        <v>28</v>
      </c>
      <c r="H530" s="4" t="s">
        <v>28</v>
      </c>
      <c r="I530" s="4" t="s">
        <v>28</v>
      </c>
      <c r="J530" s="4" t="s">
        <v>28</v>
      </c>
    </row>
    <row r="531" spans="1:10">
      <c r="A531" t="n">
        <v>7101</v>
      </c>
      <c r="B531" s="54" t="n">
        <v>76</v>
      </c>
      <c r="C531" s="7" t="n">
        <v>3</v>
      </c>
      <c r="D531" s="7" t="n">
        <v>1</v>
      </c>
      <c r="E531" s="7" t="n">
        <v>2</v>
      </c>
      <c r="F531" s="7" t="n">
        <v>1</v>
      </c>
      <c r="G531" s="7" t="n">
        <v>1</v>
      </c>
      <c r="H531" s="7" t="n">
        <v>0</v>
      </c>
      <c r="I531" s="7" t="n">
        <v>0</v>
      </c>
      <c r="J531" s="7" t="n">
        <v>0</v>
      </c>
    </row>
    <row r="532" spans="1:10">
      <c r="A532" t="s">
        <v>4</v>
      </c>
      <c r="B532" s="4" t="s">
        <v>5</v>
      </c>
      <c r="C532" s="4" t="s">
        <v>13</v>
      </c>
      <c r="D532" s="4" t="s">
        <v>13</v>
      </c>
      <c r="E532" s="4" t="s">
        <v>13</v>
      </c>
      <c r="F532" s="4" t="s">
        <v>28</v>
      </c>
      <c r="G532" s="4" t="s">
        <v>28</v>
      </c>
      <c r="H532" s="4" t="s">
        <v>28</v>
      </c>
      <c r="I532" s="4" t="s">
        <v>28</v>
      </c>
      <c r="J532" s="4" t="s">
        <v>28</v>
      </c>
    </row>
    <row r="533" spans="1:10">
      <c r="A533" t="n">
        <v>7125</v>
      </c>
      <c r="B533" s="54" t="n">
        <v>76</v>
      </c>
      <c r="C533" s="7" t="n">
        <v>3</v>
      </c>
      <c r="D533" s="7" t="n">
        <v>1</v>
      </c>
      <c r="E533" s="7" t="n">
        <v>2</v>
      </c>
      <c r="F533" s="7" t="n">
        <v>1.20000004768372</v>
      </c>
      <c r="G533" s="7" t="n">
        <v>1.20000004768372</v>
      </c>
      <c r="H533" s="7" t="n">
        <v>6000</v>
      </c>
      <c r="I533" s="7" t="n">
        <v>0</v>
      </c>
      <c r="J533" s="7" t="n">
        <v>0</v>
      </c>
    </row>
    <row r="534" spans="1:10">
      <c r="A534" t="s">
        <v>4</v>
      </c>
      <c r="B534" s="4" t="s">
        <v>5</v>
      </c>
      <c r="C534" s="4" t="s">
        <v>13</v>
      </c>
      <c r="D534" s="4" t="s">
        <v>10</v>
      </c>
      <c r="E534" s="4" t="s">
        <v>28</v>
      </c>
      <c r="F534" s="4" t="s">
        <v>10</v>
      </c>
      <c r="G534" s="4" t="s">
        <v>9</v>
      </c>
      <c r="H534" s="4" t="s">
        <v>9</v>
      </c>
      <c r="I534" s="4" t="s">
        <v>10</v>
      </c>
      <c r="J534" s="4" t="s">
        <v>10</v>
      </c>
      <c r="K534" s="4" t="s">
        <v>9</v>
      </c>
      <c r="L534" s="4" t="s">
        <v>9</v>
      </c>
      <c r="M534" s="4" t="s">
        <v>9</v>
      </c>
      <c r="N534" s="4" t="s">
        <v>9</v>
      </c>
      <c r="O534" s="4" t="s">
        <v>6</v>
      </c>
    </row>
    <row r="535" spans="1:10">
      <c r="A535" t="n">
        <v>7149</v>
      </c>
      <c r="B535" s="15" t="n">
        <v>50</v>
      </c>
      <c r="C535" s="7" t="n">
        <v>50</v>
      </c>
      <c r="D535" s="7" t="n">
        <v>1525</v>
      </c>
      <c r="E535" s="7" t="n">
        <v>1</v>
      </c>
      <c r="F535" s="7" t="n">
        <v>0</v>
      </c>
      <c r="G535" s="7" t="n">
        <v>0</v>
      </c>
      <c r="H535" s="7" t="n">
        <v>0</v>
      </c>
      <c r="I535" s="7" t="n">
        <v>0</v>
      </c>
      <c r="J535" s="7" t="n">
        <v>65533</v>
      </c>
      <c r="K535" s="7" t="n">
        <v>0</v>
      </c>
      <c r="L535" s="7" t="n">
        <v>0</v>
      </c>
      <c r="M535" s="7" t="n">
        <v>0</v>
      </c>
      <c r="N535" s="7" t="n">
        <v>0</v>
      </c>
      <c r="O535" s="7" t="s">
        <v>12</v>
      </c>
    </row>
    <row r="536" spans="1:10">
      <c r="A536" t="s">
        <v>4</v>
      </c>
      <c r="B536" s="4" t="s">
        <v>5</v>
      </c>
      <c r="C536" s="4" t="s">
        <v>10</v>
      </c>
    </row>
    <row r="537" spans="1:10">
      <c r="A537" t="n">
        <v>7188</v>
      </c>
      <c r="B537" s="37" t="n">
        <v>16</v>
      </c>
      <c r="C537" s="7" t="n">
        <v>300</v>
      </c>
    </row>
    <row r="538" spans="1:10">
      <c r="A538" t="s">
        <v>4</v>
      </c>
      <c r="B538" s="4" t="s">
        <v>5</v>
      </c>
      <c r="C538" s="4" t="s">
        <v>13</v>
      </c>
      <c r="D538" s="4" t="s">
        <v>10</v>
      </c>
      <c r="E538" s="4" t="s">
        <v>10</v>
      </c>
      <c r="F538" s="4" t="s">
        <v>10</v>
      </c>
      <c r="G538" s="4" t="s">
        <v>10</v>
      </c>
      <c r="H538" s="4" t="s">
        <v>13</v>
      </c>
    </row>
    <row r="539" spans="1:10">
      <c r="A539" t="n">
        <v>7191</v>
      </c>
      <c r="B539" s="30" t="n">
        <v>25</v>
      </c>
      <c r="C539" s="7" t="n">
        <v>5</v>
      </c>
      <c r="D539" s="7" t="n">
        <v>905</v>
      </c>
      <c r="E539" s="7" t="n">
        <v>600</v>
      </c>
      <c r="F539" s="7" t="n">
        <v>65535</v>
      </c>
      <c r="G539" s="7" t="n">
        <v>65535</v>
      </c>
      <c r="H539" s="7" t="n">
        <v>100</v>
      </c>
    </row>
    <row r="540" spans="1:10">
      <c r="A540" t="s">
        <v>4</v>
      </c>
      <c r="B540" s="4" t="s">
        <v>5</v>
      </c>
      <c r="C540" s="4" t="s">
        <v>10</v>
      </c>
      <c r="D540" s="4" t="s">
        <v>13</v>
      </c>
      <c r="E540" s="4" t="s">
        <v>38</v>
      </c>
      <c r="F540" s="4" t="s">
        <v>13</v>
      </c>
      <c r="G540" s="4" t="s">
        <v>13</v>
      </c>
      <c r="H540" s="4" t="s">
        <v>13</v>
      </c>
      <c r="I540" s="4" t="s">
        <v>13</v>
      </c>
    </row>
    <row r="541" spans="1:10">
      <c r="A541" t="n">
        <v>7202</v>
      </c>
      <c r="B541" s="31" t="n">
        <v>24</v>
      </c>
      <c r="C541" s="7" t="n">
        <v>65533</v>
      </c>
      <c r="D541" s="7" t="n">
        <v>7</v>
      </c>
      <c r="E541" s="7" t="s">
        <v>97</v>
      </c>
      <c r="F541" s="7" t="n">
        <v>8</v>
      </c>
      <c r="G541" s="7" t="n">
        <v>6</v>
      </c>
      <c r="H541" s="7" t="n">
        <v>2</v>
      </c>
      <c r="I541" s="7" t="n">
        <v>0</v>
      </c>
    </row>
    <row r="542" spans="1:10">
      <c r="A542" t="s">
        <v>4</v>
      </c>
      <c r="B542" s="4" t="s">
        <v>5</v>
      </c>
      <c r="C542" s="4" t="s">
        <v>10</v>
      </c>
    </row>
    <row r="543" spans="1:10">
      <c r="A543" t="n">
        <v>7214</v>
      </c>
      <c r="B543" s="37" t="n">
        <v>16</v>
      </c>
      <c r="C543" s="7" t="n">
        <v>1</v>
      </c>
    </row>
    <row r="544" spans="1:10">
      <c r="A544" t="s">
        <v>4</v>
      </c>
      <c r="B544" s="4" t="s">
        <v>5</v>
      </c>
      <c r="C544" s="4" t="s">
        <v>13</v>
      </c>
      <c r="D544" s="4" t="s">
        <v>10</v>
      </c>
    </row>
    <row r="545" spans="1:15">
      <c r="A545" t="n">
        <v>7217</v>
      </c>
      <c r="B545" s="15" t="n">
        <v>50</v>
      </c>
      <c r="C545" s="7" t="n">
        <v>52</v>
      </c>
      <c r="D545" s="7" t="n">
        <v>1525</v>
      </c>
    </row>
    <row r="546" spans="1:15">
      <c r="A546" t="s">
        <v>4</v>
      </c>
      <c r="B546" s="4" t="s">
        <v>5</v>
      </c>
      <c r="C546" s="4" t="s">
        <v>10</v>
      </c>
    </row>
    <row r="547" spans="1:15">
      <c r="A547" t="n">
        <v>7221</v>
      </c>
      <c r="B547" s="37" t="n">
        <v>16</v>
      </c>
      <c r="C547" s="7" t="n">
        <v>500</v>
      </c>
    </row>
    <row r="548" spans="1:15">
      <c r="A548" t="s">
        <v>4</v>
      </c>
      <c r="B548" s="4" t="s">
        <v>5</v>
      </c>
      <c r="C548" s="4" t="s">
        <v>13</v>
      </c>
    </row>
    <row r="549" spans="1:15">
      <c r="A549" t="n">
        <v>7224</v>
      </c>
      <c r="B549" s="33" t="n">
        <v>27</v>
      </c>
      <c r="C549" s="7" t="n">
        <v>0</v>
      </c>
    </row>
    <row r="550" spans="1:15">
      <c r="A550" t="s">
        <v>4</v>
      </c>
      <c r="B550" s="4" t="s">
        <v>5</v>
      </c>
      <c r="C550" s="4" t="s">
        <v>13</v>
      </c>
      <c r="D550" s="4" t="s">
        <v>10</v>
      </c>
      <c r="E550" s="4" t="s">
        <v>10</v>
      </c>
      <c r="F550" s="4" t="s">
        <v>10</v>
      </c>
      <c r="G550" s="4" t="s">
        <v>10</v>
      </c>
      <c r="H550" s="4" t="s">
        <v>13</v>
      </c>
    </row>
    <row r="551" spans="1:15">
      <c r="A551" t="n">
        <v>7226</v>
      </c>
      <c r="B551" s="30" t="n">
        <v>25</v>
      </c>
      <c r="C551" s="7" t="n">
        <v>5</v>
      </c>
      <c r="D551" s="7" t="n">
        <v>242</v>
      </c>
      <c r="E551" s="7" t="n">
        <v>586</v>
      </c>
      <c r="F551" s="7" t="n">
        <v>65535</v>
      </c>
      <c r="G551" s="7" t="n">
        <v>65535</v>
      </c>
      <c r="H551" s="7" t="n">
        <v>100</v>
      </c>
    </row>
    <row r="552" spans="1:15">
      <c r="A552" t="s">
        <v>4</v>
      </c>
      <c r="B552" s="4" t="s">
        <v>5</v>
      </c>
      <c r="C552" s="4" t="s">
        <v>10</v>
      </c>
      <c r="D552" s="4" t="s">
        <v>13</v>
      </c>
      <c r="E552" s="4" t="s">
        <v>13</v>
      </c>
      <c r="F552" s="4" t="s">
        <v>9</v>
      </c>
      <c r="G552" s="4" t="s">
        <v>38</v>
      </c>
      <c r="H552" s="4" t="s">
        <v>13</v>
      </c>
      <c r="I552" s="4" t="s">
        <v>13</v>
      </c>
      <c r="J552" s="4" t="s">
        <v>13</v>
      </c>
      <c r="K552" s="4" t="s">
        <v>13</v>
      </c>
    </row>
    <row r="553" spans="1:15">
      <c r="A553" t="n">
        <v>7237</v>
      </c>
      <c r="B553" s="31" t="n">
        <v>24</v>
      </c>
      <c r="C553" s="7" t="n">
        <v>65533</v>
      </c>
      <c r="D553" s="7" t="n">
        <v>7</v>
      </c>
      <c r="E553" s="7" t="n">
        <v>17</v>
      </c>
      <c r="F553" s="7" t="n">
        <v>2489</v>
      </c>
      <c r="G553" s="7" t="s">
        <v>97</v>
      </c>
      <c r="H553" s="7" t="n">
        <v>8</v>
      </c>
      <c r="I553" s="7" t="n">
        <v>6</v>
      </c>
      <c r="J553" s="7" t="n">
        <v>2</v>
      </c>
      <c r="K553" s="7" t="n">
        <v>0</v>
      </c>
    </row>
    <row r="554" spans="1:15">
      <c r="A554" t="s">
        <v>4</v>
      </c>
      <c r="B554" s="4" t="s">
        <v>5</v>
      </c>
      <c r="C554" s="4" t="s">
        <v>10</v>
      </c>
    </row>
    <row r="555" spans="1:15">
      <c r="A555" t="n">
        <v>7254</v>
      </c>
      <c r="B555" s="37" t="n">
        <v>16</v>
      </c>
      <c r="C555" s="7" t="n">
        <v>1</v>
      </c>
    </row>
    <row r="556" spans="1:15">
      <c r="A556" t="s">
        <v>4</v>
      </c>
      <c r="B556" s="4" t="s">
        <v>5</v>
      </c>
      <c r="C556" s="4" t="s">
        <v>13</v>
      </c>
      <c r="D556" s="4" t="s">
        <v>10</v>
      </c>
    </row>
    <row r="557" spans="1:15">
      <c r="A557" t="n">
        <v>7257</v>
      </c>
      <c r="B557" s="15" t="n">
        <v>50</v>
      </c>
      <c r="C557" s="7" t="n">
        <v>52</v>
      </c>
      <c r="D557" s="7" t="n">
        <v>2489</v>
      </c>
    </row>
    <row r="558" spans="1:15">
      <c r="A558" t="s">
        <v>4</v>
      </c>
      <c r="B558" s="4" t="s">
        <v>5</v>
      </c>
      <c r="C558" s="4" t="s">
        <v>10</v>
      </c>
    </row>
    <row r="559" spans="1:15">
      <c r="A559" t="n">
        <v>7261</v>
      </c>
      <c r="B559" s="37" t="n">
        <v>16</v>
      </c>
      <c r="C559" s="7" t="n">
        <v>1000</v>
      </c>
    </row>
    <row r="560" spans="1:15">
      <c r="A560" t="s">
        <v>4</v>
      </c>
      <c r="B560" s="4" t="s">
        <v>5</v>
      </c>
      <c r="C560" s="4" t="s">
        <v>13</v>
      </c>
    </row>
    <row r="561" spans="1:11">
      <c r="A561" t="n">
        <v>7264</v>
      </c>
      <c r="B561" s="33" t="n">
        <v>27</v>
      </c>
      <c r="C561" s="7" t="n">
        <v>0</v>
      </c>
    </row>
    <row r="562" spans="1:11">
      <c r="A562" t="s">
        <v>4</v>
      </c>
      <c r="B562" s="4" t="s">
        <v>5</v>
      </c>
      <c r="C562" s="4" t="s">
        <v>13</v>
      </c>
      <c r="D562" s="4" t="s">
        <v>13</v>
      </c>
      <c r="E562" s="4" t="s">
        <v>13</v>
      </c>
      <c r="F562" s="4" t="s">
        <v>28</v>
      </c>
      <c r="G562" s="4" t="s">
        <v>28</v>
      </c>
      <c r="H562" s="4" t="s">
        <v>28</v>
      </c>
      <c r="I562" s="4" t="s">
        <v>28</v>
      </c>
      <c r="J562" s="4" t="s">
        <v>28</v>
      </c>
    </row>
    <row r="563" spans="1:11">
      <c r="A563" t="n">
        <v>7266</v>
      </c>
      <c r="B563" s="54" t="n">
        <v>76</v>
      </c>
      <c r="C563" s="7" t="n">
        <v>4</v>
      </c>
      <c r="D563" s="7" t="n">
        <v>3</v>
      </c>
      <c r="E563" s="7" t="n">
        <v>2</v>
      </c>
      <c r="F563" s="7" t="n">
        <v>1</v>
      </c>
      <c r="G563" s="7" t="n">
        <v>1</v>
      </c>
      <c r="H563" s="7" t="n">
        <v>1</v>
      </c>
      <c r="I563" s="7" t="n">
        <v>1</v>
      </c>
      <c r="J563" s="7" t="n">
        <v>3000</v>
      </c>
    </row>
    <row r="564" spans="1:11">
      <c r="A564" t="s">
        <v>4</v>
      </c>
      <c r="B564" s="4" t="s">
        <v>5</v>
      </c>
      <c r="C564" s="4" t="s">
        <v>13</v>
      </c>
      <c r="D564" s="4" t="s">
        <v>13</v>
      </c>
      <c r="E564" s="4" t="s">
        <v>13</v>
      </c>
      <c r="F564" s="4" t="s">
        <v>28</v>
      </c>
      <c r="G564" s="4" t="s">
        <v>28</v>
      </c>
      <c r="H564" s="4" t="s">
        <v>28</v>
      </c>
      <c r="I564" s="4" t="s">
        <v>28</v>
      </c>
      <c r="J564" s="4" t="s">
        <v>28</v>
      </c>
    </row>
    <row r="565" spans="1:11">
      <c r="A565" t="n">
        <v>7290</v>
      </c>
      <c r="B565" s="54" t="n">
        <v>76</v>
      </c>
      <c r="C565" s="7" t="n">
        <v>4</v>
      </c>
      <c r="D565" s="7" t="n">
        <v>1</v>
      </c>
      <c r="E565" s="7" t="n">
        <v>2</v>
      </c>
      <c r="F565" s="7" t="n">
        <v>1</v>
      </c>
      <c r="G565" s="7" t="n">
        <v>1</v>
      </c>
      <c r="H565" s="7" t="n">
        <v>0</v>
      </c>
      <c r="I565" s="7" t="n">
        <v>0</v>
      </c>
      <c r="J565" s="7" t="n">
        <v>0</v>
      </c>
    </row>
    <row r="566" spans="1:11">
      <c r="A566" t="s">
        <v>4</v>
      </c>
      <c r="B566" s="4" t="s">
        <v>5</v>
      </c>
      <c r="C566" s="4" t="s">
        <v>13</v>
      </c>
      <c r="D566" s="4" t="s">
        <v>13</v>
      </c>
      <c r="E566" s="4" t="s">
        <v>13</v>
      </c>
      <c r="F566" s="4" t="s">
        <v>28</v>
      </c>
      <c r="G566" s="4" t="s">
        <v>28</v>
      </c>
      <c r="H566" s="4" t="s">
        <v>28</v>
      </c>
      <c r="I566" s="4" t="s">
        <v>28</v>
      </c>
      <c r="J566" s="4" t="s">
        <v>28</v>
      </c>
    </row>
    <row r="567" spans="1:11">
      <c r="A567" t="n">
        <v>7314</v>
      </c>
      <c r="B567" s="54" t="n">
        <v>76</v>
      </c>
      <c r="C567" s="7" t="n">
        <v>4</v>
      </c>
      <c r="D567" s="7" t="n">
        <v>1</v>
      </c>
      <c r="E567" s="7" t="n">
        <v>2</v>
      </c>
      <c r="F567" s="7" t="n">
        <v>1.20000004768372</v>
      </c>
      <c r="G567" s="7" t="n">
        <v>1.20000004768372</v>
      </c>
      <c r="H567" s="7" t="n">
        <v>6000</v>
      </c>
      <c r="I567" s="7" t="n">
        <v>0</v>
      </c>
      <c r="J567" s="7" t="n">
        <v>0</v>
      </c>
    </row>
    <row r="568" spans="1:11">
      <c r="A568" t="s">
        <v>4</v>
      </c>
      <c r="B568" s="4" t="s">
        <v>5</v>
      </c>
      <c r="C568" s="4" t="s">
        <v>13</v>
      </c>
      <c r="D568" s="4" t="s">
        <v>10</v>
      </c>
      <c r="E568" s="4" t="s">
        <v>28</v>
      </c>
      <c r="F568" s="4" t="s">
        <v>10</v>
      </c>
      <c r="G568" s="4" t="s">
        <v>9</v>
      </c>
      <c r="H568" s="4" t="s">
        <v>9</v>
      </c>
      <c r="I568" s="4" t="s">
        <v>10</v>
      </c>
      <c r="J568" s="4" t="s">
        <v>10</v>
      </c>
      <c r="K568" s="4" t="s">
        <v>9</v>
      </c>
      <c r="L568" s="4" t="s">
        <v>9</v>
      </c>
      <c r="M568" s="4" t="s">
        <v>9</v>
      </c>
      <c r="N568" s="4" t="s">
        <v>9</v>
      </c>
      <c r="O568" s="4" t="s">
        <v>6</v>
      </c>
    </row>
    <row r="569" spans="1:11">
      <c r="A569" t="n">
        <v>7338</v>
      </c>
      <c r="B569" s="15" t="n">
        <v>50</v>
      </c>
      <c r="C569" s="7" t="n">
        <v>50</v>
      </c>
      <c r="D569" s="7" t="n">
        <v>6522</v>
      </c>
      <c r="E569" s="7" t="n">
        <v>1</v>
      </c>
      <c r="F569" s="7" t="n">
        <v>0</v>
      </c>
      <c r="G569" s="7" t="n">
        <v>0</v>
      </c>
      <c r="H569" s="7" t="n">
        <v>0</v>
      </c>
      <c r="I569" s="7" t="n">
        <v>0</v>
      </c>
      <c r="J569" s="7" t="n">
        <v>65533</v>
      </c>
      <c r="K569" s="7" t="n">
        <v>0</v>
      </c>
      <c r="L569" s="7" t="n">
        <v>0</v>
      </c>
      <c r="M569" s="7" t="n">
        <v>0</v>
      </c>
      <c r="N569" s="7" t="n">
        <v>0</v>
      </c>
      <c r="O569" s="7" t="s">
        <v>12</v>
      </c>
    </row>
    <row r="570" spans="1:11">
      <c r="A570" t="s">
        <v>4</v>
      </c>
      <c r="B570" s="4" t="s">
        <v>5</v>
      </c>
      <c r="C570" s="4" t="s">
        <v>10</v>
      </c>
    </row>
    <row r="571" spans="1:11">
      <c r="A571" t="n">
        <v>7377</v>
      </c>
      <c r="B571" s="37" t="n">
        <v>16</v>
      </c>
      <c r="C571" s="7" t="n">
        <v>300</v>
      </c>
    </row>
    <row r="572" spans="1:11">
      <c r="A572" t="s">
        <v>4</v>
      </c>
      <c r="B572" s="4" t="s">
        <v>5</v>
      </c>
      <c r="C572" s="4" t="s">
        <v>13</v>
      </c>
      <c r="D572" s="4" t="s">
        <v>10</v>
      </c>
      <c r="E572" s="4" t="s">
        <v>10</v>
      </c>
      <c r="F572" s="4" t="s">
        <v>10</v>
      </c>
      <c r="G572" s="4" t="s">
        <v>10</v>
      </c>
      <c r="H572" s="4" t="s">
        <v>13</v>
      </c>
    </row>
    <row r="573" spans="1:11">
      <c r="A573" t="n">
        <v>7380</v>
      </c>
      <c r="B573" s="30" t="n">
        <v>25</v>
      </c>
      <c r="C573" s="7" t="n">
        <v>5</v>
      </c>
      <c r="D573" s="7" t="n">
        <v>940</v>
      </c>
      <c r="E573" s="7" t="n">
        <v>538</v>
      </c>
      <c r="F573" s="7" t="n">
        <v>65535</v>
      </c>
      <c r="G573" s="7" t="n">
        <v>65535</v>
      </c>
      <c r="H573" s="7" t="n">
        <v>100</v>
      </c>
    </row>
    <row r="574" spans="1:11">
      <c r="A574" t="s">
        <v>4</v>
      </c>
      <c r="B574" s="4" t="s">
        <v>5</v>
      </c>
      <c r="C574" s="4" t="s">
        <v>10</v>
      </c>
      <c r="D574" s="4" t="s">
        <v>13</v>
      </c>
      <c r="E574" s="4" t="s">
        <v>38</v>
      </c>
      <c r="F574" s="4" t="s">
        <v>13</v>
      </c>
      <c r="G574" s="4" t="s">
        <v>13</v>
      </c>
      <c r="H574" s="4" t="s">
        <v>13</v>
      </c>
      <c r="I574" s="4" t="s">
        <v>13</v>
      </c>
    </row>
    <row r="575" spans="1:11">
      <c r="A575" t="n">
        <v>7391</v>
      </c>
      <c r="B575" s="31" t="n">
        <v>24</v>
      </c>
      <c r="C575" s="7" t="n">
        <v>65533</v>
      </c>
      <c r="D575" s="7" t="n">
        <v>7</v>
      </c>
      <c r="E575" s="7" t="s">
        <v>97</v>
      </c>
      <c r="F575" s="7" t="n">
        <v>8</v>
      </c>
      <c r="G575" s="7" t="n">
        <v>6</v>
      </c>
      <c r="H575" s="7" t="n">
        <v>2</v>
      </c>
      <c r="I575" s="7" t="n">
        <v>0</v>
      </c>
    </row>
    <row r="576" spans="1:11">
      <c r="A576" t="s">
        <v>4</v>
      </c>
      <c r="B576" s="4" t="s">
        <v>5</v>
      </c>
      <c r="C576" s="4" t="s">
        <v>10</v>
      </c>
    </row>
    <row r="577" spans="1:15">
      <c r="A577" t="n">
        <v>7403</v>
      </c>
      <c r="B577" s="37" t="n">
        <v>16</v>
      </c>
      <c r="C577" s="7" t="n">
        <v>1</v>
      </c>
    </row>
    <row r="578" spans="1:15">
      <c r="A578" t="s">
        <v>4</v>
      </c>
      <c r="B578" s="4" t="s">
        <v>5</v>
      </c>
      <c r="C578" s="4" t="s">
        <v>13</v>
      </c>
      <c r="D578" s="4" t="s">
        <v>10</v>
      </c>
    </row>
    <row r="579" spans="1:15">
      <c r="A579" t="n">
        <v>7406</v>
      </c>
      <c r="B579" s="15" t="n">
        <v>50</v>
      </c>
      <c r="C579" s="7" t="n">
        <v>52</v>
      </c>
      <c r="D579" s="7" t="n">
        <v>6522</v>
      </c>
    </row>
    <row r="580" spans="1:15">
      <c r="A580" t="s">
        <v>4</v>
      </c>
      <c r="B580" s="4" t="s">
        <v>5</v>
      </c>
      <c r="C580" s="4" t="s">
        <v>10</v>
      </c>
    </row>
    <row r="581" spans="1:15">
      <c r="A581" t="n">
        <v>7410</v>
      </c>
      <c r="B581" s="37" t="n">
        <v>16</v>
      </c>
      <c r="C581" s="7" t="n">
        <v>500</v>
      </c>
    </row>
    <row r="582" spans="1:15">
      <c r="A582" t="s">
        <v>4</v>
      </c>
      <c r="B582" s="4" t="s">
        <v>5</v>
      </c>
      <c r="C582" s="4" t="s">
        <v>13</v>
      </c>
    </row>
    <row r="583" spans="1:15">
      <c r="A583" t="n">
        <v>7413</v>
      </c>
      <c r="B583" s="33" t="n">
        <v>27</v>
      </c>
      <c r="C583" s="7" t="n">
        <v>0</v>
      </c>
    </row>
    <row r="584" spans="1:15">
      <c r="A584" t="s">
        <v>4</v>
      </c>
      <c r="B584" s="4" t="s">
        <v>5</v>
      </c>
      <c r="C584" s="4" t="s">
        <v>13</v>
      </c>
      <c r="D584" s="4" t="s">
        <v>10</v>
      </c>
      <c r="E584" s="4" t="s">
        <v>10</v>
      </c>
      <c r="F584" s="4" t="s">
        <v>10</v>
      </c>
      <c r="G584" s="4" t="s">
        <v>10</v>
      </c>
      <c r="H584" s="4" t="s">
        <v>13</v>
      </c>
    </row>
    <row r="585" spans="1:15">
      <c r="A585" t="n">
        <v>7415</v>
      </c>
      <c r="B585" s="30" t="n">
        <v>25</v>
      </c>
      <c r="C585" s="7" t="n">
        <v>5</v>
      </c>
      <c r="D585" s="7" t="n">
        <v>187</v>
      </c>
      <c r="E585" s="7" t="n">
        <v>570</v>
      </c>
      <c r="F585" s="7" t="n">
        <v>65535</v>
      </c>
      <c r="G585" s="7" t="n">
        <v>65535</v>
      </c>
      <c r="H585" s="7" t="n">
        <v>100</v>
      </c>
    </row>
    <row r="586" spans="1:15">
      <c r="A586" t="s">
        <v>4</v>
      </c>
      <c r="B586" s="4" t="s">
        <v>5</v>
      </c>
      <c r="C586" s="4" t="s">
        <v>10</v>
      </c>
      <c r="D586" s="4" t="s">
        <v>13</v>
      </c>
      <c r="E586" s="4" t="s">
        <v>13</v>
      </c>
      <c r="F586" s="4" t="s">
        <v>9</v>
      </c>
      <c r="G586" s="4" t="s">
        <v>38</v>
      </c>
      <c r="H586" s="4" t="s">
        <v>13</v>
      </c>
      <c r="I586" s="4" t="s">
        <v>13</v>
      </c>
      <c r="J586" s="4" t="s">
        <v>13</v>
      </c>
      <c r="K586" s="4" t="s">
        <v>13</v>
      </c>
    </row>
    <row r="587" spans="1:15">
      <c r="A587" t="n">
        <v>7426</v>
      </c>
      <c r="B587" s="31" t="n">
        <v>24</v>
      </c>
      <c r="C587" s="7" t="n">
        <v>65533</v>
      </c>
      <c r="D587" s="7" t="n">
        <v>7</v>
      </c>
      <c r="E587" s="7" t="n">
        <v>17</v>
      </c>
      <c r="F587" s="7" t="n">
        <v>9448</v>
      </c>
      <c r="G587" s="7" t="s">
        <v>97</v>
      </c>
      <c r="H587" s="7" t="n">
        <v>8</v>
      </c>
      <c r="I587" s="7" t="n">
        <v>6</v>
      </c>
      <c r="J587" s="7" t="n">
        <v>2</v>
      </c>
      <c r="K587" s="7" t="n">
        <v>0</v>
      </c>
    </row>
    <row r="588" spans="1:15">
      <c r="A588" t="s">
        <v>4</v>
      </c>
      <c r="B588" s="4" t="s">
        <v>5</v>
      </c>
      <c r="C588" s="4" t="s">
        <v>10</v>
      </c>
    </row>
    <row r="589" spans="1:15">
      <c r="A589" t="n">
        <v>7443</v>
      </c>
      <c r="B589" s="37" t="n">
        <v>16</v>
      </c>
      <c r="C589" s="7" t="n">
        <v>1</v>
      </c>
    </row>
    <row r="590" spans="1:15">
      <c r="A590" t="s">
        <v>4</v>
      </c>
      <c r="B590" s="4" t="s">
        <v>5</v>
      </c>
      <c r="C590" s="4" t="s">
        <v>13</v>
      </c>
      <c r="D590" s="4" t="s">
        <v>10</v>
      </c>
    </row>
    <row r="591" spans="1:15">
      <c r="A591" t="n">
        <v>7446</v>
      </c>
      <c r="B591" s="15" t="n">
        <v>50</v>
      </c>
      <c r="C591" s="7" t="n">
        <v>52</v>
      </c>
      <c r="D591" s="7" t="n">
        <v>9448</v>
      </c>
    </row>
    <row r="592" spans="1:15">
      <c r="A592" t="s">
        <v>4</v>
      </c>
      <c r="B592" s="4" t="s">
        <v>5</v>
      </c>
      <c r="C592" s="4" t="s">
        <v>10</v>
      </c>
    </row>
    <row r="593" spans="1:11">
      <c r="A593" t="n">
        <v>7450</v>
      </c>
      <c r="B593" s="37" t="n">
        <v>16</v>
      </c>
      <c r="C593" s="7" t="n">
        <v>1000</v>
      </c>
    </row>
    <row r="594" spans="1:11">
      <c r="A594" t="s">
        <v>4</v>
      </c>
      <c r="B594" s="4" t="s">
        <v>5</v>
      </c>
      <c r="C594" s="4" t="s">
        <v>13</v>
      </c>
    </row>
    <row r="595" spans="1:11">
      <c r="A595" t="n">
        <v>7453</v>
      </c>
      <c r="B595" s="33" t="n">
        <v>27</v>
      </c>
      <c r="C595" s="7" t="n">
        <v>0</v>
      </c>
    </row>
    <row r="596" spans="1:11">
      <c r="A596" t="s">
        <v>4</v>
      </c>
      <c r="B596" s="4" t="s">
        <v>5</v>
      </c>
      <c r="C596" s="4" t="s">
        <v>13</v>
      </c>
      <c r="D596" s="4" t="s">
        <v>13</v>
      </c>
      <c r="E596" s="4" t="s">
        <v>13</v>
      </c>
      <c r="F596" s="4" t="s">
        <v>28</v>
      </c>
      <c r="G596" s="4" t="s">
        <v>28</v>
      </c>
      <c r="H596" s="4" t="s">
        <v>28</v>
      </c>
      <c r="I596" s="4" t="s">
        <v>28</v>
      </c>
      <c r="J596" s="4" t="s">
        <v>28</v>
      </c>
    </row>
    <row r="597" spans="1:11">
      <c r="A597" t="n">
        <v>7455</v>
      </c>
      <c r="B597" s="54" t="n">
        <v>76</v>
      </c>
      <c r="C597" s="7" t="n">
        <v>5</v>
      </c>
      <c r="D597" s="7" t="n">
        <v>3</v>
      </c>
      <c r="E597" s="7" t="n">
        <v>2</v>
      </c>
      <c r="F597" s="7" t="n">
        <v>1</v>
      </c>
      <c r="G597" s="7" t="n">
        <v>1</v>
      </c>
      <c r="H597" s="7" t="n">
        <v>1</v>
      </c>
      <c r="I597" s="7" t="n">
        <v>1</v>
      </c>
      <c r="J597" s="7" t="n">
        <v>3000</v>
      </c>
    </row>
    <row r="598" spans="1:11">
      <c r="A598" t="s">
        <v>4</v>
      </c>
      <c r="B598" s="4" t="s">
        <v>5</v>
      </c>
      <c r="C598" s="4" t="s">
        <v>13</v>
      </c>
      <c r="D598" s="4" t="s">
        <v>13</v>
      </c>
      <c r="E598" s="4" t="s">
        <v>13</v>
      </c>
      <c r="F598" s="4" t="s">
        <v>28</v>
      </c>
      <c r="G598" s="4" t="s">
        <v>28</v>
      </c>
      <c r="H598" s="4" t="s">
        <v>28</v>
      </c>
      <c r="I598" s="4" t="s">
        <v>28</v>
      </c>
      <c r="J598" s="4" t="s">
        <v>28</v>
      </c>
    </row>
    <row r="599" spans="1:11">
      <c r="A599" t="n">
        <v>7479</v>
      </c>
      <c r="B599" s="54" t="n">
        <v>76</v>
      </c>
      <c r="C599" s="7" t="n">
        <v>5</v>
      </c>
      <c r="D599" s="7" t="n">
        <v>1</v>
      </c>
      <c r="E599" s="7" t="n">
        <v>2</v>
      </c>
      <c r="F599" s="7" t="n">
        <v>1</v>
      </c>
      <c r="G599" s="7" t="n">
        <v>1</v>
      </c>
      <c r="H599" s="7" t="n">
        <v>0</v>
      </c>
      <c r="I599" s="7" t="n">
        <v>0</v>
      </c>
      <c r="J599" s="7" t="n">
        <v>0</v>
      </c>
    </row>
    <row r="600" spans="1:11">
      <c r="A600" t="s">
        <v>4</v>
      </c>
      <c r="B600" s="4" t="s">
        <v>5</v>
      </c>
      <c r="C600" s="4" t="s">
        <v>13</v>
      </c>
      <c r="D600" s="4" t="s">
        <v>13</v>
      </c>
      <c r="E600" s="4" t="s">
        <v>13</v>
      </c>
      <c r="F600" s="4" t="s">
        <v>28</v>
      </c>
      <c r="G600" s="4" t="s">
        <v>28</v>
      </c>
      <c r="H600" s="4" t="s">
        <v>28</v>
      </c>
      <c r="I600" s="4" t="s">
        <v>28</v>
      </c>
      <c r="J600" s="4" t="s">
        <v>28</v>
      </c>
    </row>
    <row r="601" spans="1:11">
      <c r="A601" t="n">
        <v>7503</v>
      </c>
      <c r="B601" s="54" t="n">
        <v>76</v>
      </c>
      <c r="C601" s="7" t="n">
        <v>5</v>
      </c>
      <c r="D601" s="7" t="n">
        <v>1</v>
      </c>
      <c r="E601" s="7" t="n">
        <v>2</v>
      </c>
      <c r="F601" s="7" t="n">
        <v>1.20000004768372</v>
      </c>
      <c r="G601" s="7" t="n">
        <v>1.20000004768372</v>
      </c>
      <c r="H601" s="7" t="n">
        <v>6000</v>
      </c>
      <c r="I601" s="7" t="n">
        <v>0</v>
      </c>
      <c r="J601" s="7" t="n">
        <v>0</v>
      </c>
    </row>
    <row r="602" spans="1:11">
      <c r="A602" t="s">
        <v>4</v>
      </c>
      <c r="B602" s="4" t="s">
        <v>5</v>
      </c>
      <c r="C602" s="4" t="s">
        <v>13</v>
      </c>
      <c r="D602" s="4" t="s">
        <v>10</v>
      </c>
      <c r="E602" s="4" t="s">
        <v>28</v>
      </c>
      <c r="F602" s="4" t="s">
        <v>10</v>
      </c>
      <c r="G602" s="4" t="s">
        <v>9</v>
      </c>
      <c r="H602" s="4" t="s">
        <v>9</v>
      </c>
      <c r="I602" s="4" t="s">
        <v>10</v>
      </c>
      <c r="J602" s="4" t="s">
        <v>10</v>
      </c>
      <c r="K602" s="4" t="s">
        <v>9</v>
      </c>
      <c r="L602" s="4" t="s">
        <v>9</v>
      </c>
      <c r="M602" s="4" t="s">
        <v>9</v>
      </c>
      <c r="N602" s="4" t="s">
        <v>9</v>
      </c>
      <c r="O602" s="4" t="s">
        <v>6</v>
      </c>
    </row>
    <row r="603" spans="1:11">
      <c r="A603" t="n">
        <v>7527</v>
      </c>
      <c r="B603" s="15" t="n">
        <v>50</v>
      </c>
      <c r="C603" s="7" t="n">
        <v>50</v>
      </c>
      <c r="D603" s="7" t="n">
        <v>7502</v>
      </c>
      <c r="E603" s="7" t="n">
        <v>1</v>
      </c>
      <c r="F603" s="7" t="n">
        <v>0</v>
      </c>
      <c r="G603" s="7" t="n">
        <v>0</v>
      </c>
      <c r="H603" s="7" t="n">
        <v>0</v>
      </c>
      <c r="I603" s="7" t="n">
        <v>0</v>
      </c>
      <c r="J603" s="7" t="n">
        <v>65533</v>
      </c>
      <c r="K603" s="7" t="n">
        <v>0</v>
      </c>
      <c r="L603" s="7" t="n">
        <v>0</v>
      </c>
      <c r="M603" s="7" t="n">
        <v>0</v>
      </c>
      <c r="N603" s="7" t="n">
        <v>0</v>
      </c>
      <c r="O603" s="7" t="s">
        <v>12</v>
      </c>
    </row>
    <row r="604" spans="1:11">
      <c r="A604" t="s">
        <v>4</v>
      </c>
      <c r="B604" s="4" t="s">
        <v>5</v>
      </c>
      <c r="C604" s="4" t="s">
        <v>10</v>
      </c>
    </row>
    <row r="605" spans="1:11">
      <c r="A605" t="n">
        <v>7566</v>
      </c>
      <c r="B605" s="37" t="n">
        <v>16</v>
      </c>
      <c r="C605" s="7" t="n">
        <v>300</v>
      </c>
    </row>
    <row r="606" spans="1:11">
      <c r="A606" t="s">
        <v>4</v>
      </c>
      <c r="B606" s="4" t="s">
        <v>5</v>
      </c>
      <c r="C606" s="4" t="s">
        <v>13</v>
      </c>
      <c r="D606" s="4" t="s">
        <v>10</v>
      </c>
      <c r="E606" s="4" t="s">
        <v>10</v>
      </c>
      <c r="F606" s="4" t="s">
        <v>10</v>
      </c>
      <c r="G606" s="4" t="s">
        <v>10</v>
      </c>
      <c r="H606" s="4" t="s">
        <v>13</v>
      </c>
    </row>
    <row r="607" spans="1:11">
      <c r="A607" t="n">
        <v>7569</v>
      </c>
      <c r="B607" s="30" t="n">
        <v>25</v>
      </c>
      <c r="C607" s="7" t="n">
        <v>5</v>
      </c>
      <c r="D607" s="7" t="n">
        <v>959</v>
      </c>
      <c r="E607" s="7" t="n">
        <v>586</v>
      </c>
      <c r="F607" s="7" t="n">
        <v>65535</v>
      </c>
      <c r="G607" s="7" t="n">
        <v>65535</v>
      </c>
      <c r="H607" s="7" t="n">
        <v>100</v>
      </c>
    </row>
    <row r="608" spans="1:11">
      <c r="A608" t="s">
        <v>4</v>
      </c>
      <c r="B608" s="4" t="s">
        <v>5</v>
      </c>
      <c r="C608" s="4" t="s">
        <v>10</v>
      </c>
      <c r="D608" s="4" t="s">
        <v>13</v>
      </c>
      <c r="E608" s="4" t="s">
        <v>38</v>
      </c>
      <c r="F608" s="4" t="s">
        <v>13</v>
      </c>
      <c r="G608" s="4" t="s">
        <v>13</v>
      </c>
      <c r="H608" s="4" t="s">
        <v>13</v>
      </c>
      <c r="I608" s="4" t="s">
        <v>13</v>
      </c>
    </row>
    <row r="609" spans="1:15">
      <c r="A609" t="n">
        <v>7580</v>
      </c>
      <c r="B609" s="31" t="n">
        <v>24</v>
      </c>
      <c r="C609" s="7" t="n">
        <v>65533</v>
      </c>
      <c r="D609" s="7" t="n">
        <v>7</v>
      </c>
      <c r="E609" s="7" t="s">
        <v>97</v>
      </c>
      <c r="F609" s="7" t="n">
        <v>8</v>
      </c>
      <c r="G609" s="7" t="n">
        <v>6</v>
      </c>
      <c r="H609" s="7" t="n">
        <v>2</v>
      </c>
      <c r="I609" s="7" t="n">
        <v>0</v>
      </c>
    </row>
    <row r="610" spans="1:15">
      <c r="A610" t="s">
        <v>4</v>
      </c>
      <c r="B610" s="4" t="s">
        <v>5</v>
      </c>
      <c r="C610" s="4" t="s">
        <v>10</v>
      </c>
    </row>
    <row r="611" spans="1:15">
      <c r="A611" t="n">
        <v>7592</v>
      </c>
      <c r="B611" s="37" t="n">
        <v>16</v>
      </c>
      <c r="C611" s="7" t="n">
        <v>1</v>
      </c>
    </row>
    <row r="612" spans="1:15">
      <c r="A612" t="s">
        <v>4</v>
      </c>
      <c r="B612" s="4" t="s">
        <v>5</v>
      </c>
      <c r="C612" s="4" t="s">
        <v>13</v>
      </c>
      <c r="D612" s="4" t="s">
        <v>10</v>
      </c>
    </row>
    <row r="613" spans="1:15">
      <c r="A613" t="n">
        <v>7595</v>
      </c>
      <c r="B613" s="15" t="n">
        <v>50</v>
      </c>
      <c r="C613" s="7" t="n">
        <v>52</v>
      </c>
      <c r="D613" s="7" t="n">
        <v>7502</v>
      </c>
    </row>
    <row r="614" spans="1:15">
      <c r="A614" t="s">
        <v>4</v>
      </c>
      <c r="B614" s="4" t="s">
        <v>5</v>
      </c>
      <c r="C614" s="4" t="s">
        <v>10</v>
      </c>
    </row>
    <row r="615" spans="1:15">
      <c r="A615" t="n">
        <v>7599</v>
      </c>
      <c r="B615" s="37" t="n">
        <v>16</v>
      </c>
      <c r="C615" s="7" t="n">
        <v>500</v>
      </c>
    </row>
    <row r="616" spans="1:15">
      <c r="A616" t="s">
        <v>4</v>
      </c>
      <c r="B616" s="4" t="s">
        <v>5</v>
      </c>
      <c r="C616" s="4" t="s">
        <v>13</v>
      </c>
    </row>
    <row r="617" spans="1:15">
      <c r="A617" t="n">
        <v>7602</v>
      </c>
      <c r="B617" s="33" t="n">
        <v>27</v>
      </c>
      <c r="C617" s="7" t="n">
        <v>0</v>
      </c>
    </row>
    <row r="618" spans="1:15">
      <c r="A618" t="s">
        <v>4</v>
      </c>
      <c r="B618" s="4" t="s">
        <v>5</v>
      </c>
      <c r="C618" s="4" t="s">
        <v>13</v>
      </c>
      <c r="D618" s="4" t="s">
        <v>10</v>
      </c>
      <c r="E618" s="4" t="s">
        <v>10</v>
      </c>
      <c r="F618" s="4" t="s">
        <v>10</v>
      </c>
      <c r="G618" s="4" t="s">
        <v>10</v>
      </c>
      <c r="H618" s="4" t="s">
        <v>13</v>
      </c>
    </row>
    <row r="619" spans="1:15">
      <c r="A619" t="n">
        <v>7604</v>
      </c>
      <c r="B619" s="30" t="n">
        <v>25</v>
      </c>
      <c r="C619" s="7" t="n">
        <v>5</v>
      </c>
      <c r="D619" s="7" t="n">
        <v>244</v>
      </c>
      <c r="E619" s="7" t="n">
        <v>635</v>
      </c>
      <c r="F619" s="7" t="n">
        <v>65535</v>
      </c>
      <c r="G619" s="7" t="n">
        <v>65535</v>
      </c>
      <c r="H619" s="7" t="n">
        <v>100</v>
      </c>
    </row>
    <row r="620" spans="1:15">
      <c r="A620" t="s">
        <v>4</v>
      </c>
      <c r="B620" s="4" t="s">
        <v>5</v>
      </c>
      <c r="C620" s="4" t="s">
        <v>10</v>
      </c>
      <c r="D620" s="4" t="s">
        <v>13</v>
      </c>
      <c r="E620" s="4" t="s">
        <v>13</v>
      </c>
      <c r="F620" s="4" t="s">
        <v>9</v>
      </c>
      <c r="G620" s="4" t="s">
        <v>38</v>
      </c>
      <c r="H620" s="4" t="s">
        <v>13</v>
      </c>
      <c r="I620" s="4" t="s">
        <v>13</v>
      </c>
      <c r="J620" s="4" t="s">
        <v>13</v>
      </c>
      <c r="K620" s="4" t="s">
        <v>13</v>
      </c>
    </row>
    <row r="621" spans="1:15">
      <c r="A621" t="n">
        <v>7615</v>
      </c>
      <c r="B621" s="31" t="n">
        <v>24</v>
      </c>
      <c r="C621" s="7" t="n">
        <v>65533</v>
      </c>
      <c r="D621" s="7" t="n">
        <v>7</v>
      </c>
      <c r="E621" s="7" t="n">
        <v>17</v>
      </c>
      <c r="F621" s="7" t="n">
        <v>8535</v>
      </c>
      <c r="G621" s="7" t="s">
        <v>97</v>
      </c>
      <c r="H621" s="7" t="n">
        <v>8</v>
      </c>
      <c r="I621" s="7" t="n">
        <v>6</v>
      </c>
      <c r="J621" s="7" t="n">
        <v>2</v>
      </c>
      <c r="K621" s="7" t="n">
        <v>0</v>
      </c>
    </row>
    <row r="622" spans="1:15">
      <c r="A622" t="s">
        <v>4</v>
      </c>
      <c r="B622" s="4" t="s">
        <v>5</v>
      </c>
      <c r="C622" s="4" t="s">
        <v>10</v>
      </c>
    </row>
    <row r="623" spans="1:15">
      <c r="A623" t="n">
        <v>7632</v>
      </c>
      <c r="B623" s="37" t="n">
        <v>16</v>
      </c>
      <c r="C623" s="7" t="n">
        <v>1</v>
      </c>
    </row>
    <row r="624" spans="1:15">
      <c r="A624" t="s">
        <v>4</v>
      </c>
      <c r="B624" s="4" t="s">
        <v>5</v>
      </c>
      <c r="C624" s="4" t="s">
        <v>13</v>
      </c>
      <c r="D624" s="4" t="s">
        <v>10</v>
      </c>
    </row>
    <row r="625" spans="1:11">
      <c r="A625" t="n">
        <v>7635</v>
      </c>
      <c r="B625" s="15" t="n">
        <v>50</v>
      </c>
      <c r="C625" s="7" t="n">
        <v>52</v>
      </c>
      <c r="D625" s="7" t="n">
        <v>8535</v>
      </c>
    </row>
    <row r="626" spans="1:11">
      <c r="A626" t="s">
        <v>4</v>
      </c>
      <c r="B626" s="4" t="s">
        <v>5</v>
      </c>
      <c r="C626" s="4" t="s">
        <v>10</v>
      </c>
    </row>
    <row r="627" spans="1:11">
      <c r="A627" t="n">
        <v>7639</v>
      </c>
      <c r="B627" s="37" t="n">
        <v>16</v>
      </c>
      <c r="C627" s="7" t="n">
        <v>1000</v>
      </c>
    </row>
    <row r="628" spans="1:11">
      <c r="A628" t="s">
        <v>4</v>
      </c>
      <c r="B628" s="4" t="s">
        <v>5</v>
      </c>
      <c r="C628" s="4" t="s">
        <v>13</v>
      </c>
    </row>
    <row r="629" spans="1:11">
      <c r="A629" t="n">
        <v>7642</v>
      </c>
      <c r="B629" s="33" t="n">
        <v>27</v>
      </c>
      <c r="C629" s="7" t="n">
        <v>0</v>
      </c>
    </row>
    <row r="630" spans="1:11">
      <c r="A630" t="s">
        <v>4</v>
      </c>
      <c r="B630" s="4" t="s">
        <v>5</v>
      </c>
      <c r="C630" s="4" t="s">
        <v>13</v>
      </c>
      <c r="D630" s="4" t="s">
        <v>13</v>
      </c>
      <c r="E630" s="4" t="s">
        <v>13</v>
      </c>
      <c r="F630" s="4" t="s">
        <v>28</v>
      </c>
      <c r="G630" s="4" t="s">
        <v>28</v>
      </c>
      <c r="H630" s="4" t="s">
        <v>28</v>
      </c>
      <c r="I630" s="4" t="s">
        <v>28</v>
      </c>
      <c r="J630" s="4" t="s">
        <v>28</v>
      </c>
    </row>
    <row r="631" spans="1:11">
      <c r="A631" t="n">
        <v>7644</v>
      </c>
      <c r="B631" s="54" t="n">
        <v>76</v>
      </c>
      <c r="C631" s="7" t="n">
        <v>6</v>
      </c>
      <c r="D631" s="7" t="n">
        <v>3</v>
      </c>
      <c r="E631" s="7" t="n">
        <v>2</v>
      </c>
      <c r="F631" s="7" t="n">
        <v>1</v>
      </c>
      <c r="G631" s="7" t="n">
        <v>1</v>
      </c>
      <c r="H631" s="7" t="n">
        <v>1</v>
      </c>
      <c r="I631" s="7" t="n">
        <v>1</v>
      </c>
      <c r="J631" s="7" t="n">
        <v>3000</v>
      </c>
    </row>
    <row r="632" spans="1:11">
      <c r="A632" t="s">
        <v>4</v>
      </c>
      <c r="B632" s="4" t="s">
        <v>5</v>
      </c>
      <c r="C632" s="4" t="s">
        <v>13</v>
      </c>
      <c r="D632" s="4" t="s">
        <v>13</v>
      </c>
      <c r="E632" s="4" t="s">
        <v>13</v>
      </c>
      <c r="F632" s="4" t="s">
        <v>28</v>
      </c>
      <c r="G632" s="4" t="s">
        <v>28</v>
      </c>
      <c r="H632" s="4" t="s">
        <v>28</v>
      </c>
      <c r="I632" s="4" t="s">
        <v>28</v>
      </c>
      <c r="J632" s="4" t="s">
        <v>28</v>
      </c>
    </row>
    <row r="633" spans="1:11">
      <c r="A633" t="n">
        <v>7668</v>
      </c>
      <c r="B633" s="54" t="n">
        <v>76</v>
      </c>
      <c r="C633" s="7" t="n">
        <v>6</v>
      </c>
      <c r="D633" s="7" t="n">
        <v>1</v>
      </c>
      <c r="E633" s="7" t="n">
        <v>2</v>
      </c>
      <c r="F633" s="7" t="n">
        <v>1</v>
      </c>
      <c r="G633" s="7" t="n">
        <v>1</v>
      </c>
      <c r="H633" s="7" t="n">
        <v>0</v>
      </c>
      <c r="I633" s="7" t="n">
        <v>0</v>
      </c>
      <c r="J633" s="7" t="n">
        <v>0</v>
      </c>
    </row>
    <row r="634" spans="1:11">
      <c r="A634" t="s">
        <v>4</v>
      </c>
      <c r="B634" s="4" t="s">
        <v>5</v>
      </c>
      <c r="C634" s="4" t="s">
        <v>13</v>
      </c>
      <c r="D634" s="4" t="s">
        <v>13</v>
      </c>
      <c r="E634" s="4" t="s">
        <v>13</v>
      </c>
      <c r="F634" s="4" t="s">
        <v>28</v>
      </c>
      <c r="G634" s="4" t="s">
        <v>28</v>
      </c>
      <c r="H634" s="4" t="s">
        <v>28</v>
      </c>
      <c r="I634" s="4" t="s">
        <v>28</v>
      </c>
      <c r="J634" s="4" t="s">
        <v>28</v>
      </c>
    </row>
    <row r="635" spans="1:11">
      <c r="A635" t="n">
        <v>7692</v>
      </c>
      <c r="B635" s="54" t="n">
        <v>76</v>
      </c>
      <c r="C635" s="7" t="n">
        <v>6</v>
      </c>
      <c r="D635" s="7" t="n">
        <v>1</v>
      </c>
      <c r="E635" s="7" t="n">
        <v>2</v>
      </c>
      <c r="F635" s="7" t="n">
        <v>1.20000004768372</v>
      </c>
      <c r="G635" s="7" t="n">
        <v>1.20000004768372</v>
      </c>
      <c r="H635" s="7" t="n">
        <v>6000</v>
      </c>
      <c r="I635" s="7" t="n">
        <v>0</v>
      </c>
      <c r="J635" s="7" t="n">
        <v>0</v>
      </c>
    </row>
    <row r="636" spans="1:11">
      <c r="A636" t="s">
        <v>4</v>
      </c>
      <c r="B636" s="4" t="s">
        <v>5</v>
      </c>
      <c r="C636" s="4" t="s">
        <v>13</v>
      </c>
      <c r="D636" s="4" t="s">
        <v>10</v>
      </c>
      <c r="E636" s="4" t="s">
        <v>28</v>
      </c>
      <c r="F636" s="4" t="s">
        <v>10</v>
      </c>
      <c r="G636" s="4" t="s">
        <v>9</v>
      </c>
      <c r="H636" s="4" t="s">
        <v>9</v>
      </c>
      <c r="I636" s="4" t="s">
        <v>10</v>
      </c>
      <c r="J636" s="4" t="s">
        <v>10</v>
      </c>
      <c r="K636" s="4" t="s">
        <v>9</v>
      </c>
      <c r="L636" s="4" t="s">
        <v>9</v>
      </c>
      <c r="M636" s="4" t="s">
        <v>9</v>
      </c>
      <c r="N636" s="4" t="s">
        <v>9</v>
      </c>
      <c r="O636" s="4" t="s">
        <v>6</v>
      </c>
    </row>
    <row r="637" spans="1:11">
      <c r="A637" t="n">
        <v>7716</v>
      </c>
      <c r="B637" s="15" t="n">
        <v>50</v>
      </c>
      <c r="C637" s="7" t="n">
        <v>50</v>
      </c>
      <c r="D637" s="7" t="n">
        <v>4523</v>
      </c>
      <c r="E637" s="7" t="n">
        <v>1</v>
      </c>
      <c r="F637" s="7" t="n">
        <v>0</v>
      </c>
      <c r="G637" s="7" t="n">
        <v>0</v>
      </c>
      <c r="H637" s="7" t="n">
        <v>0</v>
      </c>
      <c r="I637" s="7" t="n">
        <v>0</v>
      </c>
      <c r="J637" s="7" t="n">
        <v>65533</v>
      </c>
      <c r="K637" s="7" t="n">
        <v>0</v>
      </c>
      <c r="L637" s="7" t="n">
        <v>0</v>
      </c>
      <c r="M637" s="7" t="n">
        <v>0</v>
      </c>
      <c r="N637" s="7" t="n">
        <v>0</v>
      </c>
      <c r="O637" s="7" t="s">
        <v>12</v>
      </c>
    </row>
    <row r="638" spans="1:11">
      <c r="A638" t="s">
        <v>4</v>
      </c>
      <c r="B638" s="4" t="s">
        <v>5</v>
      </c>
      <c r="C638" s="4" t="s">
        <v>10</v>
      </c>
    </row>
    <row r="639" spans="1:11">
      <c r="A639" t="n">
        <v>7755</v>
      </c>
      <c r="B639" s="37" t="n">
        <v>16</v>
      </c>
      <c r="C639" s="7" t="n">
        <v>300</v>
      </c>
    </row>
    <row r="640" spans="1:11">
      <c r="A640" t="s">
        <v>4</v>
      </c>
      <c r="B640" s="4" t="s">
        <v>5</v>
      </c>
      <c r="C640" s="4" t="s">
        <v>13</v>
      </c>
      <c r="D640" s="4" t="s">
        <v>10</v>
      </c>
      <c r="E640" s="4" t="s">
        <v>10</v>
      </c>
      <c r="F640" s="4" t="s">
        <v>10</v>
      </c>
      <c r="G640" s="4" t="s">
        <v>10</v>
      </c>
      <c r="H640" s="4" t="s">
        <v>13</v>
      </c>
    </row>
    <row r="641" spans="1:15">
      <c r="A641" t="n">
        <v>7758</v>
      </c>
      <c r="B641" s="30" t="n">
        <v>25</v>
      </c>
      <c r="C641" s="7" t="n">
        <v>5</v>
      </c>
      <c r="D641" s="7" t="n">
        <v>199</v>
      </c>
      <c r="E641" s="7" t="n">
        <v>580</v>
      </c>
      <c r="F641" s="7" t="n">
        <v>65535</v>
      </c>
      <c r="G641" s="7" t="n">
        <v>65535</v>
      </c>
      <c r="H641" s="7" t="n">
        <v>100</v>
      </c>
    </row>
    <row r="642" spans="1:15">
      <c r="A642" t="s">
        <v>4</v>
      </c>
      <c r="B642" s="4" t="s">
        <v>5</v>
      </c>
      <c r="C642" s="4" t="s">
        <v>10</v>
      </c>
      <c r="D642" s="4" t="s">
        <v>13</v>
      </c>
      <c r="E642" s="4" t="s">
        <v>38</v>
      </c>
      <c r="F642" s="4" t="s">
        <v>13</v>
      </c>
      <c r="G642" s="4" t="s">
        <v>13</v>
      </c>
      <c r="H642" s="4" t="s">
        <v>13</v>
      </c>
      <c r="I642" s="4" t="s">
        <v>13</v>
      </c>
    </row>
    <row r="643" spans="1:15">
      <c r="A643" t="n">
        <v>7769</v>
      </c>
      <c r="B643" s="31" t="n">
        <v>24</v>
      </c>
      <c r="C643" s="7" t="n">
        <v>65533</v>
      </c>
      <c r="D643" s="7" t="n">
        <v>7</v>
      </c>
      <c r="E643" s="7" t="s">
        <v>97</v>
      </c>
      <c r="F643" s="7" t="n">
        <v>8</v>
      </c>
      <c r="G643" s="7" t="n">
        <v>6</v>
      </c>
      <c r="H643" s="7" t="n">
        <v>2</v>
      </c>
      <c r="I643" s="7" t="n">
        <v>0</v>
      </c>
    </row>
    <row r="644" spans="1:15">
      <c r="A644" t="s">
        <v>4</v>
      </c>
      <c r="B644" s="4" t="s">
        <v>5</v>
      </c>
      <c r="C644" s="4" t="s">
        <v>10</v>
      </c>
    </row>
    <row r="645" spans="1:15">
      <c r="A645" t="n">
        <v>7781</v>
      </c>
      <c r="B645" s="37" t="n">
        <v>16</v>
      </c>
      <c r="C645" s="7" t="n">
        <v>1</v>
      </c>
    </row>
    <row r="646" spans="1:15">
      <c r="A646" t="s">
        <v>4</v>
      </c>
      <c r="B646" s="4" t="s">
        <v>5</v>
      </c>
      <c r="C646" s="4" t="s">
        <v>13</v>
      </c>
      <c r="D646" s="4" t="s">
        <v>10</v>
      </c>
    </row>
    <row r="647" spans="1:15">
      <c r="A647" t="n">
        <v>7784</v>
      </c>
      <c r="B647" s="15" t="n">
        <v>50</v>
      </c>
      <c r="C647" s="7" t="n">
        <v>52</v>
      </c>
      <c r="D647" s="7" t="n">
        <v>4523</v>
      </c>
    </row>
    <row r="648" spans="1:15">
      <c r="A648" t="s">
        <v>4</v>
      </c>
      <c r="B648" s="4" t="s">
        <v>5</v>
      </c>
      <c r="C648" s="4" t="s">
        <v>10</v>
      </c>
    </row>
    <row r="649" spans="1:15">
      <c r="A649" t="n">
        <v>7788</v>
      </c>
      <c r="B649" s="37" t="n">
        <v>16</v>
      </c>
      <c r="C649" s="7" t="n">
        <v>500</v>
      </c>
    </row>
    <row r="650" spans="1:15">
      <c r="A650" t="s">
        <v>4</v>
      </c>
      <c r="B650" s="4" t="s">
        <v>5</v>
      </c>
      <c r="C650" s="4" t="s">
        <v>13</v>
      </c>
    </row>
    <row r="651" spans="1:15">
      <c r="A651" t="n">
        <v>7791</v>
      </c>
      <c r="B651" s="33" t="n">
        <v>27</v>
      </c>
      <c r="C651" s="7" t="n">
        <v>0</v>
      </c>
    </row>
    <row r="652" spans="1:15">
      <c r="A652" t="s">
        <v>4</v>
      </c>
      <c r="B652" s="4" t="s">
        <v>5</v>
      </c>
      <c r="C652" s="4" t="s">
        <v>13</v>
      </c>
      <c r="D652" s="4" t="s">
        <v>10</v>
      </c>
      <c r="E652" s="4" t="s">
        <v>10</v>
      </c>
      <c r="F652" s="4" t="s">
        <v>10</v>
      </c>
      <c r="G652" s="4" t="s">
        <v>10</v>
      </c>
      <c r="H652" s="4" t="s">
        <v>13</v>
      </c>
    </row>
    <row r="653" spans="1:15">
      <c r="A653" t="n">
        <v>7793</v>
      </c>
      <c r="B653" s="30" t="n">
        <v>25</v>
      </c>
      <c r="C653" s="7" t="n">
        <v>5</v>
      </c>
      <c r="D653" s="7" t="n">
        <v>941</v>
      </c>
      <c r="E653" s="7" t="n">
        <v>585</v>
      </c>
      <c r="F653" s="7" t="n">
        <v>65535</v>
      </c>
      <c r="G653" s="7" t="n">
        <v>65535</v>
      </c>
      <c r="H653" s="7" t="n">
        <v>100</v>
      </c>
    </row>
    <row r="654" spans="1:15">
      <c r="A654" t="s">
        <v>4</v>
      </c>
      <c r="B654" s="4" t="s">
        <v>5</v>
      </c>
      <c r="C654" s="4" t="s">
        <v>10</v>
      </c>
      <c r="D654" s="4" t="s">
        <v>13</v>
      </c>
      <c r="E654" s="4" t="s">
        <v>13</v>
      </c>
      <c r="F654" s="4" t="s">
        <v>9</v>
      </c>
      <c r="G654" s="4" t="s">
        <v>38</v>
      </c>
      <c r="H654" s="4" t="s">
        <v>13</v>
      </c>
      <c r="I654" s="4" t="s">
        <v>13</v>
      </c>
      <c r="J654" s="4" t="s">
        <v>13</v>
      </c>
      <c r="K654" s="4" t="s">
        <v>13</v>
      </c>
    </row>
    <row r="655" spans="1:15">
      <c r="A655" t="n">
        <v>7804</v>
      </c>
      <c r="B655" s="31" t="n">
        <v>24</v>
      </c>
      <c r="C655" s="7" t="n">
        <v>65533</v>
      </c>
      <c r="D655" s="7" t="n">
        <v>7</v>
      </c>
      <c r="E655" s="7" t="n">
        <v>17</v>
      </c>
      <c r="F655" s="7" t="n">
        <v>3522</v>
      </c>
      <c r="G655" s="7" t="s">
        <v>97</v>
      </c>
      <c r="H655" s="7" t="n">
        <v>8</v>
      </c>
      <c r="I655" s="7" t="n">
        <v>6</v>
      </c>
      <c r="J655" s="7" t="n">
        <v>2</v>
      </c>
      <c r="K655" s="7" t="n">
        <v>0</v>
      </c>
    </row>
    <row r="656" spans="1:15">
      <c r="A656" t="s">
        <v>4</v>
      </c>
      <c r="B656" s="4" t="s">
        <v>5</v>
      </c>
      <c r="C656" s="4" t="s">
        <v>10</v>
      </c>
    </row>
    <row r="657" spans="1:11">
      <c r="A657" t="n">
        <v>7821</v>
      </c>
      <c r="B657" s="37" t="n">
        <v>16</v>
      </c>
      <c r="C657" s="7" t="n">
        <v>1</v>
      </c>
    </row>
    <row r="658" spans="1:11">
      <c r="A658" t="s">
        <v>4</v>
      </c>
      <c r="B658" s="4" t="s">
        <v>5</v>
      </c>
      <c r="C658" s="4" t="s">
        <v>13</v>
      </c>
      <c r="D658" s="4" t="s">
        <v>10</v>
      </c>
    </row>
    <row r="659" spans="1:11">
      <c r="A659" t="n">
        <v>7824</v>
      </c>
      <c r="B659" s="15" t="n">
        <v>50</v>
      </c>
      <c r="C659" s="7" t="n">
        <v>52</v>
      </c>
      <c r="D659" s="7" t="n">
        <v>3522</v>
      </c>
    </row>
    <row r="660" spans="1:11">
      <c r="A660" t="s">
        <v>4</v>
      </c>
      <c r="B660" s="4" t="s">
        <v>5</v>
      </c>
      <c r="C660" s="4" t="s">
        <v>10</v>
      </c>
    </row>
    <row r="661" spans="1:11">
      <c r="A661" t="n">
        <v>7828</v>
      </c>
      <c r="B661" s="37" t="n">
        <v>16</v>
      </c>
      <c r="C661" s="7" t="n">
        <v>1000</v>
      </c>
    </row>
    <row r="662" spans="1:11">
      <c r="A662" t="s">
        <v>4</v>
      </c>
      <c r="B662" s="4" t="s">
        <v>5</v>
      </c>
      <c r="C662" s="4" t="s">
        <v>13</v>
      </c>
    </row>
    <row r="663" spans="1:11">
      <c r="A663" t="n">
        <v>7831</v>
      </c>
      <c r="B663" s="33" t="n">
        <v>27</v>
      </c>
      <c r="C663" s="7" t="n">
        <v>0</v>
      </c>
    </row>
    <row r="664" spans="1:11">
      <c r="A664" t="s">
        <v>4</v>
      </c>
      <c r="B664" s="4" t="s">
        <v>5</v>
      </c>
      <c r="C664" s="4" t="s">
        <v>13</v>
      </c>
      <c r="D664" s="4" t="s">
        <v>13</v>
      </c>
      <c r="E664" s="4" t="s">
        <v>13</v>
      </c>
      <c r="F664" s="4" t="s">
        <v>28</v>
      </c>
      <c r="G664" s="4" t="s">
        <v>28</v>
      </c>
      <c r="H664" s="4" t="s">
        <v>28</v>
      </c>
      <c r="I664" s="4" t="s">
        <v>28</v>
      </c>
      <c r="J664" s="4" t="s">
        <v>28</v>
      </c>
    </row>
    <row r="665" spans="1:11">
      <c r="A665" t="n">
        <v>7833</v>
      </c>
      <c r="B665" s="54" t="n">
        <v>76</v>
      </c>
      <c r="C665" s="7" t="n">
        <v>7</v>
      </c>
      <c r="D665" s="7" t="n">
        <v>3</v>
      </c>
      <c r="E665" s="7" t="n">
        <v>2</v>
      </c>
      <c r="F665" s="7" t="n">
        <v>1</v>
      </c>
      <c r="G665" s="7" t="n">
        <v>1</v>
      </c>
      <c r="H665" s="7" t="n">
        <v>1</v>
      </c>
      <c r="I665" s="7" t="n">
        <v>1</v>
      </c>
      <c r="J665" s="7" t="n">
        <v>3000</v>
      </c>
    </row>
    <row r="666" spans="1:11">
      <c r="A666" t="s">
        <v>4</v>
      </c>
      <c r="B666" s="4" t="s">
        <v>5</v>
      </c>
      <c r="C666" s="4" t="s">
        <v>13</v>
      </c>
      <c r="D666" s="4" t="s">
        <v>13</v>
      </c>
      <c r="E666" s="4" t="s">
        <v>13</v>
      </c>
      <c r="F666" s="4" t="s">
        <v>28</v>
      </c>
      <c r="G666" s="4" t="s">
        <v>28</v>
      </c>
      <c r="H666" s="4" t="s">
        <v>28</v>
      </c>
      <c r="I666" s="4" t="s">
        <v>28</v>
      </c>
      <c r="J666" s="4" t="s">
        <v>28</v>
      </c>
    </row>
    <row r="667" spans="1:11">
      <c r="A667" t="n">
        <v>7857</v>
      </c>
      <c r="B667" s="54" t="n">
        <v>76</v>
      </c>
      <c r="C667" s="7" t="n">
        <v>7</v>
      </c>
      <c r="D667" s="7" t="n">
        <v>1</v>
      </c>
      <c r="E667" s="7" t="n">
        <v>2</v>
      </c>
      <c r="F667" s="7" t="n">
        <v>1</v>
      </c>
      <c r="G667" s="7" t="n">
        <v>1</v>
      </c>
      <c r="H667" s="7" t="n">
        <v>0</v>
      </c>
      <c r="I667" s="7" t="n">
        <v>0</v>
      </c>
      <c r="J667" s="7" t="n">
        <v>0</v>
      </c>
    </row>
    <row r="668" spans="1:11">
      <c r="A668" t="s">
        <v>4</v>
      </c>
      <c r="B668" s="4" t="s">
        <v>5</v>
      </c>
      <c r="C668" s="4" t="s">
        <v>13</v>
      </c>
      <c r="D668" s="4" t="s">
        <v>13</v>
      </c>
      <c r="E668" s="4" t="s">
        <v>13</v>
      </c>
      <c r="F668" s="4" t="s">
        <v>28</v>
      </c>
      <c r="G668" s="4" t="s">
        <v>28</v>
      </c>
      <c r="H668" s="4" t="s">
        <v>28</v>
      </c>
      <c r="I668" s="4" t="s">
        <v>28</v>
      </c>
      <c r="J668" s="4" t="s">
        <v>28</v>
      </c>
    </row>
    <row r="669" spans="1:11">
      <c r="A669" t="n">
        <v>7881</v>
      </c>
      <c r="B669" s="54" t="n">
        <v>76</v>
      </c>
      <c r="C669" s="7" t="n">
        <v>7</v>
      </c>
      <c r="D669" s="7" t="n">
        <v>1</v>
      </c>
      <c r="E669" s="7" t="n">
        <v>2</v>
      </c>
      <c r="F669" s="7" t="n">
        <v>1.20000004768372</v>
      </c>
      <c r="G669" s="7" t="n">
        <v>1.20000004768372</v>
      </c>
      <c r="H669" s="7" t="n">
        <v>6000</v>
      </c>
      <c r="I669" s="7" t="n">
        <v>0</v>
      </c>
      <c r="J669" s="7" t="n">
        <v>0</v>
      </c>
    </row>
    <row r="670" spans="1:11">
      <c r="A670" t="s">
        <v>4</v>
      </c>
      <c r="B670" s="4" t="s">
        <v>5</v>
      </c>
      <c r="C670" s="4" t="s">
        <v>13</v>
      </c>
      <c r="D670" s="4" t="s">
        <v>10</v>
      </c>
      <c r="E670" s="4" t="s">
        <v>28</v>
      </c>
      <c r="F670" s="4" t="s">
        <v>10</v>
      </c>
      <c r="G670" s="4" t="s">
        <v>9</v>
      </c>
      <c r="H670" s="4" t="s">
        <v>9</v>
      </c>
      <c r="I670" s="4" t="s">
        <v>10</v>
      </c>
      <c r="J670" s="4" t="s">
        <v>10</v>
      </c>
      <c r="K670" s="4" t="s">
        <v>9</v>
      </c>
      <c r="L670" s="4" t="s">
        <v>9</v>
      </c>
      <c r="M670" s="4" t="s">
        <v>9</v>
      </c>
      <c r="N670" s="4" t="s">
        <v>9</v>
      </c>
      <c r="O670" s="4" t="s">
        <v>6</v>
      </c>
    </row>
    <row r="671" spans="1:11">
      <c r="A671" t="n">
        <v>7905</v>
      </c>
      <c r="B671" s="15" t="n">
        <v>50</v>
      </c>
      <c r="C671" s="7" t="n">
        <v>50</v>
      </c>
      <c r="D671" s="7" t="n">
        <v>5466</v>
      </c>
      <c r="E671" s="7" t="n">
        <v>1</v>
      </c>
      <c r="F671" s="7" t="n">
        <v>0</v>
      </c>
      <c r="G671" s="7" t="n">
        <v>0</v>
      </c>
      <c r="H671" s="7" t="n">
        <v>0</v>
      </c>
      <c r="I671" s="7" t="n">
        <v>0</v>
      </c>
      <c r="J671" s="7" t="n">
        <v>65533</v>
      </c>
      <c r="K671" s="7" t="n">
        <v>0</v>
      </c>
      <c r="L671" s="7" t="n">
        <v>0</v>
      </c>
      <c r="M671" s="7" t="n">
        <v>0</v>
      </c>
      <c r="N671" s="7" t="n">
        <v>0</v>
      </c>
      <c r="O671" s="7" t="s">
        <v>12</v>
      </c>
    </row>
    <row r="672" spans="1:11">
      <c r="A672" t="s">
        <v>4</v>
      </c>
      <c r="B672" s="4" t="s">
        <v>5</v>
      </c>
      <c r="C672" s="4" t="s">
        <v>10</v>
      </c>
    </row>
    <row r="673" spans="1:15">
      <c r="A673" t="n">
        <v>7944</v>
      </c>
      <c r="B673" s="37" t="n">
        <v>16</v>
      </c>
      <c r="C673" s="7" t="n">
        <v>300</v>
      </c>
    </row>
    <row r="674" spans="1:15">
      <c r="A674" t="s">
        <v>4</v>
      </c>
      <c r="B674" s="4" t="s">
        <v>5</v>
      </c>
      <c r="C674" s="4" t="s">
        <v>13</v>
      </c>
      <c r="D674" s="4" t="s">
        <v>10</v>
      </c>
      <c r="E674" s="4" t="s">
        <v>10</v>
      </c>
      <c r="F674" s="4" t="s">
        <v>10</v>
      </c>
      <c r="G674" s="4" t="s">
        <v>10</v>
      </c>
      <c r="H674" s="4" t="s">
        <v>13</v>
      </c>
    </row>
    <row r="675" spans="1:15">
      <c r="A675" t="n">
        <v>7947</v>
      </c>
      <c r="B675" s="30" t="n">
        <v>25</v>
      </c>
      <c r="C675" s="7" t="n">
        <v>5</v>
      </c>
      <c r="D675" s="7" t="n">
        <v>147</v>
      </c>
      <c r="E675" s="7" t="n">
        <v>556</v>
      </c>
      <c r="F675" s="7" t="n">
        <v>65535</v>
      </c>
      <c r="G675" s="7" t="n">
        <v>65535</v>
      </c>
      <c r="H675" s="7" t="n">
        <v>100</v>
      </c>
    </row>
    <row r="676" spans="1:15">
      <c r="A676" t="s">
        <v>4</v>
      </c>
      <c r="B676" s="4" t="s">
        <v>5</v>
      </c>
      <c r="C676" s="4" t="s">
        <v>10</v>
      </c>
      <c r="D676" s="4" t="s">
        <v>13</v>
      </c>
      <c r="E676" s="4" t="s">
        <v>38</v>
      </c>
      <c r="F676" s="4" t="s">
        <v>13</v>
      </c>
      <c r="G676" s="4" t="s">
        <v>13</v>
      </c>
      <c r="H676" s="4" t="s">
        <v>13</v>
      </c>
      <c r="I676" s="4" t="s">
        <v>13</v>
      </c>
    </row>
    <row r="677" spans="1:15">
      <c r="A677" t="n">
        <v>7958</v>
      </c>
      <c r="B677" s="31" t="n">
        <v>24</v>
      </c>
      <c r="C677" s="7" t="n">
        <v>65533</v>
      </c>
      <c r="D677" s="7" t="n">
        <v>7</v>
      </c>
      <c r="E677" s="7" t="s">
        <v>97</v>
      </c>
      <c r="F677" s="7" t="n">
        <v>8</v>
      </c>
      <c r="G677" s="7" t="n">
        <v>6</v>
      </c>
      <c r="H677" s="7" t="n">
        <v>2</v>
      </c>
      <c r="I677" s="7" t="n">
        <v>0</v>
      </c>
    </row>
    <row r="678" spans="1:15">
      <c r="A678" t="s">
        <v>4</v>
      </c>
      <c r="B678" s="4" t="s">
        <v>5</v>
      </c>
      <c r="C678" s="4" t="s">
        <v>10</v>
      </c>
    </row>
    <row r="679" spans="1:15">
      <c r="A679" t="n">
        <v>7970</v>
      </c>
      <c r="B679" s="37" t="n">
        <v>16</v>
      </c>
      <c r="C679" s="7" t="n">
        <v>1</v>
      </c>
    </row>
    <row r="680" spans="1:15">
      <c r="A680" t="s">
        <v>4</v>
      </c>
      <c r="B680" s="4" t="s">
        <v>5</v>
      </c>
      <c r="C680" s="4" t="s">
        <v>13</v>
      </c>
      <c r="D680" s="4" t="s">
        <v>10</v>
      </c>
    </row>
    <row r="681" spans="1:15">
      <c r="A681" t="n">
        <v>7973</v>
      </c>
      <c r="B681" s="15" t="n">
        <v>50</v>
      </c>
      <c r="C681" s="7" t="n">
        <v>52</v>
      </c>
      <c r="D681" s="7" t="n">
        <v>5466</v>
      </c>
    </row>
    <row r="682" spans="1:15">
      <c r="A682" t="s">
        <v>4</v>
      </c>
      <c r="B682" s="4" t="s">
        <v>5</v>
      </c>
      <c r="C682" s="4" t="s">
        <v>10</v>
      </c>
    </row>
    <row r="683" spans="1:15">
      <c r="A683" t="n">
        <v>7977</v>
      </c>
      <c r="B683" s="37" t="n">
        <v>16</v>
      </c>
      <c r="C683" s="7" t="n">
        <v>500</v>
      </c>
    </row>
    <row r="684" spans="1:15">
      <c r="A684" t="s">
        <v>4</v>
      </c>
      <c r="B684" s="4" t="s">
        <v>5</v>
      </c>
      <c r="C684" s="4" t="s">
        <v>13</v>
      </c>
    </row>
    <row r="685" spans="1:15">
      <c r="A685" t="n">
        <v>7980</v>
      </c>
      <c r="B685" s="33" t="n">
        <v>27</v>
      </c>
      <c r="C685" s="7" t="n">
        <v>0</v>
      </c>
    </row>
    <row r="686" spans="1:15">
      <c r="A686" t="s">
        <v>4</v>
      </c>
      <c r="B686" s="4" t="s">
        <v>5</v>
      </c>
      <c r="C686" s="4" t="s">
        <v>13</v>
      </c>
      <c r="D686" s="4" t="s">
        <v>10</v>
      </c>
      <c r="E686" s="4" t="s">
        <v>10</v>
      </c>
      <c r="F686" s="4" t="s">
        <v>10</v>
      </c>
      <c r="G686" s="4" t="s">
        <v>10</v>
      </c>
      <c r="H686" s="4" t="s">
        <v>13</v>
      </c>
    </row>
    <row r="687" spans="1:15">
      <c r="A687" t="n">
        <v>7982</v>
      </c>
      <c r="B687" s="30" t="n">
        <v>25</v>
      </c>
      <c r="C687" s="7" t="n">
        <v>5</v>
      </c>
      <c r="D687" s="7" t="n">
        <v>1007</v>
      </c>
      <c r="E687" s="7" t="n">
        <v>619</v>
      </c>
      <c r="F687" s="7" t="n">
        <v>65535</v>
      </c>
      <c r="G687" s="7" t="n">
        <v>65535</v>
      </c>
      <c r="H687" s="7" t="n">
        <v>100</v>
      </c>
    </row>
    <row r="688" spans="1:15">
      <c r="A688" t="s">
        <v>4</v>
      </c>
      <c r="B688" s="4" t="s">
        <v>5</v>
      </c>
      <c r="C688" s="4" t="s">
        <v>10</v>
      </c>
      <c r="D688" s="4" t="s">
        <v>13</v>
      </c>
      <c r="E688" s="4" t="s">
        <v>13</v>
      </c>
      <c r="F688" s="4" t="s">
        <v>9</v>
      </c>
      <c r="G688" s="4" t="s">
        <v>38</v>
      </c>
      <c r="H688" s="4" t="s">
        <v>13</v>
      </c>
      <c r="I688" s="4" t="s">
        <v>13</v>
      </c>
      <c r="J688" s="4" t="s">
        <v>13</v>
      </c>
      <c r="K688" s="4" t="s">
        <v>13</v>
      </c>
    </row>
    <row r="689" spans="1:11">
      <c r="A689" t="n">
        <v>7993</v>
      </c>
      <c r="B689" s="31" t="n">
        <v>24</v>
      </c>
      <c r="C689" s="7" t="n">
        <v>65533</v>
      </c>
      <c r="D689" s="7" t="n">
        <v>7</v>
      </c>
      <c r="E689" s="7" t="n">
        <v>17</v>
      </c>
      <c r="F689" s="7" t="n">
        <v>10502</v>
      </c>
      <c r="G689" s="7" t="s">
        <v>97</v>
      </c>
      <c r="H689" s="7" t="n">
        <v>8</v>
      </c>
      <c r="I689" s="7" t="n">
        <v>6</v>
      </c>
      <c r="J689" s="7" t="n">
        <v>2</v>
      </c>
      <c r="K689" s="7" t="n">
        <v>0</v>
      </c>
    </row>
    <row r="690" spans="1:11">
      <c r="A690" t="s">
        <v>4</v>
      </c>
      <c r="B690" s="4" t="s">
        <v>5</v>
      </c>
      <c r="C690" s="4" t="s">
        <v>10</v>
      </c>
    </row>
    <row r="691" spans="1:11">
      <c r="A691" t="n">
        <v>8010</v>
      </c>
      <c r="B691" s="37" t="n">
        <v>16</v>
      </c>
      <c r="C691" s="7" t="n">
        <v>1</v>
      </c>
    </row>
    <row r="692" spans="1:11">
      <c r="A692" t="s">
        <v>4</v>
      </c>
      <c r="B692" s="4" t="s">
        <v>5</v>
      </c>
      <c r="C692" s="4" t="s">
        <v>13</v>
      </c>
      <c r="D692" s="4" t="s">
        <v>10</v>
      </c>
    </row>
    <row r="693" spans="1:11">
      <c r="A693" t="n">
        <v>8013</v>
      </c>
      <c r="B693" s="15" t="n">
        <v>50</v>
      </c>
      <c r="C693" s="7" t="n">
        <v>52</v>
      </c>
      <c r="D693" s="7" t="n">
        <v>10502</v>
      </c>
    </row>
    <row r="694" spans="1:11">
      <c r="A694" t="s">
        <v>4</v>
      </c>
      <c r="B694" s="4" t="s">
        <v>5</v>
      </c>
      <c r="C694" s="4" t="s">
        <v>13</v>
      </c>
    </row>
    <row r="695" spans="1:11">
      <c r="A695" t="n">
        <v>8017</v>
      </c>
      <c r="B695" s="33" t="n">
        <v>27</v>
      </c>
      <c r="C695" s="7" t="n">
        <v>0</v>
      </c>
    </row>
    <row r="696" spans="1:11">
      <c r="A696" t="s">
        <v>4</v>
      </c>
      <c r="B696" s="4" t="s">
        <v>5</v>
      </c>
      <c r="C696" s="4" t="s">
        <v>13</v>
      </c>
      <c r="D696" s="4" t="s">
        <v>13</v>
      </c>
      <c r="E696" s="4" t="s">
        <v>13</v>
      </c>
      <c r="F696" s="4" t="s">
        <v>28</v>
      </c>
      <c r="G696" s="4" t="s">
        <v>28</v>
      </c>
      <c r="H696" s="4" t="s">
        <v>28</v>
      </c>
      <c r="I696" s="4" t="s">
        <v>28</v>
      </c>
      <c r="J696" s="4" t="s">
        <v>28</v>
      </c>
    </row>
    <row r="697" spans="1:11">
      <c r="A697" t="n">
        <v>8019</v>
      </c>
      <c r="B697" s="54" t="n">
        <v>76</v>
      </c>
      <c r="C697" s="7" t="n">
        <v>3</v>
      </c>
      <c r="D697" s="7" t="n">
        <v>3</v>
      </c>
      <c r="E697" s="7" t="n">
        <v>0</v>
      </c>
      <c r="F697" s="7" t="n">
        <v>1</v>
      </c>
      <c r="G697" s="7" t="n">
        <v>1</v>
      </c>
      <c r="H697" s="7" t="n">
        <v>1</v>
      </c>
      <c r="I697" s="7" t="n">
        <v>0</v>
      </c>
      <c r="J697" s="7" t="n">
        <v>0</v>
      </c>
    </row>
    <row r="698" spans="1:11">
      <c r="A698" t="s">
        <v>4</v>
      </c>
      <c r="B698" s="4" t="s">
        <v>5</v>
      </c>
      <c r="C698" s="4" t="s">
        <v>13</v>
      </c>
      <c r="D698" s="4" t="s">
        <v>13</v>
      </c>
      <c r="E698" s="4" t="s">
        <v>13</v>
      </c>
      <c r="F698" s="4" t="s">
        <v>28</v>
      </c>
      <c r="G698" s="4" t="s">
        <v>28</v>
      </c>
      <c r="H698" s="4" t="s">
        <v>28</v>
      </c>
      <c r="I698" s="4" t="s">
        <v>28</v>
      </c>
      <c r="J698" s="4" t="s">
        <v>28</v>
      </c>
    </row>
    <row r="699" spans="1:11">
      <c r="A699" t="n">
        <v>8043</v>
      </c>
      <c r="B699" s="54" t="n">
        <v>76</v>
      </c>
      <c r="C699" s="7" t="n">
        <v>4</v>
      </c>
      <c r="D699" s="7" t="n">
        <v>3</v>
      </c>
      <c r="E699" s="7" t="n">
        <v>0</v>
      </c>
      <c r="F699" s="7" t="n">
        <v>1</v>
      </c>
      <c r="G699" s="7" t="n">
        <v>1</v>
      </c>
      <c r="H699" s="7" t="n">
        <v>1</v>
      </c>
      <c r="I699" s="7" t="n">
        <v>0</v>
      </c>
      <c r="J699" s="7" t="n">
        <v>0</v>
      </c>
    </row>
    <row r="700" spans="1:11">
      <c r="A700" t="s">
        <v>4</v>
      </c>
      <c r="B700" s="4" t="s">
        <v>5</v>
      </c>
      <c r="C700" s="4" t="s">
        <v>13</v>
      </c>
      <c r="D700" s="4" t="s">
        <v>13</v>
      </c>
      <c r="E700" s="4" t="s">
        <v>13</v>
      </c>
      <c r="F700" s="4" t="s">
        <v>28</v>
      </c>
      <c r="G700" s="4" t="s">
        <v>28</v>
      </c>
      <c r="H700" s="4" t="s">
        <v>28</v>
      </c>
      <c r="I700" s="4" t="s">
        <v>28</v>
      </c>
      <c r="J700" s="4" t="s">
        <v>28</v>
      </c>
    </row>
    <row r="701" spans="1:11">
      <c r="A701" t="n">
        <v>8067</v>
      </c>
      <c r="B701" s="54" t="n">
        <v>76</v>
      </c>
      <c r="C701" s="7" t="n">
        <v>5</v>
      </c>
      <c r="D701" s="7" t="n">
        <v>3</v>
      </c>
      <c r="E701" s="7" t="n">
        <v>0</v>
      </c>
      <c r="F701" s="7" t="n">
        <v>1</v>
      </c>
      <c r="G701" s="7" t="n">
        <v>1</v>
      </c>
      <c r="H701" s="7" t="n">
        <v>1</v>
      </c>
      <c r="I701" s="7" t="n">
        <v>0</v>
      </c>
      <c r="J701" s="7" t="n">
        <v>0</v>
      </c>
    </row>
    <row r="702" spans="1:11">
      <c r="A702" t="s">
        <v>4</v>
      </c>
      <c r="B702" s="4" t="s">
        <v>5</v>
      </c>
      <c r="C702" s="4" t="s">
        <v>13</v>
      </c>
      <c r="D702" s="4" t="s">
        <v>13</v>
      </c>
      <c r="E702" s="4" t="s">
        <v>13</v>
      </c>
      <c r="F702" s="4" t="s">
        <v>28</v>
      </c>
      <c r="G702" s="4" t="s">
        <v>28</v>
      </c>
      <c r="H702" s="4" t="s">
        <v>28</v>
      </c>
      <c r="I702" s="4" t="s">
        <v>28</v>
      </c>
      <c r="J702" s="4" t="s">
        <v>28</v>
      </c>
    </row>
    <row r="703" spans="1:11">
      <c r="A703" t="n">
        <v>8091</v>
      </c>
      <c r="B703" s="54" t="n">
        <v>76</v>
      </c>
      <c r="C703" s="7" t="n">
        <v>6</v>
      </c>
      <c r="D703" s="7" t="n">
        <v>3</v>
      </c>
      <c r="E703" s="7" t="n">
        <v>0</v>
      </c>
      <c r="F703" s="7" t="n">
        <v>1</v>
      </c>
      <c r="G703" s="7" t="n">
        <v>1</v>
      </c>
      <c r="H703" s="7" t="n">
        <v>1</v>
      </c>
      <c r="I703" s="7" t="n">
        <v>0</v>
      </c>
      <c r="J703" s="7" t="n">
        <v>0</v>
      </c>
    </row>
    <row r="704" spans="1:11">
      <c r="A704" t="s">
        <v>4</v>
      </c>
      <c r="B704" s="4" t="s">
        <v>5</v>
      </c>
      <c r="C704" s="4" t="s">
        <v>13</v>
      </c>
      <c r="D704" s="4" t="s">
        <v>13</v>
      </c>
      <c r="E704" s="4" t="s">
        <v>13</v>
      </c>
      <c r="F704" s="4" t="s">
        <v>28</v>
      </c>
      <c r="G704" s="4" t="s">
        <v>28</v>
      </c>
      <c r="H704" s="4" t="s">
        <v>28</v>
      </c>
      <c r="I704" s="4" t="s">
        <v>28</v>
      </c>
      <c r="J704" s="4" t="s">
        <v>28</v>
      </c>
    </row>
    <row r="705" spans="1:11">
      <c r="A705" t="n">
        <v>8115</v>
      </c>
      <c r="B705" s="54" t="n">
        <v>76</v>
      </c>
      <c r="C705" s="7" t="n">
        <v>7</v>
      </c>
      <c r="D705" s="7" t="n">
        <v>3</v>
      </c>
      <c r="E705" s="7" t="n">
        <v>0</v>
      </c>
      <c r="F705" s="7" t="n">
        <v>1</v>
      </c>
      <c r="G705" s="7" t="n">
        <v>1</v>
      </c>
      <c r="H705" s="7" t="n">
        <v>1</v>
      </c>
      <c r="I705" s="7" t="n">
        <v>0</v>
      </c>
      <c r="J705" s="7" t="n">
        <v>2000</v>
      </c>
    </row>
    <row r="706" spans="1:11">
      <c r="A706" t="s">
        <v>4</v>
      </c>
      <c r="B706" s="4" t="s">
        <v>5</v>
      </c>
      <c r="C706" s="4" t="s">
        <v>13</v>
      </c>
      <c r="D706" s="4" t="s">
        <v>13</v>
      </c>
    </row>
    <row r="707" spans="1:11">
      <c r="A707" t="n">
        <v>8139</v>
      </c>
      <c r="B707" s="57" t="n">
        <v>77</v>
      </c>
      <c r="C707" s="7" t="n">
        <v>7</v>
      </c>
      <c r="D707" s="7" t="n">
        <v>3</v>
      </c>
    </row>
    <row r="708" spans="1:11">
      <c r="A708" t="s">
        <v>4</v>
      </c>
      <c r="B708" s="4" t="s">
        <v>5</v>
      </c>
      <c r="C708" s="4" t="s">
        <v>13</v>
      </c>
      <c r="D708" s="4" t="s">
        <v>10</v>
      </c>
      <c r="E708" s="4" t="s">
        <v>10</v>
      </c>
      <c r="F708" s="4" t="s">
        <v>10</v>
      </c>
      <c r="G708" s="4" t="s">
        <v>10</v>
      </c>
      <c r="H708" s="4" t="s">
        <v>13</v>
      </c>
    </row>
    <row r="709" spans="1:11">
      <c r="A709" t="n">
        <v>8142</v>
      </c>
      <c r="B709" s="30" t="n">
        <v>25</v>
      </c>
      <c r="C709" s="7" t="n">
        <v>5</v>
      </c>
      <c r="D709" s="7" t="n">
        <v>65535</v>
      </c>
      <c r="E709" s="7" t="n">
        <v>65535</v>
      </c>
      <c r="F709" s="7" t="n">
        <v>65535</v>
      </c>
      <c r="G709" s="7" t="n">
        <v>65535</v>
      </c>
      <c r="H709" s="7" t="n">
        <v>100</v>
      </c>
    </row>
    <row r="710" spans="1:11">
      <c r="A710" t="s">
        <v>4</v>
      </c>
      <c r="B710" s="4" t="s">
        <v>5</v>
      </c>
      <c r="C710" s="4" t="s">
        <v>10</v>
      </c>
      <c r="D710" s="4" t="s">
        <v>13</v>
      </c>
      <c r="E710" s="4" t="s">
        <v>13</v>
      </c>
      <c r="F710" s="4" t="s">
        <v>9</v>
      </c>
      <c r="G710" s="4" t="s">
        <v>38</v>
      </c>
      <c r="H710" s="4" t="s">
        <v>13</v>
      </c>
      <c r="I710" s="4" t="s">
        <v>13</v>
      </c>
      <c r="J710" s="4" t="s">
        <v>13</v>
      </c>
    </row>
    <row r="711" spans="1:11">
      <c r="A711" t="n">
        <v>8153</v>
      </c>
      <c r="B711" s="31" t="n">
        <v>24</v>
      </c>
      <c r="C711" s="7" t="n">
        <v>65533</v>
      </c>
      <c r="D711" s="7" t="n">
        <v>7</v>
      </c>
      <c r="E711" s="7" t="n">
        <v>17</v>
      </c>
      <c r="F711" s="7" t="n">
        <v>52302</v>
      </c>
      <c r="G711" s="7" t="s">
        <v>98</v>
      </c>
      <c r="H711" s="7" t="n">
        <v>8</v>
      </c>
      <c r="I711" s="7" t="n">
        <v>2</v>
      </c>
      <c r="J711" s="7" t="n">
        <v>0</v>
      </c>
    </row>
    <row r="712" spans="1:11">
      <c r="A712" t="s">
        <v>4</v>
      </c>
      <c r="B712" s="4" t="s">
        <v>5</v>
      </c>
      <c r="C712" s="4" t="s">
        <v>10</v>
      </c>
    </row>
    <row r="713" spans="1:11">
      <c r="A713" t="n">
        <v>8286</v>
      </c>
      <c r="B713" s="37" t="n">
        <v>16</v>
      </c>
      <c r="C713" s="7" t="n">
        <v>1</v>
      </c>
    </row>
    <row r="714" spans="1:11">
      <c r="A714" t="s">
        <v>4</v>
      </c>
      <c r="B714" s="4" t="s">
        <v>5</v>
      </c>
      <c r="C714" s="4" t="s">
        <v>13</v>
      </c>
      <c r="D714" s="4" t="s">
        <v>10</v>
      </c>
    </row>
    <row r="715" spans="1:11">
      <c r="A715" t="n">
        <v>8289</v>
      </c>
      <c r="B715" s="15" t="n">
        <v>50</v>
      </c>
      <c r="C715" s="7" t="n">
        <v>52</v>
      </c>
      <c r="D715" s="7" t="n">
        <v>52302</v>
      </c>
    </row>
    <row r="716" spans="1:11">
      <c r="A716" t="s">
        <v>4</v>
      </c>
      <c r="B716" s="4" t="s">
        <v>5</v>
      </c>
      <c r="C716" s="4" t="s">
        <v>10</v>
      </c>
    </row>
    <row r="717" spans="1:11">
      <c r="A717" t="n">
        <v>8293</v>
      </c>
      <c r="B717" s="37" t="n">
        <v>16</v>
      </c>
      <c r="C717" s="7" t="n">
        <v>800</v>
      </c>
    </row>
    <row r="718" spans="1:11">
      <c r="A718" t="s">
        <v>4</v>
      </c>
      <c r="B718" s="4" t="s">
        <v>5</v>
      </c>
      <c r="C718" s="4" t="s">
        <v>13</v>
      </c>
    </row>
    <row r="719" spans="1:11">
      <c r="A719" t="n">
        <v>8296</v>
      </c>
      <c r="B719" s="33" t="n">
        <v>27</v>
      </c>
      <c r="C719" s="7" t="n">
        <v>0</v>
      </c>
    </row>
    <row r="720" spans="1:11">
      <c r="A720" t="s">
        <v>4</v>
      </c>
      <c r="B720" s="4" t="s">
        <v>5</v>
      </c>
      <c r="C720" s="4" t="s">
        <v>13</v>
      </c>
      <c r="D720" s="4" t="s">
        <v>13</v>
      </c>
      <c r="E720" s="4" t="s">
        <v>13</v>
      </c>
      <c r="F720" s="4" t="s">
        <v>28</v>
      </c>
      <c r="G720" s="4" t="s">
        <v>28</v>
      </c>
      <c r="H720" s="4" t="s">
        <v>28</v>
      </c>
      <c r="I720" s="4" t="s">
        <v>28</v>
      </c>
      <c r="J720" s="4" t="s">
        <v>28</v>
      </c>
    </row>
    <row r="721" spans="1:10">
      <c r="A721" t="n">
        <v>8298</v>
      </c>
      <c r="B721" s="54" t="n">
        <v>76</v>
      </c>
      <c r="C721" s="7" t="n">
        <v>16</v>
      </c>
      <c r="D721" s="7" t="n">
        <v>3</v>
      </c>
      <c r="E721" s="7" t="n">
        <v>0</v>
      </c>
      <c r="F721" s="7" t="n">
        <v>1</v>
      </c>
      <c r="G721" s="7" t="n">
        <v>1</v>
      </c>
      <c r="H721" s="7" t="n">
        <v>1</v>
      </c>
      <c r="I721" s="7" t="n">
        <v>1</v>
      </c>
      <c r="J721" s="7" t="n">
        <v>1000</v>
      </c>
    </row>
    <row r="722" spans="1:10">
      <c r="A722" t="s">
        <v>4</v>
      </c>
      <c r="B722" s="4" t="s">
        <v>5</v>
      </c>
      <c r="C722" s="4" t="s">
        <v>13</v>
      </c>
      <c r="D722" s="4" t="s">
        <v>13</v>
      </c>
    </row>
    <row r="723" spans="1:10">
      <c r="A723" t="n">
        <v>8322</v>
      </c>
      <c r="B723" s="57" t="n">
        <v>77</v>
      </c>
      <c r="C723" s="7" t="n">
        <v>16</v>
      </c>
      <c r="D723" s="7" t="n">
        <v>3</v>
      </c>
    </row>
    <row r="724" spans="1:10">
      <c r="A724" t="s">
        <v>4</v>
      </c>
      <c r="B724" s="4" t="s">
        <v>5</v>
      </c>
      <c r="C724" s="4" t="s">
        <v>10</v>
      </c>
    </row>
    <row r="725" spans="1:10">
      <c r="A725" t="n">
        <v>8325</v>
      </c>
      <c r="B725" s="37" t="n">
        <v>16</v>
      </c>
      <c r="C725" s="7" t="n">
        <v>500</v>
      </c>
    </row>
    <row r="726" spans="1:10">
      <c r="A726" t="s">
        <v>4</v>
      </c>
      <c r="B726" s="4" t="s">
        <v>5</v>
      </c>
      <c r="C726" s="4" t="s">
        <v>13</v>
      </c>
      <c r="D726" s="4" t="s">
        <v>13</v>
      </c>
      <c r="E726" s="4" t="s">
        <v>13</v>
      </c>
      <c r="F726" s="4" t="s">
        <v>28</v>
      </c>
      <c r="G726" s="4" t="s">
        <v>28</v>
      </c>
      <c r="H726" s="4" t="s">
        <v>28</v>
      </c>
      <c r="I726" s="4" t="s">
        <v>28</v>
      </c>
      <c r="J726" s="4" t="s">
        <v>28</v>
      </c>
    </row>
    <row r="727" spans="1:10">
      <c r="A727" t="n">
        <v>8328</v>
      </c>
      <c r="B727" s="54" t="n">
        <v>76</v>
      </c>
      <c r="C727" s="7" t="n">
        <v>16</v>
      </c>
      <c r="D727" s="7" t="n">
        <v>3</v>
      </c>
      <c r="E727" s="7" t="n">
        <v>0</v>
      </c>
      <c r="F727" s="7" t="n">
        <v>1</v>
      </c>
      <c r="G727" s="7" t="n">
        <v>1</v>
      </c>
      <c r="H727" s="7" t="n">
        <v>1</v>
      </c>
      <c r="I727" s="7" t="n">
        <v>0.699999988079071</v>
      </c>
      <c r="J727" s="7" t="n">
        <v>300</v>
      </c>
    </row>
    <row r="728" spans="1:10">
      <c r="A728" t="s">
        <v>4</v>
      </c>
      <c r="B728" s="4" t="s">
        <v>5</v>
      </c>
      <c r="C728" s="4" t="s">
        <v>10</v>
      </c>
      <c r="D728" s="4" t="s">
        <v>13</v>
      </c>
      <c r="E728" s="4" t="s">
        <v>13</v>
      </c>
      <c r="F728" s="4" t="s">
        <v>9</v>
      </c>
      <c r="G728" s="4" t="s">
        <v>38</v>
      </c>
      <c r="H728" s="4" t="s">
        <v>13</v>
      </c>
      <c r="I728" s="4" t="s">
        <v>13</v>
      </c>
      <c r="J728" s="4" t="s">
        <v>13</v>
      </c>
    </row>
    <row r="729" spans="1:10">
      <c r="A729" t="n">
        <v>8352</v>
      </c>
      <c r="B729" s="31" t="n">
        <v>24</v>
      </c>
      <c r="C729" s="7" t="n">
        <v>65533</v>
      </c>
      <c r="D729" s="7" t="n">
        <v>7</v>
      </c>
      <c r="E729" s="7" t="n">
        <v>17</v>
      </c>
      <c r="F729" s="7" t="n">
        <v>52303</v>
      </c>
      <c r="G729" s="7" t="s">
        <v>99</v>
      </c>
      <c r="H729" s="7" t="n">
        <v>8</v>
      </c>
      <c r="I729" s="7" t="n">
        <v>2</v>
      </c>
      <c r="J729" s="7" t="n">
        <v>0</v>
      </c>
    </row>
    <row r="730" spans="1:10">
      <c r="A730" t="s">
        <v>4</v>
      </c>
      <c r="B730" s="4" t="s">
        <v>5</v>
      </c>
      <c r="C730" s="4" t="s">
        <v>10</v>
      </c>
    </row>
    <row r="731" spans="1:10">
      <c r="A731" t="n">
        <v>8459</v>
      </c>
      <c r="B731" s="37" t="n">
        <v>16</v>
      </c>
      <c r="C731" s="7" t="n">
        <v>1</v>
      </c>
    </row>
    <row r="732" spans="1:10">
      <c r="A732" t="s">
        <v>4</v>
      </c>
      <c r="B732" s="4" t="s">
        <v>5</v>
      </c>
      <c r="C732" s="4" t="s">
        <v>13</v>
      </c>
      <c r="D732" s="4" t="s">
        <v>10</v>
      </c>
    </row>
    <row r="733" spans="1:10">
      <c r="A733" t="n">
        <v>8462</v>
      </c>
      <c r="B733" s="15" t="n">
        <v>50</v>
      </c>
      <c r="C733" s="7" t="n">
        <v>52</v>
      </c>
      <c r="D733" s="7" t="n">
        <v>52303</v>
      </c>
    </row>
    <row r="734" spans="1:10">
      <c r="A734" t="s">
        <v>4</v>
      </c>
      <c r="B734" s="4" t="s">
        <v>5</v>
      </c>
      <c r="C734" s="4" t="s">
        <v>10</v>
      </c>
    </row>
    <row r="735" spans="1:10">
      <c r="A735" t="n">
        <v>8466</v>
      </c>
      <c r="B735" s="37" t="n">
        <v>16</v>
      </c>
      <c r="C735" s="7" t="n">
        <v>800</v>
      </c>
    </row>
    <row r="736" spans="1:10">
      <c r="A736" t="s">
        <v>4</v>
      </c>
      <c r="B736" s="4" t="s">
        <v>5</v>
      </c>
      <c r="C736" s="4" t="s">
        <v>13</v>
      </c>
    </row>
    <row r="737" spans="1:10">
      <c r="A737" t="n">
        <v>8469</v>
      </c>
      <c r="B737" s="33" t="n">
        <v>27</v>
      </c>
      <c r="C737" s="7" t="n">
        <v>0</v>
      </c>
    </row>
    <row r="738" spans="1:10">
      <c r="A738" t="s">
        <v>4</v>
      </c>
      <c r="B738" s="4" t="s">
        <v>5</v>
      </c>
      <c r="C738" s="4" t="s">
        <v>13</v>
      </c>
      <c r="D738" s="4" t="s">
        <v>13</v>
      </c>
      <c r="E738" s="4" t="s">
        <v>13</v>
      </c>
      <c r="F738" s="4" t="s">
        <v>28</v>
      </c>
      <c r="G738" s="4" t="s">
        <v>28</v>
      </c>
      <c r="H738" s="4" t="s">
        <v>28</v>
      </c>
      <c r="I738" s="4" t="s">
        <v>28</v>
      </c>
      <c r="J738" s="4" t="s">
        <v>28</v>
      </c>
    </row>
    <row r="739" spans="1:10">
      <c r="A739" t="n">
        <v>8471</v>
      </c>
      <c r="B739" s="54" t="n">
        <v>76</v>
      </c>
      <c r="C739" s="7" t="n">
        <v>17</v>
      </c>
      <c r="D739" s="7" t="n">
        <v>3</v>
      </c>
      <c r="E739" s="7" t="n">
        <v>0</v>
      </c>
      <c r="F739" s="7" t="n">
        <v>1</v>
      </c>
      <c r="G739" s="7" t="n">
        <v>1</v>
      </c>
      <c r="H739" s="7" t="n">
        <v>1</v>
      </c>
      <c r="I739" s="7" t="n">
        <v>1</v>
      </c>
      <c r="J739" s="7" t="n">
        <v>1000</v>
      </c>
    </row>
    <row r="740" spans="1:10">
      <c r="A740" t="s">
        <v>4</v>
      </c>
      <c r="B740" s="4" t="s">
        <v>5</v>
      </c>
      <c r="C740" s="4" t="s">
        <v>13</v>
      </c>
      <c r="D740" s="4" t="s">
        <v>13</v>
      </c>
    </row>
    <row r="741" spans="1:10">
      <c r="A741" t="n">
        <v>8495</v>
      </c>
      <c r="B741" s="57" t="n">
        <v>77</v>
      </c>
      <c r="C741" s="7" t="n">
        <v>17</v>
      </c>
      <c r="D741" s="7" t="n">
        <v>3</v>
      </c>
    </row>
    <row r="742" spans="1:10">
      <c r="A742" t="s">
        <v>4</v>
      </c>
      <c r="B742" s="4" t="s">
        <v>5</v>
      </c>
      <c r="C742" s="4" t="s">
        <v>13</v>
      </c>
      <c r="D742" s="4" t="s">
        <v>13</v>
      </c>
      <c r="E742" s="4" t="s">
        <v>13</v>
      </c>
      <c r="F742" s="4" t="s">
        <v>28</v>
      </c>
      <c r="G742" s="4" t="s">
        <v>28</v>
      </c>
      <c r="H742" s="4" t="s">
        <v>28</v>
      </c>
      <c r="I742" s="4" t="s">
        <v>28</v>
      </c>
      <c r="J742" s="4" t="s">
        <v>28</v>
      </c>
    </row>
    <row r="743" spans="1:10">
      <c r="A743" t="n">
        <v>8498</v>
      </c>
      <c r="B743" s="54" t="n">
        <v>76</v>
      </c>
      <c r="C743" s="7" t="n">
        <v>16</v>
      </c>
      <c r="D743" s="7" t="n">
        <v>3</v>
      </c>
      <c r="E743" s="7" t="n">
        <v>0</v>
      </c>
      <c r="F743" s="7" t="n">
        <v>1</v>
      </c>
      <c r="G743" s="7" t="n">
        <v>1</v>
      </c>
      <c r="H743" s="7" t="n">
        <v>1</v>
      </c>
      <c r="I743" s="7" t="n">
        <v>0</v>
      </c>
      <c r="J743" s="7" t="n">
        <v>0</v>
      </c>
    </row>
    <row r="744" spans="1:10">
      <c r="A744" t="s">
        <v>4</v>
      </c>
      <c r="B744" s="4" t="s">
        <v>5</v>
      </c>
      <c r="C744" s="4" t="s">
        <v>10</v>
      </c>
    </row>
    <row r="745" spans="1:10">
      <c r="A745" t="n">
        <v>8522</v>
      </c>
      <c r="B745" s="37" t="n">
        <v>16</v>
      </c>
      <c r="C745" s="7" t="n">
        <v>500</v>
      </c>
    </row>
    <row r="746" spans="1:10">
      <c r="A746" t="s">
        <v>4</v>
      </c>
      <c r="B746" s="4" t="s">
        <v>5</v>
      </c>
      <c r="C746" s="4" t="s">
        <v>13</v>
      </c>
      <c r="D746" s="4" t="s">
        <v>13</v>
      </c>
      <c r="E746" s="4" t="s">
        <v>13</v>
      </c>
      <c r="F746" s="4" t="s">
        <v>28</v>
      </c>
      <c r="G746" s="4" t="s">
        <v>28</v>
      </c>
      <c r="H746" s="4" t="s">
        <v>28</v>
      </c>
      <c r="I746" s="4" t="s">
        <v>28</v>
      </c>
      <c r="J746" s="4" t="s">
        <v>28</v>
      </c>
    </row>
    <row r="747" spans="1:10">
      <c r="A747" t="n">
        <v>8525</v>
      </c>
      <c r="B747" s="54" t="n">
        <v>76</v>
      </c>
      <c r="C747" s="7" t="n">
        <v>17</v>
      </c>
      <c r="D747" s="7" t="n">
        <v>3</v>
      </c>
      <c r="E747" s="7" t="n">
        <v>0</v>
      </c>
      <c r="F747" s="7" t="n">
        <v>1</v>
      </c>
      <c r="G747" s="7" t="n">
        <v>1</v>
      </c>
      <c r="H747" s="7" t="n">
        <v>1</v>
      </c>
      <c r="I747" s="7" t="n">
        <v>0.699999988079071</v>
      </c>
      <c r="J747" s="7" t="n">
        <v>300</v>
      </c>
    </row>
    <row r="748" spans="1:10">
      <c r="A748" t="s">
        <v>4</v>
      </c>
      <c r="B748" s="4" t="s">
        <v>5</v>
      </c>
      <c r="C748" s="4" t="s">
        <v>13</v>
      </c>
      <c r="D748" s="4" t="s">
        <v>10</v>
      </c>
      <c r="E748" s="4" t="s">
        <v>10</v>
      </c>
      <c r="F748" s="4" t="s">
        <v>10</v>
      </c>
      <c r="G748" s="4" t="s">
        <v>10</v>
      </c>
      <c r="H748" s="4" t="s">
        <v>13</v>
      </c>
    </row>
    <row r="749" spans="1:10">
      <c r="A749" t="n">
        <v>8549</v>
      </c>
      <c r="B749" s="30" t="n">
        <v>25</v>
      </c>
      <c r="C749" s="7" t="n">
        <v>5</v>
      </c>
      <c r="D749" s="7" t="n">
        <v>65535</v>
      </c>
      <c r="E749" s="7" t="n">
        <v>320</v>
      </c>
      <c r="F749" s="7" t="n">
        <v>65535</v>
      </c>
      <c r="G749" s="7" t="n">
        <v>65535</v>
      </c>
      <c r="H749" s="7" t="n">
        <v>100</v>
      </c>
    </row>
    <row r="750" spans="1:10">
      <c r="A750" t="s">
        <v>4</v>
      </c>
      <c r="B750" s="4" t="s">
        <v>5</v>
      </c>
      <c r="C750" s="4" t="s">
        <v>10</v>
      </c>
      <c r="D750" s="4" t="s">
        <v>13</v>
      </c>
      <c r="E750" s="4" t="s">
        <v>13</v>
      </c>
      <c r="F750" s="4" t="s">
        <v>9</v>
      </c>
      <c r="G750" s="4" t="s">
        <v>38</v>
      </c>
      <c r="H750" s="4" t="s">
        <v>13</v>
      </c>
      <c r="I750" s="4" t="s">
        <v>13</v>
      </c>
      <c r="J750" s="4" t="s">
        <v>13</v>
      </c>
    </row>
    <row r="751" spans="1:10">
      <c r="A751" t="n">
        <v>8560</v>
      </c>
      <c r="B751" s="31" t="n">
        <v>24</v>
      </c>
      <c r="C751" s="7" t="n">
        <v>65533</v>
      </c>
      <c r="D751" s="7" t="n">
        <v>7</v>
      </c>
      <c r="E751" s="7" t="n">
        <v>17</v>
      </c>
      <c r="F751" s="7" t="n">
        <v>52304</v>
      </c>
      <c r="G751" s="7" t="s">
        <v>100</v>
      </c>
      <c r="H751" s="7" t="n">
        <v>8</v>
      </c>
      <c r="I751" s="7" t="n">
        <v>2</v>
      </c>
      <c r="J751" s="7" t="n">
        <v>0</v>
      </c>
    </row>
    <row r="752" spans="1:10">
      <c r="A752" t="s">
        <v>4</v>
      </c>
      <c r="B752" s="4" t="s">
        <v>5</v>
      </c>
      <c r="C752" s="4" t="s">
        <v>10</v>
      </c>
    </row>
    <row r="753" spans="1:10">
      <c r="A753" t="n">
        <v>8702</v>
      </c>
      <c r="B753" s="37" t="n">
        <v>16</v>
      </c>
      <c r="C753" s="7" t="n">
        <v>1</v>
      </c>
    </row>
    <row r="754" spans="1:10">
      <c r="A754" t="s">
        <v>4</v>
      </c>
      <c r="B754" s="4" t="s">
        <v>5</v>
      </c>
      <c r="C754" s="4" t="s">
        <v>13</v>
      </c>
      <c r="D754" s="4" t="s">
        <v>10</v>
      </c>
    </row>
    <row r="755" spans="1:10">
      <c r="A755" t="n">
        <v>8705</v>
      </c>
      <c r="B755" s="15" t="n">
        <v>50</v>
      </c>
      <c r="C755" s="7" t="n">
        <v>52</v>
      </c>
      <c r="D755" s="7" t="n">
        <v>52304</v>
      </c>
    </row>
    <row r="756" spans="1:10">
      <c r="A756" t="s">
        <v>4</v>
      </c>
      <c r="B756" s="4" t="s">
        <v>5</v>
      </c>
      <c r="C756" s="4" t="s">
        <v>10</v>
      </c>
    </row>
    <row r="757" spans="1:10">
      <c r="A757" t="n">
        <v>8709</v>
      </c>
      <c r="B757" s="37" t="n">
        <v>16</v>
      </c>
      <c r="C757" s="7" t="n">
        <v>800</v>
      </c>
    </row>
    <row r="758" spans="1:10">
      <c r="A758" t="s">
        <v>4</v>
      </c>
      <c r="B758" s="4" t="s">
        <v>5</v>
      </c>
      <c r="C758" s="4" t="s">
        <v>13</v>
      </c>
    </row>
    <row r="759" spans="1:10">
      <c r="A759" t="n">
        <v>8712</v>
      </c>
      <c r="B759" s="33" t="n">
        <v>27</v>
      </c>
      <c r="C759" s="7" t="n">
        <v>0</v>
      </c>
    </row>
    <row r="760" spans="1:10">
      <c r="A760" t="s">
        <v>4</v>
      </c>
      <c r="B760" s="4" t="s">
        <v>5</v>
      </c>
      <c r="C760" s="4" t="s">
        <v>13</v>
      </c>
      <c r="D760" s="4" t="s">
        <v>13</v>
      </c>
      <c r="E760" s="4" t="s">
        <v>13</v>
      </c>
      <c r="F760" s="4" t="s">
        <v>28</v>
      </c>
      <c r="G760" s="4" t="s">
        <v>28</v>
      </c>
      <c r="H760" s="4" t="s">
        <v>28</v>
      </c>
      <c r="I760" s="4" t="s">
        <v>28</v>
      </c>
      <c r="J760" s="4" t="s">
        <v>28</v>
      </c>
    </row>
    <row r="761" spans="1:10">
      <c r="A761" t="n">
        <v>8714</v>
      </c>
      <c r="B761" s="54" t="n">
        <v>76</v>
      </c>
      <c r="C761" s="7" t="n">
        <v>17</v>
      </c>
      <c r="D761" s="7" t="n">
        <v>3</v>
      </c>
      <c r="E761" s="7" t="n">
        <v>0</v>
      </c>
      <c r="F761" s="7" t="n">
        <v>1</v>
      </c>
      <c r="G761" s="7" t="n">
        <v>1</v>
      </c>
      <c r="H761" s="7" t="n">
        <v>1</v>
      </c>
      <c r="I761" s="7" t="n">
        <v>0</v>
      </c>
      <c r="J761" s="7" t="n">
        <v>1000</v>
      </c>
    </row>
    <row r="762" spans="1:10">
      <c r="A762" t="s">
        <v>4</v>
      </c>
      <c r="B762" s="4" t="s">
        <v>5</v>
      </c>
      <c r="C762" s="4" t="s">
        <v>13</v>
      </c>
      <c r="D762" s="4" t="s">
        <v>13</v>
      </c>
    </row>
    <row r="763" spans="1:10">
      <c r="A763" t="n">
        <v>8738</v>
      </c>
      <c r="B763" s="57" t="n">
        <v>77</v>
      </c>
      <c r="C763" s="7" t="n">
        <v>17</v>
      </c>
      <c r="D763" s="7" t="n">
        <v>3</v>
      </c>
    </row>
    <row r="764" spans="1:10">
      <c r="A764" t="s">
        <v>4</v>
      </c>
      <c r="B764" s="4" t="s">
        <v>5</v>
      </c>
      <c r="C764" s="4" t="s">
        <v>10</v>
      </c>
    </row>
    <row r="765" spans="1:10">
      <c r="A765" t="n">
        <v>8741</v>
      </c>
      <c r="B765" s="37" t="n">
        <v>16</v>
      </c>
      <c r="C765" s="7" t="n">
        <v>500</v>
      </c>
    </row>
    <row r="766" spans="1:10">
      <c r="A766" t="s">
        <v>4</v>
      </c>
      <c r="B766" s="4" t="s">
        <v>5</v>
      </c>
      <c r="C766" s="4" t="s">
        <v>13</v>
      </c>
      <c r="D766" s="4" t="s">
        <v>10</v>
      </c>
      <c r="E766" s="4" t="s">
        <v>10</v>
      </c>
      <c r="F766" s="4" t="s">
        <v>10</v>
      </c>
      <c r="G766" s="4" t="s">
        <v>10</v>
      </c>
      <c r="H766" s="4" t="s">
        <v>13</v>
      </c>
    </row>
    <row r="767" spans="1:10">
      <c r="A767" t="n">
        <v>8744</v>
      </c>
      <c r="B767" s="30" t="n">
        <v>25</v>
      </c>
      <c r="C767" s="7" t="n">
        <v>5</v>
      </c>
      <c r="D767" s="7" t="n">
        <v>65535</v>
      </c>
      <c r="E767" s="7" t="n">
        <v>65535</v>
      </c>
      <c r="F767" s="7" t="n">
        <v>65535</v>
      </c>
      <c r="G767" s="7" t="n">
        <v>65535</v>
      </c>
      <c r="H767" s="7" t="n">
        <v>100</v>
      </c>
    </row>
    <row r="768" spans="1:10">
      <c r="A768" t="s">
        <v>4</v>
      </c>
      <c r="B768" s="4" t="s">
        <v>5</v>
      </c>
      <c r="C768" s="4" t="s">
        <v>10</v>
      </c>
      <c r="D768" s="4" t="s">
        <v>13</v>
      </c>
      <c r="E768" s="4" t="s">
        <v>13</v>
      </c>
      <c r="F768" s="4" t="s">
        <v>9</v>
      </c>
      <c r="G768" s="4" t="s">
        <v>38</v>
      </c>
      <c r="H768" s="4" t="s">
        <v>13</v>
      </c>
      <c r="I768" s="4" t="s">
        <v>13</v>
      </c>
      <c r="J768" s="4" t="s">
        <v>13</v>
      </c>
    </row>
    <row r="769" spans="1:10">
      <c r="A769" t="n">
        <v>8755</v>
      </c>
      <c r="B769" s="31" t="n">
        <v>24</v>
      </c>
      <c r="C769" s="7" t="n">
        <v>65533</v>
      </c>
      <c r="D769" s="7" t="n">
        <v>7</v>
      </c>
      <c r="E769" s="7" t="n">
        <v>17</v>
      </c>
      <c r="F769" s="7" t="n">
        <v>52305</v>
      </c>
      <c r="G769" s="7" t="s">
        <v>101</v>
      </c>
      <c r="H769" s="7" t="n">
        <v>8</v>
      </c>
      <c r="I769" s="7" t="n">
        <v>2</v>
      </c>
      <c r="J769" s="7" t="n">
        <v>0</v>
      </c>
    </row>
    <row r="770" spans="1:10">
      <c r="A770" t="s">
        <v>4</v>
      </c>
      <c r="B770" s="4" t="s">
        <v>5</v>
      </c>
      <c r="C770" s="4" t="s">
        <v>10</v>
      </c>
    </row>
    <row r="771" spans="1:10">
      <c r="A771" t="n">
        <v>8950</v>
      </c>
      <c r="B771" s="37" t="n">
        <v>16</v>
      </c>
      <c r="C771" s="7" t="n">
        <v>1</v>
      </c>
    </row>
    <row r="772" spans="1:10">
      <c r="A772" t="s">
        <v>4</v>
      </c>
      <c r="B772" s="4" t="s">
        <v>5</v>
      </c>
      <c r="C772" s="4" t="s">
        <v>13</v>
      </c>
      <c r="D772" s="4" t="s">
        <v>10</v>
      </c>
    </row>
    <row r="773" spans="1:10">
      <c r="A773" t="n">
        <v>8953</v>
      </c>
      <c r="B773" s="15" t="n">
        <v>50</v>
      </c>
      <c r="C773" s="7" t="n">
        <v>52</v>
      </c>
      <c r="D773" s="7" t="n">
        <v>52305</v>
      </c>
    </row>
    <row r="774" spans="1:10">
      <c r="A774" t="s">
        <v>4</v>
      </c>
      <c r="B774" s="4" t="s">
        <v>5</v>
      </c>
      <c r="C774" s="4" t="s">
        <v>10</v>
      </c>
    </row>
    <row r="775" spans="1:10">
      <c r="A775" t="n">
        <v>8957</v>
      </c>
      <c r="B775" s="37" t="n">
        <v>16</v>
      </c>
      <c r="C775" s="7" t="n">
        <v>1000</v>
      </c>
    </row>
    <row r="776" spans="1:10">
      <c r="A776" t="s">
        <v>4</v>
      </c>
      <c r="B776" s="4" t="s">
        <v>5</v>
      </c>
      <c r="C776" s="4" t="s">
        <v>13</v>
      </c>
    </row>
    <row r="777" spans="1:10">
      <c r="A777" t="n">
        <v>8960</v>
      </c>
      <c r="B777" s="33" t="n">
        <v>27</v>
      </c>
      <c r="C777" s="7" t="n">
        <v>0</v>
      </c>
    </row>
    <row r="778" spans="1:10">
      <c r="A778" t="s">
        <v>4</v>
      </c>
      <c r="B778" s="4" t="s">
        <v>5</v>
      </c>
      <c r="C778" s="4" t="s">
        <v>13</v>
      </c>
      <c r="D778" s="4" t="s">
        <v>10</v>
      </c>
      <c r="E778" s="4" t="s">
        <v>10</v>
      </c>
      <c r="F778" s="4" t="s">
        <v>10</v>
      </c>
      <c r="G778" s="4" t="s">
        <v>10</v>
      </c>
      <c r="H778" s="4" t="s">
        <v>13</v>
      </c>
    </row>
    <row r="779" spans="1:10">
      <c r="A779" t="n">
        <v>8962</v>
      </c>
      <c r="B779" s="30" t="n">
        <v>25</v>
      </c>
      <c r="C779" s="7" t="n">
        <v>5</v>
      </c>
      <c r="D779" s="7" t="n">
        <v>65535</v>
      </c>
      <c r="E779" s="7" t="n">
        <v>65535</v>
      </c>
      <c r="F779" s="7" t="n">
        <v>65535</v>
      </c>
      <c r="G779" s="7" t="n">
        <v>65535</v>
      </c>
      <c r="H779" s="7" t="n">
        <v>0</v>
      </c>
    </row>
    <row r="780" spans="1:10">
      <c r="A780" t="s">
        <v>4</v>
      </c>
      <c r="B780" s="4" t="s">
        <v>5</v>
      </c>
      <c r="C780" s="4" t="s">
        <v>10</v>
      </c>
    </row>
    <row r="781" spans="1:10">
      <c r="A781" t="n">
        <v>8973</v>
      </c>
      <c r="B781" s="37" t="n">
        <v>16</v>
      </c>
      <c r="C781" s="7" t="n">
        <v>1500</v>
      </c>
    </row>
    <row r="782" spans="1:10">
      <c r="A782" t="s">
        <v>4</v>
      </c>
      <c r="B782" s="4" t="s">
        <v>5</v>
      </c>
      <c r="C782" s="4" t="s">
        <v>13</v>
      </c>
      <c r="D782" s="4" t="s">
        <v>10</v>
      </c>
      <c r="E782" s="4" t="s">
        <v>10</v>
      </c>
      <c r="F782" s="4" t="s">
        <v>10</v>
      </c>
      <c r="G782" s="4" t="s">
        <v>10</v>
      </c>
      <c r="H782" s="4" t="s">
        <v>13</v>
      </c>
    </row>
    <row r="783" spans="1:10">
      <c r="A783" t="n">
        <v>8976</v>
      </c>
      <c r="B783" s="30" t="n">
        <v>25</v>
      </c>
      <c r="C783" s="7" t="n">
        <v>5</v>
      </c>
      <c r="D783" s="7" t="n">
        <v>65535</v>
      </c>
      <c r="E783" s="7" t="n">
        <v>65535</v>
      </c>
      <c r="F783" s="7" t="n">
        <v>65535</v>
      </c>
      <c r="G783" s="7" t="n">
        <v>65535</v>
      </c>
      <c r="H783" s="7" t="n">
        <v>100</v>
      </c>
    </row>
    <row r="784" spans="1:10">
      <c r="A784" t="s">
        <v>4</v>
      </c>
      <c r="B784" s="4" t="s">
        <v>5</v>
      </c>
      <c r="C784" s="4" t="s">
        <v>10</v>
      </c>
      <c r="D784" s="4" t="s">
        <v>13</v>
      </c>
      <c r="E784" s="4" t="s">
        <v>13</v>
      </c>
      <c r="F784" s="4" t="s">
        <v>9</v>
      </c>
      <c r="G784" s="4" t="s">
        <v>38</v>
      </c>
      <c r="H784" s="4" t="s">
        <v>13</v>
      </c>
      <c r="I784" s="4" t="s">
        <v>13</v>
      </c>
      <c r="J784" s="4" t="s">
        <v>13</v>
      </c>
    </row>
    <row r="785" spans="1:10">
      <c r="A785" t="n">
        <v>8987</v>
      </c>
      <c r="B785" s="31" t="n">
        <v>24</v>
      </c>
      <c r="C785" s="7" t="n">
        <v>65533</v>
      </c>
      <c r="D785" s="7" t="n">
        <v>7</v>
      </c>
      <c r="E785" s="7" t="n">
        <v>17</v>
      </c>
      <c r="F785" s="7" t="n">
        <v>52306</v>
      </c>
      <c r="G785" s="7" t="s">
        <v>102</v>
      </c>
      <c r="H785" s="7" t="n">
        <v>8</v>
      </c>
      <c r="I785" s="7" t="n">
        <v>2</v>
      </c>
      <c r="J785" s="7" t="n">
        <v>0</v>
      </c>
    </row>
    <row r="786" spans="1:10">
      <c r="A786" t="s">
        <v>4</v>
      </c>
      <c r="B786" s="4" t="s">
        <v>5</v>
      </c>
      <c r="C786" s="4" t="s">
        <v>10</v>
      </c>
    </row>
    <row r="787" spans="1:10">
      <c r="A787" t="n">
        <v>9080</v>
      </c>
      <c r="B787" s="37" t="n">
        <v>16</v>
      </c>
      <c r="C787" s="7" t="n">
        <v>1</v>
      </c>
    </row>
    <row r="788" spans="1:10">
      <c r="A788" t="s">
        <v>4</v>
      </c>
      <c r="B788" s="4" t="s">
        <v>5</v>
      </c>
      <c r="C788" s="4" t="s">
        <v>13</v>
      </c>
      <c r="D788" s="4" t="s">
        <v>10</v>
      </c>
    </row>
    <row r="789" spans="1:10">
      <c r="A789" t="n">
        <v>9083</v>
      </c>
      <c r="B789" s="15" t="n">
        <v>50</v>
      </c>
      <c r="C789" s="7" t="n">
        <v>52</v>
      </c>
      <c r="D789" s="7" t="n">
        <v>52306</v>
      </c>
    </row>
    <row r="790" spans="1:10">
      <c r="A790" t="s">
        <v>4</v>
      </c>
      <c r="B790" s="4" t="s">
        <v>5</v>
      </c>
      <c r="C790" s="4" t="s">
        <v>10</v>
      </c>
    </row>
    <row r="791" spans="1:10">
      <c r="A791" t="n">
        <v>9087</v>
      </c>
      <c r="B791" s="37" t="n">
        <v>16</v>
      </c>
      <c r="C791" s="7" t="n">
        <v>300</v>
      </c>
    </row>
    <row r="792" spans="1:10">
      <c r="A792" t="s">
        <v>4</v>
      </c>
      <c r="B792" s="4" t="s">
        <v>5</v>
      </c>
      <c r="C792" s="4" t="s">
        <v>13</v>
      </c>
    </row>
    <row r="793" spans="1:10">
      <c r="A793" t="n">
        <v>9090</v>
      </c>
      <c r="B793" s="33" t="n">
        <v>27</v>
      </c>
      <c r="C793" s="7" t="n">
        <v>0</v>
      </c>
    </row>
    <row r="794" spans="1:10">
      <c r="A794" t="s">
        <v>4</v>
      </c>
      <c r="B794" s="4" t="s">
        <v>5</v>
      </c>
      <c r="C794" s="4" t="s">
        <v>13</v>
      </c>
      <c r="D794" s="4" t="s">
        <v>13</v>
      </c>
      <c r="E794" s="4" t="s">
        <v>13</v>
      </c>
      <c r="F794" s="4" t="s">
        <v>28</v>
      </c>
      <c r="G794" s="4" t="s">
        <v>28</v>
      </c>
      <c r="H794" s="4" t="s">
        <v>28</v>
      </c>
      <c r="I794" s="4" t="s">
        <v>28</v>
      </c>
      <c r="J794" s="4" t="s">
        <v>28</v>
      </c>
    </row>
    <row r="795" spans="1:10">
      <c r="A795" t="n">
        <v>9092</v>
      </c>
      <c r="B795" s="54" t="n">
        <v>76</v>
      </c>
      <c r="C795" s="7" t="n">
        <v>8</v>
      </c>
      <c r="D795" s="7" t="n">
        <v>3</v>
      </c>
      <c r="E795" s="7" t="n">
        <v>0</v>
      </c>
      <c r="F795" s="7" t="n">
        <v>1</v>
      </c>
      <c r="G795" s="7" t="n">
        <v>1</v>
      </c>
      <c r="H795" s="7" t="n">
        <v>1</v>
      </c>
      <c r="I795" s="7" t="n">
        <v>1</v>
      </c>
      <c r="J795" s="7" t="n">
        <v>1000</v>
      </c>
    </row>
    <row r="796" spans="1:10">
      <c r="A796" t="s">
        <v>4</v>
      </c>
      <c r="B796" s="4" t="s">
        <v>5</v>
      </c>
      <c r="C796" s="4" t="s">
        <v>13</v>
      </c>
      <c r="D796" s="4" t="s">
        <v>13</v>
      </c>
    </row>
    <row r="797" spans="1:10">
      <c r="A797" t="n">
        <v>9116</v>
      </c>
      <c r="B797" s="57" t="n">
        <v>77</v>
      </c>
      <c r="C797" s="7" t="n">
        <v>8</v>
      </c>
      <c r="D797" s="7" t="n">
        <v>3</v>
      </c>
    </row>
    <row r="798" spans="1:10">
      <c r="A798" t="s">
        <v>4</v>
      </c>
      <c r="B798" s="4" t="s">
        <v>5</v>
      </c>
      <c r="C798" s="4" t="s">
        <v>13</v>
      </c>
      <c r="D798" s="4" t="s">
        <v>10</v>
      </c>
      <c r="E798" s="4" t="s">
        <v>10</v>
      </c>
      <c r="F798" s="4" t="s">
        <v>10</v>
      </c>
      <c r="G798" s="4" t="s">
        <v>10</v>
      </c>
      <c r="H798" s="4" t="s">
        <v>13</v>
      </c>
    </row>
    <row r="799" spans="1:10">
      <c r="A799" t="n">
        <v>9119</v>
      </c>
      <c r="B799" s="30" t="n">
        <v>25</v>
      </c>
      <c r="C799" s="7" t="n">
        <v>5</v>
      </c>
      <c r="D799" s="7" t="n">
        <v>65535</v>
      </c>
      <c r="E799" s="7" t="n">
        <v>600</v>
      </c>
      <c r="F799" s="7" t="n">
        <v>65535</v>
      </c>
      <c r="G799" s="7" t="n">
        <v>65535</v>
      </c>
      <c r="H799" s="7" t="n">
        <v>100</v>
      </c>
    </row>
    <row r="800" spans="1:10">
      <c r="A800" t="s">
        <v>4</v>
      </c>
      <c r="B800" s="4" t="s">
        <v>5</v>
      </c>
      <c r="C800" s="4" t="s">
        <v>10</v>
      </c>
      <c r="D800" s="4" t="s">
        <v>13</v>
      </c>
      <c r="E800" s="4" t="s">
        <v>13</v>
      </c>
      <c r="F800" s="4" t="s">
        <v>9</v>
      </c>
      <c r="G800" s="4" t="s">
        <v>38</v>
      </c>
      <c r="H800" s="4" t="s">
        <v>13</v>
      </c>
      <c r="I800" s="4" t="s">
        <v>13</v>
      </c>
      <c r="J800" s="4" t="s">
        <v>13</v>
      </c>
      <c r="K800" s="4" t="s">
        <v>13</v>
      </c>
    </row>
    <row r="801" spans="1:11">
      <c r="A801" t="n">
        <v>9130</v>
      </c>
      <c r="B801" s="31" t="n">
        <v>24</v>
      </c>
      <c r="C801" s="7" t="n">
        <v>65533</v>
      </c>
      <c r="D801" s="7" t="n">
        <v>7</v>
      </c>
      <c r="E801" s="7" t="n">
        <v>17</v>
      </c>
      <c r="F801" s="7" t="n">
        <v>28593</v>
      </c>
      <c r="G801" s="7" t="s">
        <v>97</v>
      </c>
      <c r="H801" s="7" t="n">
        <v>8</v>
      </c>
      <c r="I801" s="7" t="n">
        <v>6</v>
      </c>
      <c r="J801" s="7" t="n">
        <v>2</v>
      </c>
      <c r="K801" s="7" t="n">
        <v>0</v>
      </c>
    </row>
    <row r="802" spans="1:11">
      <c r="A802" t="s">
        <v>4</v>
      </c>
      <c r="B802" s="4" t="s">
        <v>5</v>
      </c>
      <c r="C802" s="4" t="s">
        <v>10</v>
      </c>
    </row>
    <row r="803" spans="1:11">
      <c r="A803" t="n">
        <v>9147</v>
      </c>
      <c r="B803" s="37" t="n">
        <v>16</v>
      </c>
      <c r="C803" s="7" t="n">
        <v>1</v>
      </c>
    </row>
    <row r="804" spans="1:11">
      <c r="A804" t="s">
        <v>4</v>
      </c>
      <c r="B804" s="4" t="s">
        <v>5</v>
      </c>
      <c r="C804" s="4" t="s">
        <v>13</v>
      </c>
      <c r="D804" s="4" t="s">
        <v>10</v>
      </c>
    </row>
    <row r="805" spans="1:11">
      <c r="A805" t="n">
        <v>9150</v>
      </c>
      <c r="B805" s="15" t="n">
        <v>50</v>
      </c>
      <c r="C805" s="7" t="n">
        <v>52</v>
      </c>
      <c r="D805" s="7" t="n">
        <v>28593</v>
      </c>
    </row>
    <row r="806" spans="1:11">
      <c r="A806" t="s">
        <v>4</v>
      </c>
      <c r="B806" s="4" t="s">
        <v>5</v>
      </c>
      <c r="C806" s="4" t="s">
        <v>13</v>
      </c>
    </row>
    <row r="807" spans="1:11">
      <c r="A807" t="n">
        <v>9154</v>
      </c>
      <c r="B807" s="33" t="n">
        <v>27</v>
      </c>
      <c r="C807" s="7" t="n">
        <v>0</v>
      </c>
    </row>
    <row r="808" spans="1:11">
      <c r="A808" t="s">
        <v>4</v>
      </c>
      <c r="B808" s="4" t="s">
        <v>5</v>
      </c>
      <c r="C808" s="4" t="s">
        <v>13</v>
      </c>
      <c r="D808" s="4" t="s">
        <v>13</v>
      </c>
      <c r="E808" s="4" t="s">
        <v>13</v>
      </c>
      <c r="F808" s="4" t="s">
        <v>28</v>
      </c>
      <c r="G808" s="4" t="s">
        <v>28</v>
      </c>
      <c r="H808" s="4" t="s">
        <v>28</v>
      </c>
      <c r="I808" s="4" t="s">
        <v>28</v>
      </c>
      <c r="J808" s="4" t="s">
        <v>28</v>
      </c>
    </row>
    <row r="809" spans="1:11">
      <c r="A809" t="n">
        <v>9156</v>
      </c>
      <c r="B809" s="54" t="n">
        <v>76</v>
      </c>
      <c r="C809" s="7" t="n">
        <v>8</v>
      </c>
      <c r="D809" s="7" t="n">
        <v>3</v>
      </c>
      <c r="E809" s="7" t="n">
        <v>0</v>
      </c>
      <c r="F809" s="7" t="n">
        <v>1</v>
      </c>
      <c r="G809" s="7" t="n">
        <v>1</v>
      </c>
      <c r="H809" s="7" t="n">
        <v>1</v>
      </c>
      <c r="I809" s="7" t="n">
        <v>0</v>
      </c>
      <c r="J809" s="7" t="n">
        <v>500</v>
      </c>
    </row>
    <row r="810" spans="1:11">
      <c r="A810" t="s">
        <v>4</v>
      </c>
      <c r="B810" s="4" t="s">
        <v>5</v>
      </c>
      <c r="C810" s="4" t="s">
        <v>13</v>
      </c>
      <c r="D810" s="4" t="s">
        <v>13</v>
      </c>
    </row>
    <row r="811" spans="1:11">
      <c r="A811" t="n">
        <v>9180</v>
      </c>
      <c r="B811" s="57" t="n">
        <v>77</v>
      </c>
      <c r="C811" s="7" t="n">
        <v>8</v>
      </c>
      <c r="D811" s="7" t="n">
        <v>3</v>
      </c>
    </row>
    <row r="812" spans="1:11">
      <c r="A812" t="s">
        <v>4</v>
      </c>
      <c r="B812" s="4" t="s">
        <v>5</v>
      </c>
      <c r="C812" s="4" t="s">
        <v>10</v>
      </c>
    </row>
    <row r="813" spans="1:11">
      <c r="A813" t="n">
        <v>9183</v>
      </c>
      <c r="B813" s="37" t="n">
        <v>16</v>
      </c>
      <c r="C813" s="7" t="n">
        <v>200</v>
      </c>
    </row>
    <row r="814" spans="1:11">
      <c r="A814" t="s">
        <v>4</v>
      </c>
      <c r="B814" s="4" t="s">
        <v>5</v>
      </c>
      <c r="C814" s="4" t="s">
        <v>13</v>
      </c>
      <c r="D814" s="4" t="s">
        <v>10</v>
      </c>
      <c r="E814" s="4" t="s">
        <v>28</v>
      </c>
      <c r="F814" s="4" t="s">
        <v>10</v>
      </c>
      <c r="G814" s="4" t="s">
        <v>9</v>
      </c>
      <c r="H814" s="4" t="s">
        <v>9</v>
      </c>
      <c r="I814" s="4" t="s">
        <v>10</v>
      </c>
      <c r="J814" s="4" t="s">
        <v>10</v>
      </c>
      <c r="K814" s="4" t="s">
        <v>9</v>
      </c>
      <c r="L814" s="4" t="s">
        <v>9</v>
      </c>
      <c r="M814" s="4" t="s">
        <v>9</v>
      </c>
      <c r="N814" s="4" t="s">
        <v>9</v>
      </c>
      <c r="O814" s="4" t="s">
        <v>6</v>
      </c>
    </row>
    <row r="815" spans="1:11">
      <c r="A815" t="n">
        <v>9186</v>
      </c>
      <c r="B815" s="15" t="n">
        <v>50</v>
      </c>
      <c r="C815" s="7" t="n">
        <v>0</v>
      </c>
      <c r="D815" s="7" t="n">
        <v>2014</v>
      </c>
      <c r="E815" s="7" t="n">
        <v>1</v>
      </c>
      <c r="F815" s="7" t="n">
        <v>0</v>
      </c>
      <c r="G815" s="7" t="n">
        <v>0</v>
      </c>
      <c r="H815" s="7" t="n">
        <v>0</v>
      </c>
      <c r="I815" s="7" t="n">
        <v>0</v>
      </c>
      <c r="J815" s="7" t="n">
        <v>65533</v>
      </c>
      <c r="K815" s="7" t="n">
        <v>0</v>
      </c>
      <c r="L815" s="7" t="n">
        <v>0</v>
      </c>
      <c r="M815" s="7" t="n">
        <v>0</v>
      </c>
      <c r="N815" s="7" t="n">
        <v>0</v>
      </c>
      <c r="O815" s="7" t="s">
        <v>12</v>
      </c>
    </row>
    <row r="816" spans="1:11">
      <c r="A816" t="s">
        <v>4</v>
      </c>
      <c r="B816" s="4" t="s">
        <v>5</v>
      </c>
      <c r="C816" s="4" t="s">
        <v>10</v>
      </c>
    </row>
    <row r="817" spans="1:15">
      <c r="A817" t="n">
        <v>9225</v>
      </c>
      <c r="B817" s="37" t="n">
        <v>16</v>
      </c>
      <c r="C817" s="7" t="n">
        <v>2200</v>
      </c>
    </row>
    <row r="818" spans="1:15">
      <c r="A818" t="s">
        <v>4</v>
      </c>
      <c r="B818" s="4" t="s">
        <v>5</v>
      </c>
      <c r="C818" s="4" t="s">
        <v>13</v>
      </c>
      <c r="D818" s="4" t="s">
        <v>10</v>
      </c>
      <c r="E818" s="4" t="s">
        <v>10</v>
      </c>
      <c r="F818" s="4" t="s">
        <v>10</v>
      </c>
      <c r="G818" s="4" t="s">
        <v>10</v>
      </c>
      <c r="H818" s="4" t="s">
        <v>13</v>
      </c>
    </row>
    <row r="819" spans="1:15">
      <c r="A819" t="n">
        <v>9228</v>
      </c>
      <c r="B819" s="30" t="n">
        <v>25</v>
      </c>
      <c r="C819" s="7" t="n">
        <v>5</v>
      </c>
      <c r="D819" s="7" t="n">
        <v>65535</v>
      </c>
      <c r="E819" s="7" t="n">
        <v>65535</v>
      </c>
      <c r="F819" s="7" t="n">
        <v>65535</v>
      </c>
      <c r="G819" s="7" t="n">
        <v>65535</v>
      </c>
      <c r="H819" s="7" t="n">
        <v>100</v>
      </c>
    </row>
    <row r="820" spans="1:15">
      <c r="A820" t="s">
        <v>4</v>
      </c>
      <c r="B820" s="4" t="s">
        <v>5</v>
      </c>
      <c r="C820" s="4" t="s">
        <v>10</v>
      </c>
      <c r="D820" s="4" t="s">
        <v>13</v>
      </c>
      <c r="E820" s="4" t="s">
        <v>13</v>
      </c>
      <c r="F820" s="4" t="s">
        <v>9</v>
      </c>
      <c r="G820" s="4" t="s">
        <v>38</v>
      </c>
      <c r="H820" s="4" t="s">
        <v>13</v>
      </c>
      <c r="I820" s="4" t="s">
        <v>13</v>
      </c>
      <c r="J820" s="4" t="s">
        <v>13</v>
      </c>
    </row>
    <row r="821" spans="1:15">
      <c r="A821" t="n">
        <v>9239</v>
      </c>
      <c r="B821" s="31" t="n">
        <v>24</v>
      </c>
      <c r="C821" s="7" t="n">
        <v>65533</v>
      </c>
      <c r="D821" s="7" t="n">
        <v>7</v>
      </c>
      <c r="E821" s="7" t="n">
        <v>17</v>
      </c>
      <c r="F821" s="7" t="n">
        <v>52307</v>
      </c>
      <c r="G821" s="7" t="s">
        <v>103</v>
      </c>
      <c r="H821" s="7" t="n">
        <v>8</v>
      </c>
      <c r="I821" s="7" t="n">
        <v>2</v>
      </c>
      <c r="J821" s="7" t="n">
        <v>0</v>
      </c>
    </row>
    <row r="822" spans="1:15">
      <c r="A822" t="s">
        <v>4</v>
      </c>
      <c r="B822" s="4" t="s">
        <v>5</v>
      </c>
      <c r="C822" s="4" t="s">
        <v>10</v>
      </c>
    </row>
    <row r="823" spans="1:15">
      <c r="A823" t="n">
        <v>9393</v>
      </c>
      <c r="B823" s="37" t="n">
        <v>16</v>
      </c>
      <c r="C823" s="7" t="n">
        <v>1</v>
      </c>
    </row>
    <row r="824" spans="1:15">
      <c r="A824" t="s">
        <v>4</v>
      </c>
      <c r="B824" s="4" t="s">
        <v>5</v>
      </c>
      <c r="C824" s="4" t="s">
        <v>13</v>
      </c>
      <c r="D824" s="4" t="s">
        <v>10</v>
      </c>
    </row>
    <row r="825" spans="1:15">
      <c r="A825" t="n">
        <v>9396</v>
      </c>
      <c r="B825" s="15" t="n">
        <v>50</v>
      </c>
      <c r="C825" s="7" t="n">
        <v>52</v>
      </c>
      <c r="D825" s="7" t="n">
        <v>52307</v>
      </c>
    </row>
    <row r="826" spans="1:15">
      <c r="A826" t="s">
        <v>4</v>
      </c>
      <c r="B826" s="4" t="s">
        <v>5</v>
      </c>
      <c r="C826" s="4" t="s">
        <v>10</v>
      </c>
    </row>
    <row r="827" spans="1:15">
      <c r="A827" t="n">
        <v>9400</v>
      </c>
      <c r="B827" s="37" t="n">
        <v>16</v>
      </c>
      <c r="C827" s="7" t="n">
        <v>300</v>
      </c>
    </row>
    <row r="828" spans="1:15">
      <c r="A828" t="s">
        <v>4</v>
      </c>
      <c r="B828" s="4" t="s">
        <v>5</v>
      </c>
      <c r="C828" s="4" t="s">
        <v>13</v>
      </c>
    </row>
    <row r="829" spans="1:15">
      <c r="A829" t="n">
        <v>9403</v>
      </c>
      <c r="B829" s="33" t="n">
        <v>27</v>
      </c>
      <c r="C829" s="7" t="n">
        <v>0</v>
      </c>
    </row>
    <row r="830" spans="1:15">
      <c r="A830" t="s">
        <v>4</v>
      </c>
      <c r="B830" s="4" t="s">
        <v>5</v>
      </c>
      <c r="C830" s="4" t="s">
        <v>13</v>
      </c>
      <c r="D830" s="4" t="s">
        <v>13</v>
      </c>
      <c r="E830" s="4" t="s">
        <v>13</v>
      </c>
      <c r="F830" s="4" t="s">
        <v>28</v>
      </c>
      <c r="G830" s="4" t="s">
        <v>28</v>
      </c>
      <c r="H830" s="4" t="s">
        <v>28</v>
      </c>
      <c r="I830" s="4" t="s">
        <v>28</v>
      </c>
      <c r="J830" s="4" t="s">
        <v>28</v>
      </c>
    </row>
    <row r="831" spans="1:15">
      <c r="A831" t="n">
        <v>9405</v>
      </c>
      <c r="B831" s="54" t="n">
        <v>76</v>
      </c>
      <c r="C831" s="7" t="n">
        <v>9</v>
      </c>
      <c r="D831" s="7" t="n">
        <v>3</v>
      </c>
      <c r="E831" s="7" t="n">
        <v>0</v>
      </c>
      <c r="F831" s="7" t="n">
        <v>1</v>
      </c>
      <c r="G831" s="7" t="n">
        <v>1</v>
      </c>
      <c r="H831" s="7" t="n">
        <v>1</v>
      </c>
      <c r="I831" s="7" t="n">
        <v>1</v>
      </c>
      <c r="J831" s="7" t="n">
        <v>1000</v>
      </c>
    </row>
    <row r="832" spans="1:15">
      <c r="A832" t="s">
        <v>4</v>
      </c>
      <c r="B832" s="4" t="s">
        <v>5</v>
      </c>
      <c r="C832" s="4" t="s">
        <v>13</v>
      </c>
      <c r="D832" s="4" t="s">
        <v>13</v>
      </c>
    </row>
    <row r="833" spans="1:10">
      <c r="A833" t="n">
        <v>9429</v>
      </c>
      <c r="B833" s="57" t="n">
        <v>77</v>
      </c>
      <c r="C833" s="7" t="n">
        <v>9</v>
      </c>
      <c r="D833" s="7" t="n">
        <v>3</v>
      </c>
    </row>
    <row r="834" spans="1:10">
      <c r="A834" t="s">
        <v>4</v>
      </c>
      <c r="B834" s="4" t="s">
        <v>5</v>
      </c>
      <c r="C834" s="4" t="s">
        <v>10</v>
      </c>
    </row>
    <row r="835" spans="1:10">
      <c r="A835" t="n">
        <v>9432</v>
      </c>
      <c r="B835" s="37" t="n">
        <v>16</v>
      </c>
      <c r="C835" s="7" t="n">
        <v>300</v>
      </c>
    </row>
    <row r="836" spans="1:10">
      <c r="A836" t="s">
        <v>4</v>
      </c>
      <c r="B836" s="4" t="s">
        <v>5</v>
      </c>
      <c r="C836" s="4" t="s">
        <v>13</v>
      </c>
      <c r="D836" s="4" t="s">
        <v>10</v>
      </c>
      <c r="E836" s="4" t="s">
        <v>10</v>
      </c>
      <c r="F836" s="4" t="s">
        <v>10</v>
      </c>
      <c r="G836" s="4" t="s">
        <v>10</v>
      </c>
      <c r="H836" s="4" t="s">
        <v>13</v>
      </c>
    </row>
    <row r="837" spans="1:10">
      <c r="A837" t="n">
        <v>9435</v>
      </c>
      <c r="B837" s="30" t="n">
        <v>25</v>
      </c>
      <c r="C837" s="7" t="n">
        <v>5</v>
      </c>
      <c r="D837" s="7" t="n">
        <v>65535</v>
      </c>
      <c r="E837" s="7" t="n">
        <v>600</v>
      </c>
      <c r="F837" s="7" t="n">
        <v>65535</v>
      </c>
      <c r="G837" s="7" t="n">
        <v>65535</v>
      </c>
      <c r="H837" s="7" t="n">
        <v>100</v>
      </c>
    </row>
    <row r="838" spans="1:10">
      <c r="A838" t="s">
        <v>4</v>
      </c>
      <c r="B838" s="4" t="s">
        <v>5</v>
      </c>
      <c r="C838" s="4" t="s">
        <v>10</v>
      </c>
      <c r="D838" s="4" t="s">
        <v>13</v>
      </c>
      <c r="E838" s="4" t="s">
        <v>13</v>
      </c>
      <c r="F838" s="4" t="s">
        <v>9</v>
      </c>
      <c r="G838" s="4" t="s">
        <v>38</v>
      </c>
      <c r="H838" s="4" t="s">
        <v>13</v>
      </c>
      <c r="I838" s="4" t="s">
        <v>13</v>
      </c>
      <c r="J838" s="4" t="s">
        <v>13</v>
      </c>
      <c r="K838" s="4" t="s">
        <v>13</v>
      </c>
    </row>
    <row r="839" spans="1:10">
      <c r="A839" t="n">
        <v>9446</v>
      </c>
      <c r="B839" s="31" t="n">
        <v>24</v>
      </c>
      <c r="C839" s="7" t="n">
        <v>65533</v>
      </c>
      <c r="D839" s="7" t="n">
        <v>7</v>
      </c>
      <c r="E839" s="7" t="n">
        <v>17</v>
      </c>
      <c r="F839" s="7" t="n">
        <v>42353</v>
      </c>
      <c r="G839" s="7" t="s">
        <v>97</v>
      </c>
      <c r="H839" s="7" t="n">
        <v>8</v>
      </c>
      <c r="I839" s="7" t="n">
        <v>6</v>
      </c>
      <c r="J839" s="7" t="n">
        <v>2</v>
      </c>
      <c r="K839" s="7" t="n">
        <v>0</v>
      </c>
    </row>
    <row r="840" spans="1:10">
      <c r="A840" t="s">
        <v>4</v>
      </c>
      <c r="B840" s="4" t="s">
        <v>5</v>
      </c>
      <c r="C840" s="4" t="s">
        <v>10</v>
      </c>
    </row>
    <row r="841" spans="1:10">
      <c r="A841" t="n">
        <v>9463</v>
      </c>
      <c r="B841" s="37" t="n">
        <v>16</v>
      </c>
      <c r="C841" s="7" t="n">
        <v>1</v>
      </c>
    </row>
    <row r="842" spans="1:10">
      <c r="A842" t="s">
        <v>4</v>
      </c>
      <c r="B842" s="4" t="s">
        <v>5</v>
      </c>
      <c r="C842" s="4" t="s">
        <v>13</v>
      </c>
      <c r="D842" s="4" t="s">
        <v>10</v>
      </c>
    </row>
    <row r="843" spans="1:10">
      <c r="A843" t="n">
        <v>9466</v>
      </c>
      <c r="B843" s="15" t="n">
        <v>50</v>
      </c>
      <c r="C843" s="7" t="n">
        <v>52</v>
      </c>
      <c r="D843" s="7" t="n">
        <v>42353</v>
      </c>
    </row>
    <row r="844" spans="1:10">
      <c r="A844" t="s">
        <v>4</v>
      </c>
      <c r="B844" s="4" t="s">
        <v>5</v>
      </c>
      <c r="C844" s="4" t="s">
        <v>10</v>
      </c>
    </row>
    <row r="845" spans="1:10">
      <c r="A845" t="n">
        <v>9470</v>
      </c>
      <c r="B845" s="37" t="n">
        <v>16</v>
      </c>
      <c r="C845" s="7" t="n">
        <v>300</v>
      </c>
    </row>
    <row r="846" spans="1:10">
      <c r="A846" t="s">
        <v>4</v>
      </c>
      <c r="B846" s="4" t="s">
        <v>5</v>
      </c>
      <c r="C846" s="4" t="s">
        <v>13</v>
      </c>
    </row>
    <row r="847" spans="1:10">
      <c r="A847" t="n">
        <v>9473</v>
      </c>
      <c r="B847" s="33" t="n">
        <v>27</v>
      </c>
      <c r="C847" s="7" t="n">
        <v>0</v>
      </c>
    </row>
    <row r="848" spans="1:10">
      <c r="A848" t="s">
        <v>4</v>
      </c>
      <c r="B848" s="4" t="s">
        <v>5</v>
      </c>
      <c r="C848" s="4" t="s">
        <v>13</v>
      </c>
      <c r="D848" s="4" t="s">
        <v>10</v>
      </c>
      <c r="E848" s="4" t="s">
        <v>10</v>
      </c>
      <c r="F848" s="4" t="s">
        <v>10</v>
      </c>
      <c r="G848" s="4" t="s">
        <v>10</v>
      </c>
      <c r="H848" s="4" t="s">
        <v>13</v>
      </c>
    </row>
    <row r="849" spans="1:11">
      <c r="A849" t="n">
        <v>9475</v>
      </c>
      <c r="B849" s="30" t="n">
        <v>25</v>
      </c>
      <c r="C849" s="7" t="n">
        <v>5</v>
      </c>
      <c r="D849" s="7" t="n">
        <v>65535</v>
      </c>
      <c r="E849" s="7" t="n">
        <v>587</v>
      </c>
      <c r="F849" s="7" t="n">
        <v>65535</v>
      </c>
      <c r="G849" s="7" t="n">
        <v>65535</v>
      </c>
      <c r="H849" s="7" t="n">
        <v>100</v>
      </c>
    </row>
    <row r="850" spans="1:11">
      <c r="A850" t="s">
        <v>4</v>
      </c>
      <c r="B850" s="4" t="s">
        <v>5</v>
      </c>
      <c r="C850" s="4" t="s">
        <v>10</v>
      </c>
      <c r="D850" s="4" t="s">
        <v>13</v>
      </c>
      <c r="E850" s="4" t="s">
        <v>13</v>
      </c>
      <c r="F850" s="4" t="s">
        <v>9</v>
      </c>
      <c r="G850" s="4" t="s">
        <v>38</v>
      </c>
      <c r="H850" s="4" t="s">
        <v>13</v>
      </c>
      <c r="I850" s="4" t="s">
        <v>13</v>
      </c>
      <c r="J850" s="4" t="s">
        <v>13</v>
      </c>
      <c r="K850" s="4" t="s">
        <v>13</v>
      </c>
    </row>
    <row r="851" spans="1:11">
      <c r="A851" t="n">
        <v>9486</v>
      </c>
      <c r="B851" s="31" t="n">
        <v>24</v>
      </c>
      <c r="C851" s="7" t="n">
        <v>65533</v>
      </c>
      <c r="D851" s="7" t="n">
        <v>7</v>
      </c>
      <c r="E851" s="7" t="n">
        <v>17</v>
      </c>
      <c r="F851" s="7" t="n">
        <v>42354</v>
      </c>
      <c r="G851" s="7" t="s">
        <v>97</v>
      </c>
      <c r="H851" s="7" t="n">
        <v>8</v>
      </c>
      <c r="I851" s="7" t="n">
        <v>6</v>
      </c>
      <c r="J851" s="7" t="n">
        <v>2</v>
      </c>
      <c r="K851" s="7" t="n">
        <v>0</v>
      </c>
    </row>
    <row r="852" spans="1:11">
      <c r="A852" t="s">
        <v>4</v>
      </c>
      <c r="B852" s="4" t="s">
        <v>5</v>
      </c>
      <c r="C852" s="4" t="s">
        <v>10</v>
      </c>
    </row>
    <row r="853" spans="1:11">
      <c r="A853" t="n">
        <v>9503</v>
      </c>
      <c r="B853" s="37" t="n">
        <v>16</v>
      </c>
      <c r="C853" s="7" t="n">
        <v>1</v>
      </c>
    </row>
    <row r="854" spans="1:11">
      <c r="A854" t="s">
        <v>4</v>
      </c>
      <c r="B854" s="4" t="s">
        <v>5</v>
      </c>
      <c r="C854" s="4" t="s">
        <v>13</v>
      </c>
      <c r="D854" s="4" t="s">
        <v>10</v>
      </c>
    </row>
    <row r="855" spans="1:11">
      <c r="A855" t="n">
        <v>9506</v>
      </c>
      <c r="B855" s="15" t="n">
        <v>50</v>
      </c>
      <c r="C855" s="7" t="n">
        <v>52</v>
      </c>
      <c r="D855" s="7" t="n">
        <v>42354</v>
      </c>
    </row>
    <row r="856" spans="1:11">
      <c r="A856" t="s">
        <v>4</v>
      </c>
      <c r="B856" s="4" t="s">
        <v>5</v>
      </c>
      <c r="C856" s="4" t="s">
        <v>13</v>
      </c>
    </row>
    <row r="857" spans="1:11">
      <c r="A857" t="n">
        <v>9510</v>
      </c>
      <c r="B857" s="33" t="n">
        <v>27</v>
      </c>
      <c r="C857" s="7" t="n">
        <v>0</v>
      </c>
    </row>
    <row r="858" spans="1:11">
      <c r="A858" t="s">
        <v>4</v>
      </c>
      <c r="B858" s="4" t="s">
        <v>5</v>
      </c>
      <c r="C858" s="4" t="s">
        <v>13</v>
      </c>
      <c r="D858" s="4" t="s">
        <v>13</v>
      </c>
      <c r="E858" s="4" t="s">
        <v>13</v>
      </c>
      <c r="F858" s="4" t="s">
        <v>28</v>
      </c>
      <c r="G858" s="4" t="s">
        <v>28</v>
      </c>
      <c r="H858" s="4" t="s">
        <v>28</v>
      </c>
      <c r="I858" s="4" t="s">
        <v>28</v>
      </c>
      <c r="J858" s="4" t="s">
        <v>28</v>
      </c>
    </row>
    <row r="859" spans="1:11">
      <c r="A859" t="n">
        <v>9512</v>
      </c>
      <c r="B859" s="54" t="n">
        <v>76</v>
      </c>
      <c r="C859" s="7" t="n">
        <v>9</v>
      </c>
      <c r="D859" s="7" t="n">
        <v>3</v>
      </c>
      <c r="E859" s="7" t="n">
        <v>0</v>
      </c>
      <c r="F859" s="7" t="n">
        <v>1</v>
      </c>
      <c r="G859" s="7" t="n">
        <v>1</v>
      </c>
      <c r="H859" s="7" t="n">
        <v>1</v>
      </c>
      <c r="I859" s="7" t="n">
        <v>0</v>
      </c>
      <c r="J859" s="7" t="n">
        <v>1000</v>
      </c>
    </row>
    <row r="860" spans="1:11">
      <c r="A860" t="s">
        <v>4</v>
      </c>
      <c r="B860" s="4" t="s">
        <v>5</v>
      </c>
      <c r="C860" s="4" t="s">
        <v>13</v>
      </c>
      <c r="D860" s="4" t="s">
        <v>13</v>
      </c>
    </row>
    <row r="861" spans="1:11">
      <c r="A861" t="n">
        <v>9536</v>
      </c>
      <c r="B861" s="57" t="n">
        <v>77</v>
      </c>
      <c r="C861" s="7" t="n">
        <v>9</v>
      </c>
      <c r="D861" s="7" t="n">
        <v>3</v>
      </c>
    </row>
    <row r="862" spans="1:11">
      <c r="A862" t="s">
        <v>4</v>
      </c>
      <c r="B862" s="4" t="s">
        <v>5</v>
      </c>
      <c r="C862" s="4" t="s">
        <v>13</v>
      </c>
      <c r="D862" s="4" t="s">
        <v>10</v>
      </c>
      <c r="E862" s="4" t="s">
        <v>10</v>
      </c>
      <c r="F862" s="4" t="s">
        <v>10</v>
      </c>
      <c r="G862" s="4" t="s">
        <v>10</v>
      </c>
      <c r="H862" s="4" t="s">
        <v>13</v>
      </c>
    </row>
    <row r="863" spans="1:11">
      <c r="A863" t="n">
        <v>9539</v>
      </c>
      <c r="B863" s="30" t="n">
        <v>25</v>
      </c>
      <c r="C863" s="7" t="n">
        <v>5</v>
      </c>
      <c r="D863" s="7" t="n">
        <v>65535</v>
      </c>
      <c r="E863" s="7" t="n">
        <v>65535</v>
      </c>
      <c r="F863" s="7" t="n">
        <v>65535</v>
      </c>
      <c r="G863" s="7" t="n">
        <v>65535</v>
      </c>
      <c r="H863" s="7" t="n">
        <v>100</v>
      </c>
    </row>
    <row r="864" spans="1:11">
      <c r="A864" t="s">
        <v>4</v>
      </c>
      <c r="B864" s="4" t="s">
        <v>5</v>
      </c>
      <c r="C864" s="4" t="s">
        <v>10</v>
      </c>
      <c r="D864" s="4" t="s">
        <v>13</v>
      </c>
      <c r="E864" s="4" t="s">
        <v>13</v>
      </c>
      <c r="F864" s="4" t="s">
        <v>9</v>
      </c>
      <c r="G864" s="4" t="s">
        <v>38</v>
      </c>
      <c r="H864" s="4" t="s">
        <v>13</v>
      </c>
      <c r="I864" s="4" t="s">
        <v>13</v>
      </c>
      <c r="J864" s="4" t="s">
        <v>13</v>
      </c>
    </row>
    <row r="865" spans="1:11">
      <c r="A865" t="n">
        <v>9550</v>
      </c>
      <c r="B865" s="31" t="n">
        <v>24</v>
      </c>
      <c r="C865" s="7" t="n">
        <v>65533</v>
      </c>
      <c r="D865" s="7" t="n">
        <v>7</v>
      </c>
      <c r="E865" s="7" t="n">
        <v>17</v>
      </c>
      <c r="F865" s="7" t="n">
        <v>52308</v>
      </c>
      <c r="G865" s="7" t="s">
        <v>104</v>
      </c>
      <c r="H865" s="7" t="n">
        <v>8</v>
      </c>
      <c r="I865" s="7" t="n">
        <v>2</v>
      </c>
      <c r="J865" s="7" t="n">
        <v>0</v>
      </c>
    </row>
    <row r="866" spans="1:11">
      <c r="A866" t="s">
        <v>4</v>
      </c>
      <c r="B866" s="4" t="s">
        <v>5</v>
      </c>
      <c r="C866" s="4" t="s">
        <v>10</v>
      </c>
    </row>
    <row r="867" spans="1:11">
      <c r="A867" t="n">
        <v>9679</v>
      </c>
      <c r="B867" s="37" t="n">
        <v>16</v>
      </c>
      <c r="C867" s="7" t="n">
        <v>1</v>
      </c>
    </row>
    <row r="868" spans="1:11">
      <c r="A868" t="s">
        <v>4</v>
      </c>
      <c r="B868" s="4" t="s">
        <v>5</v>
      </c>
      <c r="C868" s="4" t="s">
        <v>13</v>
      </c>
      <c r="D868" s="4" t="s">
        <v>10</v>
      </c>
    </row>
    <row r="869" spans="1:11">
      <c r="A869" t="n">
        <v>9682</v>
      </c>
      <c r="B869" s="15" t="n">
        <v>50</v>
      </c>
      <c r="C869" s="7" t="n">
        <v>52</v>
      </c>
      <c r="D869" s="7" t="n">
        <v>52308</v>
      </c>
    </row>
    <row r="870" spans="1:11">
      <c r="A870" t="s">
        <v>4</v>
      </c>
      <c r="B870" s="4" t="s">
        <v>5</v>
      </c>
      <c r="C870" s="4" t="s">
        <v>10</v>
      </c>
    </row>
    <row r="871" spans="1:11">
      <c r="A871" t="n">
        <v>9686</v>
      </c>
      <c r="B871" s="37" t="n">
        <v>16</v>
      </c>
      <c r="C871" s="7" t="n">
        <v>300</v>
      </c>
    </row>
    <row r="872" spans="1:11">
      <c r="A872" t="s">
        <v>4</v>
      </c>
      <c r="B872" s="4" t="s">
        <v>5</v>
      </c>
      <c r="C872" s="4" t="s">
        <v>13</v>
      </c>
    </row>
    <row r="873" spans="1:11">
      <c r="A873" t="n">
        <v>9689</v>
      </c>
      <c r="B873" s="33" t="n">
        <v>27</v>
      </c>
      <c r="C873" s="7" t="n">
        <v>0</v>
      </c>
    </row>
    <row r="874" spans="1:11">
      <c r="A874" t="s">
        <v>4</v>
      </c>
      <c r="B874" s="4" t="s">
        <v>5</v>
      </c>
      <c r="C874" s="4" t="s">
        <v>13</v>
      </c>
      <c r="D874" s="4" t="s">
        <v>28</v>
      </c>
      <c r="E874" s="4" t="s">
        <v>10</v>
      </c>
      <c r="F874" s="4" t="s">
        <v>13</v>
      </c>
    </row>
    <row r="875" spans="1:11">
      <c r="A875" t="n">
        <v>9691</v>
      </c>
      <c r="B875" s="16" t="n">
        <v>49</v>
      </c>
      <c r="C875" s="7" t="n">
        <v>3</v>
      </c>
      <c r="D875" s="7" t="n">
        <v>0.800000011920929</v>
      </c>
      <c r="E875" s="7" t="n">
        <v>2000</v>
      </c>
      <c r="F875" s="7" t="n">
        <v>0</v>
      </c>
    </row>
    <row r="876" spans="1:11">
      <c r="A876" t="s">
        <v>4</v>
      </c>
      <c r="B876" s="4" t="s">
        <v>5</v>
      </c>
      <c r="C876" s="4" t="s">
        <v>13</v>
      </c>
      <c r="D876" s="4" t="s">
        <v>13</v>
      </c>
      <c r="E876" s="4" t="s">
        <v>13</v>
      </c>
      <c r="F876" s="4" t="s">
        <v>28</v>
      </c>
      <c r="G876" s="4" t="s">
        <v>28</v>
      </c>
      <c r="H876" s="4" t="s">
        <v>28</v>
      </c>
      <c r="I876" s="4" t="s">
        <v>28</v>
      </c>
      <c r="J876" s="4" t="s">
        <v>28</v>
      </c>
    </row>
    <row r="877" spans="1:11">
      <c r="A877" t="n">
        <v>9700</v>
      </c>
      <c r="B877" s="54" t="n">
        <v>76</v>
      </c>
      <c r="C877" s="7" t="n">
        <v>10</v>
      </c>
      <c r="D877" s="7" t="n">
        <v>3</v>
      </c>
      <c r="E877" s="7" t="n">
        <v>0</v>
      </c>
      <c r="F877" s="7" t="n">
        <v>1</v>
      </c>
      <c r="G877" s="7" t="n">
        <v>1</v>
      </c>
      <c r="H877" s="7" t="n">
        <v>1</v>
      </c>
      <c r="I877" s="7" t="n">
        <v>1</v>
      </c>
      <c r="J877" s="7" t="n">
        <v>1000</v>
      </c>
    </row>
    <row r="878" spans="1:11">
      <c r="A878" t="s">
        <v>4</v>
      </c>
      <c r="B878" s="4" t="s">
        <v>5</v>
      </c>
      <c r="C878" s="4" t="s">
        <v>13</v>
      </c>
      <c r="D878" s="4" t="s">
        <v>13</v>
      </c>
    </row>
    <row r="879" spans="1:11">
      <c r="A879" t="n">
        <v>9724</v>
      </c>
      <c r="B879" s="57" t="n">
        <v>77</v>
      </c>
      <c r="C879" s="7" t="n">
        <v>10</v>
      </c>
      <c r="D879" s="7" t="n">
        <v>3</v>
      </c>
    </row>
    <row r="880" spans="1:11">
      <c r="A880" t="s">
        <v>4</v>
      </c>
      <c r="B880" s="4" t="s">
        <v>5</v>
      </c>
      <c r="C880" s="4" t="s">
        <v>13</v>
      </c>
      <c r="D880" s="4" t="s">
        <v>10</v>
      </c>
      <c r="E880" s="4" t="s">
        <v>10</v>
      </c>
      <c r="F880" s="4" t="s">
        <v>10</v>
      </c>
      <c r="G880" s="4" t="s">
        <v>10</v>
      </c>
      <c r="H880" s="4" t="s">
        <v>13</v>
      </c>
    </row>
    <row r="881" spans="1:10">
      <c r="A881" t="n">
        <v>9727</v>
      </c>
      <c r="B881" s="30" t="n">
        <v>25</v>
      </c>
      <c r="C881" s="7" t="n">
        <v>5</v>
      </c>
      <c r="D881" s="7" t="n">
        <v>65535</v>
      </c>
      <c r="E881" s="7" t="n">
        <v>65535</v>
      </c>
      <c r="F881" s="7" t="n">
        <v>65535</v>
      </c>
      <c r="G881" s="7" t="n">
        <v>65535</v>
      </c>
      <c r="H881" s="7" t="n">
        <v>100</v>
      </c>
    </row>
    <row r="882" spans="1:10">
      <c r="A882" t="s">
        <v>4</v>
      </c>
      <c r="B882" s="4" t="s">
        <v>5</v>
      </c>
      <c r="C882" s="4" t="s">
        <v>10</v>
      </c>
      <c r="D882" s="4" t="s">
        <v>13</v>
      </c>
      <c r="E882" s="4" t="s">
        <v>13</v>
      </c>
      <c r="F882" s="4" t="s">
        <v>9</v>
      </c>
      <c r="G882" s="4" t="s">
        <v>38</v>
      </c>
      <c r="H882" s="4" t="s">
        <v>13</v>
      </c>
      <c r="I882" s="4" t="s">
        <v>13</v>
      </c>
      <c r="J882" s="4" t="s">
        <v>13</v>
      </c>
      <c r="K882" s="4" t="s">
        <v>13</v>
      </c>
    </row>
    <row r="883" spans="1:10">
      <c r="A883" t="n">
        <v>9738</v>
      </c>
      <c r="B883" s="31" t="n">
        <v>24</v>
      </c>
      <c r="C883" s="7" t="n">
        <v>65533</v>
      </c>
      <c r="D883" s="7" t="n">
        <v>7</v>
      </c>
      <c r="E883" s="7" t="n">
        <v>17</v>
      </c>
      <c r="F883" s="7" t="n">
        <v>29522</v>
      </c>
      <c r="G883" s="7" t="s">
        <v>97</v>
      </c>
      <c r="H883" s="7" t="n">
        <v>8</v>
      </c>
      <c r="I883" s="7" t="n">
        <v>6</v>
      </c>
      <c r="J883" s="7" t="n">
        <v>2</v>
      </c>
      <c r="K883" s="7" t="n">
        <v>0</v>
      </c>
    </row>
    <row r="884" spans="1:10">
      <c r="A884" t="s">
        <v>4</v>
      </c>
      <c r="B884" s="4" t="s">
        <v>5</v>
      </c>
      <c r="C884" s="4" t="s">
        <v>10</v>
      </c>
    </row>
    <row r="885" spans="1:10">
      <c r="A885" t="n">
        <v>9755</v>
      </c>
      <c r="B885" s="37" t="n">
        <v>16</v>
      </c>
      <c r="C885" s="7" t="n">
        <v>1</v>
      </c>
    </row>
    <row r="886" spans="1:10">
      <c r="A886" t="s">
        <v>4</v>
      </c>
      <c r="B886" s="4" t="s">
        <v>5</v>
      </c>
      <c r="C886" s="4" t="s">
        <v>10</v>
      </c>
    </row>
    <row r="887" spans="1:10">
      <c r="A887" t="n">
        <v>9758</v>
      </c>
      <c r="B887" s="37" t="n">
        <v>16</v>
      </c>
      <c r="C887" s="7" t="n">
        <v>1600</v>
      </c>
    </row>
    <row r="888" spans="1:10">
      <c r="A888" t="s">
        <v>4</v>
      </c>
      <c r="B888" s="4" t="s">
        <v>5</v>
      </c>
      <c r="C888" s="4" t="s">
        <v>13</v>
      </c>
      <c r="D888" s="4" t="s">
        <v>13</v>
      </c>
      <c r="E888" s="4" t="s">
        <v>13</v>
      </c>
      <c r="F888" s="4" t="s">
        <v>28</v>
      </c>
      <c r="G888" s="4" t="s">
        <v>28</v>
      </c>
      <c r="H888" s="4" t="s">
        <v>28</v>
      </c>
      <c r="I888" s="4" t="s">
        <v>28</v>
      </c>
      <c r="J888" s="4" t="s">
        <v>28</v>
      </c>
    </row>
    <row r="889" spans="1:10">
      <c r="A889" t="n">
        <v>9761</v>
      </c>
      <c r="B889" s="54" t="n">
        <v>76</v>
      </c>
      <c r="C889" s="7" t="n">
        <v>11</v>
      </c>
      <c r="D889" s="7" t="n">
        <v>3</v>
      </c>
      <c r="E889" s="7" t="n">
        <v>0</v>
      </c>
      <c r="F889" s="7" t="n">
        <v>1</v>
      </c>
      <c r="G889" s="7" t="n">
        <v>1</v>
      </c>
      <c r="H889" s="7" t="n">
        <v>1</v>
      </c>
      <c r="I889" s="7" t="n">
        <v>1</v>
      </c>
      <c r="J889" s="7" t="n">
        <v>1000</v>
      </c>
    </row>
    <row r="890" spans="1:10">
      <c r="A890" t="s">
        <v>4</v>
      </c>
      <c r="B890" s="4" t="s">
        <v>5</v>
      </c>
      <c r="C890" s="4" t="s">
        <v>13</v>
      </c>
      <c r="D890" s="4" t="s">
        <v>13</v>
      </c>
    </row>
    <row r="891" spans="1:10">
      <c r="A891" t="n">
        <v>9785</v>
      </c>
      <c r="B891" s="57" t="n">
        <v>77</v>
      </c>
      <c r="C891" s="7" t="n">
        <v>11</v>
      </c>
      <c r="D891" s="7" t="n">
        <v>3</v>
      </c>
    </row>
    <row r="892" spans="1:10">
      <c r="A892" t="s">
        <v>4</v>
      </c>
      <c r="B892" s="4" t="s">
        <v>5</v>
      </c>
      <c r="C892" s="4" t="s">
        <v>10</v>
      </c>
    </row>
    <row r="893" spans="1:10">
      <c r="A893" t="n">
        <v>9788</v>
      </c>
      <c r="B893" s="37" t="n">
        <v>16</v>
      </c>
      <c r="C893" s="7" t="n">
        <v>1600</v>
      </c>
    </row>
    <row r="894" spans="1:10">
      <c r="A894" t="s">
        <v>4</v>
      </c>
      <c r="B894" s="4" t="s">
        <v>5</v>
      </c>
      <c r="C894" s="4" t="s">
        <v>13</v>
      </c>
      <c r="D894" s="4" t="s">
        <v>10</v>
      </c>
    </row>
    <row r="895" spans="1:10">
      <c r="A895" t="n">
        <v>9791</v>
      </c>
      <c r="B895" s="15" t="n">
        <v>50</v>
      </c>
      <c r="C895" s="7" t="n">
        <v>52</v>
      </c>
      <c r="D895" s="7" t="n">
        <v>29522</v>
      </c>
    </row>
    <row r="896" spans="1:10">
      <c r="A896" t="s">
        <v>4</v>
      </c>
      <c r="B896" s="4" t="s">
        <v>5</v>
      </c>
      <c r="C896" s="4" t="s">
        <v>13</v>
      </c>
    </row>
    <row r="897" spans="1:11">
      <c r="A897" t="n">
        <v>9795</v>
      </c>
      <c r="B897" s="33" t="n">
        <v>27</v>
      </c>
      <c r="C897" s="7" t="n">
        <v>0</v>
      </c>
    </row>
    <row r="898" spans="1:11">
      <c r="A898" t="s">
        <v>4</v>
      </c>
      <c r="B898" s="4" t="s">
        <v>5</v>
      </c>
      <c r="C898" s="4" t="s">
        <v>13</v>
      </c>
      <c r="D898" s="4" t="s">
        <v>13</v>
      </c>
      <c r="E898" s="4" t="s">
        <v>13</v>
      </c>
      <c r="F898" s="4" t="s">
        <v>28</v>
      </c>
      <c r="G898" s="4" t="s">
        <v>28</v>
      </c>
      <c r="H898" s="4" t="s">
        <v>28</v>
      </c>
      <c r="I898" s="4" t="s">
        <v>28</v>
      </c>
      <c r="J898" s="4" t="s">
        <v>28</v>
      </c>
    </row>
    <row r="899" spans="1:11">
      <c r="A899" t="n">
        <v>9797</v>
      </c>
      <c r="B899" s="54" t="n">
        <v>76</v>
      </c>
      <c r="C899" s="7" t="n">
        <v>12</v>
      </c>
      <c r="D899" s="7" t="n">
        <v>3</v>
      </c>
      <c r="E899" s="7" t="n">
        <v>0</v>
      </c>
      <c r="F899" s="7" t="n">
        <v>1</v>
      </c>
      <c r="G899" s="7" t="n">
        <v>1</v>
      </c>
      <c r="H899" s="7" t="n">
        <v>1</v>
      </c>
      <c r="I899" s="7" t="n">
        <v>1</v>
      </c>
      <c r="J899" s="7" t="n">
        <v>1000</v>
      </c>
    </row>
    <row r="900" spans="1:11">
      <c r="A900" t="s">
        <v>4</v>
      </c>
      <c r="B900" s="4" t="s">
        <v>5</v>
      </c>
      <c r="C900" s="4" t="s">
        <v>13</v>
      </c>
      <c r="D900" s="4" t="s">
        <v>13</v>
      </c>
    </row>
    <row r="901" spans="1:11">
      <c r="A901" t="n">
        <v>9821</v>
      </c>
      <c r="B901" s="57" t="n">
        <v>77</v>
      </c>
      <c r="C901" s="7" t="n">
        <v>12</v>
      </c>
      <c r="D901" s="7" t="n">
        <v>3</v>
      </c>
    </row>
    <row r="902" spans="1:11">
      <c r="A902" t="s">
        <v>4</v>
      </c>
      <c r="B902" s="4" t="s">
        <v>5</v>
      </c>
      <c r="C902" s="4" t="s">
        <v>13</v>
      </c>
      <c r="D902" s="4" t="s">
        <v>10</v>
      </c>
      <c r="E902" s="4" t="s">
        <v>10</v>
      </c>
      <c r="F902" s="4" t="s">
        <v>10</v>
      </c>
      <c r="G902" s="4" t="s">
        <v>10</v>
      </c>
      <c r="H902" s="4" t="s">
        <v>13</v>
      </c>
    </row>
    <row r="903" spans="1:11">
      <c r="A903" t="n">
        <v>9824</v>
      </c>
      <c r="B903" s="30" t="n">
        <v>25</v>
      </c>
      <c r="C903" s="7" t="n">
        <v>5</v>
      </c>
      <c r="D903" s="7" t="n">
        <v>65535</v>
      </c>
      <c r="E903" s="7" t="n">
        <v>65535</v>
      </c>
      <c r="F903" s="7" t="n">
        <v>65535</v>
      </c>
      <c r="G903" s="7" t="n">
        <v>65535</v>
      </c>
      <c r="H903" s="7" t="n">
        <v>100</v>
      </c>
    </row>
    <row r="904" spans="1:11">
      <c r="A904" t="s">
        <v>4</v>
      </c>
      <c r="B904" s="4" t="s">
        <v>5</v>
      </c>
      <c r="C904" s="4" t="s">
        <v>10</v>
      </c>
      <c r="D904" s="4" t="s">
        <v>13</v>
      </c>
      <c r="E904" s="4" t="s">
        <v>13</v>
      </c>
      <c r="F904" s="4" t="s">
        <v>9</v>
      </c>
      <c r="G904" s="4" t="s">
        <v>38</v>
      </c>
      <c r="H904" s="4" t="s">
        <v>13</v>
      </c>
      <c r="I904" s="4" t="s">
        <v>13</v>
      </c>
      <c r="J904" s="4" t="s">
        <v>13</v>
      </c>
      <c r="K904" s="4" t="s">
        <v>13</v>
      </c>
    </row>
    <row r="905" spans="1:11">
      <c r="A905" t="n">
        <v>9835</v>
      </c>
      <c r="B905" s="31" t="n">
        <v>24</v>
      </c>
      <c r="C905" s="7" t="n">
        <v>65533</v>
      </c>
      <c r="D905" s="7" t="n">
        <v>7</v>
      </c>
      <c r="E905" s="7" t="n">
        <v>17</v>
      </c>
      <c r="F905" s="7" t="n">
        <v>29523</v>
      </c>
      <c r="G905" s="7" t="s">
        <v>97</v>
      </c>
      <c r="H905" s="7" t="n">
        <v>8</v>
      </c>
      <c r="I905" s="7" t="n">
        <v>6</v>
      </c>
      <c r="J905" s="7" t="n">
        <v>2</v>
      </c>
      <c r="K905" s="7" t="n">
        <v>0</v>
      </c>
    </row>
    <row r="906" spans="1:11">
      <c r="A906" t="s">
        <v>4</v>
      </c>
      <c r="B906" s="4" t="s">
        <v>5</v>
      </c>
      <c r="C906" s="4" t="s">
        <v>10</v>
      </c>
    </row>
    <row r="907" spans="1:11">
      <c r="A907" t="n">
        <v>9852</v>
      </c>
      <c r="B907" s="37" t="n">
        <v>16</v>
      </c>
      <c r="C907" s="7" t="n">
        <v>1</v>
      </c>
    </row>
    <row r="908" spans="1:11">
      <c r="A908" t="s">
        <v>4</v>
      </c>
      <c r="B908" s="4" t="s">
        <v>5</v>
      </c>
      <c r="C908" s="4" t="s">
        <v>10</v>
      </c>
    </row>
    <row r="909" spans="1:11">
      <c r="A909" t="n">
        <v>9855</v>
      </c>
      <c r="B909" s="37" t="n">
        <v>16</v>
      </c>
      <c r="C909" s="7" t="n">
        <v>1600</v>
      </c>
    </row>
    <row r="910" spans="1:11">
      <c r="A910" t="s">
        <v>4</v>
      </c>
      <c r="B910" s="4" t="s">
        <v>5</v>
      </c>
      <c r="C910" s="4" t="s">
        <v>13</v>
      </c>
      <c r="D910" s="4" t="s">
        <v>13</v>
      </c>
      <c r="E910" s="4" t="s">
        <v>13</v>
      </c>
      <c r="F910" s="4" t="s">
        <v>28</v>
      </c>
      <c r="G910" s="4" t="s">
        <v>28</v>
      </c>
      <c r="H910" s="4" t="s">
        <v>28</v>
      </c>
      <c r="I910" s="4" t="s">
        <v>28</v>
      </c>
      <c r="J910" s="4" t="s">
        <v>28</v>
      </c>
    </row>
    <row r="911" spans="1:11">
      <c r="A911" t="n">
        <v>9858</v>
      </c>
      <c r="B911" s="54" t="n">
        <v>76</v>
      </c>
      <c r="C911" s="7" t="n">
        <v>13</v>
      </c>
      <c r="D911" s="7" t="n">
        <v>3</v>
      </c>
      <c r="E911" s="7" t="n">
        <v>0</v>
      </c>
      <c r="F911" s="7" t="n">
        <v>1</v>
      </c>
      <c r="G911" s="7" t="n">
        <v>1</v>
      </c>
      <c r="H911" s="7" t="n">
        <v>1</v>
      </c>
      <c r="I911" s="7" t="n">
        <v>1</v>
      </c>
      <c r="J911" s="7" t="n">
        <v>1000</v>
      </c>
    </row>
    <row r="912" spans="1:11">
      <c r="A912" t="s">
        <v>4</v>
      </c>
      <c r="B912" s="4" t="s">
        <v>5</v>
      </c>
      <c r="C912" s="4" t="s">
        <v>13</v>
      </c>
      <c r="D912" s="4" t="s">
        <v>13</v>
      </c>
    </row>
    <row r="913" spans="1:11">
      <c r="A913" t="n">
        <v>9882</v>
      </c>
      <c r="B913" s="57" t="n">
        <v>77</v>
      </c>
      <c r="C913" s="7" t="n">
        <v>13</v>
      </c>
      <c r="D913" s="7" t="n">
        <v>3</v>
      </c>
    </row>
    <row r="914" spans="1:11">
      <c r="A914" t="s">
        <v>4</v>
      </c>
      <c r="B914" s="4" t="s">
        <v>5</v>
      </c>
      <c r="C914" s="4" t="s">
        <v>10</v>
      </c>
    </row>
    <row r="915" spans="1:11">
      <c r="A915" t="n">
        <v>9885</v>
      </c>
      <c r="B915" s="37" t="n">
        <v>16</v>
      </c>
      <c r="C915" s="7" t="n">
        <v>1600</v>
      </c>
    </row>
    <row r="916" spans="1:11">
      <c r="A916" t="s">
        <v>4</v>
      </c>
      <c r="B916" s="4" t="s">
        <v>5</v>
      </c>
      <c r="C916" s="4" t="s">
        <v>13</v>
      </c>
      <c r="D916" s="4" t="s">
        <v>13</v>
      </c>
      <c r="E916" s="4" t="s">
        <v>13</v>
      </c>
      <c r="F916" s="4" t="s">
        <v>28</v>
      </c>
      <c r="G916" s="4" t="s">
        <v>28</v>
      </c>
      <c r="H916" s="4" t="s">
        <v>28</v>
      </c>
      <c r="I916" s="4" t="s">
        <v>28</v>
      </c>
      <c r="J916" s="4" t="s">
        <v>28</v>
      </c>
    </row>
    <row r="917" spans="1:11">
      <c r="A917" t="n">
        <v>9888</v>
      </c>
      <c r="B917" s="54" t="n">
        <v>76</v>
      </c>
      <c r="C917" s="7" t="n">
        <v>14</v>
      </c>
      <c r="D917" s="7" t="n">
        <v>3</v>
      </c>
      <c r="E917" s="7" t="n">
        <v>0</v>
      </c>
      <c r="F917" s="7" t="n">
        <v>1</v>
      </c>
      <c r="G917" s="7" t="n">
        <v>1</v>
      </c>
      <c r="H917" s="7" t="n">
        <v>1</v>
      </c>
      <c r="I917" s="7" t="n">
        <v>1</v>
      </c>
      <c r="J917" s="7" t="n">
        <v>1000</v>
      </c>
    </row>
    <row r="918" spans="1:11">
      <c r="A918" t="s">
        <v>4</v>
      </c>
      <c r="B918" s="4" t="s">
        <v>5</v>
      </c>
      <c r="C918" s="4" t="s">
        <v>13</v>
      </c>
      <c r="D918" s="4" t="s">
        <v>13</v>
      </c>
    </row>
    <row r="919" spans="1:11">
      <c r="A919" t="n">
        <v>9912</v>
      </c>
      <c r="B919" s="57" t="n">
        <v>77</v>
      </c>
      <c r="C919" s="7" t="n">
        <v>14</v>
      </c>
      <c r="D919" s="7" t="n">
        <v>3</v>
      </c>
    </row>
    <row r="920" spans="1:11">
      <c r="A920" t="s">
        <v>4</v>
      </c>
      <c r="B920" s="4" t="s">
        <v>5</v>
      </c>
      <c r="C920" s="4" t="s">
        <v>10</v>
      </c>
    </row>
    <row r="921" spans="1:11">
      <c r="A921" t="n">
        <v>9915</v>
      </c>
      <c r="B921" s="37" t="n">
        <v>16</v>
      </c>
      <c r="C921" s="7" t="n">
        <v>1600</v>
      </c>
    </row>
    <row r="922" spans="1:11">
      <c r="A922" t="s">
        <v>4</v>
      </c>
      <c r="B922" s="4" t="s">
        <v>5</v>
      </c>
      <c r="C922" s="4" t="s">
        <v>13</v>
      </c>
      <c r="D922" s="4" t="s">
        <v>10</v>
      </c>
    </row>
    <row r="923" spans="1:11">
      <c r="A923" t="n">
        <v>9918</v>
      </c>
      <c r="B923" s="15" t="n">
        <v>50</v>
      </c>
      <c r="C923" s="7" t="n">
        <v>52</v>
      </c>
      <c r="D923" s="7" t="n">
        <v>29523</v>
      </c>
    </row>
    <row r="924" spans="1:11">
      <c r="A924" t="s">
        <v>4</v>
      </c>
      <c r="B924" s="4" t="s">
        <v>5</v>
      </c>
      <c r="C924" s="4" t="s">
        <v>13</v>
      </c>
    </row>
    <row r="925" spans="1:11">
      <c r="A925" t="n">
        <v>9922</v>
      </c>
      <c r="B925" s="33" t="n">
        <v>27</v>
      </c>
      <c r="C925" s="7" t="n">
        <v>0</v>
      </c>
    </row>
    <row r="926" spans="1:11">
      <c r="A926" t="s">
        <v>4</v>
      </c>
      <c r="B926" s="4" t="s">
        <v>5</v>
      </c>
      <c r="C926" s="4" t="s">
        <v>13</v>
      </c>
      <c r="D926" s="4" t="s">
        <v>13</v>
      </c>
      <c r="E926" s="4" t="s">
        <v>13</v>
      </c>
      <c r="F926" s="4" t="s">
        <v>28</v>
      </c>
      <c r="G926" s="4" t="s">
        <v>28</v>
      </c>
      <c r="H926" s="4" t="s">
        <v>28</v>
      </c>
      <c r="I926" s="4" t="s">
        <v>28</v>
      </c>
      <c r="J926" s="4" t="s">
        <v>28</v>
      </c>
    </row>
    <row r="927" spans="1:11">
      <c r="A927" t="n">
        <v>9924</v>
      </c>
      <c r="B927" s="54" t="n">
        <v>76</v>
      </c>
      <c r="C927" s="7" t="n">
        <v>10</v>
      </c>
      <c r="D927" s="7" t="n">
        <v>3</v>
      </c>
      <c r="E927" s="7" t="n">
        <v>0</v>
      </c>
      <c r="F927" s="7" t="n">
        <v>1</v>
      </c>
      <c r="G927" s="7" t="n">
        <v>1</v>
      </c>
      <c r="H927" s="7" t="n">
        <v>1</v>
      </c>
      <c r="I927" s="7" t="n">
        <v>0</v>
      </c>
      <c r="J927" s="7" t="n">
        <v>0</v>
      </c>
    </row>
    <row r="928" spans="1:11">
      <c r="A928" t="s">
        <v>4</v>
      </c>
      <c r="B928" s="4" t="s">
        <v>5</v>
      </c>
      <c r="C928" s="4" t="s">
        <v>13</v>
      </c>
      <c r="D928" s="4" t="s">
        <v>13</v>
      </c>
      <c r="E928" s="4" t="s">
        <v>13</v>
      </c>
      <c r="F928" s="4" t="s">
        <v>28</v>
      </c>
      <c r="G928" s="4" t="s">
        <v>28</v>
      </c>
      <c r="H928" s="4" t="s">
        <v>28</v>
      </c>
      <c r="I928" s="4" t="s">
        <v>28</v>
      </c>
      <c r="J928" s="4" t="s">
        <v>28</v>
      </c>
    </row>
    <row r="929" spans="1:10">
      <c r="A929" t="n">
        <v>9948</v>
      </c>
      <c r="B929" s="54" t="n">
        <v>76</v>
      </c>
      <c r="C929" s="7" t="n">
        <v>11</v>
      </c>
      <c r="D929" s="7" t="n">
        <v>3</v>
      </c>
      <c r="E929" s="7" t="n">
        <v>0</v>
      </c>
      <c r="F929" s="7" t="n">
        <v>1</v>
      </c>
      <c r="G929" s="7" t="n">
        <v>1</v>
      </c>
      <c r="H929" s="7" t="n">
        <v>1</v>
      </c>
      <c r="I929" s="7" t="n">
        <v>0</v>
      </c>
      <c r="J929" s="7" t="n">
        <v>0</v>
      </c>
    </row>
    <row r="930" spans="1:10">
      <c r="A930" t="s">
        <v>4</v>
      </c>
      <c r="B930" s="4" t="s">
        <v>5</v>
      </c>
      <c r="C930" s="4" t="s">
        <v>13</v>
      </c>
      <c r="D930" s="4" t="s">
        <v>13</v>
      </c>
      <c r="E930" s="4" t="s">
        <v>13</v>
      </c>
      <c r="F930" s="4" t="s">
        <v>28</v>
      </c>
      <c r="G930" s="4" t="s">
        <v>28</v>
      </c>
      <c r="H930" s="4" t="s">
        <v>28</v>
      </c>
      <c r="I930" s="4" t="s">
        <v>28</v>
      </c>
      <c r="J930" s="4" t="s">
        <v>28</v>
      </c>
    </row>
    <row r="931" spans="1:10">
      <c r="A931" t="n">
        <v>9972</v>
      </c>
      <c r="B931" s="54" t="n">
        <v>76</v>
      </c>
      <c r="C931" s="7" t="n">
        <v>12</v>
      </c>
      <c r="D931" s="7" t="n">
        <v>3</v>
      </c>
      <c r="E931" s="7" t="n">
        <v>0</v>
      </c>
      <c r="F931" s="7" t="n">
        <v>1</v>
      </c>
      <c r="G931" s="7" t="n">
        <v>1</v>
      </c>
      <c r="H931" s="7" t="n">
        <v>1</v>
      </c>
      <c r="I931" s="7" t="n">
        <v>0</v>
      </c>
      <c r="J931" s="7" t="n">
        <v>0</v>
      </c>
    </row>
    <row r="932" spans="1:10">
      <c r="A932" t="s">
        <v>4</v>
      </c>
      <c r="B932" s="4" t="s">
        <v>5</v>
      </c>
      <c r="C932" s="4" t="s">
        <v>13</v>
      </c>
      <c r="D932" s="4" t="s">
        <v>13</v>
      </c>
      <c r="E932" s="4" t="s">
        <v>13</v>
      </c>
      <c r="F932" s="4" t="s">
        <v>28</v>
      </c>
      <c r="G932" s="4" t="s">
        <v>28</v>
      </c>
      <c r="H932" s="4" t="s">
        <v>28</v>
      </c>
      <c r="I932" s="4" t="s">
        <v>28</v>
      </c>
      <c r="J932" s="4" t="s">
        <v>28</v>
      </c>
    </row>
    <row r="933" spans="1:10">
      <c r="A933" t="n">
        <v>9996</v>
      </c>
      <c r="B933" s="54" t="n">
        <v>76</v>
      </c>
      <c r="C933" s="7" t="n">
        <v>13</v>
      </c>
      <c r="D933" s="7" t="n">
        <v>3</v>
      </c>
      <c r="E933" s="7" t="n">
        <v>0</v>
      </c>
      <c r="F933" s="7" t="n">
        <v>1</v>
      </c>
      <c r="G933" s="7" t="n">
        <v>1</v>
      </c>
      <c r="H933" s="7" t="n">
        <v>1</v>
      </c>
      <c r="I933" s="7" t="n">
        <v>0</v>
      </c>
      <c r="J933" s="7" t="n">
        <v>0</v>
      </c>
    </row>
    <row r="934" spans="1:10">
      <c r="A934" t="s">
        <v>4</v>
      </c>
      <c r="B934" s="4" t="s">
        <v>5</v>
      </c>
      <c r="C934" s="4" t="s">
        <v>13</v>
      </c>
      <c r="D934" s="4" t="s">
        <v>13</v>
      </c>
      <c r="E934" s="4" t="s">
        <v>13</v>
      </c>
      <c r="F934" s="4" t="s">
        <v>28</v>
      </c>
      <c r="G934" s="4" t="s">
        <v>28</v>
      </c>
      <c r="H934" s="4" t="s">
        <v>28</v>
      </c>
      <c r="I934" s="4" t="s">
        <v>28</v>
      </c>
      <c r="J934" s="4" t="s">
        <v>28</v>
      </c>
    </row>
    <row r="935" spans="1:10">
      <c r="A935" t="n">
        <v>10020</v>
      </c>
      <c r="B935" s="54" t="n">
        <v>76</v>
      </c>
      <c r="C935" s="7" t="n">
        <v>14</v>
      </c>
      <c r="D935" s="7" t="n">
        <v>3</v>
      </c>
      <c r="E935" s="7" t="n">
        <v>0</v>
      </c>
      <c r="F935" s="7" t="n">
        <v>1</v>
      </c>
      <c r="G935" s="7" t="n">
        <v>1</v>
      </c>
      <c r="H935" s="7" t="n">
        <v>1</v>
      </c>
      <c r="I935" s="7" t="n">
        <v>0</v>
      </c>
      <c r="J935" s="7" t="n">
        <v>1000</v>
      </c>
    </row>
    <row r="936" spans="1:10">
      <c r="A936" t="s">
        <v>4</v>
      </c>
      <c r="B936" s="4" t="s">
        <v>5</v>
      </c>
      <c r="C936" s="4" t="s">
        <v>13</v>
      </c>
      <c r="D936" s="4" t="s">
        <v>13</v>
      </c>
    </row>
    <row r="937" spans="1:10">
      <c r="A937" t="n">
        <v>10044</v>
      </c>
      <c r="B937" s="57" t="n">
        <v>77</v>
      </c>
      <c r="C937" s="7" t="n">
        <v>14</v>
      </c>
      <c r="D937" s="7" t="n">
        <v>3</v>
      </c>
    </row>
    <row r="938" spans="1:10">
      <c r="A938" t="s">
        <v>4</v>
      </c>
      <c r="B938" s="4" t="s">
        <v>5</v>
      </c>
      <c r="C938" s="4" t="s">
        <v>13</v>
      </c>
      <c r="D938" s="4" t="s">
        <v>10</v>
      </c>
      <c r="E938" s="4" t="s">
        <v>10</v>
      </c>
      <c r="F938" s="4" t="s">
        <v>10</v>
      </c>
      <c r="G938" s="4" t="s">
        <v>10</v>
      </c>
      <c r="H938" s="4" t="s">
        <v>13</v>
      </c>
    </row>
    <row r="939" spans="1:10">
      <c r="A939" t="n">
        <v>10047</v>
      </c>
      <c r="B939" s="30" t="n">
        <v>25</v>
      </c>
      <c r="C939" s="7" t="n">
        <v>5</v>
      </c>
      <c r="D939" s="7" t="n">
        <v>65535</v>
      </c>
      <c r="E939" s="7" t="n">
        <v>65535</v>
      </c>
      <c r="F939" s="7" t="n">
        <v>65535</v>
      </c>
      <c r="G939" s="7" t="n">
        <v>65535</v>
      </c>
      <c r="H939" s="7" t="n">
        <v>100</v>
      </c>
    </row>
    <row r="940" spans="1:10">
      <c r="A940" t="s">
        <v>4</v>
      </c>
      <c r="B940" s="4" t="s">
        <v>5</v>
      </c>
      <c r="C940" s="4" t="s">
        <v>10</v>
      </c>
      <c r="D940" s="4" t="s">
        <v>13</v>
      </c>
      <c r="E940" s="4" t="s">
        <v>13</v>
      </c>
      <c r="F940" s="4" t="s">
        <v>9</v>
      </c>
      <c r="G940" s="4" t="s">
        <v>38</v>
      </c>
      <c r="H940" s="4" t="s">
        <v>13</v>
      </c>
      <c r="I940" s="4" t="s">
        <v>13</v>
      </c>
      <c r="J940" s="4" t="s">
        <v>13</v>
      </c>
    </row>
    <row r="941" spans="1:10">
      <c r="A941" t="n">
        <v>10058</v>
      </c>
      <c r="B941" s="31" t="n">
        <v>24</v>
      </c>
      <c r="C941" s="7" t="n">
        <v>65533</v>
      </c>
      <c r="D941" s="7" t="n">
        <v>7</v>
      </c>
      <c r="E941" s="7" t="n">
        <v>17</v>
      </c>
      <c r="F941" s="7" t="n">
        <v>52309</v>
      </c>
      <c r="G941" s="7" t="s">
        <v>105</v>
      </c>
      <c r="H941" s="7" t="n">
        <v>8</v>
      </c>
      <c r="I941" s="7" t="n">
        <v>2</v>
      </c>
      <c r="J941" s="7" t="n">
        <v>0</v>
      </c>
    </row>
    <row r="942" spans="1:10">
      <c r="A942" t="s">
        <v>4</v>
      </c>
      <c r="B942" s="4" t="s">
        <v>5</v>
      </c>
      <c r="C942" s="4" t="s">
        <v>10</v>
      </c>
    </row>
    <row r="943" spans="1:10">
      <c r="A943" t="n">
        <v>10111</v>
      </c>
      <c r="B943" s="37" t="n">
        <v>16</v>
      </c>
      <c r="C943" s="7" t="n">
        <v>1</v>
      </c>
    </row>
    <row r="944" spans="1:10">
      <c r="A944" t="s">
        <v>4</v>
      </c>
      <c r="B944" s="4" t="s">
        <v>5</v>
      </c>
      <c r="C944" s="4" t="s">
        <v>13</v>
      </c>
      <c r="D944" s="4" t="s">
        <v>10</v>
      </c>
    </row>
    <row r="945" spans="1:10">
      <c r="A945" t="n">
        <v>10114</v>
      </c>
      <c r="B945" s="15" t="n">
        <v>50</v>
      </c>
      <c r="C945" s="7" t="n">
        <v>52</v>
      </c>
      <c r="D945" s="7" t="n">
        <v>52309</v>
      </c>
    </row>
    <row r="946" spans="1:10">
      <c r="A946" t="s">
        <v>4</v>
      </c>
      <c r="B946" s="4" t="s">
        <v>5</v>
      </c>
      <c r="C946" s="4" t="s">
        <v>10</v>
      </c>
    </row>
    <row r="947" spans="1:10">
      <c r="A947" t="n">
        <v>10118</v>
      </c>
      <c r="B947" s="37" t="n">
        <v>16</v>
      </c>
      <c r="C947" s="7" t="n">
        <v>800</v>
      </c>
    </row>
    <row r="948" spans="1:10">
      <c r="A948" t="s">
        <v>4</v>
      </c>
      <c r="B948" s="4" t="s">
        <v>5</v>
      </c>
      <c r="C948" s="4" t="s">
        <v>13</v>
      </c>
    </row>
    <row r="949" spans="1:10">
      <c r="A949" t="n">
        <v>10121</v>
      </c>
      <c r="B949" s="33" t="n">
        <v>27</v>
      </c>
      <c r="C949" s="7" t="n">
        <v>0</v>
      </c>
    </row>
    <row r="950" spans="1:10">
      <c r="A950" t="s">
        <v>4</v>
      </c>
      <c r="B950" s="4" t="s">
        <v>5</v>
      </c>
      <c r="C950" s="4" t="s">
        <v>13</v>
      </c>
      <c r="D950" s="4" t="s">
        <v>10</v>
      </c>
      <c r="E950" s="4" t="s">
        <v>10</v>
      </c>
      <c r="F950" s="4" t="s">
        <v>10</v>
      </c>
      <c r="G950" s="4" t="s">
        <v>10</v>
      </c>
      <c r="H950" s="4" t="s">
        <v>13</v>
      </c>
    </row>
    <row r="951" spans="1:10">
      <c r="A951" t="n">
        <v>10123</v>
      </c>
      <c r="B951" s="30" t="n">
        <v>25</v>
      </c>
      <c r="C951" s="7" t="n">
        <v>5</v>
      </c>
      <c r="D951" s="7" t="n">
        <v>65535</v>
      </c>
      <c r="E951" s="7" t="n">
        <v>65535</v>
      </c>
      <c r="F951" s="7" t="n">
        <v>65535</v>
      </c>
      <c r="G951" s="7" t="n">
        <v>65535</v>
      </c>
      <c r="H951" s="7" t="n">
        <v>0</v>
      </c>
    </row>
    <row r="952" spans="1:10">
      <c r="A952" t="s">
        <v>4</v>
      </c>
      <c r="B952" s="4" t="s">
        <v>5</v>
      </c>
      <c r="C952" s="4" t="s">
        <v>13</v>
      </c>
      <c r="D952" s="4" t="s">
        <v>13</v>
      </c>
      <c r="E952" s="4" t="s">
        <v>13</v>
      </c>
      <c r="F952" s="4" t="s">
        <v>28</v>
      </c>
      <c r="G952" s="4" t="s">
        <v>28</v>
      </c>
      <c r="H952" s="4" t="s">
        <v>28</v>
      </c>
      <c r="I952" s="4" t="s">
        <v>28</v>
      </c>
      <c r="J952" s="4" t="s">
        <v>28</v>
      </c>
    </row>
    <row r="953" spans="1:10">
      <c r="A953" t="n">
        <v>10134</v>
      </c>
      <c r="B953" s="54" t="n">
        <v>76</v>
      </c>
      <c r="C953" s="7" t="n">
        <v>15</v>
      </c>
      <c r="D953" s="7" t="n">
        <v>3</v>
      </c>
      <c r="E953" s="7" t="n">
        <v>0</v>
      </c>
      <c r="F953" s="7" t="n">
        <v>1</v>
      </c>
      <c r="G953" s="7" t="n">
        <v>1</v>
      </c>
      <c r="H953" s="7" t="n">
        <v>1</v>
      </c>
      <c r="I953" s="7" t="n">
        <v>1</v>
      </c>
      <c r="J953" s="7" t="n">
        <v>1000</v>
      </c>
    </row>
    <row r="954" spans="1:10">
      <c r="A954" t="s">
        <v>4</v>
      </c>
      <c r="B954" s="4" t="s">
        <v>5</v>
      </c>
      <c r="C954" s="4" t="s">
        <v>13</v>
      </c>
      <c r="D954" s="4" t="s">
        <v>13</v>
      </c>
    </row>
    <row r="955" spans="1:10">
      <c r="A955" t="n">
        <v>10158</v>
      </c>
      <c r="B955" s="57" t="n">
        <v>77</v>
      </c>
      <c r="C955" s="7" t="n">
        <v>15</v>
      </c>
      <c r="D955" s="7" t="n">
        <v>3</v>
      </c>
    </row>
    <row r="956" spans="1:10">
      <c r="A956" t="s">
        <v>4</v>
      </c>
      <c r="B956" s="4" t="s">
        <v>5</v>
      </c>
      <c r="C956" s="4" t="s">
        <v>10</v>
      </c>
    </row>
    <row r="957" spans="1:10">
      <c r="A957" t="n">
        <v>10161</v>
      </c>
      <c r="B957" s="37" t="n">
        <v>16</v>
      </c>
      <c r="C957" s="7" t="n">
        <v>300</v>
      </c>
    </row>
    <row r="958" spans="1:10">
      <c r="A958" t="s">
        <v>4</v>
      </c>
      <c r="B958" s="4" t="s">
        <v>5</v>
      </c>
      <c r="C958" s="4" t="s">
        <v>13</v>
      </c>
      <c r="D958" s="4" t="s">
        <v>10</v>
      </c>
      <c r="E958" s="4" t="s">
        <v>10</v>
      </c>
      <c r="F958" s="4" t="s">
        <v>10</v>
      </c>
      <c r="G958" s="4" t="s">
        <v>10</v>
      </c>
      <c r="H958" s="4" t="s">
        <v>13</v>
      </c>
    </row>
    <row r="959" spans="1:10">
      <c r="A959" t="n">
        <v>10164</v>
      </c>
      <c r="B959" s="30" t="n">
        <v>25</v>
      </c>
      <c r="C959" s="7" t="n">
        <v>5</v>
      </c>
      <c r="D959" s="7" t="n">
        <v>730</v>
      </c>
      <c r="E959" s="7" t="n">
        <v>600</v>
      </c>
      <c r="F959" s="7" t="n">
        <v>65535</v>
      </c>
      <c r="G959" s="7" t="n">
        <v>65535</v>
      </c>
      <c r="H959" s="7" t="n">
        <v>100</v>
      </c>
    </row>
    <row r="960" spans="1:10">
      <c r="A960" t="s">
        <v>4</v>
      </c>
      <c r="B960" s="4" t="s">
        <v>5</v>
      </c>
      <c r="C960" s="4" t="s">
        <v>10</v>
      </c>
      <c r="D960" s="4" t="s">
        <v>13</v>
      </c>
      <c r="E960" s="4" t="s">
        <v>13</v>
      </c>
      <c r="F960" s="4" t="s">
        <v>9</v>
      </c>
      <c r="G960" s="4" t="s">
        <v>38</v>
      </c>
      <c r="H960" s="4" t="s">
        <v>13</v>
      </c>
      <c r="I960" s="4" t="s">
        <v>13</v>
      </c>
      <c r="J960" s="4" t="s">
        <v>13</v>
      </c>
      <c r="K960" s="4" t="s">
        <v>13</v>
      </c>
    </row>
    <row r="961" spans="1:11">
      <c r="A961" t="n">
        <v>10175</v>
      </c>
      <c r="B961" s="31" t="n">
        <v>24</v>
      </c>
      <c r="C961" s="7" t="n">
        <v>65533</v>
      </c>
      <c r="D961" s="7" t="n">
        <v>7</v>
      </c>
      <c r="E961" s="7" t="n">
        <v>17</v>
      </c>
      <c r="F961" s="7" t="n">
        <v>28594</v>
      </c>
      <c r="G961" s="7" t="s">
        <v>97</v>
      </c>
      <c r="H961" s="7" t="n">
        <v>8</v>
      </c>
      <c r="I961" s="7" t="n">
        <v>6</v>
      </c>
      <c r="J961" s="7" t="n">
        <v>2</v>
      </c>
      <c r="K961" s="7" t="n">
        <v>0</v>
      </c>
    </row>
    <row r="962" spans="1:11">
      <c r="A962" t="s">
        <v>4</v>
      </c>
      <c r="B962" s="4" t="s">
        <v>5</v>
      </c>
      <c r="C962" s="4" t="s">
        <v>10</v>
      </c>
    </row>
    <row r="963" spans="1:11">
      <c r="A963" t="n">
        <v>10192</v>
      </c>
      <c r="B963" s="37" t="n">
        <v>16</v>
      </c>
      <c r="C963" s="7" t="n">
        <v>1</v>
      </c>
    </row>
    <row r="964" spans="1:11">
      <c r="A964" t="s">
        <v>4</v>
      </c>
      <c r="B964" s="4" t="s">
        <v>5</v>
      </c>
      <c r="C964" s="4" t="s">
        <v>13</v>
      </c>
      <c r="D964" s="4" t="s">
        <v>10</v>
      </c>
    </row>
    <row r="965" spans="1:11">
      <c r="A965" t="n">
        <v>10195</v>
      </c>
      <c r="B965" s="15" t="n">
        <v>50</v>
      </c>
      <c r="C965" s="7" t="n">
        <v>52</v>
      </c>
      <c r="D965" s="7" t="n">
        <v>28594</v>
      </c>
    </row>
    <row r="966" spans="1:11">
      <c r="A966" t="s">
        <v>4</v>
      </c>
      <c r="B966" s="4" t="s">
        <v>5</v>
      </c>
      <c r="C966" s="4" t="s">
        <v>13</v>
      </c>
    </row>
    <row r="967" spans="1:11">
      <c r="A967" t="n">
        <v>10199</v>
      </c>
      <c r="B967" s="33" t="n">
        <v>27</v>
      </c>
      <c r="C967" s="7" t="n">
        <v>0</v>
      </c>
    </row>
    <row r="968" spans="1:11">
      <c r="A968" t="s">
        <v>4</v>
      </c>
      <c r="B968" s="4" t="s">
        <v>5</v>
      </c>
      <c r="C968" s="4" t="s">
        <v>13</v>
      </c>
      <c r="D968" s="4" t="s">
        <v>13</v>
      </c>
      <c r="E968" s="4" t="s">
        <v>13</v>
      </c>
      <c r="F968" s="4" t="s">
        <v>28</v>
      </c>
      <c r="G968" s="4" t="s">
        <v>28</v>
      </c>
      <c r="H968" s="4" t="s">
        <v>28</v>
      </c>
      <c r="I968" s="4" t="s">
        <v>28</v>
      </c>
      <c r="J968" s="4" t="s">
        <v>28</v>
      </c>
    </row>
    <row r="969" spans="1:11">
      <c r="A969" t="n">
        <v>10201</v>
      </c>
      <c r="B969" s="54" t="n">
        <v>76</v>
      </c>
      <c r="C969" s="7" t="n">
        <v>18</v>
      </c>
      <c r="D969" s="7" t="n">
        <v>3</v>
      </c>
      <c r="E969" s="7" t="n">
        <v>0</v>
      </c>
      <c r="F969" s="7" t="n">
        <v>1</v>
      </c>
      <c r="G969" s="7" t="n">
        <v>1</v>
      </c>
      <c r="H969" s="7" t="n">
        <v>1</v>
      </c>
      <c r="I969" s="7" t="n">
        <v>1</v>
      </c>
      <c r="J969" s="7" t="n">
        <v>500</v>
      </c>
    </row>
    <row r="970" spans="1:11">
      <c r="A970" t="s">
        <v>4</v>
      </c>
      <c r="B970" s="4" t="s">
        <v>5</v>
      </c>
      <c r="C970" s="4" t="s">
        <v>13</v>
      </c>
      <c r="D970" s="4" t="s">
        <v>13</v>
      </c>
    </row>
    <row r="971" spans="1:11">
      <c r="A971" t="n">
        <v>10225</v>
      </c>
      <c r="B971" s="57" t="n">
        <v>77</v>
      </c>
      <c r="C971" s="7" t="n">
        <v>18</v>
      </c>
      <c r="D971" s="7" t="n">
        <v>3</v>
      </c>
    </row>
    <row r="972" spans="1:11">
      <c r="A972" t="s">
        <v>4</v>
      </c>
      <c r="B972" s="4" t="s">
        <v>5</v>
      </c>
      <c r="C972" s="4" t="s">
        <v>13</v>
      </c>
      <c r="D972" s="4" t="s">
        <v>13</v>
      </c>
      <c r="E972" s="4" t="s">
        <v>13</v>
      </c>
      <c r="F972" s="4" t="s">
        <v>28</v>
      </c>
      <c r="G972" s="4" t="s">
        <v>28</v>
      </c>
      <c r="H972" s="4" t="s">
        <v>28</v>
      </c>
      <c r="I972" s="4" t="s">
        <v>28</v>
      </c>
      <c r="J972" s="4" t="s">
        <v>28</v>
      </c>
    </row>
    <row r="973" spans="1:11">
      <c r="A973" t="n">
        <v>10228</v>
      </c>
      <c r="B973" s="54" t="n">
        <v>76</v>
      </c>
      <c r="C973" s="7" t="n">
        <v>15</v>
      </c>
      <c r="D973" s="7" t="n">
        <v>3</v>
      </c>
      <c r="E973" s="7" t="n">
        <v>0</v>
      </c>
      <c r="F973" s="7" t="n">
        <v>1</v>
      </c>
      <c r="G973" s="7" t="n">
        <v>1</v>
      </c>
      <c r="H973" s="7" t="n">
        <v>1</v>
      </c>
      <c r="I973" s="7" t="n">
        <v>0</v>
      </c>
      <c r="J973" s="7" t="n">
        <v>0</v>
      </c>
    </row>
    <row r="974" spans="1:11">
      <c r="A974" t="s">
        <v>4</v>
      </c>
      <c r="B974" s="4" t="s">
        <v>5</v>
      </c>
      <c r="C974" s="4" t="s">
        <v>10</v>
      </c>
    </row>
    <row r="975" spans="1:11">
      <c r="A975" t="n">
        <v>10252</v>
      </c>
      <c r="B975" s="37" t="n">
        <v>16</v>
      </c>
      <c r="C975" s="7" t="n">
        <v>300</v>
      </c>
    </row>
    <row r="976" spans="1:11">
      <c r="A976" t="s">
        <v>4</v>
      </c>
      <c r="B976" s="4" t="s">
        <v>5</v>
      </c>
      <c r="C976" s="4" t="s">
        <v>13</v>
      </c>
      <c r="D976" s="4" t="s">
        <v>10</v>
      </c>
      <c r="E976" s="4" t="s">
        <v>10</v>
      </c>
      <c r="F976" s="4" t="s">
        <v>10</v>
      </c>
      <c r="G976" s="4" t="s">
        <v>10</v>
      </c>
      <c r="H976" s="4" t="s">
        <v>13</v>
      </c>
    </row>
    <row r="977" spans="1:11">
      <c r="A977" t="n">
        <v>10255</v>
      </c>
      <c r="B977" s="30" t="n">
        <v>25</v>
      </c>
      <c r="C977" s="7" t="n">
        <v>5</v>
      </c>
      <c r="D977" s="7" t="n">
        <v>740</v>
      </c>
      <c r="E977" s="7" t="n">
        <v>587</v>
      </c>
      <c r="F977" s="7" t="n">
        <v>65535</v>
      </c>
      <c r="G977" s="7" t="n">
        <v>65535</v>
      </c>
      <c r="H977" s="7" t="n">
        <v>100</v>
      </c>
    </row>
    <row r="978" spans="1:11">
      <c r="A978" t="s">
        <v>4</v>
      </c>
      <c r="B978" s="4" t="s">
        <v>5</v>
      </c>
      <c r="C978" s="4" t="s">
        <v>10</v>
      </c>
      <c r="D978" s="4" t="s">
        <v>13</v>
      </c>
      <c r="E978" s="4" t="s">
        <v>13</v>
      </c>
      <c r="F978" s="4" t="s">
        <v>9</v>
      </c>
      <c r="G978" s="4" t="s">
        <v>38</v>
      </c>
      <c r="H978" s="4" t="s">
        <v>13</v>
      </c>
      <c r="I978" s="4" t="s">
        <v>13</v>
      </c>
      <c r="J978" s="4" t="s">
        <v>13</v>
      </c>
      <c r="K978" s="4" t="s">
        <v>13</v>
      </c>
    </row>
    <row r="979" spans="1:11">
      <c r="A979" t="n">
        <v>10266</v>
      </c>
      <c r="B979" s="31" t="n">
        <v>24</v>
      </c>
      <c r="C979" s="7" t="n">
        <v>65533</v>
      </c>
      <c r="D979" s="7" t="n">
        <v>7</v>
      </c>
      <c r="E979" s="7" t="n">
        <v>17</v>
      </c>
      <c r="F979" s="7" t="n">
        <v>28595</v>
      </c>
      <c r="G979" s="7" t="s">
        <v>97</v>
      </c>
      <c r="H979" s="7" t="n">
        <v>8</v>
      </c>
      <c r="I979" s="7" t="n">
        <v>6</v>
      </c>
      <c r="J979" s="7" t="n">
        <v>2</v>
      </c>
      <c r="K979" s="7" t="n">
        <v>0</v>
      </c>
    </row>
    <row r="980" spans="1:11">
      <c r="A980" t="s">
        <v>4</v>
      </c>
      <c r="B980" s="4" t="s">
        <v>5</v>
      </c>
      <c r="C980" s="4" t="s">
        <v>10</v>
      </c>
    </row>
    <row r="981" spans="1:11">
      <c r="A981" t="n">
        <v>10283</v>
      </c>
      <c r="B981" s="37" t="n">
        <v>16</v>
      </c>
      <c r="C981" s="7" t="n">
        <v>1</v>
      </c>
    </row>
    <row r="982" spans="1:11">
      <c r="A982" t="s">
        <v>4</v>
      </c>
      <c r="B982" s="4" t="s">
        <v>5</v>
      </c>
      <c r="C982" s="4" t="s">
        <v>13</v>
      </c>
      <c r="D982" s="4" t="s">
        <v>10</v>
      </c>
    </row>
    <row r="983" spans="1:11">
      <c r="A983" t="n">
        <v>10286</v>
      </c>
      <c r="B983" s="15" t="n">
        <v>50</v>
      </c>
      <c r="C983" s="7" t="n">
        <v>52</v>
      </c>
      <c r="D983" s="7" t="n">
        <v>28595</v>
      </c>
    </row>
    <row r="984" spans="1:11">
      <c r="A984" t="s">
        <v>4</v>
      </c>
      <c r="B984" s="4" t="s">
        <v>5</v>
      </c>
      <c r="C984" s="4" t="s">
        <v>10</v>
      </c>
    </row>
    <row r="985" spans="1:11">
      <c r="A985" t="n">
        <v>10290</v>
      </c>
      <c r="B985" s="37" t="n">
        <v>16</v>
      </c>
      <c r="C985" s="7" t="n">
        <v>500</v>
      </c>
    </row>
    <row r="986" spans="1:11">
      <c r="A986" t="s">
        <v>4</v>
      </c>
      <c r="B986" s="4" t="s">
        <v>5</v>
      </c>
      <c r="C986" s="4" t="s">
        <v>13</v>
      </c>
    </row>
    <row r="987" spans="1:11">
      <c r="A987" t="n">
        <v>10293</v>
      </c>
      <c r="B987" s="33" t="n">
        <v>27</v>
      </c>
      <c r="C987" s="7" t="n">
        <v>0</v>
      </c>
    </row>
    <row r="988" spans="1:11">
      <c r="A988" t="s">
        <v>4</v>
      </c>
      <c r="B988" s="4" t="s">
        <v>5</v>
      </c>
      <c r="C988" s="4" t="s">
        <v>13</v>
      </c>
      <c r="D988" s="4" t="s">
        <v>13</v>
      </c>
      <c r="E988" s="4" t="s">
        <v>13</v>
      </c>
      <c r="F988" s="4" t="s">
        <v>28</v>
      </c>
      <c r="G988" s="4" t="s">
        <v>28</v>
      </c>
      <c r="H988" s="4" t="s">
        <v>28</v>
      </c>
      <c r="I988" s="4" t="s">
        <v>28</v>
      </c>
      <c r="J988" s="4" t="s">
        <v>28</v>
      </c>
    </row>
    <row r="989" spans="1:11">
      <c r="A989" t="n">
        <v>10295</v>
      </c>
      <c r="B989" s="54" t="n">
        <v>76</v>
      </c>
      <c r="C989" s="7" t="n">
        <v>18</v>
      </c>
      <c r="D989" s="7" t="n">
        <v>3</v>
      </c>
      <c r="E989" s="7" t="n">
        <v>0</v>
      </c>
      <c r="F989" s="7" t="n">
        <v>1</v>
      </c>
      <c r="G989" s="7" t="n">
        <v>1</v>
      </c>
      <c r="H989" s="7" t="n">
        <v>1</v>
      </c>
      <c r="I989" s="7" t="n">
        <v>0</v>
      </c>
      <c r="J989" s="7" t="n">
        <v>1000</v>
      </c>
    </row>
    <row r="990" spans="1:11">
      <c r="A990" t="s">
        <v>4</v>
      </c>
      <c r="B990" s="4" t="s">
        <v>5</v>
      </c>
      <c r="C990" s="4" t="s">
        <v>13</v>
      </c>
      <c r="D990" s="4" t="s">
        <v>13</v>
      </c>
    </row>
    <row r="991" spans="1:11">
      <c r="A991" t="n">
        <v>10319</v>
      </c>
      <c r="B991" s="57" t="n">
        <v>77</v>
      </c>
      <c r="C991" s="7" t="n">
        <v>18</v>
      </c>
      <c r="D991" s="7" t="n">
        <v>3</v>
      </c>
    </row>
    <row r="992" spans="1:11">
      <c r="A992" t="s">
        <v>4</v>
      </c>
      <c r="B992" s="4" t="s">
        <v>5</v>
      </c>
      <c r="C992" s="4" t="s">
        <v>10</v>
      </c>
    </row>
    <row r="993" spans="1:11">
      <c r="A993" t="n">
        <v>10322</v>
      </c>
      <c r="B993" s="37" t="n">
        <v>16</v>
      </c>
      <c r="C993" s="7" t="n">
        <v>1500</v>
      </c>
    </row>
    <row r="994" spans="1:11">
      <c r="A994" t="s">
        <v>4</v>
      </c>
      <c r="B994" s="4" t="s">
        <v>5</v>
      </c>
      <c r="C994" s="4" t="s">
        <v>13</v>
      </c>
      <c r="D994" s="4" t="s">
        <v>10</v>
      </c>
      <c r="E994" s="4" t="s">
        <v>10</v>
      </c>
      <c r="F994" s="4" t="s">
        <v>10</v>
      </c>
      <c r="G994" s="4" t="s">
        <v>10</v>
      </c>
      <c r="H994" s="4" t="s">
        <v>13</v>
      </c>
    </row>
    <row r="995" spans="1:11">
      <c r="A995" t="n">
        <v>10325</v>
      </c>
      <c r="B995" s="30" t="n">
        <v>25</v>
      </c>
      <c r="C995" s="7" t="n">
        <v>5</v>
      </c>
      <c r="D995" s="7" t="n">
        <v>65535</v>
      </c>
      <c r="E995" s="7" t="n">
        <v>65535</v>
      </c>
      <c r="F995" s="7" t="n">
        <v>65535</v>
      </c>
      <c r="G995" s="7" t="n">
        <v>65535</v>
      </c>
      <c r="H995" s="7" t="n">
        <v>100</v>
      </c>
    </row>
    <row r="996" spans="1:11">
      <c r="A996" t="s">
        <v>4</v>
      </c>
      <c r="B996" s="4" t="s">
        <v>5</v>
      </c>
      <c r="C996" s="4" t="s">
        <v>10</v>
      </c>
      <c r="D996" s="4" t="s">
        <v>13</v>
      </c>
      <c r="E996" s="4" t="s">
        <v>13</v>
      </c>
      <c r="F996" s="4" t="s">
        <v>9</v>
      </c>
      <c r="G996" s="4" t="s">
        <v>38</v>
      </c>
      <c r="H996" s="4" t="s">
        <v>13</v>
      </c>
      <c r="I996" s="4" t="s">
        <v>13</v>
      </c>
      <c r="J996" s="4" t="s">
        <v>13</v>
      </c>
    </row>
    <row r="997" spans="1:11">
      <c r="A997" t="n">
        <v>10336</v>
      </c>
      <c r="B997" s="31" t="n">
        <v>24</v>
      </c>
      <c r="C997" s="7" t="n">
        <v>65533</v>
      </c>
      <c r="D997" s="7" t="n">
        <v>7</v>
      </c>
      <c r="E997" s="7" t="n">
        <v>17</v>
      </c>
      <c r="F997" s="7" t="n">
        <v>52310</v>
      </c>
      <c r="G997" s="7" t="s">
        <v>106</v>
      </c>
      <c r="H997" s="7" t="n">
        <v>8</v>
      </c>
      <c r="I997" s="7" t="n">
        <v>2</v>
      </c>
      <c r="J997" s="7" t="n">
        <v>0</v>
      </c>
    </row>
    <row r="998" spans="1:11">
      <c r="A998" t="s">
        <v>4</v>
      </c>
      <c r="B998" s="4" t="s">
        <v>5</v>
      </c>
      <c r="C998" s="4" t="s">
        <v>10</v>
      </c>
    </row>
    <row r="999" spans="1:11">
      <c r="A999" t="n">
        <v>10385</v>
      </c>
      <c r="B999" s="37" t="n">
        <v>16</v>
      </c>
      <c r="C999" s="7" t="n">
        <v>1</v>
      </c>
    </row>
    <row r="1000" spans="1:11">
      <c r="A1000" t="s">
        <v>4</v>
      </c>
      <c r="B1000" s="4" t="s">
        <v>5</v>
      </c>
      <c r="C1000" s="4" t="s">
        <v>13</v>
      </c>
      <c r="D1000" s="4" t="s">
        <v>10</v>
      </c>
    </row>
    <row r="1001" spans="1:11">
      <c r="A1001" t="n">
        <v>10388</v>
      </c>
      <c r="B1001" s="15" t="n">
        <v>50</v>
      </c>
      <c r="C1001" s="7" t="n">
        <v>52</v>
      </c>
      <c r="D1001" s="7" t="n">
        <v>52310</v>
      </c>
    </row>
    <row r="1002" spans="1:11">
      <c r="A1002" t="s">
        <v>4</v>
      </c>
      <c r="B1002" s="4" t="s">
        <v>5</v>
      </c>
      <c r="C1002" s="4" t="s">
        <v>10</v>
      </c>
    </row>
    <row r="1003" spans="1:11">
      <c r="A1003" t="n">
        <v>10392</v>
      </c>
      <c r="B1003" s="37" t="n">
        <v>16</v>
      </c>
      <c r="C1003" s="7" t="n">
        <v>800</v>
      </c>
    </row>
    <row r="1004" spans="1:11">
      <c r="A1004" t="s">
        <v>4</v>
      </c>
      <c r="B1004" s="4" t="s">
        <v>5</v>
      </c>
      <c r="C1004" s="4" t="s">
        <v>13</v>
      </c>
    </row>
    <row r="1005" spans="1:11">
      <c r="A1005" t="n">
        <v>10395</v>
      </c>
      <c r="B1005" s="33" t="n">
        <v>27</v>
      </c>
      <c r="C1005" s="7" t="n">
        <v>0</v>
      </c>
    </row>
    <row r="1006" spans="1:11">
      <c r="A1006" t="s">
        <v>4</v>
      </c>
      <c r="B1006" s="4" t="s">
        <v>5</v>
      </c>
      <c r="C1006" s="4" t="s">
        <v>10</v>
      </c>
    </row>
    <row r="1007" spans="1:11">
      <c r="A1007" t="n">
        <v>10397</v>
      </c>
      <c r="B1007" s="37" t="n">
        <v>16</v>
      </c>
      <c r="C1007" s="7" t="n">
        <v>500</v>
      </c>
    </row>
    <row r="1008" spans="1:11">
      <c r="A1008" t="s">
        <v>4</v>
      </c>
      <c r="B1008" s="4" t="s">
        <v>5</v>
      </c>
      <c r="C1008" s="4" t="s">
        <v>10</v>
      </c>
      <c r="D1008" s="4" t="s">
        <v>13</v>
      </c>
      <c r="E1008" s="4" t="s">
        <v>13</v>
      </c>
      <c r="F1008" s="4" t="s">
        <v>9</v>
      </c>
      <c r="G1008" s="4" t="s">
        <v>38</v>
      </c>
      <c r="H1008" s="4" t="s">
        <v>13</v>
      </c>
      <c r="I1008" s="4" t="s">
        <v>13</v>
      </c>
      <c r="J1008" s="4" t="s">
        <v>13</v>
      </c>
      <c r="K1008" s="4" t="s">
        <v>13</v>
      </c>
    </row>
    <row r="1009" spans="1:11">
      <c r="A1009" t="n">
        <v>10400</v>
      </c>
      <c r="B1009" s="31" t="n">
        <v>24</v>
      </c>
      <c r="C1009" s="7" t="n">
        <v>65533</v>
      </c>
      <c r="D1009" s="7" t="n">
        <v>7</v>
      </c>
      <c r="E1009" s="7" t="n">
        <v>17</v>
      </c>
      <c r="F1009" s="7" t="n">
        <v>52311</v>
      </c>
      <c r="G1009" s="7" t="s">
        <v>107</v>
      </c>
      <c r="H1009" s="7" t="n">
        <v>8</v>
      </c>
      <c r="I1009" s="7" t="n">
        <v>6</v>
      </c>
      <c r="J1009" s="7" t="n">
        <v>2</v>
      </c>
      <c r="K1009" s="7" t="n">
        <v>0</v>
      </c>
    </row>
    <row r="1010" spans="1:11">
      <c r="A1010" t="s">
        <v>4</v>
      </c>
      <c r="B1010" s="4" t="s">
        <v>5</v>
      </c>
      <c r="C1010" s="4" t="s">
        <v>10</v>
      </c>
    </row>
    <row r="1011" spans="1:11">
      <c r="A1011" t="n">
        <v>10540</v>
      </c>
      <c r="B1011" s="37" t="n">
        <v>16</v>
      </c>
      <c r="C1011" s="7" t="n">
        <v>1</v>
      </c>
    </row>
    <row r="1012" spans="1:11">
      <c r="A1012" t="s">
        <v>4</v>
      </c>
      <c r="B1012" s="4" t="s">
        <v>5</v>
      </c>
      <c r="C1012" s="4" t="s">
        <v>13</v>
      </c>
      <c r="D1012" s="4" t="s">
        <v>10</v>
      </c>
    </row>
    <row r="1013" spans="1:11">
      <c r="A1013" t="n">
        <v>10543</v>
      </c>
      <c r="B1013" s="15" t="n">
        <v>50</v>
      </c>
      <c r="C1013" s="7" t="n">
        <v>52</v>
      </c>
      <c r="D1013" s="7" t="n">
        <v>52311</v>
      </c>
    </row>
    <row r="1014" spans="1:11">
      <c r="A1014" t="s">
        <v>4</v>
      </c>
      <c r="B1014" s="4" t="s">
        <v>5</v>
      </c>
      <c r="C1014" s="4" t="s">
        <v>10</v>
      </c>
    </row>
    <row r="1015" spans="1:11">
      <c r="A1015" t="n">
        <v>10547</v>
      </c>
      <c r="B1015" s="37" t="n">
        <v>16</v>
      </c>
      <c r="C1015" s="7" t="n">
        <v>800</v>
      </c>
    </row>
    <row r="1016" spans="1:11">
      <c r="A1016" t="s">
        <v>4</v>
      </c>
      <c r="B1016" s="4" t="s">
        <v>5</v>
      </c>
      <c r="C1016" s="4" t="s">
        <v>13</v>
      </c>
    </row>
    <row r="1017" spans="1:11">
      <c r="A1017" t="n">
        <v>10550</v>
      </c>
      <c r="B1017" s="33" t="n">
        <v>27</v>
      </c>
      <c r="C1017" s="7" t="n">
        <v>0</v>
      </c>
    </row>
    <row r="1018" spans="1:11">
      <c r="A1018" t="s">
        <v>4</v>
      </c>
      <c r="B1018" s="4" t="s">
        <v>5</v>
      </c>
      <c r="C1018" s="4" t="s">
        <v>10</v>
      </c>
    </row>
    <row r="1019" spans="1:11">
      <c r="A1019" t="n">
        <v>10552</v>
      </c>
      <c r="B1019" s="37" t="n">
        <v>16</v>
      </c>
      <c r="C1019" s="7" t="n">
        <v>500</v>
      </c>
    </row>
    <row r="1020" spans="1:11">
      <c r="A1020" t="s">
        <v>4</v>
      </c>
      <c r="B1020" s="4" t="s">
        <v>5</v>
      </c>
      <c r="C1020" s="4" t="s">
        <v>10</v>
      </c>
      <c r="D1020" s="4" t="s">
        <v>13</v>
      </c>
      <c r="E1020" s="4" t="s">
        <v>13</v>
      </c>
      <c r="F1020" s="4" t="s">
        <v>9</v>
      </c>
      <c r="G1020" s="4" t="s">
        <v>38</v>
      </c>
      <c r="H1020" s="4" t="s">
        <v>13</v>
      </c>
      <c r="I1020" s="4" t="s">
        <v>13</v>
      </c>
      <c r="J1020" s="4" t="s">
        <v>13</v>
      </c>
      <c r="K1020" s="4" t="s">
        <v>13</v>
      </c>
    </row>
    <row r="1021" spans="1:11">
      <c r="A1021" t="n">
        <v>10555</v>
      </c>
      <c r="B1021" s="31" t="n">
        <v>24</v>
      </c>
      <c r="C1021" s="7" t="n">
        <v>65533</v>
      </c>
      <c r="D1021" s="7" t="n">
        <v>7</v>
      </c>
      <c r="E1021" s="7" t="n">
        <v>17</v>
      </c>
      <c r="F1021" s="7" t="n">
        <v>52312</v>
      </c>
      <c r="G1021" s="7" t="s">
        <v>108</v>
      </c>
      <c r="H1021" s="7" t="n">
        <v>8</v>
      </c>
      <c r="I1021" s="7" t="n">
        <v>6</v>
      </c>
      <c r="J1021" s="7" t="n">
        <v>2</v>
      </c>
      <c r="K1021" s="7" t="n">
        <v>0</v>
      </c>
    </row>
    <row r="1022" spans="1:11">
      <c r="A1022" t="s">
        <v>4</v>
      </c>
      <c r="B1022" s="4" t="s">
        <v>5</v>
      </c>
      <c r="C1022" s="4" t="s">
        <v>10</v>
      </c>
    </row>
    <row r="1023" spans="1:11">
      <c r="A1023" t="n">
        <v>10629</v>
      </c>
      <c r="B1023" s="37" t="n">
        <v>16</v>
      </c>
      <c r="C1023" s="7" t="n">
        <v>1</v>
      </c>
    </row>
    <row r="1024" spans="1:11">
      <c r="A1024" t="s">
        <v>4</v>
      </c>
      <c r="B1024" s="4" t="s">
        <v>5</v>
      </c>
      <c r="C1024" s="4" t="s">
        <v>13</v>
      </c>
      <c r="D1024" s="4" t="s">
        <v>10</v>
      </c>
    </row>
    <row r="1025" spans="1:11">
      <c r="A1025" t="n">
        <v>10632</v>
      </c>
      <c r="B1025" s="15" t="n">
        <v>50</v>
      </c>
      <c r="C1025" s="7" t="n">
        <v>52</v>
      </c>
      <c r="D1025" s="7" t="n">
        <v>52312</v>
      </c>
    </row>
    <row r="1026" spans="1:11">
      <c r="A1026" t="s">
        <v>4</v>
      </c>
      <c r="B1026" s="4" t="s">
        <v>5</v>
      </c>
      <c r="C1026" s="4" t="s">
        <v>10</v>
      </c>
    </row>
    <row r="1027" spans="1:11">
      <c r="A1027" t="n">
        <v>10636</v>
      </c>
      <c r="B1027" s="37" t="n">
        <v>16</v>
      </c>
      <c r="C1027" s="7" t="n">
        <v>1600</v>
      </c>
    </row>
    <row r="1028" spans="1:11">
      <c r="A1028" t="s">
        <v>4</v>
      </c>
      <c r="B1028" s="4" t="s">
        <v>5</v>
      </c>
      <c r="C1028" s="4" t="s">
        <v>13</v>
      </c>
    </row>
    <row r="1029" spans="1:11">
      <c r="A1029" t="n">
        <v>10639</v>
      </c>
      <c r="B1029" s="33" t="n">
        <v>27</v>
      </c>
      <c r="C1029" s="7" t="n">
        <v>0</v>
      </c>
    </row>
    <row r="1030" spans="1:11">
      <c r="A1030" t="s">
        <v>4</v>
      </c>
      <c r="B1030" s="4" t="s">
        <v>5</v>
      </c>
      <c r="C1030" s="4" t="s">
        <v>10</v>
      </c>
    </row>
    <row r="1031" spans="1:11">
      <c r="A1031" t="n">
        <v>10641</v>
      </c>
      <c r="B1031" s="37" t="n">
        <v>16</v>
      </c>
      <c r="C1031" s="7" t="n">
        <v>1000</v>
      </c>
    </row>
    <row r="1032" spans="1:11">
      <c r="A1032" t="s">
        <v>4</v>
      </c>
      <c r="B1032" s="4" t="s">
        <v>5</v>
      </c>
      <c r="C1032" s="4" t="s">
        <v>10</v>
      </c>
      <c r="D1032" s="4" t="s">
        <v>13</v>
      </c>
      <c r="E1032" s="4" t="s">
        <v>13</v>
      </c>
      <c r="F1032" s="4" t="s">
        <v>9</v>
      </c>
      <c r="G1032" s="4" t="s">
        <v>38</v>
      </c>
      <c r="H1032" s="4" t="s">
        <v>13</v>
      </c>
      <c r="I1032" s="4" t="s">
        <v>13</v>
      </c>
      <c r="J1032" s="4" t="s">
        <v>13</v>
      </c>
    </row>
    <row r="1033" spans="1:11">
      <c r="A1033" t="n">
        <v>10644</v>
      </c>
      <c r="B1033" s="31" t="n">
        <v>24</v>
      </c>
      <c r="C1033" s="7" t="n">
        <v>65533</v>
      </c>
      <c r="D1033" s="7" t="n">
        <v>7</v>
      </c>
      <c r="E1033" s="7" t="n">
        <v>17</v>
      </c>
      <c r="F1033" s="7" t="n">
        <v>52313</v>
      </c>
      <c r="G1033" s="7" t="s">
        <v>109</v>
      </c>
      <c r="H1033" s="7" t="n">
        <v>8</v>
      </c>
      <c r="I1033" s="7" t="n">
        <v>2</v>
      </c>
      <c r="J1033" s="7" t="n">
        <v>0</v>
      </c>
    </row>
    <row r="1034" spans="1:11">
      <c r="A1034" t="s">
        <v>4</v>
      </c>
      <c r="B1034" s="4" t="s">
        <v>5</v>
      </c>
      <c r="C1034" s="4" t="s">
        <v>10</v>
      </c>
    </row>
    <row r="1035" spans="1:11">
      <c r="A1035" t="n">
        <v>10781</v>
      </c>
      <c r="B1035" s="37" t="n">
        <v>16</v>
      </c>
      <c r="C1035" s="7" t="n">
        <v>1</v>
      </c>
    </row>
    <row r="1036" spans="1:11">
      <c r="A1036" t="s">
        <v>4</v>
      </c>
      <c r="B1036" s="4" t="s">
        <v>5</v>
      </c>
      <c r="C1036" s="4" t="s">
        <v>13</v>
      </c>
      <c r="D1036" s="4" t="s">
        <v>10</v>
      </c>
    </row>
    <row r="1037" spans="1:11">
      <c r="A1037" t="n">
        <v>10784</v>
      </c>
      <c r="B1037" s="15" t="n">
        <v>50</v>
      </c>
      <c r="C1037" s="7" t="n">
        <v>52</v>
      </c>
      <c r="D1037" s="7" t="n">
        <v>52313</v>
      </c>
    </row>
    <row r="1038" spans="1:11">
      <c r="A1038" t="s">
        <v>4</v>
      </c>
      <c r="B1038" s="4" t="s">
        <v>5</v>
      </c>
      <c r="C1038" s="4" t="s">
        <v>10</v>
      </c>
    </row>
    <row r="1039" spans="1:11">
      <c r="A1039" t="n">
        <v>10788</v>
      </c>
      <c r="B1039" s="37" t="n">
        <v>16</v>
      </c>
      <c r="C1039" s="7" t="n">
        <v>800</v>
      </c>
    </row>
    <row r="1040" spans="1:11">
      <c r="A1040" t="s">
        <v>4</v>
      </c>
      <c r="B1040" s="4" t="s">
        <v>5</v>
      </c>
      <c r="C1040" s="4" t="s">
        <v>13</v>
      </c>
    </row>
    <row r="1041" spans="1:10">
      <c r="A1041" t="n">
        <v>10791</v>
      </c>
      <c r="B1041" s="33" t="n">
        <v>27</v>
      </c>
      <c r="C1041" s="7" t="n">
        <v>0</v>
      </c>
    </row>
    <row r="1042" spans="1:10">
      <c r="A1042" t="s">
        <v>4</v>
      </c>
      <c r="B1042" s="4" t="s">
        <v>5</v>
      </c>
      <c r="C1042" s="4" t="s">
        <v>10</v>
      </c>
    </row>
    <row r="1043" spans="1:10">
      <c r="A1043" t="n">
        <v>10793</v>
      </c>
      <c r="B1043" s="37" t="n">
        <v>16</v>
      </c>
      <c r="C1043" s="7" t="n">
        <v>500</v>
      </c>
    </row>
    <row r="1044" spans="1:10">
      <c r="A1044" t="s">
        <v>4</v>
      </c>
      <c r="B1044" s="4" t="s">
        <v>5</v>
      </c>
      <c r="C1044" s="4" t="s">
        <v>10</v>
      </c>
      <c r="D1044" s="4" t="s">
        <v>13</v>
      </c>
      <c r="E1044" s="4" t="s">
        <v>13</v>
      </c>
      <c r="F1044" s="4" t="s">
        <v>9</v>
      </c>
      <c r="G1044" s="4" t="s">
        <v>38</v>
      </c>
      <c r="H1044" s="4" t="s">
        <v>13</v>
      </c>
      <c r="I1044" s="4" t="s">
        <v>13</v>
      </c>
      <c r="J1044" s="4" t="s">
        <v>13</v>
      </c>
      <c r="K1044" s="4" t="s">
        <v>13</v>
      </c>
    </row>
    <row r="1045" spans="1:10">
      <c r="A1045" t="n">
        <v>10796</v>
      </c>
      <c r="B1045" s="31" t="n">
        <v>24</v>
      </c>
      <c r="C1045" s="7" t="n">
        <v>65533</v>
      </c>
      <c r="D1045" s="7" t="n">
        <v>7</v>
      </c>
      <c r="E1045" s="7" t="n">
        <v>17</v>
      </c>
      <c r="F1045" s="7" t="n">
        <v>52314</v>
      </c>
      <c r="G1045" s="7" t="s">
        <v>110</v>
      </c>
      <c r="H1045" s="7" t="n">
        <v>8</v>
      </c>
      <c r="I1045" s="7" t="n">
        <v>6</v>
      </c>
      <c r="J1045" s="7" t="n">
        <v>2</v>
      </c>
      <c r="K1045" s="7" t="n">
        <v>0</v>
      </c>
    </row>
    <row r="1046" spans="1:10">
      <c r="A1046" t="s">
        <v>4</v>
      </c>
      <c r="B1046" s="4" t="s">
        <v>5</v>
      </c>
      <c r="C1046" s="4" t="s">
        <v>10</v>
      </c>
    </row>
    <row r="1047" spans="1:10">
      <c r="A1047" t="n">
        <v>10882</v>
      </c>
      <c r="B1047" s="37" t="n">
        <v>16</v>
      </c>
      <c r="C1047" s="7" t="n">
        <v>1</v>
      </c>
    </row>
    <row r="1048" spans="1:10">
      <c r="A1048" t="s">
        <v>4</v>
      </c>
      <c r="B1048" s="4" t="s">
        <v>5</v>
      </c>
      <c r="C1048" s="4" t="s">
        <v>13</v>
      </c>
      <c r="D1048" s="4" t="s">
        <v>10</v>
      </c>
    </row>
    <row r="1049" spans="1:10">
      <c r="A1049" t="n">
        <v>10885</v>
      </c>
      <c r="B1049" s="15" t="n">
        <v>50</v>
      </c>
      <c r="C1049" s="7" t="n">
        <v>52</v>
      </c>
      <c r="D1049" s="7" t="n">
        <v>52314</v>
      </c>
    </row>
    <row r="1050" spans="1:10">
      <c r="A1050" t="s">
        <v>4</v>
      </c>
      <c r="B1050" s="4" t="s">
        <v>5</v>
      </c>
      <c r="C1050" s="4" t="s">
        <v>10</v>
      </c>
    </row>
    <row r="1051" spans="1:10">
      <c r="A1051" t="n">
        <v>10889</v>
      </c>
      <c r="B1051" s="37" t="n">
        <v>16</v>
      </c>
      <c r="C1051" s="7" t="n">
        <v>1600</v>
      </c>
    </row>
    <row r="1052" spans="1:10">
      <c r="A1052" t="s">
        <v>4</v>
      </c>
      <c r="B1052" s="4" t="s">
        <v>5</v>
      </c>
      <c r="C1052" s="4" t="s">
        <v>13</v>
      </c>
    </row>
    <row r="1053" spans="1:10">
      <c r="A1053" t="n">
        <v>10892</v>
      </c>
      <c r="B1053" s="33" t="n">
        <v>27</v>
      </c>
      <c r="C1053" s="7" t="n">
        <v>0</v>
      </c>
    </row>
    <row r="1054" spans="1:10">
      <c r="A1054" t="s">
        <v>4</v>
      </c>
      <c r="B1054" s="4" t="s">
        <v>5</v>
      </c>
      <c r="C1054" s="4" t="s">
        <v>13</v>
      </c>
    </row>
    <row r="1055" spans="1:10">
      <c r="A1055" t="n">
        <v>10894</v>
      </c>
      <c r="B1055" s="33" t="n">
        <v>27</v>
      </c>
      <c r="C1055" s="7" t="n">
        <v>1</v>
      </c>
    </row>
    <row r="1056" spans="1:10">
      <c r="A1056" t="s">
        <v>4</v>
      </c>
      <c r="B1056" s="4" t="s">
        <v>5</v>
      </c>
      <c r="C1056" s="4" t="s">
        <v>13</v>
      </c>
      <c r="D1056" s="4" t="s">
        <v>10</v>
      </c>
      <c r="E1056" s="4" t="s">
        <v>10</v>
      </c>
      <c r="F1056" s="4" t="s">
        <v>10</v>
      </c>
      <c r="G1056" s="4" t="s">
        <v>10</v>
      </c>
      <c r="H1056" s="4" t="s">
        <v>13</v>
      </c>
    </row>
    <row r="1057" spans="1:11">
      <c r="A1057" t="n">
        <v>10896</v>
      </c>
      <c r="B1057" s="30" t="n">
        <v>25</v>
      </c>
      <c r="C1057" s="7" t="n">
        <v>5</v>
      </c>
      <c r="D1057" s="7" t="n">
        <v>65535</v>
      </c>
      <c r="E1057" s="7" t="n">
        <v>65535</v>
      </c>
      <c r="F1057" s="7" t="n">
        <v>65535</v>
      </c>
      <c r="G1057" s="7" t="n">
        <v>65535</v>
      </c>
      <c r="H1057" s="7" t="n">
        <v>0</v>
      </c>
    </row>
    <row r="1058" spans="1:11">
      <c r="A1058" t="s">
        <v>4</v>
      </c>
      <c r="B1058" s="4" t="s">
        <v>5</v>
      </c>
      <c r="C1058" s="4" t="s">
        <v>13</v>
      </c>
      <c r="D1058" s="4" t="s">
        <v>10</v>
      </c>
      <c r="E1058" s="4" t="s">
        <v>13</v>
      </c>
    </row>
    <row r="1059" spans="1:11">
      <c r="A1059" t="n">
        <v>10907</v>
      </c>
      <c r="B1059" s="16" t="n">
        <v>49</v>
      </c>
      <c r="C1059" s="7" t="n">
        <v>1</v>
      </c>
      <c r="D1059" s="7" t="n">
        <v>5000</v>
      </c>
      <c r="E1059" s="7" t="n">
        <v>0</v>
      </c>
    </row>
    <row r="1060" spans="1:11">
      <c r="A1060" t="s">
        <v>4</v>
      </c>
      <c r="B1060" s="4" t="s">
        <v>5</v>
      </c>
      <c r="C1060" s="4" t="s">
        <v>13</v>
      </c>
      <c r="D1060" s="4" t="s">
        <v>13</v>
      </c>
    </row>
    <row r="1061" spans="1:11">
      <c r="A1061" t="n">
        <v>10912</v>
      </c>
      <c r="B1061" s="16" t="n">
        <v>49</v>
      </c>
      <c r="C1061" s="7" t="n">
        <v>2</v>
      </c>
      <c r="D1061" s="7" t="n">
        <v>0</v>
      </c>
    </row>
    <row r="1062" spans="1:11">
      <c r="A1062" t="s">
        <v>4</v>
      </c>
      <c r="B1062" s="4" t="s">
        <v>5</v>
      </c>
      <c r="C1062" s="4" t="s">
        <v>10</v>
      </c>
    </row>
    <row r="1063" spans="1:11">
      <c r="A1063" t="n">
        <v>10915</v>
      </c>
      <c r="B1063" s="37" t="n">
        <v>16</v>
      </c>
      <c r="C1063" s="7" t="n">
        <v>1000</v>
      </c>
    </row>
    <row r="1064" spans="1:11">
      <c r="A1064" t="s">
        <v>4</v>
      </c>
      <c r="B1064" s="4" t="s">
        <v>5</v>
      </c>
      <c r="C1064" s="4" t="s">
        <v>13</v>
      </c>
      <c r="D1064" s="4" t="s">
        <v>10</v>
      </c>
      <c r="E1064" s="4" t="s">
        <v>10</v>
      </c>
      <c r="F1064" s="4" t="s">
        <v>9</v>
      </c>
    </row>
    <row r="1065" spans="1:11">
      <c r="A1065" t="n">
        <v>10918</v>
      </c>
      <c r="B1065" s="58" t="n">
        <v>84</v>
      </c>
      <c r="C1065" s="7" t="n">
        <v>0</v>
      </c>
      <c r="D1065" s="7" t="n">
        <v>0</v>
      </c>
      <c r="E1065" s="7" t="n">
        <v>0</v>
      </c>
      <c r="F1065" s="7" t="n">
        <v>1036831949</v>
      </c>
    </row>
    <row r="1066" spans="1:11">
      <c r="A1066" t="s">
        <v>4</v>
      </c>
      <c r="B1066" s="4" t="s">
        <v>5</v>
      </c>
      <c r="C1066" s="4" t="s">
        <v>13</v>
      </c>
      <c r="D1066" s="4" t="s">
        <v>13</v>
      </c>
      <c r="E1066" s="4" t="s">
        <v>28</v>
      </c>
      <c r="F1066" s="4" t="s">
        <v>28</v>
      </c>
      <c r="G1066" s="4" t="s">
        <v>28</v>
      </c>
      <c r="H1066" s="4" t="s">
        <v>10</v>
      </c>
    </row>
    <row r="1067" spans="1:11">
      <c r="A1067" t="n">
        <v>10928</v>
      </c>
      <c r="B1067" s="28" t="n">
        <v>45</v>
      </c>
      <c r="C1067" s="7" t="n">
        <v>2</v>
      </c>
      <c r="D1067" s="7" t="n">
        <v>3</v>
      </c>
      <c r="E1067" s="7" t="n">
        <v>-58.060001373291</v>
      </c>
      <c r="F1067" s="7" t="n">
        <v>45.6500015258789</v>
      </c>
      <c r="G1067" s="7" t="n">
        <v>138.979995727539</v>
      </c>
      <c r="H1067" s="7" t="n">
        <v>0</v>
      </c>
    </row>
    <row r="1068" spans="1:11">
      <c r="A1068" t="s">
        <v>4</v>
      </c>
      <c r="B1068" s="4" t="s">
        <v>5</v>
      </c>
      <c r="C1068" s="4" t="s">
        <v>13</v>
      </c>
      <c r="D1068" s="4" t="s">
        <v>13</v>
      </c>
      <c r="E1068" s="4" t="s">
        <v>28</v>
      </c>
      <c r="F1068" s="4" t="s">
        <v>28</v>
      </c>
      <c r="G1068" s="4" t="s">
        <v>28</v>
      </c>
      <c r="H1068" s="4" t="s">
        <v>10</v>
      </c>
      <c r="I1068" s="4" t="s">
        <v>13</v>
      </c>
    </row>
    <row r="1069" spans="1:11">
      <c r="A1069" t="n">
        <v>10945</v>
      </c>
      <c r="B1069" s="28" t="n">
        <v>45</v>
      </c>
      <c r="C1069" s="7" t="n">
        <v>4</v>
      </c>
      <c r="D1069" s="7" t="n">
        <v>3</v>
      </c>
      <c r="E1069" s="7" t="n">
        <v>0.75</v>
      </c>
      <c r="F1069" s="7" t="n">
        <v>104.599998474121</v>
      </c>
      <c r="G1069" s="7" t="n">
        <v>0</v>
      </c>
      <c r="H1069" s="7" t="n">
        <v>0</v>
      </c>
      <c r="I1069" s="7" t="n">
        <v>0</v>
      </c>
    </row>
    <row r="1070" spans="1:11">
      <c r="A1070" t="s">
        <v>4</v>
      </c>
      <c r="B1070" s="4" t="s">
        <v>5</v>
      </c>
      <c r="C1070" s="4" t="s">
        <v>13</v>
      </c>
      <c r="D1070" s="4" t="s">
        <v>13</v>
      </c>
      <c r="E1070" s="4" t="s">
        <v>28</v>
      </c>
      <c r="F1070" s="4" t="s">
        <v>10</v>
      </c>
    </row>
    <row r="1071" spans="1:11">
      <c r="A1071" t="n">
        <v>10963</v>
      </c>
      <c r="B1071" s="28" t="n">
        <v>45</v>
      </c>
      <c r="C1071" s="7" t="n">
        <v>5</v>
      </c>
      <c r="D1071" s="7" t="n">
        <v>3</v>
      </c>
      <c r="E1071" s="7" t="n">
        <v>4.40000009536743</v>
      </c>
      <c r="F1071" s="7" t="n">
        <v>0</v>
      </c>
    </row>
    <row r="1072" spans="1:11">
      <c r="A1072" t="s">
        <v>4</v>
      </c>
      <c r="B1072" s="4" t="s">
        <v>5</v>
      </c>
      <c r="C1072" s="4" t="s">
        <v>13</v>
      </c>
      <c r="D1072" s="4" t="s">
        <v>13</v>
      </c>
      <c r="E1072" s="4" t="s">
        <v>28</v>
      </c>
      <c r="F1072" s="4" t="s">
        <v>10</v>
      </c>
    </row>
    <row r="1073" spans="1:9">
      <c r="A1073" t="n">
        <v>10972</v>
      </c>
      <c r="B1073" s="28" t="n">
        <v>45</v>
      </c>
      <c r="C1073" s="7" t="n">
        <v>11</v>
      </c>
      <c r="D1073" s="7" t="n">
        <v>3</v>
      </c>
      <c r="E1073" s="7" t="n">
        <v>38.7999992370605</v>
      </c>
      <c r="F1073" s="7" t="n">
        <v>0</v>
      </c>
    </row>
    <row r="1074" spans="1:9">
      <c r="A1074" t="s">
        <v>4</v>
      </c>
      <c r="B1074" s="4" t="s">
        <v>5</v>
      </c>
      <c r="C1074" s="4" t="s">
        <v>13</v>
      </c>
      <c r="D1074" s="4" t="s">
        <v>13</v>
      </c>
      <c r="E1074" s="4" t="s">
        <v>28</v>
      </c>
      <c r="F1074" s="4" t="s">
        <v>28</v>
      </c>
      <c r="G1074" s="4" t="s">
        <v>28</v>
      </c>
      <c r="H1074" s="4" t="s">
        <v>10</v>
      </c>
    </row>
    <row r="1075" spans="1:9">
      <c r="A1075" t="n">
        <v>10981</v>
      </c>
      <c r="B1075" s="28" t="n">
        <v>45</v>
      </c>
      <c r="C1075" s="7" t="n">
        <v>2</v>
      </c>
      <c r="D1075" s="7" t="n">
        <v>3</v>
      </c>
      <c r="E1075" s="7" t="n">
        <v>-29.9899997711182</v>
      </c>
      <c r="F1075" s="7" t="n">
        <v>95.5899963378906</v>
      </c>
      <c r="G1075" s="7" t="n">
        <v>137.009994506836</v>
      </c>
      <c r="H1075" s="7" t="n">
        <v>16000</v>
      </c>
    </row>
    <row r="1076" spans="1:9">
      <c r="A1076" t="s">
        <v>4</v>
      </c>
      <c r="B1076" s="4" t="s">
        <v>5</v>
      </c>
      <c r="C1076" s="4" t="s">
        <v>13</v>
      </c>
      <c r="D1076" s="4" t="s">
        <v>13</v>
      </c>
      <c r="E1076" s="4" t="s">
        <v>28</v>
      </c>
      <c r="F1076" s="4" t="s">
        <v>28</v>
      </c>
      <c r="G1076" s="4" t="s">
        <v>28</v>
      </c>
      <c r="H1076" s="4" t="s">
        <v>10</v>
      </c>
      <c r="I1076" s="4" t="s">
        <v>13</v>
      </c>
    </row>
    <row r="1077" spans="1:9">
      <c r="A1077" t="n">
        <v>10998</v>
      </c>
      <c r="B1077" s="28" t="n">
        <v>45</v>
      </c>
      <c r="C1077" s="7" t="n">
        <v>4</v>
      </c>
      <c r="D1077" s="7" t="n">
        <v>3</v>
      </c>
      <c r="E1077" s="7" t="n">
        <v>1.04999995231628</v>
      </c>
      <c r="F1077" s="7" t="n">
        <v>354.579986572266</v>
      </c>
      <c r="G1077" s="7" t="n">
        <v>0</v>
      </c>
      <c r="H1077" s="7" t="n">
        <v>16000</v>
      </c>
      <c r="I1077" s="7" t="n">
        <v>1</v>
      </c>
    </row>
    <row r="1078" spans="1:9">
      <c r="A1078" t="s">
        <v>4</v>
      </c>
      <c r="B1078" s="4" t="s">
        <v>5</v>
      </c>
      <c r="C1078" s="4" t="s">
        <v>13</v>
      </c>
      <c r="D1078" s="4" t="s">
        <v>10</v>
      </c>
      <c r="E1078" s="4" t="s">
        <v>28</v>
      </c>
      <c r="F1078" s="4" t="s">
        <v>10</v>
      </c>
      <c r="G1078" s="4" t="s">
        <v>9</v>
      </c>
      <c r="H1078" s="4" t="s">
        <v>9</v>
      </c>
      <c r="I1078" s="4" t="s">
        <v>10</v>
      </c>
      <c r="J1078" s="4" t="s">
        <v>10</v>
      </c>
      <c r="K1078" s="4" t="s">
        <v>9</v>
      </c>
      <c r="L1078" s="4" t="s">
        <v>9</v>
      </c>
      <c r="M1078" s="4" t="s">
        <v>9</v>
      </c>
      <c r="N1078" s="4" t="s">
        <v>9</v>
      </c>
      <c r="O1078" s="4" t="s">
        <v>6</v>
      </c>
    </row>
    <row r="1079" spans="1:9">
      <c r="A1079" t="n">
        <v>11016</v>
      </c>
      <c r="B1079" s="15" t="n">
        <v>50</v>
      </c>
      <c r="C1079" s="7" t="n">
        <v>0</v>
      </c>
      <c r="D1079" s="7" t="n">
        <v>8060</v>
      </c>
      <c r="E1079" s="7" t="n">
        <v>0.699999988079071</v>
      </c>
      <c r="F1079" s="7" t="n">
        <v>1000</v>
      </c>
      <c r="G1079" s="7" t="n">
        <v>0</v>
      </c>
      <c r="H1079" s="7" t="n">
        <v>-1069547520</v>
      </c>
      <c r="I1079" s="7" t="n">
        <v>0</v>
      </c>
      <c r="J1079" s="7" t="n">
        <v>65533</v>
      </c>
      <c r="K1079" s="7" t="n">
        <v>0</v>
      </c>
      <c r="L1079" s="7" t="n">
        <v>0</v>
      </c>
      <c r="M1079" s="7" t="n">
        <v>0</v>
      </c>
      <c r="N1079" s="7" t="n">
        <v>0</v>
      </c>
      <c r="O1079" s="7" t="s">
        <v>12</v>
      </c>
    </row>
    <row r="1080" spans="1:9">
      <c r="A1080" t="s">
        <v>4</v>
      </c>
      <c r="B1080" s="4" t="s">
        <v>5</v>
      </c>
      <c r="C1080" s="4" t="s">
        <v>13</v>
      </c>
      <c r="D1080" s="4" t="s">
        <v>10</v>
      </c>
      <c r="E1080" s="4" t="s">
        <v>6</v>
      </c>
      <c r="F1080" s="4" t="s">
        <v>6</v>
      </c>
      <c r="G1080" s="4" t="s">
        <v>6</v>
      </c>
      <c r="H1080" s="4" t="s">
        <v>6</v>
      </c>
    </row>
    <row r="1081" spans="1:9">
      <c r="A1081" t="n">
        <v>11055</v>
      </c>
      <c r="B1081" s="36" t="n">
        <v>51</v>
      </c>
      <c r="C1081" s="7" t="n">
        <v>3</v>
      </c>
      <c r="D1081" s="7" t="n">
        <v>0</v>
      </c>
      <c r="E1081" s="7" t="s">
        <v>111</v>
      </c>
      <c r="F1081" s="7" t="s">
        <v>112</v>
      </c>
      <c r="G1081" s="7" t="s">
        <v>46</v>
      </c>
      <c r="H1081" s="7" t="s">
        <v>47</v>
      </c>
    </row>
    <row r="1082" spans="1:9">
      <c r="A1082" t="s">
        <v>4</v>
      </c>
      <c r="B1082" s="4" t="s">
        <v>5</v>
      </c>
      <c r="C1082" s="4" t="s">
        <v>13</v>
      </c>
      <c r="D1082" s="4" t="s">
        <v>10</v>
      </c>
      <c r="E1082" s="4" t="s">
        <v>28</v>
      </c>
    </row>
    <row r="1083" spans="1:9">
      <c r="A1083" t="n">
        <v>11068</v>
      </c>
      <c r="B1083" s="34" t="n">
        <v>58</v>
      </c>
      <c r="C1083" s="7" t="n">
        <v>100</v>
      </c>
      <c r="D1083" s="7" t="n">
        <v>2000</v>
      </c>
      <c r="E1083" s="7" t="n">
        <v>1</v>
      </c>
    </row>
    <row r="1084" spans="1:9">
      <c r="A1084" t="s">
        <v>4</v>
      </c>
      <c r="B1084" s="4" t="s">
        <v>5</v>
      </c>
      <c r="C1084" s="4" t="s">
        <v>13</v>
      </c>
      <c r="D1084" s="4" t="s">
        <v>10</v>
      </c>
    </row>
    <row r="1085" spans="1:9">
      <c r="A1085" t="n">
        <v>11076</v>
      </c>
      <c r="B1085" s="34" t="n">
        <v>58</v>
      </c>
      <c r="C1085" s="7" t="n">
        <v>255</v>
      </c>
      <c r="D1085" s="7" t="n">
        <v>0</v>
      </c>
    </row>
    <row r="1086" spans="1:9">
      <c r="A1086" t="s">
        <v>4</v>
      </c>
      <c r="B1086" s="4" t="s">
        <v>5</v>
      </c>
      <c r="C1086" s="4" t="s">
        <v>10</v>
      </c>
    </row>
    <row r="1087" spans="1:9">
      <c r="A1087" t="n">
        <v>11080</v>
      </c>
      <c r="B1087" s="37" t="n">
        <v>16</v>
      </c>
      <c r="C1087" s="7" t="n">
        <v>3000</v>
      </c>
    </row>
    <row r="1088" spans="1:9">
      <c r="A1088" t="s">
        <v>4</v>
      </c>
      <c r="B1088" s="4" t="s">
        <v>5</v>
      </c>
      <c r="C1088" s="4" t="s">
        <v>13</v>
      </c>
      <c r="D1088" s="4" t="s">
        <v>13</v>
      </c>
      <c r="E1088" s="4" t="s">
        <v>13</v>
      </c>
      <c r="F1088" s="4" t="s">
        <v>28</v>
      </c>
      <c r="G1088" s="4" t="s">
        <v>28</v>
      </c>
      <c r="H1088" s="4" t="s">
        <v>28</v>
      </c>
      <c r="I1088" s="4" t="s">
        <v>28</v>
      </c>
      <c r="J1088" s="4" t="s">
        <v>28</v>
      </c>
    </row>
    <row r="1089" spans="1:15">
      <c r="A1089" t="n">
        <v>11083</v>
      </c>
      <c r="B1089" s="54" t="n">
        <v>76</v>
      </c>
      <c r="C1089" s="7" t="n">
        <v>0</v>
      </c>
      <c r="D1089" s="7" t="n">
        <v>3</v>
      </c>
      <c r="E1089" s="7" t="n">
        <v>2</v>
      </c>
      <c r="F1089" s="7" t="n">
        <v>1</v>
      </c>
      <c r="G1089" s="7" t="n">
        <v>1</v>
      </c>
      <c r="H1089" s="7" t="n">
        <v>1</v>
      </c>
      <c r="I1089" s="7" t="n">
        <v>1</v>
      </c>
      <c r="J1089" s="7" t="n">
        <v>2000</v>
      </c>
    </row>
    <row r="1090" spans="1:15">
      <c r="A1090" t="s">
        <v>4</v>
      </c>
      <c r="B1090" s="4" t="s">
        <v>5</v>
      </c>
      <c r="C1090" s="4" t="s">
        <v>13</v>
      </c>
      <c r="D1090" s="4" t="s">
        <v>13</v>
      </c>
      <c r="E1090" s="4" t="s">
        <v>13</v>
      </c>
      <c r="F1090" s="4" t="s">
        <v>28</v>
      </c>
      <c r="G1090" s="4" t="s">
        <v>28</v>
      </c>
      <c r="H1090" s="4" t="s">
        <v>28</v>
      </c>
      <c r="I1090" s="4" t="s">
        <v>28</v>
      </c>
      <c r="J1090" s="4" t="s">
        <v>28</v>
      </c>
    </row>
    <row r="1091" spans="1:15">
      <c r="A1091" t="n">
        <v>11107</v>
      </c>
      <c r="B1091" s="54" t="n">
        <v>76</v>
      </c>
      <c r="C1091" s="7" t="n">
        <v>0</v>
      </c>
      <c r="D1091" s="7" t="n">
        <v>0</v>
      </c>
      <c r="E1091" s="7" t="n">
        <v>2</v>
      </c>
      <c r="F1091" s="7" t="n">
        <v>64</v>
      </c>
      <c r="G1091" s="7" t="n">
        <v>0</v>
      </c>
      <c r="H1091" s="7" t="n">
        <v>2000</v>
      </c>
      <c r="I1091" s="7" t="n">
        <v>0</v>
      </c>
      <c r="J1091" s="7" t="n">
        <v>0</v>
      </c>
    </row>
    <row r="1092" spans="1:15">
      <c r="A1092" t="s">
        <v>4</v>
      </c>
      <c r="B1092" s="4" t="s">
        <v>5</v>
      </c>
      <c r="C1092" s="4" t="s">
        <v>13</v>
      </c>
      <c r="D1092" s="4" t="s">
        <v>13</v>
      </c>
    </row>
    <row r="1093" spans="1:15">
      <c r="A1093" t="n">
        <v>11131</v>
      </c>
      <c r="B1093" s="57" t="n">
        <v>77</v>
      </c>
      <c r="C1093" s="7" t="n">
        <v>0</v>
      </c>
      <c r="D1093" s="7" t="n">
        <v>3</v>
      </c>
    </row>
    <row r="1094" spans="1:15">
      <c r="A1094" t="s">
        <v>4</v>
      </c>
      <c r="B1094" s="4" t="s">
        <v>5</v>
      </c>
      <c r="C1094" s="4" t="s">
        <v>13</v>
      </c>
      <c r="D1094" s="4" t="s">
        <v>13</v>
      </c>
    </row>
    <row r="1095" spans="1:15">
      <c r="A1095" t="n">
        <v>11134</v>
      </c>
      <c r="B1095" s="57" t="n">
        <v>77</v>
      </c>
      <c r="C1095" s="7" t="n">
        <v>0</v>
      </c>
      <c r="D1095" s="7" t="n">
        <v>0</v>
      </c>
    </row>
    <row r="1096" spans="1:15">
      <c r="A1096" t="s">
        <v>4</v>
      </c>
      <c r="B1096" s="4" t="s">
        <v>5</v>
      </c>
      <c r="C1096" s="4" t="s">
        <v>10</v>
      </c>
    </row>
    <row r="1097" spans="1:15">
      <c r="A1097" t="n">
        <v>11137</v>
      </c>
      <c r="B1097" s="37" t="n">
        <v>16</v>
      </c>
      <c r="C1097" s="7" t="n">
        <v>2000</v>
      </c>
    </row>
    <row r="1098" spans="1:15">
      <c r="A1098" t="s">
        <v>4</v>
      </c>
      <c r="B1098" s="4" t="s">
        <v>5</v>
      </c>
      <c r="C1098" s="4" t="s">
        <v>13</v>
      </c>
      <c r="D1098" s="4" t="s">
        <v>13</v>
      </c>
      <c r="E1098" s="4" t="s">
        <v>13</v>
      </c>
      <c r="F1098" s="4" t="s">
        <v>28</v>
      </c>
      <c r="G1098" s="4" t="s">
        <v>28</v>
      </c>
      <c r="H1098" s="4" t="s">
        <v>28</v>
      </c>
      <c r="I1098" s="4" t="s">
        <v>28</v>
      </c>
      <c r="J1098" s="4" t="s">
        <v>28</v>
      </c>
    </row>
    <row r="1099" spans="1:15">
      <c r="A1099" t="n">
        <v>11140</v>
      </c>
      <c r="B1099" s="54" t="n">
        <v>76</v>
      </c>
      <c r="C1099" s="7" t="n">
        <v>0</v>
      </c>
      <c r="D1099" s="7" t="n">
        <v>3</v>
      </c>
      <c r="E1099" s="7" t="n">
        <v>1</v>
      </c>
      <c r="F1099" s="7" t="n">
        <v>1</v>
      </c>
      <c r="G1099" s="7" t="n">
        <v>1</v>
      </c>
      <c r="H1099" s="7" t="n">
        <v>1</v>
      </c>
      <c r="I1099" s="7" t="n">
        <v>0</v>
      </c>
      <c r="J1099" s="7" t="n">
        <v>2000</v>
      </c>
    </row>
    <row r="1100" spans="1:15">
      <c r="A1100" t="s">
        <v>4</v>
      </c>
      <c r="B1100" s="4" t="s">
        <v>5</v>
      </c>
      <c r="C1100" s="4" t="s">
        <v>13</v>
      </c>
      <c r="D1100" s="4" t="s">
        <v>13</v>
      </c>
      <c r="E1100" s="4" t="s">
        <v>13</v>
      </c>
      <c r="F1100" s="4" t="s">
        <v>28</v>
      </c>
      <c r="G1100" s="4" t="s">
        <v>28</v>
      </c>
      <c r="H1100" s="4" t="s">
        <v>28</v>
      </c>
      <c r="I1100" s="4" t="s">
        <v>28</v>
      </c>
      <c r="J1100" s="4" t="s">
        <v>28</v>
      </c>
    </row>
    <row r="1101" spans="1:15">
      <c r="A1101" t="n">
        <v>11164</v>
      </c>
      <c r="B1101" s="54" t="n">
        <v>76</v>
      </c>
      <c r="C1101" s="7" t="n">
        <v>0</v>
      </c>
      <c r="D1101" s="7" t="n">
        <v>0</v>
      </c>
      <c r="E1101" s="7" t="n">
        <v>1</v>
      </c>
      <c r="F1101" s="7" t="n">
        <v>128</v>
      </c>
      <c r="G1101" s="7" t="n">
        <v>0</v>
      </c>
      <c r="H1101" s="7" t="n">
        <v>2000</v>
      </c>
      <c r="I1101" s="7" t="n">
        <v>0</v>
      </c>
      <c r="J1101" s="7" t="n">
        <v>0</v>
      </c>
    </row>
    <row r="1102" spans="1:15">
      <c r="A1102" t="s">
        <v>4</v>
      </c>
      <c r="B1102" s="4" t="s">
        <v>5</v>
      </c>
      <c r="C1102" s="4" t="s">
        <v>13</v>
      </c>
      <c r="D1102" s="4" t="s">
        <v>13</v>
      </c>
    </row>
    <row r="1103" spans="1:15">
      <c r="A1103" t="n">
        <v>11188</v>
      </c>
      <c r="B1103" s="57" t="n">
        <v>77</v>
      </c>
      <c r="C1103" s="7" t="n">
        <v>0</v>
      </c>
      <c r="D1103" s="7" t="n">
        <v>3</v>
      </c>
    </row>
    <row r="1104" spans="1:15">
      <c r="A1104" t="s">
        <v>4</v>
      </c>
      <c r="B1104" s="4" t="s">
        <v>5</v>
      </c>
      <c r="C1104" s="4" t="s">
        <v>13</v>
      </c>
      <c r="D1104" s="4" t="s">
        <v>13</v>
      </c>
    </row>
    <row r="1105" spans="1:10">
      <c r="A1105" t="n">
        <v>11191</v>
      </c>
      <c r="B1105" s="57" t="n">
        <v>77</v>
      </c>
      <c r="C1105" s="7" t="n">
        <v>0</v>
      </c>
      <c r="D1105" s="7" t="n">
        <v>0</v>
      </c>
    </row>
    <row r="1106" spans="1:10">
      <c r="A1106" t="s">
        <v>4</v>
      </c>
      <c r="B1106" s="4" t="s">
        <v>5</v>
      </c>
      <c r="C1106" s="4" t="s">
        <v>10</v>
      </c>
    </row>
    <row r="1107" spans="1:10">
      <c r="A1107" t="n">
        <v>11194</v>
      </c>
      <c r="B1107" s="37" t="n">
        <v>16</v>
      </c>
      <c r="C1107" s="7" t="n">
        <v>1000</v>
      </c>
    </row>
    <row r="1108" spans="1:10">
      <c r="A1108" t="s">
        <v>4</v>
      </c>
      <c r="B1108" s="4" t="s">
        <v>5</v>
      </c>
      <c r="C1108" s="4" t="s">
        <v>13</v>
      </c>
      <c r="D1108" s="4" t="s">
        <v>10</v>
      </c>
    </row>
    <row r="1109" spans="1:10">
      <c r="A1109" t="n">
        <v>11197</v>
      </c>
      <c r="B1109" s="28" t="n">
        <v>45</v>
      </c>
      <c r="C1109" s="7" t="n">
        <v>7</v>
      </c>
      <c r="D1109" s="7" t="n">
        <v>255</v>
      </c>
    </row>
    <row r="1110" spans="1:10">
      <c r="A1110" t="s">
        <v>4</v>
      </c>
      <c r="B1110" s="4" t="s">
        <v>5</v>
      </c>
      <c r="C1110" s="4" t="s">
        <v>13</v>
      </c>
      <c r="D1110" s="4" t="s">
        <v>10</v>
      </c>
      <c r="E1110" s="4" t="s">
        <v>28</v>
      </c>
    </row>
    <row r="1111" spans="1:10">
      <c r="A1111" t="n">
        <v>11201</v>
      </c>
      <c r="B1111" s="34" t="n">
        <v>58</v>
      </c>
      <c r="C1111" s="7" t="n">
        <v>101</v>
      </c>
      <c r="D1111" s="7" t="n">
        <v>1000</v>
      </c>
      <c r="E1111" s="7" t="n">
        <v>1</v>
      </c>
    </row>
    <row r="1112" spans="1:10">
      <c r="A1112" t="s">
        <v>4</v>
      </c>
      <c r="B1112" s="4" t="s">
        <v>5</v>
      </c>
      <c r="C1112" s="4" t="s">
        <v>13</v>
      </c>
      <c r="D1112" s="4" t="s">
        <v>10</v>
      </c>
    </row>
    <row r="1113" spans="1:10">
      <c r="A1113" t="n">
        <v>11209</v>
      </c>
      <c r="B1113" s="34" t="n">
        <v>58</v>
      </c>
      <c r="C1113" s="7" t="n">
        <v>254</v>
      </c>
      <c r="D1113" s="7" t="n">
        <v>0</v>
      </c>
    </row>
    <row r="1114" spans="1:10">
      <c r="A1114" t="s">
        <v>4</v>
      </c>
      <c r="B1114" s="4" t="s">
        <v>5</v>
      </c>
      <c r="C1114" s="4" t="s">
        <v>13</v>
      </c>
      <c r="D1114" s="4" t="s">
        <v>10</v>
      </c>
      <c r="E1114" s="4" t="s">
        <v>10</v>
      </c>
      <c r="F1114" s="4" t="s">
        <v>9</v>
      </c>
    </row>
    <row r="1115" spans="1:10">
      <c r="A1115" t="n">
        <v>11213</v>
      </c>
      <c r="B1115" s="58" t="n">
        <v>84</v>
      </c>
      <c r="C1115" s="7" t="n">
        <v>0</v>
      </c>
      <c r="D1115" s="7" t="n">
        <v>0</v>
      </c>
      <c r="E1115" s="7" t="n">
        <v>0</v>
      </c>
      <c r="F1115" s="7" t="n">
        <v>1050253722</v>
      </c>
    </row>
    <row r="1116" spans="1:10">
      <c r="A1116" t="s">
        <v>4</v>
      </c>
      <c r="B1116" s="4" t="s">
        <v>5</v>
      </c>
      <c r="C1116" s="4" t="s">
        <v>13</v>
      </c>
      <c r="D1116" s="4" t="s">
        <v>13</v>
      </c>
      <c r="E1116" s="4" t="s">
        <v>28</v>
      </c>
      <c r="F1116" s="4" t="s">
        <v>28</v>
      </c>
      <c r="G1116" s="4" t="s">
        <v>28</v>
      </c>
      <c r="H1116" s="4" t="s">
        <v>10</v>
      </c>
    </row>
    <row r="1117" spans="1:10">
      <c r="A1117" t="n">
        <v>11223</v>
      </c>
      <c r="B1117" s="28" t="n">
        <v>45</v>
      </c>
      <c r="C1117" s="7" t="n">
        <v>2</v>
      </c>
      <c r="D1117" s="7" t="n">
        <v>3</v>
      </c>
      <c r="E1117" s="7" t="n">
        <v>-9.26000022888184</v>
      </c>
      <c r="F1117" s="7" t="n">
        <v>41.1800003051758</v>
      </c>
      <c r="G1117" s="7" t="n">
        <v>128.630004882813</v>
      </c>
      <c r="H1117" s="7" t="n">
        <v>0</v>
      </c>
    </row>
    <row r="1118" spans="1:10">
      <c r="A1118" t="s">
        <v>4</v>
      </c>
      <c r="B1118" s="4" t="s">
        <v>5</v>
      </c>
      <c r="C1118" s="4" t="s">
        <v>13</v>
      </c>
      <c r="D1118" s="4" t="s">
        <v>13</v>
      </c>
      <c r="E1118" s="4" t="s">
        <v>28</v>
      </c>
      <c r="F1118" s="4" t="s">
        <v>28</v>
      </c>
      <c r="G1118" s="4" t="s">
        <v>28</v>
      </c>
      <c r="H1118" s="4" t="s">
        <v>10</v>
      </c>
      <c r="I1118" s="4" t="s">
        <v>13</v>
      </c>
    </row>
    <row r="1119" spans="1:10">
      <c r="A1119" t="n">
        <v>11240</v>
      </c>
      <c r="B1119" s="28" t="n">
        <v>45</v>
      </c>
      <c r="C1119" s="7" t="n">
        <v>4</v>
      </c>
      <c r="D1119" s="7" t="n">
        <v>3</v>
      </c>
      <c r="E1119" s="7" t="n">
        <v>350.200012207031</v>
      </c>
      <c r="F1119" s="7" t="n">
        <v>178.600006103516</v>
      </c>
      <c r="G1119" s="7" t="n">
        <v>0</v>
      </c>
      <c r="H1119" s="7" t="n">
        <v>0</v>
      </c>
      <c r="I1119" s="7" t="n">
        <v>0</v>
      </c>
    </row>
    <row r="1120" spans="1:10">
      <c r="A1120" t="s">
        <v>4</v>
      </c>
      <c r="B1120" s="4" t="s">
        <v>5</v>
      </c>
      <c r="C1120" s="4" t="s">
        <v>13</v>
      </c>
      <c r="D1120" s="4" t="s">
        <v>13</v>
      </c>
      <c r="E1120" s="4" t="s">
        <v>28</v>
      </c>
      <c r="F1120" s="4" t="s">
        <v>10</v>
      </c>
    </row>
    <row r="1121" spans="1:9">
      <c r="A1121" t="n">
        <v>11258</v>
      </c>
      <c r="B1121" s="28" t="n">
        <v>45</v>
      </c>
      <c r="C1121" s="7" t="n">
        <v>5</v>
      </c>
      <c r="D1121" s="7" t="n">
        <v>3</v>
      </c>
      <c r="E1121" s="7" t="n">
        <v>4.09999990463257</v>
      </c>
      <c r="F1121" s="7" t="n">
        <v>0</v>
      </c>
    </row>
    <row r="1122" spans="1:9">
      <c r="A1122" t="s">
        <v>4</v>
      </c>
      <c r="B1122" s="4" t="s">
        <v>5</v>
      </c>
      <c r="C1122" s="4" t="s">
        <v>13</v>
      </c>
      <c r="D1122" s="4" t="s">
        <v>13</v>
      </c>
      <c r="E1122" s="4" t="s">
        <v>28</v>
      </c>
      <c r="F1122" s="4" t="s">
        <v>10</v>
      </c>
    </row>
    <row r="1123" spans="1:9">
      <c r="A1123" t="n">
        <v>11267</v>
      </c>
      <c r="B1123" s="28" t="n">
        <v>45</v>
      </c>
      <c r="C1123" s="7" t="n">
        <v>11</v>
      </c>
      <c r="D1123" s="7" t="n">
        <v>3</v>
      </c>
      <c r="E1123" s="7" t="n">
        <v>38.7999992370605</v>
      </c>
      <c r="F1123" s="7" t="n">
        <v>0</v>
      </c>
    </row>
    <row r="1124" spans="1:9">
      <c r="A1124" t="s">
        <v>4</v>
      </c>
      <c r="B1124" s="4" t="s">
        <v>5</v>
      </c>
      <c r="C1124" s="4" t="s">
        <v>13</v>
      </c>
      <c r="D1124" s="4" t="s">
        <v>13</v>
      </c>
      <c r="E1124" s="4" t="s">
        <v>28</v>
      </c>
      <c r="F1124" s="4" t="s">
        <v>28</v>
      </c>
      <c r="G1124" s="4" t="s">
        <v>28</v>
      </c>
      <c r="H1124" s="4" t="s">
        <v>10</v>
      </c>
    </row>
    <row r="1125" spans="1:9">
      <c r="A1125" t="n">
        <v>11276</v>
      </c>
      <c r="B1125" s="28" t="n">
        <v>45</v>
      </c>
      <c r="C1125" s="7" t="n">
        <v>2</v>
      </c>
      <c r="D1125" s="7" t="n">
        <v>3</v>
      </c>
      <c r="E1125" s="7" t="n">
        <v>-8.69999980926514</v>
      </c>
      <c r="F1125" s="7" t="n">
        <v>38.8600006103516</v>
      </c>
      <c r="G1125" s="7" t="n">
        <v>128.979995727539</v>
      </c>
      <c r="H1125" s="7" t="n">
        <v>8000</v>
      </c>
    </row>
    <row r="1126" spans="1:9">
      <c r="A1126" t="s">
        <v>4</v>
      </c>
      <c r="B1126" s="4" t="s">
        <v>5</v>
      </c>
      <c r="C1126" s="4" t="s">
        <v>13</v>
      </c>
      <c r="D1126" s="4" t="s">
        <v>13</v>
      </c>
      <c r="E1126" s="4" t="s">
        <v>28</v>
      </c>
      <c r="F1126" s="4" t="s">
        <v>28</v>
      </c>
      <c r="G1126" s="4" t="s">
        <v>28</v>
      </c>
      <c r="H1126" s="4" t="s">
        <v>10</v>
      </c>
      <c r="I1126" s="4" t="s">
        <v>13</v>
      </c>
    </row>
    <row r="1127" spans="1:9">
      <c r="A1127" t="n">
        <v>11293</v>
      </c>
      <c r="B1127" s="28" t="n">
        <v>45</v>
      </c>
      <c r="C1127" s="7" t="n">
        <v>4</v>
      </c>
      <c r="D1127" s="7" t="n">
        <v>3</v>
      </c>
      <c r="E1127" s="7" t="n">
        <v>32.1199989318848</v>
      </c>
      <c r="F1127" s="7" t="n">
        <v>203.5</v>
      </c>
      <c r="G1127" s="7" t="n">
        <v>0</v>
      </c>
      <c r="H1127" s="7" t="n">
        <v>8000</v>
      </c>
      <c r="I1127" s="7" t="n">
        <v>1</v>
      </c>
    </row>
    <row r="1128" spans="1:9">
      <c r="A1128" t="s">
        <v>4</v>
      </c>
      <c r="B1128" s="4" t="s">
        <v>5</v>
      </c>
      <c r="C1128" s="4" t="s">
        <v>13</v>
      </c>
      <c r="D1128" s="4" t="s">
        <v>10</v>
      </c>
    </row>
    <row r="1129" spans="1:9">
      <c r="A1129" t="n">
        <v>11311</v>
      </c>
      <c r="B1129" s="34" t="n">
        <v>58</v>
      </c>
      <c r="C1129" s="7" t="n">
        <v>255</v>
      </c>
      <c r="D1129" s="7" t="n">
        <v>0</v>
      </c>
    </row>
    <row r="1130" spans="1:9">
      <c r="A1130" t="s">
        <v>4</v>
      </c>
      <c r="B1130" s="4" t="s">
        <v>5</v>
      </c>
      <c r="C1130" s="4" t="s">
        <v>13</v>
      </c>
      <c r="D1130" s="4" t="s">
        <v>10</v>
      </c>
    </row>
    <row r="1131" spans="1:9">
      <c r="A1131" t="n">
        <v>11315</v>
      </c>
      <c r="B1131" s="28" t="n">
        <v>45</v>
      </c>
      <c r="C1131" s="7" t="n">
        <v>7</v>
      </c>
      <c r="D1131" s="7" t="n">
        <v>255</v>
      </c>
    </row>
    <row r="1132" spans="1:9">
      <c r="A1132" t="s">
        <v>4</v>
      </c>
      <c r="B1132" s="4" t="s">
        <v>5</v>
      </c>
      <c r="C1132" s="4" t="s">
        <v>13</v>
      </c>
      <c r="D1132" s="4" t="s">
        <v>10</v>
      </c>
      <c r="E1132" s="4" t="s">
        <v>28</v>
      </c>
    </row>
    <row r="1133" spans="1:9">
      <c r="A1133" t="n">
        <v>11319</v>
      </c>
      <c r="B1133" s="34" t="n">
        <v>58</v>
      </c>
      <c r="C1133" s="7" t="n">
        <v>101</v>
      </c>
      <c r="D1133" s="7" t="n">
        <v>1000</v>
      </c>
      <c r="E1133" s="7" t="n">
        <v>1</v>
      </c>
    </row>
    <row r="1134" spans="1:9">
      <c r="A1134" t="s">
        <v>4</v>
      </c>
      <c r="B1134" s="4" t="s">
        <v>5</v>
      </c>
      <c r="C1134" s="4" t="s">
        <v>13</v>
      </c>
      <c r="D1134" s="4" t="s">
        <v>10</v>
      </c>
    </row>
    <row r="1135" spans="1:9">
      <c r="A1135" t="n">
        <v>11327</v>
      </c>
      <c r="B1135" s="34" t="n">
        <v>58</v>
      </c>
      <c r="C1135" s="7" t="n">
        <v>254</v>
      </c>
      <c r="D1135" s="7" t="n">
        <v>0</v>
      </c>
    </row>
    <row r="1136" spans="1:9">
      <c r="A1136" t="s">
        <v>4</v>
      </c>
      <c r="B1136" s="4" t="s">
        <v>5</v>
      </c>
      <c r="C1136" s="4" t="s">
        <v>13</v>
      </c>
      <c r="D1136" s="4" t="s">
        <v>13</v>
      </c>
      <c r="E1136" s="4" t="s">
        <v>28</v>
      </c>
      <c r="F1136" s="4" t="s">
        <v>28</v>
      </c>
      <c r="G1136" s="4" t="s">
        <v>28</v>
      </c>
      <c r="H1136" s="4" t="s">
        <v>10</v>
      </c>
    </row>
    <row r="1137" spans="1:9">
      <c r="A1137" t="n">
        <v>11331</v>
      </c>
      <c r="B1137" s="28" t="n">
        <v>45</v>
      </c>
      <c r="C1137" s="7" t="n">
        <v>2</v>
      </c>
      <c r="D1137" s="7" t="n">
        <v>3</v>
      </c>
      <c r="E1137" s="7" t="n">
        <v>-8.48999977111816</v>
      </c>
      <c r="F1137" s="7" t="n">
        <v>38.689998626709</v>
      </c>
      <c r="G1137" s="7" t="n">
        <v>129.059997558594</v>
      </c>
      <c r="H1137" s="7" t="n">
        <v>0</v>
      </c>
    </row>
    <row r="1138" spans="1:9">
      <c r="A1138" t="s">
        <v>4</v>
      </c>
      <c r="B1138" s="4" t="s">
        <v>5</v>
      </c>
      <c r="C1138" s="4" t="s">
        <v>13</v>
      </c>
      <c r="D1138" s="4" t="s">
        <v>13</v>
      </c>
      <c r="E1138" s="4" t="s">
        <v>28</v>
      </c>
      <c r="F1138" s="4" t="s">
        <v>28</v>
      </c>
      <c r="G1138" s="4" t="s">
        <v>28</v>
      </c>
      <c r="H1138" s="4" t="s">
        <v>10</v>
      </c>
      <c r="I1138" s="4" t="s">
        <v>13</v>
      </c>
    </row>
    <row r="1139" spans="1:9">
      <c r="A1139" t="n">
        <v>11348</v>
      </c>
      <c r="B1139" s="28" t="n">
        <v>45</v>
      </c>
      <c r="C1139" s="7" t="n">
        <v>4</v>
      </c>
      <c r="D1139" s="7" t="n">
        <v>3</v>
      </c>
      <c r="E1139" s="7" t="n">
        <v>20.9899997711182</v>
      </c>
      <c r="F1139" s="7" t="n">
        <v>222.600006103516</v>
      </c>
      <c r="G1139" s="7" t="n">
        <v>0</v>
      </c>
      <c r="H1139" s="7" t="n">
        <v>0</v>
      </c>
      <c r="I1139" s="7" t="n">
        <v>0</v>
      </c>
    </row>
    <row r="1140" spans="1:9">
      <c r="A1140" t="s">
        <v>4</v>
      </c>
      <c r="B1140" s="4" t="s">
        <v>5</v>
      </c>
      <c r="C1140" s="4" t="s">
        <v>13</v>
      </c>
      <c r="D1140" s="4" t="s">
        <v>13</v>
      </c>
      <c r="E1140" s="4" t="s">
        <v>28</v>
      </c>
      <c r="F1140" s="4" t="s">
        <v>10</v>
      </c>
    </row>
    <row r="1141" spans="1:9">
      <c r="A1141" t="n">
        <v>11366</v>
      </c>
      <c r="B1141" s="28" t="n">
        <v>45</v>
      </c>
      <c r="C1141" s="7" t="n">
        <v>5</v>
      </c>
      <c r="D1141" s="7" t="n">
        <v>3</v>
      </c>
      <c r="E1141" s="7" t="n">
        <v>1.20000004768372</v>
      </c>
      <c r="F1141" s="7" t="n">
        <v>0</v>
      </c>
    </row>
    <row r="1142" spans="1:9">
      <c r="A1142" t="s">
        <v>4</v>
      </c>
      <c r="B1142" s="4" t="s">
        <v>5</v>
      </c>
      <c r="C1142" s="4" t="s">
        <v>13</v>
      </c>
      <c r="D1142" s="4" t="s">
        <v>13</v>
      </c>
      <c r="E1142" s="4" t="s">
        <v>28</v>
      </c>
      <c r="F1142" s="4" t="s">
        <v>10</v>
      </c>
    </row>
    <row r="1143" spans="1:9">
      <c r="A1143" t="n">
        <v>11375</v>
      </c>
      <c r="B1143" s="28" t="n">
        <v>45</v>
      </c>
      <c r="C1143" s="7" t="n">
        <v>11</v>
      </c>
      <c r="D1143" s="7" t="n">
        <v>3</v>
      </c>
      <c r="E1143" s="7" t="n">
        <v>38.7999992370605</v>
      </c>
      <c r="F1143" s="7" t="n">
        <v>0</v>
      </c>
    </row>
    <row r="1144" spans="1:9">
      <c r="A1144" t="s">
        <v>4</v>
      </c>
      <c r="B1144" s="4" t="s">
        <v>5</v>
      </c>
      <c r="C1144" s="4" t="s">
        <v>13</v>
      </c>
      <c r="D1144" s="4" t="s">
        <v>13</v>
      </c>
      <c r="E1144" s="4" t="s">
        <v>28</v>
      </c>
      <c r="F1144" s="4" t="s">
        <v>10</v>
      </c>
    </row>
    <row r="1145" spans="1:9">
      <c r="A1145" t="n">
        <v>11384</v>
      </c>
      <c r="B1145" s="28" t="n">
        <v>45</v>
      </c>
      <c r="C1145" s="7" t="n">
        <v>5</v>
      </c>
      <c r="D1145" s="7" t="n">
        <v>3</v>
      </c>
      <c r="E1145" s="7" t="n">
        <v>1</v>
      </c>
      <c r="F1145" s="7" t="n">
        <v>4000</v>
      </c>
    </row>
    <row r="1146" spans="1:9">
      <c r="A1146" t="s">
        <v>4</v>
      </c>
      <c r="B1146" s="4" t="s">
        <v>5</v>
      </c>
      <c r="C1146" s="4" t="s">
        <v>13</v>
      </c>
      <c r="D1146" s="4" t="s">
        <v>10</v>
      </c>
      <c r="E1146" s="4" t="s">
        <v>10</v>
      </c>
      <c r="F1146" s="4" t="s">
        <v>9</v>
      </c>
    </row>
    <row r="1147" spans="1:9">
      <c r="A1147" t="n">
        <v>11393</v>
      </c>
      <c r="B1147" s="58" t="n">
        <v>84</v>
      </c>
      <c r="C1147" s="7" t="n">
        <v>0</v>
      </c>
      <c r="D1147" s="7" t="n">
        <v>0</v>
      </c>
      <c r="E1147" s="7" t="n">
        <v>0</v>
      </c>
      <c r="F1147" s="7" t="n">
        <v>1050253722</v>
      </c>
    </row>
    <row r="1148" spans="1:9">
      <c r="A1148" t="s">
        <v>4</v>
      </c>
      <c r="B1148" s="4" t="s">
        <v>5</v>
      </c>
      <c r="C1148" s="4" t="s">
        <v>13</v>
      </c>
      <c r="D1148" s="4" t="s">
        <v>10</v>
      </c>
    </row>
    <row r="1149" spans="1:9">
      <c r="A1149" t="n">
        <v>11403</v>
      </c>
      <c r="B1149" s="34" t="n">
        <v>58</v>
      </c>
      <c r="C1149" s="7" t="n">
        <v>255</v>
      </c>
      <c r="D1149" s="7" t="n">
        <v>0</v>
      </c>
    </row>
    <row r="1150" spans="1:9">
      <c r="A1150" t="s">
        <v>4</v>
      </c>
      <c r="B1150" s="4" t="s">
        <v>5</v>
      </c>
      <c r="C1150" s="4" t="s">
        <v>13</v>
      </c>
      <c r="D1150" s="4" t="s">
        <v>10</v>
      </c>
    </row>
    <row r="1151" spans="1:9">
      <c r="A1151" t="n">
        <v>11407</v>
      </c>
      <c r="B1151" s="28" t="n">
        <v>45</v>
      </c>
      <c r="C1151" s="7" t="n">
        <v>7</v>
      </c>
      <c r="D1151" s="7" t="n">
        <v>255</v>
      </c>
    </row>
    <row r="1152" spans="1:9">
      <c r="A1152" t="s">
        <v>4</v>
      </c>
      <c r="B1152" s="4" t="s">
        <v>5</v>
      </c>
      <c r="C1152" s="4" t="s">
        <v>13</v>
      </c>
      <c r="D1152" s="4" t="s">
        <v>10</v>
      </c>
      <c r="E1152" s="4" t="s">
        <v>6</v>
      </c>
    </row>
    <row r="1153" spans="1:9">
      <c r="A1153" t="n">
        <v>11411</v>
      </c>
      <c r="B1153" s="36" t="n">
        <v>51</v>
      </c>
      <c r="C1153" s="7" t="n">
        <v>4</v>
      </c>
      <c r="D1153" s="7" t="n">
        <v>0</v>
      </c>
      <c r="E1153" s="7" t="s">
        <v>113</v>
      </c>
    </row>
    <row r="1154" spans="1:9">
      <c r="A1154" t="s">
        <v>4</v>
      </c>
      <c r="B1154" s="4" t="s">
        <v>5</v>
      </c>
      <c r="C1154" s="4" t="s">
        <v>10</v>
      </c>
    </row>
    <row r="1155" spans="1:9">
      <c r="A1155" t="n">
        <v>11426</v>
      </c>
      <c r="B1155" s="37" t="n">
        <v>16</v>
      </c>
      <c r="C1155" s="7" t="n">
        <v>0</v>
      </c>
    </row>
    <row r="1156" spans="1:9">
      <c r="A1156" t="s">
        <v>4</v>
      </c>
      <c r="B1156" s="4" t="s">
        <v>5</v>
      </c>
      <c r="C1156" s="4" t="s">
        <v>10</v>
      </c>
      <c r="D1156" s="4" t="s">
        <v>13</v>
      </c>
      <c r="E1156" s="4" t="s">
        <v>9</v>
      </c>
      <c r="F1156" s="4" t="s">
        <v>38</v>
      </c>
      <c r="G1156" s="4" t="s">
        <v>13</v>
      </c>
      <c r="H1156" s="4" t="s">
        <v>13</v>
      </c>
    </row>
    <row r="1157" spans="1:9">
      <c r="A1157" t="n">
        <v>11429</v>
      </c>
      <c r="B1157" s="38" t="n">
        <v>26</v>
      </c>
      <c r="C1157" s="7" t="n">
        <v>0</v>
      </c>
      <c r="D1157" s="7" t="n">
        <v>17</v>
      </c>
      <c r="E1157" s="7" t="n">
        <v>52315</v>
      </c>
      <c r="F1157" s="7" t="s">
        <v>114</v>
      </c>
      <c r="G1157" s="7" t="n">
        <v>2</v>
      </c>
      <c r="H1157" s="7" t="n">
        <v>0</v>
      </c>
    </row>
    <row r="1158" spans="1:9">
      <c r="A1158" t="s">
        <v>4</v>
      </c>
      <c r="B1158" s="4" t="s">
        <v>5</v>
      </c>
    </row>
    <row r="1159" spans="1:9">
      <c r="A1159" t="n">
        <v>11460</v>
      </c>
      <c r="B1159" s="32" t="n">
        <v>28</v>
      </c>
    </row>
    <row r="1160" spans="1:9">
      <c r="A1160" t="s">
        <v>4</v>
      </c>
      <c r="B1160" s="4" t="s">
        <v>5</v>
      </c>
      <c r="C1160" s="4" t="s">
        <v>13</v>
      </c>
      <c r="D1160" s="4" t="s">
        <v>10</v>
      </c>
      <c r="E1160" s="4" t="s">
        <v>6</v>
      </c>
      <c r="F1160" s="4" t="s">
        <v>6</v>
      </c>
      <c r="G1160" s="4" t="s">
        <v>6</v>
      </c>
      <c r="H1160" s="4" t="s">
        <v>6</v>
      </c>
    </row>
    <row r="1161" spans="1:9">
      <c r="A1161" t="n">
        <v>11461</v>
      </c>
      <c r="B1161" s="36" t="n">
        <v>51</v>
      </c>
      <c r="C1161" s="7" t="n">
        <v>3</v>
      </c>
      <c r="D1161" s="7" t="n">
        <v>0</v>
      </c>
      <c r="E1161" s="7" t="s">
        <v>115</v>
      </c>
      <c r="F1161" s="7" t="s">
        <v>47</v>
      </c>
      <c r="G1161" s="7" t="s">
        <v>46</v>
      </c>
      <c r="H1161" s="7" t="s">
        <v>47</v>
      </c>
    </row>
    <row r="1162" spans="1:9">
      <c r="A1162" t="s">
        <v>4</v>
      </c>
      <c r="B1162" s="4" t="s">
        <v>5</v>
      </c>
      <c r="C1162" s="4" t="s">
        <v>10</v>
      </c>
    </row>
    <row r="1163" spans="1:9">
      <c r="A1163" t="n">
        <v>11474</v>
      </c>
      <c r="B1163" s="37" t="n">
        <v>16</v>
      </c>
      <c r="C1163" s="7" t="n">
        <v>100</v>
      </c>
    </row>
    <row r="1164" spans="1:9">
      <c r="A1164" t="s">
        <v>4</v>
      </c>
      <c r="B1164" s="4" t="s">
        <v>5</v>
      </c>
      <c r="C1164" s="4" t="s">
        <v>13</v>
      </c>
      <c r="D1164" s="4" t="s">
        <v>10</v>
      </c>
      <c r="E1164" s="4" t="s">
        <v>6</v>
      </c>
      <c r="F1164" s="4" t="s">
        <v>6</v>
      </c>
      <c r="G1164" s="4" t="s">
        <v>6</v>
      </c>
      <c r="H1164" s="4" t="s">
        <v>6</v>
      </c>
    </row>
    <row r="1165" spans="1:9">
      <c r="A1165" t="n">
        <v>11477</v>
      </c>
      <c r="B1165" s="36" t="n">
        <v>51</v>
      </c>
      <c r="C1165" s="7" t="n">
        <v>3</v>
      </c>
      <c r="D1165" s="7" t="n">
        <v>0</v>
      </c>
      <c r="E1165" s="7" t="s">
        <v>111</v>
      </c>
      <c r="F1165" s="7" t="s">
        <v>47</v>
      </c>
      <c r="G1165" s="7" t="s">
        <v>46</v>
      </c>
      <c r="H1165" s="7" t="s">
        <v>47</v>
      </c>
    </row>
    <row r="1166" spans="1:9">
      <c r="A1166" t="s">
        <v>4</v>
      </c>
      <c r="B1166" s="4" t="s">
        <v>5</v>
      </c>
      <c r="C1166" s="4" t="s">
        <v>10</v>
      </c>
    </row>
    <row r="1167" spans="1:9">
      <c r="A1167" t="n">
        <v>11490</v>
      </c>
      <c r="B1167" s="37" t="n">
        <v>16</v>
      </c>
      <c r="C1167" s="7" t="n">
        <v>300</v>
      </c>
    </row>
    <row r="1168" spans="1:9">
      <c r="A1168" t="s">
        <v>4</v>
      </c>
      <c r="B1168" s="4" t="s">
        <v>5</v>
      </c>
      <c r="C1168" s="4" t="s">
        <v>13</v>
      </c>
      <c r="D1168" s="4" t="s">
        <v>10</v>
      </c>
      <c r="E1168" s="4" t="s">
        <v>6</v>
      </c>
      <c r="F1168" s="4" t="s">
        <v>6</v>
      </c>
      <c r="G1168" s="4" t="s">
        <v>6</v>
      </c>
      <c r="H1168" s="4" t="s">
        <v>6</v>
      </c>
    </row>
    <row r="1169" spans="1:8">
      <c r="A1169" t="n">
        <v>11493</v>
      </c>
      <c r="B1169" s="36" t="n">
        <v>51</v>
      </c>
      <c r="C1169" s="7" t="n">
        <v>3</v>
      </c>
      <c r="D1169" s="7" t="n">
        <v>0</v>
      </c>
      <c r="E1169" s="7" t="s">
        <v>115</v>
      </c>
      <c r="F1169" s="7" t="s">
        <v>47</v>
      </c>
      <c r="G1169" s="7" t="s">
        <v>46</v>
      </c>
      <c r="H1169" s="7" t="s">
        <v>47</v>
      </c>
    </row>
    <row r="1170" spans="1:8">
      <c r="A1170" t="s">
        <v>4</v>
      </c>
      <c r="B1170" s="4" t="s">
        <v>5</v>
      </c>
      <c r="C1170" s="4" t="s">
        <v>10</v>
      </c>
    </row>
    <row r="1171" spans="1:8">
      <c r="A1171" t="n">
        <v>11506</v>
      </c>
      <c r="B1171" s="37" t="n">
        <v>16</v>
      </c>
      <c r="C1171" s="7" t="n">
        <v>100</v>
      </c>
    </row>
    <row r="1172" spans="1:8">
      <c r="A1172" t="s">
        <v>4</v>
      </c>
      <c r="B1172" s="4" t="s">
        <v>5</v>
      </c>
      <c r="C1172" s="4" t="s">
        <v>13</v>
      </c>
      <c r="D1172" s="4" t="s">
        <v>10</v>
      </c>
      <c r="E1172" s="4" t="s">
        <v>6</v>
      </c>
      <c r="F1172" s="4" t="s">
        <v>6</v>
      </c>
      <c r="G1172" s="4" t="s">
        <v>6</v>
      </c>
      <c r="H1172" s="4" t="s">
        <v>6</v>
      </c>
    </row>
    <row r="1173" spans="1:8">
      <c r="A1173" t="n">
        <v>11509</v>
      </c>
      <c r="B1173" s="36" t="n">
        <v>51</v>
      </c>
      <c r="C1173" s="7" t="n">
        <v>3</v>
      </c>
      <c r="D1173" s="7" t="n">
        <v>0</v>
      </c>
      <c r="E1173" s="7" t="s">
        <v>111</v>
      </c>
      <c r="F1173" s="7" t="s">
        <v>47</v>
      </c>
      <c r="G1173" s="7" t="s">
        <v>46</v>
      </c>
      <c r="H1173" s="7" t="s">
        <v>47</v>
      </c>
    </row>
    <row r="1174" spans="1:8">
      <c r="A1174" t="s">
        <v>4</v>
      </c>
      <c r="B1174" s="4" t="s">
        <v>5</v>
      </c>
      <c r="C1174" s="4" t="s">
        <v>10</v>
      </c>
    </row>
    <row r="1175" spans="1:8">
      <c r="A1175" t="n">
        <v>11522</v>
      </c>
      <c r="B1175" s="37" t="n">
        <v>16</v>
      </c>
      <c r="C1175" s="7" t="n">
        <v>100</v>
      </c>
    </row>
    <row r="1176" spans="1:8">
      <c r="A1176" t="s">
        <v>4</v>
      </c>
      <c r="B1176" s="4" t="s">
        <v>5</v>
      </c>
      <c r="C1176" s="4" t="s">
        <v>13</v>
      </c>
      <c r="D1176" s="4" t="s">
        <v>10</v>
      </c>
      <c r="E1176" s="4" t="s">
        <v>6</v>
      </c>
      <c r="F1176" s="4" t="s">
        <v>6</v>
      </c>
      <c r="G1176" s="4" t="s">
        <v>6</v>
      </c>
      <c r="H1176" s="4" t="s">
        <v>6</v>
      </c>
    </row>
    <row r="1177" spans="1:8">
      <c r="A1177" t="n">
        <v>11525</v>
      </c>
      <c r="B1177" s="36" t="n">
        <v>51</v>
      </c>
      <c r="C1177" s="7" t="n">
        <v>3</v>
      </c>
      <c r="D1177" s="7" t="n">
        <v>0</v>
      </c>
      <c r="E1177" s="7" t="s">
        <v>115</v>
      </c>
      <c r="F1177" s="7" t="s">
        <v>47</v>
      </c>
      <c r="G1177" s="7" t="s">
        <v>46</v>
      </c>
      <c r="H1177" s="7" t="s">
        <v>47</v>
      </c>
    </row>
    <row r="1178" spans="1:8">
      <c r="A1178" t="s">
        <v>4</v>
      </c>
      <c r="B1178" s="4" t="s">
        <v>5</v>
      </c>
      <c r="C1178" s="4" t="s">
        <v>10</v>
      </c>
    </row>
    <row r="1179" spans="1:8">
      <c r="A1179" t="n">
        <v>11538</v>
      </c>
      <c r="B1179" s="37" t="n">
        <v>16</v>
      </c>
      <c r="C1179" s="7" t="n">
        <v>100</v>
      </c>
    </row>
    <row r="1180" spans="1:8">
      <c r="A1180" t="s">
        <v>4</v>
      </c>
      <c r="B1180" s="4" t="s">
        <v>5</v>
      </c>
      <c r="C1180" s="4" t="s">
        <v>13</v>
      </c>
      <c r="D1180" s="4" t="s">
        <v>10</v>
      </c>
      <c r="E1180" s="4" t="s">
        <v>6</v>
      </c>
      <c r="F1180" s="4" t="s">
        <v>6</v>
      </c>
      <c r="G1180" s="4" t="s">
        <v>6</v>
      </c>
      <c r="H1180" s="4" t="s">
        <v>6</v>
      </c>
    </row>
    <row r="1181" spans="1:8">
      <c r="A1181" t="n">
        <v>11541</v>
      </c>
      <c r="B1181" s="36" t="n">
        <v>51</v>
      </c>
      <c r="C1181" s="7" t="n">
        <v>3</v>
      </c>
      <c r="D1181" s="7" t="n">
        <v>0</v>
      </c>
      <c r="E1181" s="7" t="s">
        <v>111</v>
      </c>
      <c r="F1181" s="7" t="s">
        <v>47</v>
      </c>
      <c r="G1181" s="7" t="s">
        <v>46</v>
      </c>
      <c r="H1181" s="7" t="s">
        <v>47</v>
      </c>
    </row>
    <row r="1182" spans="1:8">
      <c r="A1182" t="s">
        <v>4</v>
      </c>
      <c r="B1182" s="4" t="s">
        <v>5</v>
      </c>
      <c r="C1182" s="4" t="s">
        <v>10</v>
      </c>
    </row>
    <row r="1183" spans="1:8">
      <c r="A1183" t="n">
        <v>11554</v>
      </c>
      <c r="B1183" s="37" t="n">
        <v>16</v>
      </c>
      <c r="C1183" s="7" t="n">
        <v>300</v>
      </c>
    </row>
    <row r="1184" spans="1:8">
      <c r="A1184" t="s">
        <v>4</v>
      </c>
      <c r="B1184" s="4" t="s">
        <v>5</v>
      </c>
      <c r="C1184" s="4" t="s">
        <v>13</v>
      </c>
      <c r="D1184" s="4" t="s">
        <v>10</v>
      </c>
      <c r="E1184" s="4" t="s">
        <v>6</v>
      </c>
    </row>
    <row r="1185" spans="1:8">
      <c r="A1185" t="n">
        <v>11557</v>
      </c>
      <c r="B1185" s="36" t="n">
        <v>51</v>
      </c>
      <c r="C1185" s="7" t="n">
        <v>4</v>
      </c>
      <c r="D1185" s="7" t="n">
        <v>0</v>
      </c>
      <c r="E1185" s="7" t="s">
        <v>116</v>
      </c>
    </row>
    <row r="1186" spans="1:8">
      <c r="A1186" t="s">
        <v>4</v>
      </c>
      <c r="B1186" s="4" t="s">
        <v>5</v>
      </c>
      <c r="C1186" s="4" t="s">
        <v>10</v>
      </c>
    </row>
    <row r="1187" spans="1:8">
      <c r="A1187" t="n">
        <v>11572</v>
      </c>
      <c r="B1187" s="37" t="n">
        <v>16</v>
      </c>
      <c r="C1187" s="7" t="n">
        <v>500</v>
      </c>
    </row>
    <row r="1188" spans="1:8">
      <c r="A1188" t="s">
        <v>4</v>
      </c>
      <c r="B1188" s="4" t="s">
        <v>5</v>
      </c>
      <c r="C1188" s="4" t="s">
        <v>10</v>
      </c>
      <c r="D1188" s="4" t="s">
        <v>13</v>
      </c>
      <c r="E1188" s="4" t="s">
        <v>9</v>
      </c>
      <c r="F1188" s="4" t="s">
        <v>38</v>
      </c>
      <c r="G1188" s="4" t="s">
        <v>13</v>
      </c>
      <c r="H1188" s="4" t="s">
        <v>13</v>
      </c>
      <c r="I1188" s="4" t="s">
        <v>13</v>
      </c>
      <c r="J1188" s="4" t="s">
        <v>9</v>
      </c>
      <c r="K1188" s="4" t="s">
        <v>38</v>
      </c>
      <c r="L1188" s="4" t="s">
        <v>13</v>
      </c>
      <c r="M1188" s="4" t="s">
        <v>13</v>
      </c>
    </row>
    <row r="1189" spans="1:8">
      <c r="A1189" t="n">
        <v>11575</v>
      </c>
      <c r="B1189" s="38" t="n">
        <v>26</v>
      </c>
      <c r="C1189" s="7" t="n">
        <v>0</v>
      </c>
      <c r="D1189" s="7" t="n">
        <v>17</v>
      </c>
      <c r="E1189" s="7" t="n">
        <v>53957</v>
      </c>
      <c r="F1189" s="7" t="s">
        <v>117</v>
      </c>
      <c r="G1189" s="7" t="n">
        <v>2</v>
      </c>
      <c r="H1189" s="7" t="n">
        <v>3</v>
      </c>
      <c r="I1189" s="7" t="n">
        <v>17</v>
      </c>
      <c r="J1189" s="7" t="n">
        <v>52316</v>
      </c>
      <c r="K1189" s="7" t="s">
        <v>118</v>
      </c>
      <c r="L1189" s="7" t="n">
        <v>2</v>
      </c>
      <c r="M1189" s="7" t="n">
        <v>0</v>
      </c>
    </row>
    <row r="1190" spans="1:8">
      <c r="A1190" t="s">
        <v>4</v>
      </c>
      <c r="B1190" s="4" t="s">
        <v>5</v>
      </c>
    </row>
    <row r="1191" spans="1:8">
      <c r="A1191" t="n">
        <v>11632</v>
      </c>
      <c r="B1191" s="32" t="n">
        <v>28</v>
      </c>
    </row>
    <row r="1192" spans="1:8">
      <c r="A1192" t="s">
        <v>4</v>
      </c>
      <c r="B1192" s="4" t="s">
        <v>5</v>
      </c>
      <c r="C1192" s="4" t="s">
        <v>10</v>
      </c>
      <c r="D1192" s="4" t="s">
        <v>13</v>
      </c>
    </row>
    <row r="1193" spans="1:8">
      <c r="A1193" t="n">
        <v>11633</v>
      </c>
      <c r="B1193" s="40" t="n">
        <v>89</v>
      </c>
      <c r="C1193" s="7" t="n">
        <v>65533</v>
      </c>
      <c r="D1193" s="7" t="n">
        <v>1</v>
      </c>
    </row>
    <row r="1194" spans="1:8">
      <c r="A1194" t="s">
        <v>4</v>
      </c>
      <c r="B1194" s="4" t="s">
        <v>5</v>
      </c>
      <c r="C1194" s="4" t="s">
        <v>13</v>
      </c>
      <c r="D1194" s="4" t="s">
        <v>10</v>
      </c>
      <c r="E1194" s="4" t="s">
        <v>28</v>
      </c>
    </row>
    <row r="1195" spans="1:8">
      <c r="A1195" t="n">
        <v>11637</v>
      </c>
      <c r="B1195" s="34" t="n">
        <v>58</v>
      </c>
      <c r="C1195" s="7" t="n">
        <v>101</v>
      </c>
      <c r="D1195" s="7" t="n">
        <v>300</v>
      </c>
      <c r="E1195" s="7" t="n">
        <v>1</v>
      </c>
    </row>
    <row r="1196" spans="1:8">
      <c r="A1196" t="s">
        <v>4</v>
      </c>
      <c r="B1196" s="4" t="s">
        <v>5</v>
      </c>
      <c r="C1196" s="4" t="s">
        <v>13</v>
      </c>
      <c r="D1196" s="4" t="s">
        <v>10</v>
      </c>
    </row>
    <row r="1197" spans="1:8">
      <c r="A1197" t="n">
        <v>11645</v>
      </c>
      <c r="B1197" s="34" t="n">
        <v>58</v>
      </c>
      <c r="C1197" s="7" t="n">
        <v>254</v>
      </c>
      <c r="D1197" s="7" t="n">
        <v>0</v>
      </c>
    </row>
    <row r="1198" spans="1:8">
      <c r="A1198" t="s">
        <v>4</v>
      </c>
      <c r="B1198" s="4" t="s">
        <v>5</v>
      </c>
      <c r="C1198" s="4" t="s">
        <v>13</v>
      </c>
      <c r="D1198" s="4" t="s">
        <v>10</v>
      </c>
      <c r="E1198" s="4" t="s">
        <v>6</v>
      </c>
      <c r="F1198" s="4" t="s">
        <v>6</v>
      </c>
      <c r="G1198" s="4" t="s">
        <v>6</v>
      </c>
      <c r="H1198" s="4" t="s">
        <v>6</v>
      </c>
    </row>
    <row r="1199" spans="1:8">
      <c r="A1199" t="n">
        <v>11649</v>
      </c>
      <c r="B1199" s="36" t="n">
        <v>51</v>
      </c>
      <c r="C1199" s="7" t="n">
        <v>3</v>
      </c>
      <c r="D1199" s="7" t="n">
        <v>0</v>
      </c>
      <c r="E1199" s="7" t="s">
        <v>111</v>
      </c>
      <c r="F1199" s="7" t="s">
        <v>47</v>
      </c>
      <c r="G1199" s="7" t="s">
        <v>46</v>
      </c>
      <c r="H1199" s="7" t="s">
        <v>47</v>
      </c>
    </row>
    <row r="1200" spans="1:8">
      <c r="A1200" t="s">
        <v>4</v>
      </c>
      <c r="B1200" s="4" t="s">
        <v>5</v>
      </c>
      <c r="C1200" s="4" t="s">
        <v>10</v>
      </c>
      <c r="D1200" s="4" t="s">
        <v>28</v>
      </c>
      <c r="E1200" s="4" t="s">
        <v>28</v>
      </c>
      <c r="F1200" s="4" t="s">
        <v>28</v>
      </c>
      <c r="G1200" s="4" t="s">
        <v>28</v>
      </c>
    </row>
    <row r="1201" spans="1:13">
      <c r="A1201" t="n">
        <v>11662</v>
      </c>
      <c r="B1201" s="26" t="n">
        <v>46</v>
      </c>
      <c r="C1201" s="7" t="n">
        <v>0</v>
      </c>
      <c r="D1201" s="7" t="n">
        <v>-8.71000003814697</v>
      </c>
      <c r="E1201" s="7" t="n">
        <v>38.5900001525879</v>
      </c>
      <c r="F1201" s="7" t="n">
        <v>129.419998168945</v>
      </c>
      <c r="G1201" s="7" t="n">
        <v>271.899993896484</v>
      </c>
    </row>
    <row r="1202" spans="1:13">
      <c r="A1202" t="s">
        <v>4</v>
      </c>
      <c r="B1202" s="4" t="s">
        <v>5</v>
      </c>
      <c r="C1202" s="4" t="s">
        <v>13</v>
      </c>
      <c r="D1202" s="4" t="s">
        <v>13</v>
      </c>
      <c r="E1202" s="4" t="s">
        <v>28</v>
      </c>
      <c r="F1202" s="4" t="s">
        <v>28</v>
      </c>
      <c r="G1202" s="4" t="s">
        <v>28</v>
      </c>
      <c r="H1202" s="4" t="s">
        <v>10</v>
      </c>
    </row>
    <row r="1203" spans="1:13">
      <c r="A1203" t="n">
        <v>11681</v>
      </c>
      <c r="B1203" s="28" t="n">
        <v>45</v>
      </c>
      <c r="C1203" s="7" t="n">
        <v>2</v>
      </c>
      <c r="D1203" s="7" t="n">
        <v>3</v>
      </c>
      <c r="E1203" s="7" t="n">
        <v>-8.77999973297119</v>
      </c>
      <c r="F1203" s="7" t="n">
        <v>38.7999992370605</v>
      </c>
      <c r="G1203" s="7" t="n">
        <v>129.470001220703</v>
      </c>
      <c r="H1203" s="7" t="n">
        <v>0</v>
      </c>
    </row>
    <row r="1204" spans="1:13">
      <c r="A1204" t="s">
        <v>4</v>
      </c>
      <c r="B1204" s="4" t="s">
        <v>5</v>
      </c>
      <c r="C1204" s="4" t="s">
        <v>13</v>
      </c>
      <c r="D1204" s="4" t="s">
        <v>13</v>
      </c>
      <c r="E1204" s="4" t="s">
        <v>28</v>
      </c>
      <c r="F1204" s="4" t="s">
        <v>28</v>
      </c>
      <c r="G1204" s="4" t="s">
        <v>28</v>
      </c>
      <c r="H1204" s="4" t="s">
        <v>10</v>
      </c>
      <c r="I1204" s="4" t="s">
        <v>13</v>
      </c>
    </row>
    <row r="1205" spans="1:13">
      <c r="A1205" t="n">
        <v>11698</v>
      </c>
      <c r="B1205" s="28" t="n">
        <v>45</v>
      </c>
      <c r="C1205" s="7" t="n">
        <v>4</v>
      </c>
      <c r="D1205" s="7" t="n">
        <v>3</v>
      </c>
      <c r="E1205" s="7" t="n">
        <v>6.01999998092651</v>
      </c>
      <c r="F1205" s="7" t="n">
        <v>152.350006103516</v>
      </c>
      <c r="G1205" s="7" t="n">
        <v>0</v>
      </c>
      <c r="H1205" s="7" t="n">
        <v>0</v>
      </c>
      <c r="I1205" s="7" t="n">
        <v>0</v>
      </c>
    </row>
    <row r="1206" spans="1:13">
      <c r="A1206" t="s">
        <v>4</v>
      </c>
      <c r="B1206" s="4" t="s">
        <v>5</v>
      </c>
      <c r="C1206" s="4" t="s">
        <v>13</v>
      </c>
      <c r="D1206" s="4" t="s">
        <v>13</v>
      </c>
      <c r="E1206" s="4" t="s">
        <v>28</v>
      </c>
      <c r="F1206" s="4" t="s">
        <v>10</v>
      </c>
    </row>
    <row r="1207" spans="1:13">
      <c r="A1207" t="n">
        <v>11716</v>
      </c>
      <c r="B1207" s="28" t="n">
        <v>45</v>
      </c>
      <c r="C1207" s="7" t="n">
        <v>5</v>
      </c>
      <c r="D1207" s="7" t="n">
        <v>3</v>
      </c>
      <c r="E1207" s="7" t="n">
        <v>0.899999976158142</v>
      </c>
      <c r="F1207" s="7" t="n">
        <v>0</v>
      </c>
    </row>
    <row r="1208" spans="1:13">
      <c r="A1208" t="s">
        <v>4</v>
      </c>
      <c r="B1208" s="4" t="s">
        <v>5</v>
      </c>
      <c r="C1208" s="4" t="s">
        <v>13</v>
      </c>
      <c r="D1208" s="4" t="s">
        <v>13</v>
      </c>
      <c r="E1208" s="4" t="s">
        <v>28</v>
      </c>
      <c r="F1208" s="4" t="s">
        <v>10</v>
      </c>
    </row>
    <row r="1209" spans="1:13">
      <c r="A1209" t="n">
        <v>11725</v>
      </c>
      <c r="B1209" s="28" t="n">
        <v>45</v>
      </c>
      <c r="C1209" s="7" t="n">
        <v>11</v>
      </c>
      <c r="D1209" s="7" t="n">
        <v>3</v>
      </c>
      <c r="E1209" s="7" t="n">
        <v>39.9000015258789</v>
      </c>
      <c r="F1209" s="7" t="n">
        <v>0</v>
      </c>
    </row>
    <row r="1210" spans="1:13">
      <c r="A1210" t="s">
        <v>4</v>
      </c>
      <c r="B1210" s="4" t="s">
        <v>5</v>
      </c>
      <c r="C1210" s="4" t="s">
        <v>13</v>
      </c>
      <c r="D1210" s="4" t="s">
        <v>13</v>
      </c>
      <c r="E1210" s="4" t="s">
        <v>28</v>
      </c>
      <c r="F1210" s="4" t="s">
        <v>28</v>
      </c>
      <c r="G1210" s="4" t="s">
        <v>28</v>
      </c>
      <c r="H1210" s="4" t="s">
        <v>10</v>
      </c>
    </row>
    <row r="1211" spans="1:13">
      <c r="A1211" t="n">
        <v>11734</v>
      </c>
      <c r="B1211" s="28" t="n">
        <v>45</v>
      </c>
      <c r="C1211" s="7" t="n">
        <v>2</v>
      </c>
      <c r="D1211" s="7" t="n">
        <v>3</v>
      </c>
      <c r="E1211" s="7" t="n">
        <v>-8.77999973297119</v>
      </c>
      <c r="F1211" s="7" t="n">
        <v>39.2700004577637</v>
      </c>
      <c r="G1211" s="7" t="n">
        <v>129.470001220703</v>
      </c>
      <c r="H1211" s="7" t="n">
        <v>6000</v>
      </c>
    </row>
    <row r="1212" spans="1:13">
      <c r="A1212" t="s">
        <v>4</v>
      </c>
      <c r="B1212" s="4" t="s">
        <v>5</v>
      </c>
      <c r="C1212" s="4" t="s">
        <v>13</v>
      </c>
      <c r="D1212" s="4" t="s">
        <v>13</v>
      </c>
      <c r="E1212" s="4" t="s">
        <v>28</v>
      </c>
      <c r="F1212" s="4" t="s">
        <v>28</v>
      </c>
      <c r="G1212" s="4" t="s">
        <v>28</v>
      </c>
      <c r="H1212" s="4" t="s">
        <v>10</v>
      </c>
      <c r="I1212" s="4" t="s">
        <v>13</v>
      </c>
    </row>
    <row r="1213" spans="1:13">
      <c r="A1213" t="n">
        <v>11751</v>
      </c>
      <c r="B1213" s="28" t="n">
        <v>45</v>
      </c>
      <c r="C1213" s="7" t="n">
        <v>4</v>
      </c>
      <c r="D1213" s="7" t="n">
        <v>3</v>
      </c>
      <c r="E1213" s="7" t="n">
        <v>6.01999998092651</v>
      </c>
      <c r="F1213" s="7" t="n">
        <v>252.949996948242</v>
      </c>
      <c r="G1213" s="7" t="n">
        <v>0</v>
      </c>
      <c r="H1213" s="7" t="n">
        <v>6000</v>
      </c>
      <c r="I1213" s="7" t="n">
        <v>1</v>
      </c>
    </row>
    <row r="1214" spans="1:13">
      <c r="A1214" t="s">
        <v>4</v>
      </c>
      <c r="B1214" s="4" t="s">
        <v>5</v>
      </c>
      <c r="C1214" s="4" t="s">
        <v>13</v>
      </c>
      <c r="D1214" s="4" t="s">
        <v>13</v>
      </c>
      <c r="E1214" s="4" t="s">
        <v>28</v>
      </c>
      <c r="F1214" s="4" t="s">
        <v>10</v>
      </c>
    </row>
    <row r="1215" spans="1:13">
      <c r="A1215" t="n">
        <v>11769</v>
      </c>
      <c r="B1215" s="28" t="n">
        <v>45</v>
      </c>
      <c r="C1215" s="7" t="n">
        <v>5</v>
      </c>
      <c r="D1215" s="7" t="n">
        <v>3</v>
      </c>
      <c r="E1215" s="7" t="n">
        <v>0.899999976158142</v>
      </c>
      <c r="F1215" s="7" t="n">
        <v>6000</v>
      </c>
    </row>
    <row r="1216" spans="1:13">
      <c r="A1216" t="s">
        <v>4</v>
      </c>
      <c r="B1216" s="4" t="s">
        <v>5</v>
      </c>
      <c r="C1216" s="4" t="s">
        <v>10</v>
      </c>
      <c r="D1216" s="4" t="s">
        <v>9</v>
      </c>
    </row>
    <row r="1217" spans="1:9">
      <c r="A1217" t="n">
        <v>11778</v>
      </c>
      <c r="B1217" s="55" t="n">
        <v>43</v>
      </c>
      <c r="C1217" s="7" t="n">
        <v>0</v>
      </c>
      <c r="D1217" s="7" t="n">
        <v>256</v>
      </c>
    </row>
    <row r="1218" spans="1:9">
      <c r="A1218" t="s">
        <v>4</v>
      </c>
      <c r="B1218" s="4" t="s">
        <v>5</v>
      </c>
      <c r="C1218" s="4" t="s">
        <v>10</v>
      </c>
      <c r="D1218" s="4" t="s">
        <v>9</v>
      </c>
    </row>
    <row r="1219" spans="1:9">
      <c r="A1219" t="n">
        <v>11785</v>
      </c>
      <c r="B1219" s="55" t="n">
        <v>43</v>
      </c>
      <c r="C1219" s="7" t="n">
        <v>7033</v>
      </c>
      <c r="D1219" s="7" t="n">
        <v>1</v>
      </c>
    </row>
    <row r="1220" spans="1:9">
      <c r="A1220" t="s">
        <v>4</v>
      </c>
      <c r="B1220" s="4" t="s">
        <v>5</v>
      </c>
      <c r="C1220" s="4" t="s">
        <v>10</v>
      </c>
      <c r="D1220" s="4" t="s">
        <v>13</v>
      </c>
      <c r="E1220" s="4" t="s">
        <v>6</v>
      </c>
      <c r="F1220" s="4" t="s">
        <v>28</v>
      </c>
      <c r="G1220" s="4" t="s">
        <v>28</v>
      </c>
      <c r="H1220" s="4" t="s">
        <v>28</v>
      </c>
    </row>
    <row r="1221" spans="1:9">
      <c r="A1221" t="n">
        <v>11792</v>
      </c>
      <c r="B1221" s="49" t="n">
        <v>48</v>
      </c>
      <c r="C1221" s="7" t="n">
        <v>0</v>
      </c>
      <c r="D1221" s="7" t="n">
        <v>0</v>
      </c>
      <c r="E1221" s="7" t="s">
        <v>93</v>
      </c>
      <c r="F1221" s="7" t="n">
        <v>0</v>
      </c>
      <c r="G1221" s="7" t="n">
        <v>1</v>
      </c>
      <c r="H1221" s="7" t="n">
        <v>0</v>
      </c>
    </row>
    <row r="1222" spans="1:9">
      <c r="A1222" t="s">
        <v>4</v>
      </c>
      <c r="B1222" s="4" t="s">
        <v>5</v>
      </c>
      <c r="C1222" s="4" t="s">
        <v>13</v>
      </c>
      <c r="D1222" s="4" t="s">
        <v>10</v>
      </c>
    </row>
    <row r="1223" spans="1:9">
      <c r="A1223" t="n">
        <v>11818</v>
      </c>
      <c r="B1223" s="34" t="n">
        <v>58</v>
      </c>
      <c r="C1223" s="7" t="n">
        <v>255</v>
      </c>
      <c r="D1223" s="7" t="n">
        <v>0</v>
      </c>
    </row>
    <row r="1224" spans="1:9">
      <c r="A1224" t="s">
        <v>4</v>
      </c>
      <c r="B1224" s="4" t="s">
        <v>5</v>
      </c>
      <c r="C1224" s="4" t="s">
        <v>10</v>
      </c>
    </row>
    <row r="1225" spans="1:9">
      <c r="A1225" t="n">
        <v>11822</v>
      </c>
      <c r="B1225" s="37" t="n">
        <v>16</v>
      </c>
      <c r="C1225" s="7" t="n">
        <v>3000</v>
      </c>
    </row>
    <row r="1226" spans="1:9">
      <c r="A1226" t="s">
        <v>4</v>
      </c>
      <c r="B1226" s="4" t="s">
        <v>5</v>
      </c>
      <c r="C1226" s="4" t="s">
        <v>10</v>
      </c>
      <c r="D1226" s="4" t="s">
        <v>10</v>
      </c>
      <c r="E1226" s="4" t="s">
        <v>6</v>
      </c>
      <c r="F1226" s="4" t="s">
        <v>13</v>
      </c>
      <c r="G1226" s="4" t="s">
        <v>10</v>
      </c>
    </row>
    <row r="1227" spans="1:9">
      <c r="A1227" t="n">
        <v>11825</v>
      </c>
      <c r="B1227" s="59" t="n">
        <v>80</v>
      </c>
      <c r="C1227" s="7" t="n">
        <v>744</v>
      </c>
      <c r="D1227" s="7" t="n">
        <v>508</v>
      </c>
      <c r="E1227" s="7" t="s">
        <v>119</v>
      </c>
      <c r="F1227" s="7" t="n">
        <v>1</v>
      </c>
      <c r="G1227" s="7" t="n">
        <v>0</v>
      </c>
    </row>
    <row r="1228" spans="1:9">
      <c r="A1228" t="s">
        <v>4</v>
      </c>
      <c r="B1228" s="4" t="s">
        <v>5</v>
      </c>
      <c r="C1228" s="4" t="s">
        <v>10</v>
      </c>
    </row>
    <row r="1229" spans="1:9">
      <c r="A1229" t="n">
        <v>11843</v>
      </c>
      <c r="B1229" s="37" t="n">
        <v>16</v>
      </c>
      <c r="C1229" s="7" t="n">
        <v>4000</v>
      </c>
    </row>
    <row r="1230" spans="1:9">
      <c r="A1230" t="s">
        <v>4</v>
      </c>
      <c r="B1230" s="4" t="s">
        <v>5</v>
      </c>
      <c r="C1230" s="4" t="s">
        <v>13</v>
      </c>
      <c r="D1230" s="4" t="s">
        <v>10</v>
      </c>
      <c r="E1230" s="4" t="s">
        <v>6</v>
      </c>
      <c r="F1230" s="4" t="s">
        <v>6</v>
      </c>
      <c r="G1230" s="4" t="s">
        <v>6</v>
      </c>
      <c r="H1230" s="4" t="s">
        <v>6</v>
      </c>
    </row>
    <row r="1231" spans="1:9">
      <c r="A1231" t="n">
        <v>11846</v>
      </c>
      <c r="B1231" s="36" t="n">
        <v>51</v>
      </c>
      <c r="C1231" s="7" t="n">
        <v>3</v>
      </c>
      <c r="D1231" s="7" t="n">
        <v>0</v>
      </c>
      <c r="E1231" s="7" t="s">
        <v>120</v>
      </c>
      <c r="F1231" s="7" t="s">
        <v>112</v>
      </c>
      <c r="G1231" s="7" t="s">
        <v>46</v>
      </c>
      <c r="H1231" s="7" t="s">
        <v>47</v>
      </c>
    </row>
    <row r="1232" spans="1:9">
      <c r="A1232" t="s">
        <v>4</v>
      </c>
      <c r="B1232" s="4" t="s">
        <v>5</v>
      </c>
      <c r="C1232" s="4" t="s">
        <v>10</v>
      </c>
      <c r="D1232" s="4" t="s">
        <v>28</v>
      </c>
      <c r="E1232" s="4" t="s">
        <v>28</v>
      </c>
      <c r="F1232" s="4" t="s">
        <v>28</v>
      </c>
      <c r="G1232" s="4" t="s">
        <v>10</v>
      </c>
      <c r="H1232" s="4" t="s">
        <v>10</v>
      </c>
    </row>
    <row r="1233" spans="1:8">
      <c r="A1233" t="n">
        <v>11859</v>
      </c>
      <c r="B1233" s="60" t="n">
        <v>60</v>
      </c>
      <c r="C1233" s="7" t="n">
        <v>0</v>
      </c>
      <c r="D1233" s="7" t="n">
        <v>35</v>
      </c>
      <c r="E1233" s="7" t="n">
        <v>0</v>
      </c>
      <c r="F1233" s="7" t="n">
        <v>0</v>
      </c>
      <c r="G1233" s="7" t="n">
        <v>1000</v>
      </c>
      <c r="H1233" s="7" t="n">
        <v>0</v>
      </c>
    </row>
    <row r="1234" spans="1:8">
      <c r="A1234" t="s">
        <v>4</v>
      </c>
      <c r="B1234" s="4" t="s">
        <v>5</v>
      </c>
      <c r="C1234" s="4" t="s">
        <v>10</v>
      </c>
    </row>
    <row r="1235" spans="1:8">
      <c r="A1235" t="n">
        <v>11878</v>
      </c>
      <c r="B1235" s="37" t="n">
        <v>16</v>
      </c>
      <c r="C1235" s="7" t="n">
        <v>1000</v>
      </c>
    </row>
    <row r="1236" spans="1:8">
      <c r="A1236" t="s">
        <v>4</v>
      </c>
      <c r="B1236" s="4" t="s">
        <v>5</v>
      </c>
      <c r="C1236" s="4" t="s">
        <v>10</v>
      </c>
      <c r="D1236" s="4" t="s">
        <v>28</v>
      </c>
      <c r="E1236" s="4" t="s">
        <v>28</v>
      </c>
      <c r="F1236" s="4" t="s">
        <v>28</v>
      </c>
      <c r="G1236" s="4" t="s">
        <v>10</v>
      </c>
      <c r="H1236" s="4" t="s">
        <v>10</v>
      </c>
    </row>
    <row r="1237" spans="1:8">
      <c r="A1237" t="n">
        <v>11881</v>
      </c>
      <c r="B1237" s="60" t="n">
        <v>60</v>
      </c>
      <c r="C1237" s="7" t="n">
        <v>0</v>
      </c>
      <c r="D1237" s="7" t="n">
        <v>-35</v>
      </c>
      <c r="E1237" s="7" t="n">
        <v>0</v>
      </c>
      <c r="F1237" s="7" t="n">
        <v>0</v>
      </c>
      <c r="G1237" s="7" t="n">
        <v>1000</v>
      </c>
      <c r="H1237" s="7" t="n">
        <v>0</v>
      </c>
    </row>
    <row r="1238" spans="1:8">
      <c r="A1238" t="s">
        <v>4</v>
      </c>
      <c r="B1238" s="4" t="s">
        <v>5</v>
      </c>
      <c r="C1238" s="4" t="s">
        <v>10</v>
      </c>
    </row>
    <row r="1239" spans="1:8">
      <c r="A1239" t="n">
        <v>11900</v>
      </c>
      <c r="B1239" s="37" t="n">
        <v>16</v>
      </c>
      <c r="C1239" s="7" t="n">
        <v>1000</v>
      </c>
    </row>
    <row r="1240" spans="1:8">
      <c r="A1240" t="s">
        <v>4</v>
      </c>
      <c r="B1240" s="4" t="s">
        <v>5</v>
      </c>
      <c r="C1240" s="4" t="s">
        <v>6</v>
      </c>
      <c r="D1240" s="4" t="s">
        <v>10</v>
      </c>
    </row>
    <row r="1241" spans="1:8">
      <c r="A1241" t="n">
        <v>11903</v>
      </c>
      <c r="B1241" s="56" t="n">
        <v>29</v>
      </c>
      <c r="C1241" s="7" t="s">
        <v>121</v>
      </c>
      <c r="D1241" s="7" t="n">
        <v>0</v>
      </c>
    </row>
    <row r="1242" spans="1:8">
      <c r="A1242" t="s">
        <v>4</v>
      </c>
      <c r="B1242" s="4" t="s">
        <v>5</v>
      </c>
      <c r="C1242" s="4" t="s">
        <v>13</v>
      </c>
      <c r="D1242" s="4" t="s">
        <v>10</v>
      </c>
      <c r="E1242" s="4" t="s">
        <v>6</v>
      </c>
    </row>
    <row r="1243" spans="1:8">
      <c r="A1243" t="n">
        <v>11911</v>
      </c>
      <c r="B1243" s="36" t="n">
        <v>51</v>
      </c>
      <c r="C1243" s="7" t="n">
        <v>4</v>
      </c>
      <c r="D1243" s="7" t="n">
        <v>0</v>
      </c>
      <c r="E1243" s="7" t="s">
        <v>122</v>
      </c>
    </row>
    <row r="1244" spans="1:8">
      <c r="A1244" t="s">
        <v>4</v>
      </c>
      <c r="B1244" s="4" t="s">
        <v>5</v>
      </c>
      <c r="C1244" s="4" t="s">
        <v>10</v>
      </c>
    </row>
    <row r="1245" spans="1:8">
      <c r="A1245" t="n">
        <v>11924</v>
      </c>
      <c r="B1245" s="37" t="n">
        <v>16</v>
      </c>
      <c r="C1245" s="7" t="n">
        <v>0</v>
      </c>
    </row>
    <row r="1246" spans="1:8">
      <c r="A1246" t="s">
        <v>4</v>
      </c>
      <c r="B1246" s="4" t="s">
        <v>5</v>
      </c>
      <c r="C1246" s="4" t="s">
        <v>10</v>
      </c>
      <c r="D1246" s="4" t="s">
        <v>13</v>
      </c>
      <c r="E1246" s="4" t="s">
        <v>9</v>
      </c>
      <c r="F1246" s="4" t="s">
        <v>38</v>
      </c>
      <c r="G1246" s="4" t="s">
        <v>13</v>
      </c>
      <c r="H1246" s="4" t="s">
        <v>13</v>
      </c>
      <c r="I1246" s="4" t="s">
        <v>13</v>
      </c>
      <c r="J1246" s="4" t="s">
        <v>9</v>
      </c>
      <c r="K1246" s="4" t="s">
        <v>38</v>
      </c>
      <c r="L1246" s="4" t="s">
        <v>13</v>
      </c>
      <c r="M1246" s="4" t="s">
        <v>13</v>
      </c>
    </row>
    <row r="1247" spans="1:8">
      <c r="A1247" t="n">
        <v>11927</v>
      </c>
      <c r="B1247" s="38" t="n">
        <v>26</v>
      </c>
      <c r="C1247" s="7" t="n">
        <v>0</v>
      </c>
      <c r="D1247" s="7" t="n">
        <v>17</v>
      </c>
      <c r="E1247" s="7" t="n">
        <v>52317</v>
      </c>
      <c r="F1247" s="7" t="s">
        <v>123</v>
      </c>
      <c r="G1247" s="7" t="n">
        <v>2</v>
      </c>
      <c r="H1247" s="7" t="n">
        <v>3</v>
      </c>
      <c r="I1247" s="7" t="n">
        <v>17</v>
      </c>
      <c r="J1247" s="7" t="n">
        <v>52318</v>
      </c>
      <c r="K1247" s="7" t="s">
        <v>124</v>
      </c>
      <c r="L1247" s="7" t="n">
        <v>2</v>
      </c>
      <c r="M1247" s="7" t="n">
        <v>0</v>
      </c>
    </row>
    <row r="1248" spans="1:8">
      <c r="A1248" t="s">
        <v>4</v>
      </c>
      <c r="B1248" s="4" t="s">
        <v>5</v>
      </c>
    </row>
    <row r="1249" spans="1:13">
      <c r="A1249" t="n">
        <v>12030</v>
      </c>
      <c r="B1249" s="32" t="n">
        <v>28</v>
      </c>
    </row>
    <row r="1250" spans="1:13">
      <c r="A1250" t="s">
        <v>4</v>
      </c>
      <c r="B1250" s="4" t="s">
        <v>5</v>
      </c>
      <c r="C1250" s="4" t="s">
        <v>10</v>
      </c>
      <c r="D1250" s="4" t="s">
        <v>28</v>
      </c>
      <c r="E1250" s="4" t="s">
        <v>28</v>
      </c>
      <c r="F1250" s="4" t="s">
        <v>28</v>
      </c>
      <c r="G1250" s="4" t="s">
        <v>10</v>
      </c>
      <c r="H1250" s="4" t="s">
        <v>10</v>
      </c>
    </row>
    <row r="1251" spans="1:13">
      <c r="A1251" t="n">
        <v>12031</v>
      </c>
      <c r="B1251" s="60" t="n">
        <v>60</v>
      </c>
      <c r="C1251" s="7" t="n">
        <v>0</v>
      </c>
      <c r="D1251" s="7" t="n">
        <v>0</v>
      </c>
      <c r="E1251" s="7" t="n">
        <v>0</v>
      </c>
      <c r="F1251" s="7" t="n">
        <v>0</v>
      </c>
      <c r="G1251" s="7" t="n">
        <v>1000</v>
      </c>
      <c r="H1251" s="7" t="n">
        <v>0</v>
      </c>
    </row>
    <row r="1252" spans="1:13">
      <c r="A1252" t="s">
        <v>4</v>
      </c>
      <c r="B1252" s="4" t="s">
        <v>5</v>
      </c>
      <c r="C1252" s="4" t="s">
        <v>10</v>
      </c>
    </row>
    <row r="1253" spans="1:13">
      <c r="A1253" t="n">
        <v>12050</v>
      </c>
      <c r="B1253" s="37" t="n">
        <v>16</v>
      </c>
      <c r="C1253" s="7" t="n">
        <v>1000</v>
      </c>
    </row>
    <row r="1254" spans="1:13">
      <c r="A1254" t="s">
        <v>4</v>
      </c>
      <c r="B1254" s="4" t="s">
        <v>5</v>
      </c>
      <c r="C1254" s="4" t="s">
        <v>13</v>
      </c>
      <c r="D1254" s="4" t="s">
        <v>10</v>
      </c>
      <c r="E1254" s="4" t="s">
        <v>6</v>
      </c>
    </row>
    <row r="1255" spans="1:13">
      <c r="A1255" t="n">
        <v>12053</v>
      </c>
      <c r="B1255" s="36" t="n">
        <v>51</v>
      </c>
      <c r="C1255" s="7" t="n">
        <v>4</v>
      </c>
      <c r="D1255" s="7" t="n">
        <v>0</v>
      </c>
      <c r="E1255" s="7" t="s">
        <v>125</v>
      </c>
    </row>
    <row r="1256" spans="1:13">
      <c r="A1256" t="s">
        <v>4</v>
      </c>
      <c r="B1256" s="4" t="s">
        <v>5</v>
      </c>
      <c r="C1256" s="4" t="s">
        <v>10</v>
      </c>
    </row>
    <row r="1257" spans="1:13">
      <c r="A1257" t="n">
        <v>12066</v>
      </c>
      <c r="B1257" s="37" t="n">
        <v>16</v>
      </c>
      <c r="C1257" s="7" t="n">
        <v>0</v>
      </c>
    </row>
    <row r="1258" spans="1:13">
      <c r="A1258" t="s">
        <v>4</v>
      </c>
      <c r="B1258" s="4" t="s">
        <v>5</v>
      </c>
      <c r="C1258" s="4" t="s">
        <v>10</v>
      </c>
      <c r="D1258" s="4" t="s">
        <v>13</v>
      </c>
      <c r="E1258" s="4" t="s">
        <v>9</v>
      </c>
      <c r="F1258" s="4" t="s">
        <v>38</v>
      </c>
      <c r="G1258" s="4" t="s">
        <v>13</v>
      </c>
      <c r="H1258" s="4" t="s">
        <v>13</v>
      </c>
    </row>
    <row r="1259" spans="1:13">
      <c r="A1259" t="n">
        <v>12069</v>
      </c>
      <c r="B1259" s="38" t="n">
        <v>26</v>
      </c>
      <c r="C1259" s="7" t="n">
        <v>0</v>
      </c>
      <c r="D1259" s="7" t="n">
        <v>17</v>
      </c>
      <c r="E1259" s="7" t="n">
        <v>52319</v>
      </c>
      <c r="F1259" s="7" t="s">
        <v>126</v>
      </c>
      <c r="G1259" s="7" t="n">
        <v>2</v>
      </c>
      <c r="H1259" s="7" t="n">
        <v>0</v>
      </c>
    </row>
    <row r="1260" spans="1:13">
      <c r="A1260" t="s">
        <v>4</v>
      </c>
      <c r="B1260" s="4" t="s">
        <v>5</v>
      </c>
    </row>
    <row r="1261" spans="1:13">
      <c r="A1261" t="n">
        <v>12107</v>
      </c>
      <c r="B1261" s="32" t="n">
        <v>28</v>
      </c>
    </row>
    <row r="1262" spans="1:13">
      <c r="A1262" t="s">
        <v>4</v>
      </c>
      <c r="B1262" s="4" t="s">
        <v>5</v>
      </c>
      <c r="C1262" s="4" t="s">
        <v>10</v>
      </c>
      <c r="D1262" s="4" t="s">
        <v>10</v>
      </c>
      <c r="E1262" s="4" t="s">
        <v>10</v>
      </c>
    </row>
    <row r="1263" spans="1:13">
      <c r="A1263" t="n">
        <v>12108</v>
      </c>
      <c r="B1263" s="61" t="n">
        <v>61</v>
      </c>
      <c r="C1263" s="7" t="n">
        <v>7032</v>
      </c>
      <c r="D1263" s="7" t="n">
        <v>0</v>
      </c>
      <c r="E1263" s="7" t="n">
        <v>1000</v>
      </c>
    </row>
    <row r="1264" spans="1:13">
      <c r="A1264" t="s">
        <v>4</v>
      </c>
      <c r="B1264" s="4" t="s">
        <v>5</v>
      </c>
      <c r="C1264" s="4" t="s">
        <v>13</v>
      </c>
      <c r="D1264" s="4" t="s">
        <v>10</v>
      </c>
      <c r="E1264" s="4" t="s">
        <v>10</v>
      </c>
      <c r="F1264" s="4" t="s">
        <v>13</v>
      </c>
    </row>
    <row r="1265" spans="1:8">
      <c r="A1265" t="n">
        <v>12115</v>
      </c>
      <c r="B1265" s="30" t="n">
        <v>25</v>
      </c>
      <c r="C1265" s="7" t="n">
        <v>1</v>
      </c>
      <c r="D1265" s="7" t="n">
        <v>60</v>
      </c>
      <c r="E1265" s="7" t="n">
        <v>280</v>
      </c>
      <c r="F1265" s="7" t="n">
        <v>1</v>
      </c>
    </row>
    <row r="1266" spans="1:8">
      <c r="A1266" t="s">
        <v>4</v>
      </c>
      <c r="B1266" s="4" t="s">
        <v>5</v>
      </c>
      <c r="C1266" s="4" t="s">
        <v>6</v>
      </c>
      <c r="D1266" s="4" t="s">
        <v>10</v>
      </c>
    </row>
    <row r="1267" spans="1:8">
      <c r="A1267" t="n">
        <v>12122</v>
      </c>
      <c r="B1267" s="56" t="n">
        <v>29</v>
      </c>
      <c r="C1267" s="7" t="s">
        <v>127</v>
      </c>
      <c r="D1267" s="7" t="n">
        <v>65533</v>
      </c>
    </row>
    <row r="1268" spans="1:8">
      <c r="A1268" t="s">
        <v>4</v>
      </c>
      <c r="B1268" s="4" t="s">
        <v>5</v>
      </c>
      <c r="C1268" s="4" t="s">
        <v>13</v>
      </c>
      <c r="D1268" s="4" t="s">
        <v>10</v>
      </c>
      <c r="E1268" s="4" t="s">
        <v>6</v>
      </c>
    </row>
    <row r="1269" spans="1:8">
      <c r="A1269" t="n">
        <v>12131</v>
      </c>
      <c r="B1269" s="36" t="n">
        <v>51</v>
      </c>
      <c r="C1269" s="7" t="n">
        <v>4</v>
      </c>
      <c r="D1269" s="7" t="n">
        <v>7032</v>
      </c>
      <c r="E1269" s="7" t="s">
        <v>128</v>
      </c>
    </row>
    <row r="1270" spans="1:8">
      <c r="A1270" t="s">
        <v>4</v>
      </c>
      <c r="B1270" s="4" t="s">
        <v>5</v>
      </c>
      <c r="C1270" s="4" t="s">
        <v>10</v>
      </c>
    </row>
    <row r="1271" spans="1:8">
      <c r="A1271" t="n">
        <v>12145</v>
      </c>
      <c r="B1271" s="37" t="n">
        <v>16</v>
      </c>
      <c r="C1271" s="7" t="n">
        <v>500</v>
      </c>
    </row>
    <row r="1272" spans="1:8">
      <c r="A1272" t="s">
        <v>4</v>
      </c>
      <c r="B1272" s="4" t="s">
        <v>5</v>
      </c>
      <c r="C1272" s="4" t="s">
        <v>10</v>
      </c>
      <c r="D1272" s="4" t="s">
        <v>13</v>
      </c>
      <c r="E1272" s="4" t="s">
        <v>9</v>
      </c>
      <c r="F1272" s="4" t="s">
        <v>38</v>
      </c>
      <c r="G1272" s="4" t="s">
        <v>13</v>
      </c>
      <c r="H1272" s="4" t="s">
        <v>13</v>
      </c>
    </row>
    <row r="1273" spans="1:8">
      <c r="A1273" t="n">
        <v>12148</v>
      </c>
      <c r="B1273" s="38" t="n">
        <v>26</v>
      </c>
      <c r="C1273" s="7" t="n">
        <v>7032</v>
      </c>
      <c r="D1273" s="7" t="n">
        <v>17</v>
      </c>
      <c r="E1273" s="7" t="n">
        <v>18300</v>
      </c>
      <c r="F1273" s="7" t="s">
        <v>129</v>
      </c>
      <c r="G1273" s="7" t="n">
        <v>2</v>
      </c>
      <c r="H1273" s="7" t="n">
        <v>0</v>
      </c>
    </row>
    <row r="1274" spans="1:8">
      <c r="A1274" t="s">
        <v>4</v>
      </c>
      <c r="B1274" s="4" t="s">
        <v>5</v>
      </c>
    </row>
    <row r="1275" spans="1:8">
      <c r="A1275" t="n">
        <v>12175</v>
      </c>
      <c r="B1275" s="32" t="n">
        <v>28</v>
      </c>
    </row>
    <row r="1276" spans="1:8">
      <c r="A1276" t="s">
        <v>4</v>
      </c>
      <c r="B1276" s="4" t="s">
        <v>5</v>
      </c>
      <c r="C1276" s="4" t="s">
        <v>6</v>
      </c>
      <c r="D1276" s="4" t="s">
        <v>10</v>
      </c>
    </row>
    <row r="1277" spans="1:8">
      <c r="A1277" t="n">
        <v>12176</v>
      </c>
      <c r="B1277" s="56" t="n">
        <v>29</v>
      </c>
      <c r="C1277" s="7" t="s">
        <v>12</v>
      </c>
      <c r="D1277" s="7" t="n">
        <v>65533</v>
      </c>
    </row>
    <row r="1278" spans="1:8">
      <c r="A1278" t="s">
        <v>4</v>
      </c>
      <c r="B1278" s="4" t="s">
        <v>5</v>
      </c>
      <c r="C1278" s="4" t="s">
        <v>10</v>
      </c>
      <c r="D1278" s="4" t="s">
        <v>13</v>
      </c>
    </row>
    <row r="1279" spans="1:8">
      <c r="A1279" t="n">
        <v>12180</v>
      </c>
      <c r="B1279" s="40" t="n">
        <v>89</v>
      </c>
      <c r="C1279" s="7" t="n">
        <v>65533</v>
      </c>
      <c r="D1279" s="7" t="n">
        <v>1</v>
      </c>
    </row>
    <row r="1280" spans="1:8">
      <c r="A1280" t="s">
        <v>4</v>
      </c>
      <c r="B1280" s="4" t="s">
        <v>5</v>
      </c>
      <c r="C1280" s="4" t="s">
        <v>13</v>
      </c>
      <c r="D1280" s="4" t="s">
        <v>10</v>
      </c>
      <c r="E1280" s="4" t="s">
        <v>10</v>
      </c>
      <c r="F1280" s="4" t="s">
        <v>13</v>
      </c>
    </row>
    <row r="1281" spans="1:8">
      <c r="A1281" t="n">
        <v>12184</v>
      </c>
      <c r="B1281" s="30" t="n">
        <v>25</v>
      </c>
      <c r="C1281" s="7" t="n">
        <v>1</v>
      </c>
      <c r="D1281" s="7" t="n">
        <v>65535</v>
      </c>
      <c r="E1281" s="7" t="n">
        <v>65535</v>
      </c>
      <c r="F1281" s="7" t="n">
        <v>0</v>
      </c>
    </row>
    <row r="1282" spans="1:8">
      <c r="A1282" t="s">
        <v>4</v>
      </c>
      <c r="B1282" s="4" t="s">
        <v>5</v>
      </c>
      <c r="C1282" s="4" t="s">
        <v>13</v>
      </c>
      <c r="D1282" s="4" t="s">
        <v>10</v>
      </c>
      <c r="E1282" s="4" t="s">
        <v>6</v>
      </c>
      <c r="F1282" s="4" t="s">
        <v>6</v>
      </c>
      <c r="G1282" s="4" t="s">
        <v>6</v>
      </c>
      <c r="H1282" s="4" t="s">
        <v>6</v>
      </c>
    </row>
    <row r="1283" spans="1:8">
      <c r="A1283" t="n">
        <v>12191</v>
      </c>
      <c r="B1283" s="36" t="n">
        <v>51</v>
      </c>
      <c r="C1283" s="7" t="n">
        <v>3</v>
      </c>
      <c r="D1283" s="7" t="n">
        <v>0</v>
      </c>
      <c r="E1283" s="7" t="s">
        <v>130</v>
      </c>
      <c r="F1283" s="7" t="s">
        <v>120</v>
      </c>
      <c r="G1283" s="7" t="s">
        <v>46</v>
      </c>
      <c r="H1283" s="7" t="s">
        <v>47</v>
      </c>
    </row>
    <row r="1284" spans="1:8">
      <c r="A1284" t="s">
        <v>4</v>
      </c>
      <c r="B1284" s="4" t="s">
        <v>5</v>
      </c>
      <c r="C1284" s="4" t="s">
        <v>10</v>
      </c>
      <c r="D1284" s="4" t="s">
        <v>13</v>
      </c>
      <c r="E1284" s="4" t="s">
        <v>28</v>
      </c>
      <c r="F1284" s="4" t="s">
        <v>10</v>
      </c>
    </row>
    <row r="1285" spans="1:8">
      <c r="A1285" t="n">
        <v>12204</v>
      </c>
      <c r="B1285" s="62" t="n">
        <v>59</v>
      </c>
      <c r="C1285" s="7" t="n">
        <v>0</v>
      </c>
      <c r="D1285" s="7" t="n">
        <v>1</v>
      </c>
      <c r="E1285" s="7" t="n">
        <v>0.150000005960464</v>
      </c>
      <c r="F1285" s="7" t="n">
        <v>0</v>
      </c>
    </row>
    <row r="1286" spans="1:8">
      <c r="A1286" t="s">
        <v>4</v>
      </c>
      <c r="B1286" s="4" t="s">
        <v>5</v>
      </c>
      <c r="C1286" s="4" t="s">
        <v>10</v>
      </c>
    </row>
    <row r="1287" spans="1:8">
      <c r="A1287" t="n">
        <v>12214</v>
      </c>
      <c r="B1287" s="37" t="n">
        <v>16</v>
      </c>
      <c r="C1287" s="7" t="n">
        <v>1300</v>
      </c>
    </row>
    <row r="1288" spans="1:8">
      <c r="A1288" t="s">
        <v>4</v>
      </c>
      <c r="B1288" s="4" t="s">
        <v>5</v>
      </c>
      <c r="C1288" s="4" t="s">
        <v>13</v>
      </c>
      <c r="D1288" s="4" t="s">
        <v>10</v>
      </c>
      <c r="E1288" s="4" t="s">
        <v>28</v>
      </c>
    </row>
    <row r="1289" spans="1:8">
      <c r="A1289" t="n">
        <v>12217</v>
      </c>
      <c r="B1289" s="34" t="n">
        <v>58</v>
      </c>
      <c r="C1289" s="7" t="n">
        <v>101</v>
      </c>
      <c r="D1289" s="7" t="n">
        <v>500</v>
      </c>
      <c r="E1289" s="7" t="n">
        <v>1</v>
      </c>
    </row>
    <row r="1290" spans="1:8">
      <c r="A1290" t="s">
        <v>4</v>
      </c>
      <c r="B1290" s="4" t="s">
        <v>5</v>
      </c>
      <c r="C1290" s="4" t="s">
        <v>13</v>
      </c>
      <c r="D1290" s="4" t="s">
        <v>10</v>
      </c>
    </row>
    <row r="1291" spans="1:8">
      <c r="A1291" t="n">
        <v>12225</v>
      </c>
      <c r="B1291" s="34" t="n">
        <v>58</v>
      </c>
      <c r="C1291" s="7" t="n">
        <v>254</v>
      </c>
      <c r="D1291" s="7" t="n">
        <v>0</v>
      </c>
    </row>
    <row r="1292" spans="1:8">
      <c r="A1292" t="s">
        <v>4</v>
      </c>
      <c r="B1292" s="4" t="s">
        <v>5</v>
      </c>
      <c r="C1292" s="4" t="s">
        <v>10</v>
      </c>
      <c r="D1292" s="4" t="s">
        <v>9</v>
      </c>
    </row>
    <row r="1293" spans="1:8">
      <c r="A1293" t="n">
        <v>12229</v>
      </c>
      <c r="B1293" s="63" t="n">
        <v>44</v>
      </c>
      <c r="C1293" s="7" t="n">
        <v>0</v>
      </c>
      <c r="D1293" s="7" t="n">
        <v>256</v>
      </c>
    </row>
    <row r="1294" spans="1:8">
      <c r="A1294" t="s">
        <v>4</v>
      </c>
      <c r="B1294" s="4" t="s">
        <v>5</v>
      </c>
      <c r="C1294" s="4" t="s">
        <v>10</v>
      </c>
      <c r="D1294" s="4" t="s">
        <v>9</v>
      </c>
    </row>
    <row r="1295" spans="1:8">
      <c r="A1295" t="n">
        <v>12236</v>
      </c>
      <c r="B1295" s="55" t="n">
        <v>43</v>
      </c>
      <c r="C1295" s="7" t="n">
        <v>0</v>
      </c>
      <c r="D1295" s="7" t="n">
        <v>32768</v>
      </c>
    </row>
    <row r="1296" spans="1:8">
      <c r="A1296" t="s">
        <v>4</v>
      </c>
      <c r="B1296" s="4" t="s">
        <v>5</v>
      </c>
      <c r="C1296" s="4" t="s">
        <v>13</v>
      </c>
      <c r="D1296" s="4" t="s">
        <v>13</v>
      </c>
      <c r="E1296" s="4" t="s">
        <v>28</v>
      </c>
      <c r="F1296" s="4" t="s">
        <v>28</v>
      </c>
      <c r="G1296" s="4" t="s">
        <v>28</v>
      </c>
      <c r="H1296" s="4" t="s">
        <v>10</v>
      </c>
    </row>
    <row r="1297" spans="1:8">
      <c r="A1297" t="n">
        <v>12243</v>
      </c>
      <c r="B1297" s="28" t="n">
        <v>45</v>
      </c>
      <c r="C1297" s="7" t="n">
        <v>2</v>
      </c>
      <c r="D1297" s="7" t="n">
        <v>3</v>
      </c>
      <c r="E1297" s="7" t="n">
        <v>-8.60999965667725</v>
      </c>
      <c r="F1297" s="7" t="n">
        <v>39.5699996948242</v>
      </c>
      <c r="G1297" s="7" t="n">
        <v>129.399993896484</v>
      </c>
      <c r="H1297" s="7" t="n">
        <v>0</v>
      </c>
    </row>
    <row r="1298" spans="1:8">
      <c r="A1298" t="s">
        <v>4</v>
      </c>
      <c r="B1298" s="4" t="s">
        <v>5</v>
      </c>
      <c r="C1298" s="4" t="s">
        <v>13</v>
      </c>
      <c r="D1298" s="4" t="s">
        <v>13</v>
      </c>
      <c r="E1298" s="4" t="s">
        <v>28</v>
      </c>
      <c r="F1298" s="4" t="s">
        <v>28</v>
      </c>
      <c r="G1298" s="4" t="s">
        <v>28</v>
      </c>
      <c r="H1298" s="4" t="s">
        <v>10</v>
      </c>
      <c r="I1298" s="4" t="s">
        <v>13</v>
      </c>
    </row>
    <row r="1299" spans="1:8">
      <c r="A1299" t="n">
        <v>12260</v>
      </c>
      <c r="B1299" s="28" t="n">
        <v>45</v>
      </c>
      <c r="C1299" s="7" t="n">
        <v>4</v>
      </c>
      <c r="D1299" s="7" t="n">
        <v>3</v>
      </c>
      <c r="E1299" s="7" t="n">
        <v>24.1399993896484</v>
      </c>
      <c r="F1299" s="7" t="n">
        <v>142.990005493164</v>
      </c>
      <c r="G1299" s="7" t="n">
        <v>0</v>
      </c>
      <c r="H1299" s="7" t="n">
        <v>0</v>
      </c>
      <c r="I1299" s="7" t="n">
        <v>0</v>
      </c>
    </row>
    <row r="1300" spans="1:8">
      <c r="A1300" t="s">
        <v>4</v>
      </c>
      <c r="B1300" s="4" t="s">
        <v>5</v>
      </c>
      <c r="C1300" s="4" t="s">
        <v>13</v>
      </c>
      <c r="D1300" s="4" t="s">
        <v>13</v>
      </c>
      <c r="E1300" s="4" t="s">
        <v>28</v>
      </c>
      <c r="F1300" s="4" t="s">
        <v>10</v>
      </c>
    </row>
    <row r="1301" spans="1:8">
      <c r="A1301" t="n">
        <v>12278</v>
      </c>
      <c r="B1301" s="28" t="n">
        <v>45</v>
      </c>
      <c r="C1301" s="7" t="n">
        <v>5</v>
      </c>
      <c r="D1301" s="7" t="n">
        <v>3</v>
      </c>
      <c r="E1301" s="7" t="n">
        <v>1</v>
      </c>
      <c r="F1301" s="7" t="n">
        <v>0</v>
      </c>
    </row>
    <row r="1302" spans="1:8">
      <c r="A1302" t="s">
        <v>4</v>
      </c>
      <c r="B1302" s="4" t="s">
        <v>5</v>
      </c>
      <c r="C1302" s="4" t="s">
        <v>13</v>
      </c>
      <c r="D1302" s="4" t="s">
        <v>13</v>
      </c>
      <c r="E1302" s="4" t="s">
        <v>28</v>
      </c>
      <c r="F1302" s="4" t="s">
        <v>10</v>
      </c>
    </row>
    <row r="1303" spans="1:8">
      <c r="A1303" t="n">
        <v>12287</v>
      </c>
      <c r="B1303" s="28" t="n">
        <v>45</v>
      </c>
      <c r="C1303" s="7" t="n">
        <v>11</v>
      </c>
      <c r="D1303" s="7" t="n">
        <v>3</v>
      </c>
      <c r="E1303" s="7" t="n">
        <v>39.9000015258789</v>
      </c>
      <c r="F1303" s="7" t="n">
        <v>0</v>
      </c>
    </row>
    <row r="1304" spans="1:8">
      <c r="A1304" t="s">
        <v>4</v>
      </c>
      <c r="B1304" s="4" t="s">
        <v>5</v>
      </c>
      <c r="C1304" s="4" t="s">
        <v>13</v>
      </c>
      <c r="D1304" s="4" t="s">
        <v>13</v>
      </c>
      <c r="E1304" s="4" t="s">
        <v>28</v>
      </c>
      <c r="F1304" s="4" t="s">
        <v>28</v>
      </c>
      <c r="G1304" s="4" t="s">
        <v>28</v>
      </c>
      <c r="H1304" s="4" t="s">
        <v>10</v>
      </c>
    </row>
    <row r="1305" spans="1:8">
      <c r="A1305" t="n">
        <v>12296</v>
      </c>
      <c r="B1305" s="28" t="n">
        <v>45</v>
      </c>
      <c r="C1305" s="7" t="n">
        <v>2</v>
      </c>
      <c r="D1305" s="7" t="n">
        <v>3</v>
      </c>
      <c r="E1305" s="7" t="n">
        <v>-8.60999965667725</v>
      </c>
      <c r="F1305" s="7" t="n">
        <v>40.0699996948242</v>
      </c>
      <c r="G1305" s="7" t="n">
        <v>129.399993896484</v>
      </c>
      <c r="H1305" s="7" t="n">
        <v>2000</v>
      </c>
    </row>
    <row r="1306" spans="1:8">
      <c r="A1306" t="s">
        <v>4</v>
      </c>
      <c r="B1306" s="4" t="s">
        <v>5</v>
      </c>
      <c r="C1306" s="4" t="s">
        <v>10</v>
      </c>
      <c r="D1306" s="4" t="s">
        <v>9</v>
      </c>
    </row>
    <row r="1307" spans="1:8">
      <c r="A1307" t="n">
        <v>12313</v>
      </c>
      <c r="B1307" s="63" t="n">
        <v>44</v>
      </c>
      <c r="C1307" s="7" t="n">
        <v>7033</v>
      </c>
      <c r="D1307" s="7" t="n">
        <v>1</v>
      </c>
    </row>
    <row r="1308" spans="1:8">
      <c r="A1308" t="s">
        <v>4</v>
      </c>
      <c r="B1308" s="4" t="s">
        <v>5</v>
      </c>
      <c r="C1308" s="4" t="s">
        <v>10</v>
      </c>
      <c r="D1308" s="4" t="s">
        <v>13</v>
      </c>
      <c r="E1308" s="4" t="s">
        <v>6</v>
      </c>
      <c r="F1308" s="4" t="s">
        <v>28</v>
      </c>
      <c r="G1308" s="4" t="s">
        <v>28</v>
      </c>
      <c r="H1308" s="4" t="s">
        <v>28</v>
      </c>
    </row>
    <row r="1309" spans="1:8">
      <c r="A1309" t="n">
        <v>12320</v>
      </c>
      <c r="B1309" s="49" t="n">
        <v>48</v>
      </c>
      <c r="C1309" s="7" t="n">
        <v>0</v>
      </c>
      <c r="D1309" s="7" t="n">
        <v>0</v>
      </c>
      <c r="E1309" s="7" t="s">
        <v>94</v>
      </c>
      <c r="F1309" s="7" t="n">
        <v>0</v>
      </c>
      <c r="G1309" s="7" t="n">
        <v>1</v>
      </c>
      <c r="H1309" s="7" t="n">
        <v>2.80259692864963e-45</v>
      </c>
    </row>
    <row r="1310" spans="1:8">
      <c r="A1310" t="s">
        <v>4</v>
      </c>
      <c r="B1310" s="4" t="s">
        <v>5</v>
      </c>
      <c r="C1310" s="4" t="s">
        <v>10</v>
      </c>
      <c r="D1310" s="4" t="s">
        <v>28</v>
      </c>
      <c r="E1310" s="4" t="s">
        <v>28</v>
      </c>
      <c r="F1310" s="4" t="s">
        <v>13</v>
      </c>
    </row>
    <row r="1311" spans="1:8">
      <c r="A1311" t="n">
        <v>12349</v>
      </c>
      <c r="B1311" s="64" t="n">
        <v>52</v>
      </c>
      <c r="C1311" s="7" t="n">
        <v>0</v>
      </c>
      <c r="D1311" s="7" t="n">
        <v>310.399993896484</v>
      </c>
      <c r="E1311" s="7" t="n">
        <v>0</v>
      </c>
      <c r="F1311" s="7" t="n">
        <v>0</v>
      </c>
    </row>
    <row r="1312" spans="1:8">
      <c r="A1312" t="s">
        <v>4</v>
      </c>
      <c r="B1312" s="4" t="s">
        <v>5</v>
      </c>
      <c r="C1312" s="4" t="s">
        <v>13</v>
      </c>
      <c r="D1312" s="4" t="s">
        <v>10</v>
      </c>
    </row>
    <row r="1313" spans="1:9">
      <c r="A1313" t="n">
        <v>12361</v>
      </c>
      <c r="B1313" s="34" t="n">
        <v>58</v>
      </c>
      <c r="C1313" s="7" t="n">
        <v>255</v>
      </c>
      <c r="D1313" s="7" t="n">
        <v>0</v>
      </c>
    </row>
    <row r="1314" spans="1:9">
      <c r="A1314" t="s">
        <v>4</v>
      </c>
      <c r="B1314" s="4" t="s">
        <v>5</v>
      </c>
      <c r="C1314" s="4" t="s">
        <v>10</v>
      </c>
      <c r="D1314" s="4" t="s">
        <v>13</v>
      </c>
      <c r="E1314" s="4" t="s">
        <v>6</v>
      </c>
    </row>
    <row r="1315" spans="1:9">
      <c r="A1315" t="n">
        <v>12365</v>
      </c>
      <c r="B1315" s="65" t="n">
        <v>86</v>
      </c>
      <c r="C1315" s="7" t="n">
        <v>0</v>
      </c>
      <c r="D1315" s="7" t="n">
        <v>0</v>
      </c>
      <c r="E1315" s="7" t="s">
        <v>12</v>
      </c>
    </row>
    <row r="1316" spans="1:9">
      <c r="A1316" t="s">
        <v>4</v>
      </c>
      <c r="B1316" s="4" t="s">
        <v>5</v>
      </c>
      <c r="C1316" s="4" t="s">
        <v>10</v>
      </c>
      <c r="D1316" s="4" t="s">
        <v>28</v>
      </c>
      <c r="E1316" s="4" t="s">
        <v>28</v>
      </c>
      <c r="F1316" s="4" t="s">
        <v>13</v>
      </c>
    </row>
    <row r="1317" spans="1:9">
      <c r="A1317" t="n">
        <v>12370</v>
      </c>
      <c r="B1317" s="64" t="n">
        <v>52</v>
      </c>
      <c r="C1317" s="7" t="n">
        <v>0</v>
      </c>
      <c r="D1317" s="7" t="n">
        <v>128</v>
      </c>
      <c r="E1317" s="7" t="n">
        <v>5</v>
      </c>
      <c r="F1317" s="7" t="n">
        <v>0</v>
      </c>
    </row>
    <row r="1318" spans="1:9">
      <c r="A1318" t="s">
        <v>4</v>
      </c>
      <c r="B1318" s="4" t="s">
        <v>5</v>
      </c>
      <c r="C1318" s="4" t="s">
        <v>10</v>
      </c>
      <c r="D1318" s="4" t="s">
        <v>10</v>
      </c>
      <c r="E1318" s="4" t="s">
        <v>10</v>
      </c>
    </row>
    <row r="1319" spans="1:9">
      <c r="A1319" t="n">
        <v>12382</v>
      </c>
      <c r="B1319" s="61" t="n">
        <v>61</v>
      </c>
      <c r="C1319" s="7" t="n">
        <v>0</v>
      </c>
      <c r="D1319" s="7" t="n">
        <v>7032</v>
      </c>
      <c r="E1319" s="7" t="n">
        <v>1000</v>
      </c>
    </row>
    <row r="1320" spans="1:9">
      <c r="A1320" t="s">
        <v>4</v>
      </c>
      <c r="B1320" s="4" t="s">
        <v>5</v>
      </c>
      <c r="C1320" s="4" t="s">
        <v>10</v>
      </c>
    </row>
    <row r="1321" spans="1:9">
      <c r="A1321" t="n">
        <v>12389</v>
      </c>
      <c r="B1321" s="66" t="n">
        <v>54</v>
      </c>
      <c r="C1321" s="7" t="n">
        <v>0</v>
      </c>
    </row>
    <row r="1322" spans="1:9">
      <c r="A1322" t="s">
        <v>4</v>
      </c>
      <c r="B1322" s="4" t="s">
        <v>5</v>
      </c>
      <c r="C1322" s="4" t="s">
        <v>10</v>
      </c>
      <c r="D1322" s="4" t="s">
        <v>9</v>
      </c>
    </row>
    <row r="1323" spans="1:9">
      <c r="A1323" t="n">
        <v>12392</v>
      </c>
      <c r="B1323" s="63" t="n">
        <v>44</v>
      </c>
      <c r="C1323" s="7" t="n">
        <v>0</v>
      </c>
      <c r="D1323" s="7" t="n">
        <v>32768</v>
      </c>
    </row>
    <row r="1324" spans="1:9">
      <c r="A1324" t="s">
        <v>4</v>
      </c>
      <c r="B1324" s="4" t="s">
        <v>5</v>
      </c>
      <c r="C1324" s="4" t="s">
        <v>13</v>
      </c>
      <c r="D1324" s="4" t="s">
        <v>28</v>
      </c>
      <c r="E1324" s="4" t="s">
        <v>28</v>
      </c>
      <c r="F1324" s="4" t="s">
        <v>28</v>
      </c>
    </row>
    <row r="1325" spans="1:9">
      <c r="A1325" t="n">
        <v>12399</v>
      </c>
      <c r="B1325" s="28" t="n">
        <v>45</v>
      </c>
      <c r="C1325" s="7" t="n">
        <v>9</v>
      </c>
      <c r="D1325" s="7" t="n">
        <v>0.0399999991059303</v>
      </c>
      <c r="E1325" s="7" t="n">
        <v>0.0399999991059303</v>
      </c>
      <c r="F1325" s="7" t="n">
        <v>0.150000005960464</v>
      </c>
    </row>
    <row r="1326" spans="1:9">
      <c r="A1326" t="s">
        <v>4</v>
      </c>
      <c r="B1326" s="4" t="s">
        <v>5</v>
      </c>
      <c r="C1326" s="4" t="s">
        <v>13</v>
      </c>
      <c r="D1326" s="4" t="s">
        <v>10</v>
      </c>
      <c r="E1326" s="4" t="s">
        <v>6</v>
      </c>
    </row>
    <row r="1327" spans="1:9">
      <c r="A1327" t="n">
        <v>12413</v>
      </c>
      <c r="B1327" s="36" t="n">
        <v>51</v>
      </c>
      <c r="C1327" s="7" t="n">
        <v>4</v>
      </c>
      <c r="D1327" s="7" t="n">
        <v>0</v>
      </c>
      <c r="E1327" s="7" t="s">
        <v>131</v>
      </c>
    </row>
    <row r="1328" spans="1:9">
      <c r="A1328" t="s">
        <v>4</v>
      </c>
      <c r="B1328" s="4" t="s">
        <v>5</v>
      </c>
      <c r="C1328" s="4" t="s">
        <v>10</v>
      </c>
    </row>
    <row r="1329" spans="1:6">
      <c r="A1329" t="n">
        <v>12428</v>
      </c>
      <c r="B1329" s="37" t="n">
        <v>16</v>
      </c>
      <c r="C1329" s="7" t="n">
        <v>0</v>
      </c>
    </row>
    <row r="1330" spans="1:6">
      <c r="A1330" t="s">
        <v>4</v>
      </c>
      <c r="B1330" s="4" t="s">
        <v>5</v>
      </c>
      <c r="C1330" s="4" t="s">
        <v>10</v>
      </c>
      <c r="D1330" s="4" t="s">
        <v>13</v>
      </c>
      <c r="E1330" s="4" t="s">
        <v>9</v>
      </c>
      <c r="F1330" s="4" t="s">
        <v>38</v>
      </c>
      <c r="G1330" s="4" t="s">
        <v>13</v>
      </c>
      <c r="H1330" s="4" t="s">
        <v>13</v>
      </c>
      <c r="I1330" s="4" t="s">
        <v>13</v>
      </c>
    </row>
    <row r="1331" spans="1:6">
      <c r="A1331" t="n">
        <v>12431</v>
      </c>
      <c r="B1331" s="38" t="n">
        <v>26</v>
      </c>
      <c r="C1331" s="7" t="n">
        <v>0</v>
      </c>
      <c r="D1331" s="7" t="n">
        <v>17</v>
      </c>
      <c r="E1331" s="7" t="n">
        <v>53959</v>
      </c>
      <c r="F1331" s="7" t="s">
        <v>132</v>
      </c>
      <c r="G1331" s="7" t="n">
        <v>8</v>
      </c>
      <c r="H1331" s="7" t="n">
        <v>2</v>
      </c>
      <c r="I1331" s="7" t="n">
        <v>0</v>
      </c>
    </row>
    <row r="1332" spans="1:6">
      <c r="A1332" t="s">
        <v>4</v>
      </c>
      <c r="B1332" s="4" t="s">
        <v>5</v>
      </c>
      <c r="C1332" s="4" t="s">
        <v>10</v>
      </c>
    </row>
    <row r="1333" spans="1:6">
      <c r="A1333" t="n">
        <v>12446</v>
      </c>
      <c r="B1333" s="37" t="n">
        <v>16</v>
      </c>
      <c r="C1333" s="7" t="n">
        <v>1500</v>
      </c>
    </row>
    <row r="1334" spans="1:6">
      <c r="A1334" t="s">
        <v>4</v>
      </c>
      <c r="B1334" s="4" t="s">
        <v>5</v>
      </c>
      <c r="C1334" s="4" t="s">
        <v>10</v>
      </c>
      <c r="D1334" s="4" t="s">
        <v>13</v>
      </c>
    </row>
    <row r="1335" spans="1:6">
      <c r="A1335" t="n">
        <v>12449</v>
      </c>
      <c r="B1335" s="40" t="n">
        <v>89</v>
      </c>
      <c r="C1335" s="7" t="n">
        <v>65533</v>
      </c>
      <c r="D1335" s="7" t="n">
        <v>0</v>
      </c>
    </row>
    <row r="1336" spans="1:6">
      <c r="A1336" t="s">
        <v>4</v>
      </c>
      <c r="B1336" s="4" t="s">
        <v>5</v>
      </c>
      <c r="C1336" s="4" t="s">
        <v>13</v>
      </c>
      <c r="D1336" s="4" t="s">
        <v>13</v>
      </c>
      <c r="E1336" s="4" t="s">
        <v>28</v>
      </c>
      <c r="F1336" s="4" t="s">
        <v>10</v>
      </c>
    </row>
    <row r="1337" spans="1:6">
      <c r="A1337" t="n">
        <v>12453</v>
      </c>
      <c r="B1337" s="28" t="n">
        <v>45</v>
      </c>
      <c r="C1337" s="7" t="n">
        <v>5</v>
      </c>
      <c r="D1337" s="7" t="n">
        <v>3</v>
      </c>
      <c r="E1337" s="7" t="n">
        <v>1.29999995231628</v>
      </c>
      <c r="F1337" s="7" t="n">
        <v>1500</v>
      </c>
    </row>
    <row r="1338" spans="1:6">
      <c r="A1338" t="s">
        <v>4</v>
      </c>
      <c r="B1338" s="4" t="s">
        <v>5</v>
      </c>
      <c r="C1338" s="4" t="s">
        <v>10</v>
      </c>
    </row>
    <row r="1339" spans="1:6">
      <c r="A1339" t="n">
        <v>12462</v>
      </c>
      <c r="B1339" s="37" t="n">
        <v>16</v>
      </c>
      <c r="C1339" s="7" t="n">
        <v>750</v>
      </c>
    </row>
    <row r="1340" spans="1:6">
      <c r="A1340" t="s">
        <v>4</v>
      </c>
      <c r="B1340" s="4" t="s">
        <v>5</v>
      </c>
      <c r="C1340" s="4" t="s">
        <v>13</v>
      </c>
      <c r="D1340" s="4" t="s">
        <v>10</v>
      </c>
      <c r="E1340" s="4" t="s">
        <v>28</v>
      </c>
    </row>
    <row r="1341" spans="1:6">
      <c r="A1341" t="n">
        <v>12465</v>
      </c>
      <c r="B1341" s="34" t="n">
        <v>58</v>
      </c>
      <c r="C1341" s="7" t="n">
        <v>101</v>
      </c>
      <c r="D1341" s="7" t="n">
        <v>1000</v>
      </c>
      <c r="E1341" s="7" t="n">
        <v>1</v>
      </c>
    </row>
    <row r="1342" spans="1:6">
      <c r="A1342" t="s">
        <v>4</v>
      </c>
      <c r="B1342" s="4" t="s">
        <v>5</v>
      </c>
      <c r="C1342" s="4" t="s">
        <v>13</v>
      </c>
      <c r="D1342" s="4" t="s">
        <v>10</v>
      </c>
    </row>
    <row r="1343" spans="1:6">
      <c r="A1343" t="n">
        <v>12473</v>
      </c>
      <c r="B1343" s="34" t="n">
        <v>58</v>
      </c>
      <c r="C1343" s="7" t="n">
        <v>254</v>
      </c>
      <c r="D1343" s="7" t="n">
        <v>0</v>
      </c>
    </row>
    <row r="1344" spans="1:6">
      <c r="A1344" t="s">
        <v>4</v>
      </c>
      <c r="B1344" s="4" t="s">
        <v>5</v>
      </c>
      <c r="C1344" s="4" t="s">
        <v>13</v>
      </c>
      <c r="D1344" s="4" t="s">
        <v>10</v>
      </c>
      <c r="E1344" s="4" t="s">
        <v>9</v>
      </c>
      <c r="F1344" s="4" t="s">
        <v>10</v>
      </c>
      <c r="G1344" s="4" t="s">
        <v>9</v>
      </c>
      <c r="H1344" s="4" t="s">
        <v>13</v>
      </c>
    </row>
    <row r="1345" spans="1:9">
      <c r="A1345" t="n">
        <v>12477</v>
      </c>
      <c r="B1345" s="16" t="n">
        <v>49</v>
      </c>
      <c r="C1345" s="7" t="n">
        <v>0</v>
      </c>
      <c r="D1345" s="7" t="n">
        <v>213</v>
      </c>
      <c r="E1345" s="7" t="n">
        <v>1065353216</v>
      </c>
      <c r="F1345" s="7" t="n">
        <v>0</v>
      </c>
      <c r="G1345" s="7" t="n">
        <v>0</v>
      </c>
      <c r="H1345" s="7" t="n">
        <v>0</v>
      </c>
    </row>
    <row r="1346" spans="1:9">
      <c r="A1346" t="s">
        <v>4</v>
      </c>
      <c r="B1346" s="4" t="s">
        <v>5</v>
      </c>
      <c r="C1346" s="4" t="s">
        <v>13</v>
      </c>
      <c r="D1346" s="4" t="s">
        <v>13</v>
      </c>
      <c r="E1346" s="4" t="s">
        <v>28</v>
      </c>
      <c r="F1346" s="4" t="s">
        <v>28</v>
      </c>
      <c r="G1346" s="4" t="s">
        <v>28</v>
      </c>
      <c r="H1346" s="4" t="s">
        <v>10</v>
      </c>
    </row>
    <row r="1347" spans="1:9">
      <c r="A1347" t="n">
        <v>12492</v>
      </c>
      <c r="B1347" s="28" t="n">
        <v>45</v>
      </c>
      <c r="C1347" s="7" t="n">
        <v>2</v>
      </c>
      <c r="D1347" s="7" t="n">
        <v>3</v>
      </c>
      <c r="E1347" s="7" t="n">
        <v>-7.26999998092651</v>
      </c>
      <c r="F1347" s="7" t="n">
        <v>39.0699996948242</v>
      </c>
      <c r="G1347" s="7" t="n">
        <v>127.800003051758</v>
      </c>
      <c r="H1347" s="7" t="n">
        <v>0</v>
      </c>
    </row>
    <row r="1348" spans="1:9">
      <c r="A1348" t="s">
        <v>4</v>
      </c>
      <c r="B1348" s="4" t="s">
        <v>5</v>
      </c>
      <c r="C1348" s="4" t="s">
        <v>13</v>
      </c>
      <c r="D1348" s="4" t="s">
        <v>13</v>
      </c>
      <c r="E1348" s="4" t="s">
        <v>28</v>
      </c>
      <c r="F1348" s="4" t="s">
        <v>28</v>
      </c>
      <c r="G1348" s="4" t="s">
        <v>28</v>
      </c>
      <c r="H1348" s="4" t="s">
        <v>10</v>
      </c>
      <c r="I1348" s="4" t="s">
        <v>13</v>
      </c>
    </row>
    <row r="1349" spans="1:9">
      <c r="A1349" t="n">
        <v>12509</v>
      </c>
      <c r="B1349" s="28" t="n">
        <v>45</v>
      </c>
      <c r="C1349" s="7" t="n">
        <v>4</v>
      </c>
      <c r="D1349" s="7" t="n">
        <v>3</v>
      </c>
      <c r="E1349" s="7" t="n">
        <v>358.019989013672</v>
      </c>
      <c r="F1349" s="7" t="n">
        <v>309.420013427734</v>
      </c>
      <c r="G1349" s="7" t="n">
        <v>8</v>
      </c>
      <c r="H1349" s="7" t="n">
        <v>0</v>
      </c>
      <c r="I1349" s="7" t="n">
        <v>0</v>
      </c>
    </row>
    <row r="1350" spans="1:9">
      <c r="A1350" t="s">
        <v>4</v>
      </c>
      <c r="B1350" s="4" t="s">
        <v>5</v>
      </c>
      <c r="C1350" s="4" t="s">
        <v>13</v>
      </c>
      <c r="D1350" s="4" t="s">
        <v>13</v>
      </c>
      <c r="E1350" s="4" t="s">
        <v>28</v>
      </c>
      <c r="F1350" s="4" t="s">
        <v>10</v>
      </c>
    </row>
    <row r="1351" spans="1:9">
      <c r="A1351" t="n">
        <v>12527</v>
      </c>
      <c r="B1351" s="28" t="n">
        <v>45</v>
      </c>
      <c r="C1351" s="7" t="n">
        <v>5</v>
      </c>
      <c r="D1351" s="7" t="n">
        <v>3</v>
      </c>
      <c r="E1351" s="7" t="n">
        <v>4</v>
      </c>
      <c r="F1351" s="7" t="n">
        <v>0</v>
      </c>
    </row>
    <row r="1352" spans="1:9">
      <c r="A1352" t="s">
        <v>4</v>
      </c>
      <c r="B1352" s="4" t="s">
        <v>5</v>
      </c>
      <c r="C1352" s="4" t="s">
        <v>13</v>
      </c>
      <c r="D1352" s="4" t="s">
        <v>13</v>
      </c>
      <c r="E1352" s="4" t="s">
        <v>28</v>
      </c>
      <c r="F1352" s="4" t="s">
        <v>10</v>
      </c>
    </row>
    <row r="1353" spans="1:9">
      <c r="A1353" t="n">
        <v>12536</v>
      </c>
      <c r="B1353" s="28" t="n">
        <v>45</v>
      </c>
      <c r="C1353" s="7" t="n">
        <v>11</v>
      </c>
      <c r="D1353" s="7" t="n">
        <v>3</v>
      </c>
      <c r="E1353" s="7" t="n">
        <v>24.7000007629395</v>
      </c>
      <c r="F1353" s="7" t="n">
        <v>0</v>
      </c>
    </row>
    <row r="1354" spans="1:9">
      <c r="A1354" t="s">
        <v>4</v>
      </c>
      <c r="B1354" s="4" t="s">
        <v>5</v>
      </c>
      <c r="C1354" s="4" t="s">
        <v>13</v>
      </c>
      <c r="D1354" s="4" t="s">
        <v>13</v>
      </c>
      <c r="E1354" s="4" t="s">
        <v>28</v>
      </c>
      <c r="F1354" s="4" t="s">
        <v>28</v>
      </c>
      <c r="G1354" s="4" t="s">
        <v>28</v>
      </c>
      <c r="H1354" s="4" t="s">
        <v>10</v>
      </c>
    </row>
    <row r="1355" spans="1:9">
      <c r="A1355" t="n">
        <v>12545</v>
      </c>
      <c r="B1355" s="28" t="n">
        <v>45</v>
      </c>
      <c r="C1355" s="7" t="n">
        <v>2</v>
      </c>
      <c r="D1355" s="7" t="n">
        <v>3</v>
      </c>
      <c r="E1355" s="7" t="n">
        <v>-7.26999998092651</v>
      </c>
      <c r="F1355" s="7" t="n">
        <v>40.5299987792969</v>
      </c>
      <c r="G1355" s="7" t="n">
        <v>127.800003051758</v>
      </c>
      <c r="H1355" s="7" t="n">
        <v>8000</v>
      </c>
    </row>
    <row r="1356" spans="1:9">
      <c r="A1356" t="s">
        <v>4</v>
      </c>
      <c r="B1356" s="4" t="s">
        <v>5</v>
      </c>
      <c r="C1356" s="4" t="s">
        <v>13</v>
      </c>
      <c r="D1356" s="4" t="s">
        <v>13</v>
      </c>
      <c r="E1356" s="4" t="s">
        <v>28</v>
      </c>
      <c r="F1356" s="4" t="s">
        <v>28</v>
      </c>
      <c r="G1356" s="4" t="s">
        <v>28</v>
      </c>
      <c r="H1356" s="4" t="s">
        <v>10</v>
      </c>
      <c r="I1356" s="4" t="s">
        <v>13</v>
      </c>
    </row>
    <row r="1357" spans="1:9">
      <c r="A1357" t="n">
        <v>12562</v>
      </c>
      <c r="B1357" s="28" t="n">
        <v>45</v>
      </c>
      <c r="C1357" s="7" t="n">
        <v>4</v>
      </c>
      <c r="D1357" s="7" t="n">
        <v>3</v>
      </c>
      <c r="E1357" s="7" t="n">
        <v>346.630004882813</v>
      </c>
      <c r="F1357" s="7" t="n">
        <v>303.570007324219</v>
      </c>
      <c r="G1357" s="7" t="n">
        <v>8</v>
      </c>
      <c r="H1357" s="7" t="n">
        <v>8000</v>
      </c>
      <c r="I1357" s="7" t="n">
        <v>0</v>
      </c>
    </row>
    <row r="1358" spans="1:9">
      <c r="A1358" t="s">
        <v>4</v>
      </c>
      <c r="B1358" s="4" t="s">
        <v>5</v>
      </c>
      <c r="C1358" s="4" t="s">
        <v>13</v>
      </c>
      <c r="D1358" s="4" t="s">
        <v>10</v>
      </c>
    </row>
    <row r="1359" spans="1:9">
      <c r="A1359" t="n">
        <v>12580</v>
      </c>
      <c r="B1359" s="34" t="n">
        <v>58</v>
      </c>
      <c r="C1359" s="7" t="n">
        <v>255</v>
      </c>
      <c r="D1359" s="7" t="n">
        <v>0</v>
      </c>
    </row>
    <row r="1360" spans="1:9">
      <c r="A1360" t="s">
        <v>4</v>
      </c>
      <c r="B1360" s="4" t="s">
        <v>5</v>
      </c>
      <c r="C1360" s="4" t="s">
        <v>13</v>
      </c>
      <c r="D1360" s="4" t="s">
        <v>10</v>
      </c>
    </row>
    <row r="1361" spans="1:9">
      <c r="A1361" t="n">
        <v>12584</v>
      </c>
      <c r="B1361" s="28" t="n">
        <v>45</v>
      </c>
      <c r="C1361" s="7" t="n">
        <v>7</v>
      </c>
      <c r="D1361" s="7" t="n">
        <v>255</v>
      </c>
    </row>
    <row r="1362" spans="1:9">
      <c r="A1362" t="s">
        <v>4</v>
      </c>
      <c r="B1362" s="4" t="s">
        <v>5</v>
      </c>
      <c r="C1362" s="4" t="s">
        <v>10</v>
      </c>
    </row>
    <row r="1363" spans="1:9">
      <c r="A1363" t="n">
        <v>12588</v>
      </c>
      <c r="B1363" s="37" t="n">
        <v>16</v>
      </c>
      <c r="C1363" s="7" t="n">
        <v>300</v>
      </c>
    </row>
    <row r="1364" spans="1:9">
      <c r="A1364" t="s">
        <v>4</v>
      </c>
      <c r="B1364" s="4" t="s">
        <v>5</v>
      </c>
      <c r="C1364" s="4" t="s">
        <v>13</v>
      </c>
      <c r="D1364" s="4" t="s">
        <v>10</v>
      </c>
      <c r="E1364" s="4" t="s">
        <v>28</v>
      </c>
    </row>
    <row r="1365" spans="1:9">
      <c r="A1365" t="n">
        <v>12591</v>
      </c>
      <c r="B1365" s="34" t="n">
        <v>58</v>
      </c>
      <c r="C1365" s="7" t="n">
        <v>101</v>
      </c>
      <c r="D1365" s="7" t="n">
        <v>500</v>
      </c>
      <c r="E1365" s="7" t="n">
        <v>1</v>
      </c>
    </row>
    <row r="1366" spans="1:9">
      <c r="A1366" t="s">
        <v>4</v>
      </c>
      <c r="B1366" s="4" t="s">
        <v>5</v>
      </c>
      <c r="C1366" s="4" t="s">
        <v>13</v>
      </c>
      <c r="D1366" s="4" t="s">
        <v>10</v>
      </c>
    </row>
    <row r="1367" spans="1:9">
      <c r="A1367" t="n">
        <v>12599</v>
      </c>
      <c r="B1367" s="34" t="n">
        <v>58</v>
      </c>
      <c r="C1367" s="7" t="n">
        <v>254</v>
      </c>
      <c r="D1367" s="7" t="n">
        <v>0</v>
      </c>
    </row>
    <row r="1368" spans="1:9">
      <c r="A1368" t="s">
        <v>4</v>
      </c>
      <c r="B1368" s="4" t="s">
        <v>5</v>
      </c>
      <c r="C1368" s="4" t="s">
        <v>13</v>
      </c>
      <c r="D1368" s="4" t="s">
        <v>13</v>
      </c>
      <c r="E1368" s="4" t="s">
        <v>28</v>
      </c>
      <c r="F1368" s="4" t="s">
        <v>28</v>
      </c>
      <c r="G1368" s="4" t="s">
        <v>28</v>
      </c>
      <c r="H1368" s="4" t="s">
        <v>10</v>
      </c>
    </row>
    <row r="1369" spans="1:9">
      <c r="A1369" t="n">
        <v>12603</v>
      </c>
      <c r="B1369" s="28" t="n">
        <v>45</v>
      </c>
      <c r="C1369" s="7" t="n">
        <v>2</v>
      </c>
      <c r="D1369" s="7" t="n">
        <v>3</v>
      </c>
      <c r="E1369" s="7" t="n">
        <v>-3.92000007629395</v>
      </c>
      <c r="F1369" s="7" t="n">
        <v>42.5499992370605</v>
      </c>
      <c r="G1369" s="7" t="n">
        <v>126.169998168945</v>
      </c>
      <c r="H1369" s="7" t="n">
        <v>0</v>
      </c>
    </row>
    <row r="1370" spans="1:9">
      <c r="A1370" t="s">
        <v>4</v>
      </c>
      <c r="B1370" s="4" t="s">
        <v>5</v>
      </c>
      <c r="C1370" s="4" t="s">
        <v>13</v>
      </c>
      <c r="D1370" s="4" t="s">
        <v>13</v>
      </c>
      <c r="E1370" s="4" t="s">
        <v>28</v>
      </c>
      <c r="F1370" s="4" t="s">
        <v>28</v>
      </c>
      <c r="G1370" s="4" t="s">
        <v>28</v>
      </c>
      <c r="H1370" s="4" t="s">
        <v>10</v>
      </c>
      <c r="I1370" s="4" t="s">
        <v>13</v>
      </c>
    </row>
    <row r="1371" spans="1:9">
      <c r="A1371" t="n">
        <v>12620</v>
      </c>
      <c r="B1371" s="28" t="n">
        <v>45</v>
      </c>
      <c r="C1371" s="7" t="n">
        <v>4</v>
      </c>
      <c r="D1371" s="7" t="n">
        <v>3</v>
      </c>
      <c r="E1371" s="7" t="n">
        <v>348.230010986328</v>
      </c>
      <c r="F1371" s="7" t="n">
        <v>281.579986572266</v>
      </c>
      <c r="G1371" s="7" t="n">
        <v>8</v>
      </c>
      <c r="H1371" s="7" t="n">
        <v>0</v>
      </c>
      <c r="I1371" s="7" t="n">
        <v>0</v>
      </c>
    </row>
    <row r="1372" spans="1:9">
      <c r="A1372" t="s">
        <v>4</v>
      </c>
      <c r="B1372" s="4" t="s">
        <v>5</v>
      </c>
      <c r="C1372" s="4" t="s">
        <v>13</v>
      </c>
      <c r="D1372" s="4" t="s">
        <v>13</v>
      </c>
      <c r="E1372" s="4" t="s">
        <v>28</v>
      </c>
      <c r="F1372" s="4" t="s">
        <v>10</v>
      </c>
    </row>
    <row r="1373" spans="1:9">
      <c r="A1373" t="n">
        <v>12638</v>
      </c>
      <c r="B1373" s="28" t="n">
        <v>45</v>
      </c>
      <c r="C1373" s="7" t="n">
        <v>5</v>
      </c>
      <c r="D1373" s="7" t="n">
        <v>3</v>
      </c>
      <c r="E1373" s="7" t="n">
        <v>1.20000004768372</v>
      </c>
      <c r="F1373" s="7" t="n">
        <v>0</v>
      </c>
    </row>
    <row r="1374" spans="1:9">
      <c r="A1374" t="s">
        <v>4</v>
      </c>
      <c r="B1374" s="4" t="s">
        <v>5</v>
      </c>
      <c r="C1374" s="4" t="s">
        <v>13</v>
      </c>
      <c r="D1374" s="4" t="s">
        <v>13</v>
      </c>
      <c r="E1374" s="4" t="s">
        <v>28</v>
      </c>
      <c r="F1374" s="4" t="s">
        <v>10</v>
      </c>
    </row>
    <row r="1375" spans="1:9">
      <c r="A1375" t="n">
        <v>12647</v>
      </c>
      <c r="B1375" s="28" t="n">
        <v>45</v>
      </c>
      <c r="C1375" s="7" t="n">
        <v>11</v>
      </c>
      <c r="D1375" s="7" t="n">
        <v>3</v>
      </c>
      <c r="E1375" s="7" t="n">
        <v>39.5999984741211</v>
      </c>
      <c r="F1375" s="7" t="n">
        <v>0</v>
      </c>
    </row>
    <row r="1376" spans="1:9">
      <c r="A1376" t="s">
        <v>4</v>
      </c>
      <c r="B1376" s="4" t="s">
        <v>5</v>
      </c>
      <c r="C1376" s="4" t="s">
        <v>13</v>
      </c>
      <c r="D1376" s="4" t="s">
        <v>13</v>
      </c>
      <c r="E1376" s="4" t="s">
        <v>28</v>
      </c>
      <c r="F1376" s="4" t="s">
        <v>28</v>
      </c>
      <c r="G1376" s="4" t="s">
        <v>28</v>
      </c>
      <c r="H1376" s="4" t="s">
        <v>10</v>
      </c>
    </row>
    <row r="1377" spans="1:9">
      <c r="A1377" t="n">
        <v>12656</v>
      </c>
      <c r="B1377" s="28" t="n">
        <v>45</v>
      </c>
      <c r="C1377" s="7" t="n">
        <v>2</v>
      </c>
      <c r="D1377" s="7" t="n">
        <v>3</v>
      </c>
      <c r="E1377" s="7" t="n">
        <v>-3.92000007629395</v>
      </c>
      <c r="F1377" s="7" t="n">
        <v>42.5999984741211</v>
      </c>
      <c r="G1377" s="7" t="n">
        <v>126.169998168945</v>
      </c>
      <c r="H1377" s="7" t="n">
        <v>20000</v>
      </c>
    </row>
    <row r="1378" spans="1:9">
      <c r="A1378" t="s">
        <v>4</v>
      </c>
      <c r="B1378" s="4" t="s">
        <v>5</v>
      </c>
      <c r="C1378" s="4" t="s">
        <v>13</v>
      </c>
      <c r="D1378" s="4" t="s">
        <v>13</v>
      </c>
      <c r="E1378" s="4" t="s">
        <v>28</v>
      </c>
      <c r="F1378" s="4" t="s">
        <v>28</v>
      </c>
      <c r="G1378" s="4" t="s">
        <v>28</v>
      </c>
      <c r="H1378" s="4" t="s">
        <v>10</v>
      </c>
      <c r="I1378" s="4" t="s">
        <v>13</v>
      </c>
    </row>
    <row r="1379" spans="1:9">
      <c r="A1379" t="n">
        <v>12673</v>
      </c>
      <c r="B1379" s="28" t="n">
        <v>45</v>
      </c>
      <c r="C1379" s="7" t="n">
        <v>4</v>
      </c>
      <c r="D1379" s="7" t="n">
        <v>3</v>
      </c>
      <c r="E1379" s="7" t="n">
        <v>4.32999992370605</v>
      </c>
      <c r="F1379" s="7" t="n">
        <v>310.760009765625</v>
      </c>
      <c r="G1379" s="7" t="n">
        <v>8</v>
      </c>
      <c r="H1379" s="7" t="n">
        <v>20000</v>
      </c>
      <c r="I1379" s="7" t="n">
        <v>1</v>
      </c>
    </row>
    <row r="1380" spans="1:9">
      <c r="A1380" t="s">
        <v>4</v>
      </c>
      <c r="B1380" s="4" t="s">
        <v>5</v>
      </c>
      <c r="C1380" s="4" t="s">
        <v>13</v>
      </c>
      <c r="D1380" s="4" t="s">
        <v>13</v>
      </c>
      <c r="E1380" s="4" t="s">
        <v>28</v>
      </c>
      <c r="F1380" s="4" t="s">
        <v>10</v>
      </c>
    </row>
    <row r="1381" spans="1:9">
      <c r="A1381" t="n">
        <v>12691</v>
      </c>
      <c r="B1381" s="28" t="n">
        <v>45</v>
      </c>
      <c r="C1381" s="7" t="n">
        <v>5</v>
      </c>
      <c r="D1381" s="7" t="n">
        <v>3</v>
      </c>
      <c r="E1381" s="7" t="n">
        <v>1.20000004768372</v>
      </c>
      <c r="F1381" s="7" t="n">
        <v>8000</v>
      </c>
    </row>
    <row r="1382" spans="1:9">
      <c r="A1382" t="s">
        <v>4</v>
      </c>
      <c r="B1382" s="4" t="s">
        <v>5</v>
      </c>
      <c r="C1382" s="4" t="s">
        <v>13</v>
      </c>
      <c r="D1382" s="4" t="s">
        <v>13</v>
      </c>
      <c r="E1382" s="4" t="s">
        <v>28</v>
      </c>
      <c r="F1382" s="4" t="s">
        <v>10</v>
      </c>
    </row>
    <row r="1383" spans="1:9">
      <c r="A1383" t="n">
        <v>12700</v>
      </c>
      <c r="B1383" s="28" t="n">
        <v>45</v>
      </c>
      <c r="C1383" s="7" t="n">
        <v>11</v>
      </c>
      <c r="D1383" s="7" t="n">
        <v>3</v>
      </c>
      <c r="E1383" s="7" t="n">
        <v>39.5999984741211</v>
      </c>
      <c r="F1383" s="7" t="n">
        <v>8000</v>
      </c>
    </row>
    <row r="1384" spans="1:9">
      <c r="A1384" t="s">
        <v>4</v>
      </c>
      <c r="B1384" s="4" t="s">
        <v>5</v>
      </c>
      <c r="C1384" s="4" t="s">
        <v>13</v>
      </c>
      <c r="D1384" s="4" t="s">
        <v>10</v>
      </c>
    </row>
    <row r="1385" spans="1:9">
      <c r="A1385" t="n">
        <v>12709</v>
      </c>
      <c r="B1385" s="34" t="n">
        <v>58</v>
      </c>
      <c r="C1385" s="7" t="n">
        <v>255</v>
      </c>
      <c r="D1385" s="7" t="n">
        <v>0</v>
      </c>
    </row>
    <row r="1386" spans="1:9">
      <c r="A1386" t="s">
        <v>4</v>
      </c>
      <c r="B1386" s="4" t="s">
        <v>5</v>
      </c>
      <c r="C1386" s="4" t="s">
        <v>13</v>
      </c>
      <c r="D1386" s="4" t="s">
        <v>28</v>
      </c>
      <c r="E1386" s="4" t="s">
        <v>10</v>
      </c>
      <c r="F1386" s="4" t="s">
        <v>13</v>
      </c>
    </row>
    <row r="1387" spans="1:9">
      <c r="A1387" t="n">
        <v>12713</v>
      </c>
      <c r="B1387" s="16" t="n">
        <v>49</v>
      </c>
      <c r="C1387" s="7" t="n">
        <v>3</v>
      </c>
      <c r="D1387" s="7" t="n">
        <v>0.699999988079071</v>
      </c>
      <c r="E1387" s="7" t="n">
        <v>500</v>
      </c>
      <c r="F1387" s="7" t="n">
        <v>0</v>
      </c>
    </row>
    <row r="1388" spans="1:9">
      <c r="A1388" t="s">
        <v>4</v>
      </c>
      <c r="B1388" s="4" t="s">
        <v>5</v>
      </c>
      <c r="C1388" s="4" t="s">
        <v>13</v>
      </c>
      <c r="D1388" s="4" t="s">
        <v>10</v>
      </c>
      <c r="E1388" s="4" t="s">
        <v>6</v>
      </c>
    </row>
    <row r="1389" spans="1:9">
      <c r="A1389" t="n">
        <v>12722</v>
      </c>
      <c r="B1389" s="36" t="n">
        <v>51</v>
      </c>
      <c r="C1389" s="7" t="n">
        <v>4</v>
      </c>
      <c r="D1389" s="7" t="n">
        <v>7032</v>
      </c>
      <c r="E1389" s="7" t="s">
        <v>133</v>
      </c>
    </row>
    <row r="1390" spans="1:9">
      <c r="A1390" t="s">
        <v>4</v>
      </c>
      <c r="B1390" s="4" t="s">
        <v>5</v>
      </c>
      <c r="C1390" s="4" t="s">
        <v>10</v>
      </c>
    </row>
    <row r="1391" spans="1:9">
      <c r="A1391" t="n">
        <v>12735</v>
      </c>
      <c r="B1391" s="37" t="n">
        <v>16</v>
      </c>
      <c r="C1391" s="7" t="n">
        <v>500</v>
      </c>
    </row>
    <row r="1392" spans="1:9">
      <c r="A1392" t="s">
        <v>4</v>
      </c>
      <c r="B1392" s="4" t="s">
        <v>5</v>
      </c>
      <c r="C1392" s="4" t="s">
        <v>10</v>
      </c>
      <c r="D1392" s="4" t="s">
        <v>13</v>
      </c>
      <c r="E1392" s="4" t="s">
        <v>9</v>
      </c>
      <c r="F1392" s="4" t="s">
        <v>38</v>
      </c>
      <c r="G1392" s="4" t="s">
        <v>13</v>
      </c>
      <c r="H1392" s="4" t="s">
        <v>13</v>
      </c>
    </row>
    <row r="1393" spans="1:9">
      <c r="A1393" t="n">
        <v>12738</v>
      </c>
      <c r="B1393" s="38" t="n">
        <v>26</v>
      </c>
      <c r="C1393" s="7" t="n">
        <v>7032</v>
      </c>
      <c r="D1393" s="7" t="n">
        <v>17</v>
      </c>
      <c r="E1393" s="7" t="n">
        <v>18301</v>
      </c>
      <c r="F1393" s="7" t="s">
        <v>134</v>
      </c>
      <c r="G1393" s="7" t="n">
        <v>2</v>
      </c>
      <c r="H1393" s="7" t="n">
        <v>0</v>
      </c>
    </row>
    <row r="1394" spans="1:9">
      <c r="A1394" t="s">
        <v>4</v>
      </c>
      <c r="B1394" s="4" t="s">
        <v>5</v>
      </c>
    </row>
    <row r="1395" spans="1:9">
      <c r="A1395" t="n">
        <v>12778</v>
      </c>
      <c r="B1395" s="32" t="n">
        <v>28</v>
      </c>
    </row>
    <row r="1396" spans="1:9">
      <c r="A1396" t="s">
        <v>4</v>
      </c>
      <c r="B1396" s="4" t="s">
        <v>5</v>
      </c>
      <c r="C1396" s="4" t="s">
        <v>13</v>
      </c>
      <c r="D1396" s="4" t="s">
        <v>10</v>
      </c>
      <c r="E1396" s="4" t="s">
        <v>10</v>
      </c>
      <c r="F1396" s="4" t="s">
        <v>13</v>
      </c>
    </row>
    <row r="1397" spans="1:9">
      <c r="A1397" t="n">
        <v>12779</v>
      </c>
      <c r="B1397" s="30" t="n">
        <v>25</v>
      </c>
      <c r="C1397" s="7" t="n">
        <v>1</v>
      </c>
      <c r="D1397" s="7" t="n">
        <v>60</v>
      </c>
      <c r="E1397" s="7" t="n">
        <v>640</v>
      </c>
      <c r="F1397" s="7" t="n">
        <v>2</v>
      </c>
    </row>
    <row r="1398" spans="1:9">
      <c r="A1398" t="s">
        <v>4</v>
      </c>
      <c r="B1398" s="4" t="s">
        <v>5</v>
      </c>
      <c r="C1398" s="4" t="s">
        <v>13</v>
      </c>
      <c r="D1398" s="4" t="s">
        <v>10</v>
      </c>
      <c r="E1398" s="4" t="s">
        <v>6</v>
      </c>
    </row>
    <row r="1399" spans="1:9">
      <c r="A1399" t="n">
        <v>12786</v>
      </c>
      <c r="B1399" s="36" t="n">
        <v>51</v>
      </c>
      <c r="C1399" s="7" t="n">
        <v>4</v>
      </c>
      <c r="D1399" s="7" t="n">
        <v>0</v>
      </c>
      <c r="E1399" s="7" t="s">
        <v>135</v>
      </c>
    </row>
    <row r="1400" spans="1:9">
      <c r="A1400" t="s">
        <v>4</v>
      </c>
      <c r="B1400" s="4" t="s">
        <v>5</v>
      </c>
      <c r="C1400" s="4" t="s">
        <v>10</v>
      </c>
    </row>
    <row r="1401" spans="1:9">
      <c r="A1401" t="n">
        <v>12799</v>
      </c>
      <c r="B1401" s="37" t="n">
        <v>16</v>
      </c>
      <c r="C1401" s="7" t="n">
        <v>0</v>
      </c>
    </row>
    <row r="1402" spans="1:9">
      <c r="A1402" t="s">
        <v>4</v>
      </c>
      <c r="B1402" s="4" t="s">
        <v>5</v>
      </c>
      <c r="C1402" s="4" t="s">
        <v>10</v>
      </c>
      <c r="D1402" s="4" t="s">
        <v>13</v>
      </c>
      <c r="E1402" s="4" t="s">
        <v>9</v>
      </c>
      <c r="F1402" s="4" t="s">
        <v>38</v>
      </c>
      <c r="G1402" s="4" t="s">
        <v>13</v>
      </c>
      <c r="H1402" s="4" t="s">
        <v>13</v>
      </c>
    </row>
    <row r="1403" spans="1:9">
      <c r="A1403" t="n">
        <v>12802</v>
      </c>
      <c r="B1403" s="38" t="n">
        <v>26</v>
      </c>
      <c r="C1403" s="7" t="n">
        <v>0</v>
      </c>
      <c r="D1403" s="7" t="n">
        <v>17</v>
      </c>
      <c r="E1403" s="7" t="n">
        <v>52320</v>
      </c>
      <c r="F1403" s="7" t="s">
        <v>136</v>
      </c>
      <c r="G1403" s="7" t="n">
        <v>2</v>
      </c>
      <c r="H1403" s="7" t="n">
        <v>0</v>
      </c>
    </row>
    <row r="1404" spans="1:9">
      <c r="A1404" t="s">
        <v>4</v>
      </c>
      <c r="B1404" s="4" t="s">
        <v>5</v>
      </c>
    </row>
    <row r="1405" spans="1:9">
      <c r="A1405" t="n">
        <v>12831</v>
      </c>
      <c r="B1405" s="32" t="n">
        <v>28</v>
      </c>
    </row>
    <row r="1406" spans="1:9">
      <c r="A1406" t="s">
        <v>4</v>
      </c>
      <c r="B1406" s="4" t="s">
        <v>5</v>
      </c>
      <c r="C1406" s="4" t="s">
        <v>13</v>
      </c>
      <c r="D1406" s="4" t="s">
        <v>10</v>
      </c>
      <c r="E1406" s="4" t="s">
        <v>10</v>
      </c>
      <c r="F1406" s="4" t="s">
        <v>13</v>
      </c>
    </row>
    <row r="1407" spans="1:9">
      <c r="A1407" t="n">
        <v>12832</v>
      </c>
      <c r="B1407" s="30" t="n">
        <v>25</v>
      </c>
      <c r="C1407" s="7" t="n">
        <v>1</v>
      </c>
      <c r="D1407" s="7" t="n">
        <v>65535</v>
      </c>
      <c r="E1407" s="7" t="n">
        <v>65535</v>
      </c>
      <c r="F1407" s="7" t="n">
        <v>0</v>
      </c>
    </row>
    <row r="1408" spans="1:9">
      <c r="A1408" t="s">
        <v>4</v>
      </c>
      <c r="B1408" s="4" t="s">
        <v>5</v>
      </c>
      <c r="C1408" s="4" t="s">
        <v>10</v>
      </c>
      <c r="D1408" s="4" t="s">
        <v>13</v>
      </c>
    </row>
    <row r="1409" spans="1:8">
      <c r="A1409" t="n">
        <v>12839</v>
      </c>
      <c r="B1409" s="40" t="n">
        <v>89</v>
      </c>
      <c r="C1409" s="7" t="n">
        <v>65533</v>
      </c>
      <c r="D1409" s="7" t="n">
        <v>1</v>
      </c>
    </row>
    <row r="1410" spans="1:8">
      <c r="A1410" t="s">
        <v>4</v>
      </c>
      <c r="B1410" s="4" t="s">
        <v>5</v>
      </c>
      <c r="C1410" s="4" t="s">
        <v>13</v>
      </c>
      <c r="D1410" s="4" t="s">
        <v>10</v>
      </c>
      <c r="E1410" s="4" t="s">
        <v>6</v>
      </c>
    </row>
    <row r="1411" spans="1:8">
      <c r="A1411" t="n">
        <v>12843</v>
      </c>
      <c r="B1411" s="36" t="n">
        <v>51</v>
      </c>
      <c r="C1411" s="7" t="n">
        <v>4</v>
      </c>
      <c r="D1411" s="7" t="n">
        <v>7032</v>
      </c>
      <c r="E1411" s="7" t="s">
        <v>137</v>
      </c>
    </row>
    <row r="1412" spans="1:8">
      <c r="A1412" t="s">
        <v>4</v>
      </c>
      <c r="B1412" s="4" t="s">
        <v>5</v>
      </c>
      <c r="C1412" s="4" t="s">
        <v>10</v>
      </c>
    </row>
    <row r="1413" spans="1:8">
      <c r="A1413" t="n">
        <v>12857</v>
      </c>
      <c r="B1413" s="37" t="n">
        <v>16</v>
      </c>
      <c r="C1413" s="7" t="n">
        <v>0</v>
      </c>
    </row>
    <row r="1414" spans="1:8">
      <c r="A1414" t="s">
        <v>4</v>
      </c>
      <c r="B1414" s="4" t="s">
        <v>5</v>
      </c>
      <c r="C1414" s="4" t="s">
        <v>10</v>
      </c>
      <c r="D1414" s="4" t="s">
        <v>13</v>
      </c>
      <c r="E1414" s="4" t="s">
        <v>9</v>
      </c>
      <c r="F1414" s="4" t="s">
        <v>38</v>
      </c>
      <c r="G1414" s="4" t="s">
        <v>13</v>
      </c>
      <c r="H1414" s="4" t="s">
        <v>13</v>
      </c>
      <c r="I1414" s="4" t="s">
        <v>13</v>
      </c>
      <c r="J1414" s="4" t="s">
        <v>9</v>
      </c>
      <c r="K1414" s="4" t="s">
        <v>38</v>
      </c>
      <c r="L1414" s="4" t="s">
        <v>13</v>
      </c>
      <c r="M1414" s="4" t="s">
        <v>13</v>
      </c>
    </row>
    <row r="1415" spans="1:8">
      <c r="A1415" t="n">
        <v>12860</v>
      </c>
      <c r="B1415" s="38" t="n">
        <v>26</v>
      </c>
      <c r="C1415" s="7" t="n">
        <v>7032</v>
      </c>
      <c r="D1415" s="7" t="n">
        <v>17</v>
      </c>
      <c r="E1415" s="7" t="n">
        <v>18302</v>
      </c>
      <c r="F1415" s="7" t="s">
        <v>138</v>
      </c>
      <c r="G1415" s="7" t="n">
        <v>2</v>
      </c>
      <c r="H1415" s="7" t="n">
        <v>3</v>
      </c>
      <c r="I1415" s="7" t="n">
        <v>17</v>
      </c>
      <c r="J1415" s="7" t="n">
        <v>18303</v>
      </c>
      <c r="K1415" s="7" t="s">
        <v>139</v>
      </c>
      <c r="L1415" s="7" t="n">
        <v>2</v>
      </c>
      <c r="M1415" s="7" t="n">
        <v>0</v>
      </c>
    </row>
    <row r="1416" spans="1:8">
      <c r="A1416" t="s">
        <v>4</v>
      </c>
      <c r="B1416" s="4" t="s">
        <v>5</v>
      </c>
    </row>
    <row r="1417" spans="1:8">
      <c r="A1417" t="n">
        <v>12966</v>
      </c>
      <c r="B1417" s="32" t="n">
        <v>28</v>
      </c>
    </row>
    <row r="1418" spans="1:8">
      <c r="A1418" t="s">
        <v>4</v>
      </c>
      <c r="B1418" s="4" t="s">
        <v>5</v>
      </c>
      <c r="C1418" s="4" t="s">
        <v>10</v>
      </c>
      <c r="D1418" s="4" t="s">
        <v>13</v>
      </c>
    </row>
    <row r="1419" spans="1:8">
      <c r="A1419" t="n">
        <v>12967</v>
      </c>
      <c r="B1419" s="40" t="n">
        <v>89</v>
      </c>
      <c r="C1419" s="7" t="n">
        <v>65533</v>
      </c>
      <c r="D1419" s="7" t="n">
        <v>1</v>
      </c>
    </row>
    <row r="1420" spans="1:8">
      <c r="A1420" t="s">
        <v>4</v>
      </c>
      <c r="B1420" s="4" t="s">
        <v>5</v>
      </c>
      <c r="C1420" s="4" t="s">
        <v>13</v>
      </c>
      <c r="D1420" s="4" t="s">
        <v>10</v>
      </c>
      <c r="E1420" s="4" t="s">
        <v>28</v>
      </c>
    </row>
    <row r="1421" spans="1:8">
      <c r="A1421" t="n">
        <v>12971</v>
      </c>
      <c r="B1421" s="34" t="n">
        <v>58</v>
      </c>
      <c r="C1421" s="7" t="n">
        <v>101</v>
      </c>
      <c r="D1421" s="7" t="n">
        <v>500</v>
      </c>
      <c r="E1421" s="7" t="n">
        <v>1</v>
      </c>
    </row>
    <row r="1422" spans="1:8">
      <c r="A1422" t="s">
        <v>4</v>
      </c>
      <c r="B1422" s="4" t="s">
        <v>5</v>
      </c>
      <c r="C1422" s="4" t="s">
        <v>13</v>
      </c>
      <c r="D1422" s="4" t="s">
        <v>10</v>
      </c>
    </row>
    <row r="1423" spans="1:8">
      <c r="A1423" t="n">
        <v>12979</v>
      </c>
      <c r="B1423" s="34" t="n">
        <v>58</v>
      </c>
      <c r="C1423" s="7" t="n">
        <v>254</v>
      </c>
      <c r="D1423" s="7" t="n">
        <v>0</v>
      </c>
    </row>
    <row r="1424" spans="1:8">
      <c r="A1424" t="s">
        <v>4</v>
      </c>
      <c r="B1424" s="4" t="s">
        <v>5</v>
      </c>
      <c r="C1424" s="4" t="s">
        <v>13</v>
      </c>
      <c r="D1424" s="4" t="s">
        <v>10</v>
      </c>
      <c r="E1424" s="4" t="s">
        <v>6</v>
      </c>
      <c r="F1424" s="4" t="s">
        <v>6</v>
      </c>
      <c r="G1424" s="4" t="s">
        <v>6</v>
      </c>
      <c r="H1424" s="4" t="s">
        <v>6</v>
      </c>
    </row>
    <row r="1425" spans="1:13">
      <c r="A1425" t="n">
        <v>12983</v>
      </c>
      <c r="B1425" s="36" t="n">
        <v>51</v>
      </c>
      <c r="C1425" s="7" t="n">
        <v>3</v>
      </c>
      <c r="D1425" s="7" t="n">
        <v>0</v>
      </c>
      <c r="E1425" s="7" t="s">
        <v>120</v>
      </c>
      <c r="F1425" s="7" t="s">
        <v>120</v>
      </c>
      <c r="G1425" s="7" t="s">
        <v>46</v>
      </c>
      <c r="H1425" s="7" t="s">
        <v>47</v>
      </c>
    </row>
    <row r="1426" spans="1:13">
      <c r="A1426" t="s">
        <v>4</v>
      </c>
      <c r="B1426" s="4" t="s">
        <v>5</v>
      </c>
      <c r="C1426" s="4" t="s">
        <v>13</v>
      </c>
      <c r="D1426" s="4" t="s">
        <v>13</v>
      </c>
      <c r="E1426" s="4" t="s">
        <v>28</v>
      </c>
      <c r="F1426" s="4" t="s">
        <v>28</v>
      </c>
      <c r="G1426" s="4" t="s">
        <v>28</v>
      </c>
      <c r="H1426" s="4" t="s">
        <v>10</v>
      </c>
    </row>
    <row r="1427" spans="1:13">
      <c r="A1427" t="n">
        <v>12996</v>
      </c>
      <c r="B1427" s="28" t="n">
        <v>45</v>
      </c>
      <c r="C1427" s="7" t="n">
        <v>2</v>
      </c>
      <c r="D1427" s="7" t="n">
        <v>3</v>
      </c>
      <c r="E1427" s="7" t="n">
        <v>-8.64999961853027</v>
      </c>
      <c r="F1427" s="7" t="n">
        <v>39.8199996948242</v>
      </c>
      <c r="G1427" s="7" t="n">
        <v>129.449996948242</v>
      </c>
      <c r="H1427" s="7" t="n">
        <v>0</v>
      </c>
    </row>
    <row r="1428" spans="1:13">
      <c r="A1428" t="s">
        <v>4</v>
      </c>
      <c r="B1428" s="4" t="s">
        <v>5</v>
      </c>
      <c r="C1428" s="4" t="s">
        <v>13</v>
      </c>
      <c r="D1428" s="4" t="s">
        <v>13</v>
      </c>
      <c r="E1428" s="4" t="s">
        <v>28</v>
      </c>
      <c r="F1428" s="4" t="s">
        <v>28</v>
      </c>
      <c r="G1428" s="4" t="s">
        <v>28</v>
      </c>
      <c r="H1428" s="4" t="s">
        <v>10</v>
      </c>
      <c r="I1428" s="4" t="s">
        <v>13</v>
      </c>
    </row>
    <row r="1429" spans="1:13">
      <c r="A1429" t="n">
        <v>13013</v>
      </c>
      <c r="B1429" s="28" t="n">
        <v>45</v>
      </c>
      <c r="C1429" s="7" t="n">
        <v>4</v>
      </c>
      <c r="D1429" s="7" t="n">
        <v>3</v>
      </c>
      <c r="E1429" s="7" t="n">
        <v>358.190002441406</v>
      </c>
      <c r="F1429" s="7" t="n">
        <v>168.789993286133</v>
      </c>
      <c r="G1429" s="7" t="n">
        <v>2</v>
      </c>
      <c r="H1429" s="7" t="n">
        <v>0</v>
      </c>
      <c r="I1429" s="7" t="n">
        <v>0</v>
      </c>
    </row>
    <row r="1430" spans="1:13">
      <c r="A1430" t="s">
        <v>4</v>
      </c>
      <c r="B1430" s="4" t="s">
        <v>5</v>
      </c>
      <c r="C1430" s="4" t="s">
        <v>13</v>
      </c>
      <c r="D1430" s="4" t="s">
        <v>13</v>
      </c>
      <c r="E1430" s="4" t="s">
        <v>28</v>
      </c>
      <c r="F1430" s="4" t="s">
        <v>10</v>
      </c>
    </row>
    <row r="1431" spans="1:13">
      <c r="A1431" t="n">
        <v>13031</v>
      </c>
      <c r="B1431" s="28" t="n">
        <v>45</v>
      </c>
      <c r="C1431" s="7" t="n">
        <v>5</v>
      </c>
      <c r="D1431" s="7" t="n">
        <v>3</v>
      </c>
      <c r="E1431" s="7" t="n">
        <v>0.899999976158142</v>
      </c>
      <c r="F1431" s="7" t="n">
        <v>0</v>
      </c>
    </row>
    <row r="1432" spans="1:13">
      <c r="A1432" t="s">
        <v>4</v>
      </c>
      <c r="B1432" s="4" t="s">
        <v>5</v>
      </c>
      <c r="C1432" s="4" t="s">
        <v>13</v>
      </c>
      <c r="D1432" s="4" t="s">
        <v>13</v>
      </c>
      <c r="E1432" s="4" t="s">
        <v>28</v>
      </c>
      <c r="F1432" s="4" t="s">
        <v>10</v>
      </c>
    </row>
    <row r="1433" spans="1:13">
      <c r="A1433" t="n">
        <v>13040</v>
      </c>
      <c r="B1433" s="28" t="n">
        <v>45</v>
      </c>
      <c r="C1433" s="7" t="n">
        <v>11</v>
      </c>
      <c r="D1433" s="7" t="n">
        <v>3</v>
      </c>
      <c r="E1433" s="7" t="n">
        <v>39.9000015258789</v>
      </c>
      <c r="F1433" s="7" t="n">
        <v>0</v>
      </c>
    </row>
    <row r="1434" spans="1:13">
      <c r="A1434" t="s">
        <v>4</v>
      </c>
      <c r="B1434" s="4" t="s">
        <v>5</v>
      </c>
      <c r="C1434" s="4" t="s">
        <v>13</v>
      </c>
      <c r="D1434" s="4" t="s">
        <v>13</v>
      </c>
      <c r="E1434" s="4" t="s">
        <v>28</v>
      </c>
      <c r="F1434" s="4" t="s">
        <v>28</v>
      </c>
      <c r="G1434" s="4" t="s">
        <v>28</v>
      </c>
      <c r="H1434" s="4" t="s">
        <v>10</v>
      </c>
    </row>
    <row r="1435" spans="1:13">
      <c r="A1435" t="n">
        <v>13049</v>
      </c>
      <c r="B1435" s="28" t="n">
        <v>45</v>
      </c>
      <c r="C1435" s="7" t="n">
        <v>2</v>
      </c>
      <c r="D1435" s="7" t="n">
        <v>3</v>
      </c>
      <c r="E1435" s="7" t="n">
        <v>-8.60999965667725</v>
      </c>
      <c r="F1435" s="7" t="n">
        <v>40.0999984741211</v>
      </c>
      <c r="G1435" s="7" t="n">
        <v>129.369995117188</v>
      </c>
      <c r="H1435" s="7" t="n">
        <v>8000</v>
      </c>
    </row>
    <row r="1436" spans="1:13">
      <c r="A1436" t="s">
        <v>4</v>
      </c>
      <c r="B1436" s="4" t="s">
        <v>5</v>
      </c>
      <c r="C1436" s="4" t="s">
        <v>13</v>
      </c>
      <c r="D1436" s="4" t="s">
        <v>13</v>
      </c>
      <c r="E1436" s="4" t="s">
        <v>28</v>
      </c>
      <c r="F1436" s="4" t="s">
        <v>28</v>
      </c>
      <c r="G1436" s="4" t="s">
        <v>28</v>
      </c>
      <c r="H1436" s="4" t="s">
        <v>10</v>
      </c>
      <c r="I1436" s="4" t="s">
        <v>13</v>
      </c>
    </row>
    <row r="1437" spans="1:13">
      <c r="A1437" t="n">
        <v>13066</v>
      </c>
      <c r="B1437" s="28" t="n">
        <v>45</v>
      </c>
      <c r="C1437" s="7" t="n">
        <v>4</v>
      </c>
      <c r="D1437" s="7" t="n">
        <v>3</v>
      </c>
      <c r="E1437" s="7" t="n">
        <v>13.7399997711182</v>
      </c>
      <c r="F1437" s="7" t="n">
        <v>133.770004272461</v>
      </c>
      <c r="G1437" s="7" t="n">
        <v>2</v>
      </c>
      <c r="H1437" s="7" t="n">
        <v>8000</v>
      </c>
      <c r="I1437" s="7" t="n">
        <v>1</v>
      </c>
    </row>
    <row r="1438" spans="1:13">
      <c r="A1438" t="s">
        <v>4</v>
      </c>
      <c r="B1438" s="4" t="s">
        <v>5</v>
      </c>
      <c r="C1438" s="4" t="s">
        <v>13</v>
      </c>
      <c r="D1438" s="4" t="s">
        <v>13</v>
      </c>
      <c r="E1438" s="4" t="s">
        <v>28</v>
      </c>
      <c r="F1438" s="4" t="s">
        <v>10</v>
      </c>
    </row>
    <row r="1439" spans="1:13">
      <c r="A1439" t="n">
        <v>13084</v>
      </c>
      <c r="B1439" s="28" t="n">
        <v>45</v>
      </c>
      <c r="C1439" s="7" t="n">
        <v>5</v>
      </c>
      <c r="D1439" s="7" t="n">
        <v>3</v>
      </c>
      <c r="E1439" s="7" t="n">
        <v>0.800000011920929</v>
      </c>
      <c r="F1439" s="7" t="n">
        <v>8000</v>
      </c>
    </row>
    <row r="1440" spans="1:13">
      <c r="A1440" t="s">
        <v>4</v>
      </c>
      <c r="B1440" s="4" t="s">
        <v>5</v>
      </c>
      <c r="C1440" s="4" t="s">
        <v>13</v>
      </c>
      <c r="D1440" s="4" t="s">
        <v>13</v>
      </c>
      <c r="E1440" s="4" t="s">
        <v>28</v>
      </c>
      <c r="F1440" s="4" t="s">
        <v>10</v>
      </c>
    </row>
    <row r="1441" spans="1:9">
      <c r="A1441" t="n">
        <v>13093</v>
      </c>
      <c r="B1441" s="28" t="n">
        <v>45</v>
      </c>
      <c r="C1441" s="7" t="n">
        <v>11</v>
      </c>
      <c r="D1441" s="7" t="n">
        <v>3</v>
      </c>
      <c r="E1441" s="7" t="n">
        <v>39.9000015258789</v>
      </c>
      <c r="F1441" s="7" t="n">
        <v>8000</v>
      </c>
    </row>
    <row r="1442" spans="1:9">
      <c r="A1442" t="s">
        <v>4</v>
      </c>
      <c r="B1442" s="4" t="s">
        <v>5</v>
      </c>
      <c r="C1442" s="4" t="s">
        <v>13</v>
      </c>
      <c r="D1442" s="4" t="s">
        <v>10</v>
      </c>
    </row>
    <row r="1443" spans="1:9">
      <c r="A1443" t="n">
        <v>13102</v>
      </c>
      <c r="B1443" s="34" t="n">
        <v>58</v>
      </c>
      <c r="C1443" s="7" t="n">
        <v>255</v>
      </c>
      <c r="D1443" s="7" t="n">
        <v>0</v>
      </c>
    </row>
    <row r="1444" spans="1:9">
      <c r="A1444" t="s">
        <v>4</v>
      </c>
      <c r="B1444" s="4" t="s">
        <v>5</v>
      </c>
      <c r="C1444" s="4" t="s">
        <v>13</v>
      </c>
      <c r="D1444" s="4" t="s">
        <v>10</v>
      </c>
      <c r="E1444" s="4" t="s">
        <v>10</v>
      </c>
      <c r="F1444" s="4" t="s">
        <v>13</v>
      </c>
    </row>
    <row r="1445" spans="1:9">
      <c r="A1445" t="n">
        <v>13106</v>
      </c>
      <c r="B1445" s="30" t="n">
        <v>25</v>
      </c>
      <c r="C1445" s="7" t="n">
        <v>1</v>
      </c>
      <c r="D1445" s="7" t="n">
        <v>60</v>
      </c>
      <c r="E1445" s="7" t="n">
        <v>640</v>
      </c>
      <c r="F1445" s="7" t="n">
        <v>1</v>
      </c>
    </row>
    <row r="1446" spans="1:9">
      <c r="A1446" t="s">
        <v>4</v>
      </c>
      <c r="B1446" s="4" t="s">
        <v>5</v>
      </c>
      <c r="C1446" s="4" t="s">
        <v>13</v>
      </c>
      <c r="D1446" s="4" t="s">
        <v>10</v>
      </c>
      <c r="E1446" s="4" t="s">
        <v>6</v>
      </c>
    </row>
    <row r="1447" spans="1:9">
      <c r="A1447" t="n">
        <v>13113</v>
      </c>
      <c r="B1447" s="36" t="n">
        <v>51</v>
      </c>
      <c r="C1447" s="7" t="n">
        <v>4</v>
      </c>
      <c r="D1447" s="7" t="n">
        <v>7032</v>
      </c>
      <c r="E1447" s="7" t="s">
        <v>133</v>
      </c>
    </row>
    <row r="1448" spans="1:9">
      <c r="A1448" t="s">
        <v>4</v>
      </c>
      <c r="B1448" s="4" t="s">
        <v>5</v>
      </c>
      <c r="C1448" s="4" t="s">
        <v>10</v>
      </c>
    </row>
    <row r="1449" spans="1:9">
      <c r="A1449" t="n">
        <v>13126</v>
      </c>
      <c r="B1449" s="37" t="n">
        <v>16</v>
      </c>
      <c r="C1449" s="7" t="n">
        <v>0</v>
      </c>
    </row>
    <row r="1450" spans="1:9">
      <c r="A1450" t="s">
        <v>4</v>
      </c>
      <c r="B1450" s="4" t="s">
        <v>5</v>
      </c>
      <c r="C1450" s="4" t="s">
        <v>10</v>
      </c>
      <c r="D1450" s="4" t="s">
        <v>13</v>
      </c>
      <c r="E1450" s="4" t="s">
        <v>9</v>
      </c>
      <c r="F1450" s="4" t="s">
        <v>38</v>
      </c>
      <c r="G1450" s="4" t="s">
        <v>13</v>
      </c>
      <c r="H1450" s="4" t="s">
        <v>13</v>
      </c>
      <c r="I1450" s="4" t="s">
        <v>13</v>
      </c>
      <c r="J1450" s="4" t="s">
        <v>9</v>
      </c>
      <c r="K1450" s="4" t="s">
        <v>38</v>
      </c>
      <c r="L1450" s="4" t="s">
        <v>13</v>
      </c>
      <c r="M1450" s="4" t="s">
        <v>13</v>
      </c>
      <c r="N1450" s="4" t="s">
        <v>13</v>
      </c>
      <c r="O1450" s="4" t="s">
        <v>9</v>
      </c>
      <c r="P1450" s="4" t="s">
        <v>38</v>
      </c>
      <c r="Q1450" s="4" t="s">
        <v>13</v>
      </c>
      <c r="R1450" s="4" t="s">
        <v>13</v>
      </c>
    </row>
    <row r="1451" spans="1:9">
      <c r="A1451" t="n">
        <v>13129</v>
      </c>
      <c r="B1451" s="38" t="n">
        <v>26</v>
      </c>
      <c r="C1451" s="7" t="n">
        <v>7032</v>
      </c>
      <c r="D1451" s="7" t="n">
        <v>17</v>
      </c>
      <c r="E1451" s="7" t="n">
        <v>18304</v>
      </c>
      <c r="F1451" s="7" t="s">
        <v>140</v>
      </c>
      <c r="G1451" s="7" t="n">
        <v>2</v>
      </c>
      <c r="H1451" s="7" t="n">
        <v>3</v>
      </c>
      <c r="I1451" s="7" t="n">
        <v>17</v>
      </c>
      <c r="J1451" s="7" t="n">
        <v>18305</v>
      </c>
      <c r="K1451" s="7" t="s">
        <v>141</v>
      </c>
      <c r="L1451" s="7" t="n">
        <v>2</v>
      </c>
      <c r="M1451" s="7" t="n">
        <v>3</v>
      </c>
      <c r="N1451" s="7" t="n">
        <v>17</v>
      </c>
      <c r="O1451" s="7" t="n">
        <v>18306</v>
      </c>
      <c r="P1451" s="7" t="s">
        <v>142</v>
      </c>
      <c r="Q1451" s="7" t="n">
        <v>2</v>
      </c>
      <c r="R1451" s="7" t="n">
        <v>0</v>
      </c>
    </row>
    <row r="1452" spans="1:9">
      <c r="A1452" t="s">
        <v>4</v>
      </c>
      <c r="B1452" s="4" t="s">
        <v>5</v>
      </c>
    </row>
    <row r="1453" spans="1:9">
      <c r="A1453" t="n">
        <v>13380</v>
      </c>
      <c r="B1453" s="32" t="n">
        <v>28</v>
      </c>
    </row>
    <row r="1454" spans="1:9">
      <c r="A1454" t="s">
        <v>4</v>
      </c>
      <c r="B1454" s="4" t="s">
        <v>5</v>
      </c>
      <c r="C1454" s="4" t="s">
        <v>13</v>
      </c>
      <c r="D1454" s="4" t="s">
        <v>28</v>
      </c>
      <c r="E1454" s="4" t="s">
        <v>10</v>
      </c>
      <c r="F1454" s="4" t="s">
        <v>13</v>
      </c>
    </row>
    <row r="1455" spans="1:9">
      <c r="A1455" t="n">
        <v>13381</v>
      </c>
      <c r="B1455" s="16" t="n">
        <v>49</v>
      </c>
      <c r="C1455" s="7" t="n">
        <v>3</v>
      </c>
      <c r="D1455" s="7" t="n">
        <v>1</v>
      </c>
      <c r="E1455" s="7" t="n">
        <v>1000</v>
      </c>
      <c r="F1455" s="7" t="n">
        <v>0</v>
      </c>
    </row>
    <row r="1456" spans="1:9">
      <c r="A1456" t="s">
        <v>4</v>
      </c>
      <c r="B1456" s="4" t="s">
        <v>5</v>
      </c>
      <c r="C1456" s="4" t="s">
        <v>13</v>
      </c>
      <c r="D1456" s="4" t="s">
        <v>10</v>
      </c>
      <c r="E1456" s="4" t="s">
        <v>10</v>
      </c>
    </row>
    <row r="1457" spans="1:18">
      <c r="A1457" t="n">
        <v>13390</v>
      </c>
      <c r="B1457" s="15" t="n">
        <v>50</v>
      </c>
      <c r="C1457" s="7" t="n">
        <v>1</v>
      </c>
      <c r="D1457" s="7" t="n">
        <v>8060</v>
      </c>
      <c r="E1457" s="7" t="n">
        <v>2000</v>
      </c>
    </row>
    <row r="1458" spans="1:18">
      <c r="A1458" t="s">
        <v>4</v>
      </c>
      <c r="B1458" s="4" t="s">
        <v>5</v>
      </c>
      <c r="C1458" s="4" t="s">
        <v>13</v>
      </c>
      <c r="D1458" s="4" t="s">
        <v>13</v>
      </c>
      <c r="E1458" s="4" t="s">
        <v>28</v>
      </c>
      <c r="F1458" s="4" t="s">
        <v>10</v>
      </c>
    </row>
    <row r="1459" spans="1:18">
      <c r="A1459" t="n">
        <v>13396</v>
      </c>
      <c r="B1459" s="28" t="n">
        <v>45</v>
      </c>
      <c r="C1459" s="7" t="n">
        <v>5</v>
      </c>
      <c r="D1459" s="7" t="n">
        <v>3</v>
      </c>
      <c r="E1459" s="7" t="n">
        <v>0.899999976158142</v>
      </c>
      <c r="F1459" s="7" t="n">
        <v>2000</v>
      </c>
    </row>
    <row r="1460" spans="1:18">
      <c r="A1460" t="s">
        <v>4</v>
      </c>
      <c r="B1460" s="4" t="s">
        <v>5</v>
      </c>
      <c r="C1460" s="4" t="s">
        <v>13</v>
      </c>
      <c r="D1460" s="4" t="s">
        <v>10</v>
      </c>
      <c r="E1460" s="4" t="s">
        <v>28</v>
      </c>
    </row>
    <row r="1461" spans="1:18">
      <c r="A1461" t="n">
        <v>13405</v>
      </c>
      <c r="B1461" s="34" t="n">
        <v>58</v>
      </c>
      <c r="C1461" s="7" t="n">
        <v>0</v>
      </c>
      <c r="D1461" s="7" t="n">
        <v>1500</v>
      </c>
      <c r="E1461" s="7" t="n">
        <v>1</v>
      </c>
    </row>
    <row r="1462" spans="1:18">
      <c r="A1462" t="s">
        <v>4</v>
      </c>
      <c r="B1462" s="4" t="s">
        <v>5</v>
      </c>
      <c r="C1462" s="4" t="s">
        <v>13</v>
      </c>
      <c r="D1462" s="4" t="s">
        <v>10</v>
      </c>
    </row>
    <row r="1463" spans="1:18">
      <c r="A1463" t="n">
        <v>13413</v>
      </c>
      <c r="B1463" s="34" t="n">
        <v>58</v>
      </c>
      <c r="C1463" s="7" t="n">
        <v>255</v>
      </c>
      <c r="D1463" s="7" t="n">
        <v>0</v>
      </c>
    </row>
    <row r="1464" spans="1:18">
      <c r="A1464" t="s">
        <v>4</v>
      </c>
      <c r="B1464" s="4" t="s">
        <v>5</v>
      </c>
      <c r="C1464" s="4" t="s">
        <v>13</v>
      </c>
      <c r="D1464" s="4" t="s">
        <v>10</v>
      </c>
      <c r="E1464" s="4" t="s">
        <v>28</v>
      </c>
      <c r="F1464" s="4" t="s">
        <v>10</v>
      </c>
      <c r="G1464" s="4" t="s">
        <v>9</v>
      </c>
      <c r="H1464" s="4" t="s">
        <v>9</v>
      </c>
      <c r="I1464" s="4" t="s">
        <v>10</v>
      </c>
      <c r="J1464" s="4" t="s">
        <v>10</v>
      </c>
      <c r="K1464" s="4" t="s">
        <v>9</v>
      </c>
      <c r="L1464" s="4" t="s">
        <v>9</v>
      </c>
      <c r="M1464" s="4" t="s">
        <v>9</v>
      </c>
      <c r="N1464" s="4" t="s">
        <v>9</v>
      </c>
      <c r="O1464" s="4" t="s">
        <v>6</v>
      </c>
    </row>
    <row r="1465" spans="1:18">
      <c r="A1465" t="n">
        <v>13417</v>
      </c>
      <c r="B1465" s="15" t="n">
        <v>50</v>
      </c>
      <c r="C1465" s="7" t="n">
        <v>0</v>
      </c>
      <c r="D1465" s="7" t="n">
        <v>2053</v>
      </c>
      <c r="E1465" s="7" t="n">
        <v>1</v>
      </c>
      <c r="F1465" s="7" t="n">
        <v>0</v>
      </c>
      <c r="G1465" s="7" t="n">
        <v>0</v>
      </c>
      <c r="H1465" s="7" t="n">
        <v>0</v>
      </c>
      <c r="I1465" s="7" t="n">
        <v>0</v>
      </c>
      <c r="J1465" s="7" t="n">
        <v>65533</v>
      </c>
      <c r="K1465" s="7" t="n">
        <v>0</v>
      </c>
      <c r="L1465" s="7" t="n">
        <v>0</v>
      </c>
      <c r="M1465" s="7" t="n">
        <v>0</v>
      </c>
      <c r="N1465" s="7" t="n">
        <v>0</v>
      </c>
      <c r="O1465" s="7" t="s">
        <v>12</v>
      </c>
    </row>
    <row r="1466" spans="1:18">
      <c r="A1466" t="s">
        <v>4</v>
      </c>
      <c r="B1466" s="4" t="s">
        <v>5</v>
      </c>
      <c r="C1466" s="4" t="s">
        <v>10</v>
      </c>
    </row>
    <row r="1467" spans="1:18">
      <c r="A1467" t="n">
        <v>13456</v>
      </c>
      <c r="B1467" s="37" t="n">
        <v>16</v>
      </c>
      <c r="C1467" s="7" t="n">
        <v>1000</v>
      </c>
    </row>
    <row r="1468" spans="1:18">
      <c r="A1468" t="s">
        <v>4</v>
      </c>
      <c r="B1468" s="4" t="s">
        <v>5</v>
      </c>
      <c r="C1468" s="4" t="s">
        <v>13</v>
      </c>
      <c r="D1468" s="4" t="s">
        <v>10</v>
      </c>
      <c r="E1468" s="4" t="s">
        <v>10</v>
      </c>
      <c r="F1468" s="4" t="s">
        <v>13</v>
      </c>
    </row>
    <row r="1469" spans="1:18">
      <c r="A1469" t="n">
        <v>13459</v>
      </c>
      <c r="B1469" s="30" t="n">
        <v>25</v>
      </c>
      <c r="C1469" s="7" t="n">
        <v>1</v>
      </c>
      <c r="D1469" s="7" t="n">
        <v>65535</v>
      </c>
      <c r="E1469" s="7" t="n">
        <v>65535</v>
      </c>
      <c r="F1469" s="7" t="n">
        <v>0</v>
      </c>
    </row>
    <row r="1470" spans="1:18">
      <c r="A1470" t="s">
        <v>4</v>
      </c>
      <c r="B1470" s="4" t="s">
        <v>5</v>
      </c>
      <c r="C1470" s="4" t="s">
        <v>13</v>
      </c>
      <c r="D1470" s="4" t="s">
        <v>10</v>
      </c>
      <c r="E1470" s="4" t="s">
        <v>10</v>
      </c>
      <c r="F1470" s="4" t="s">
        <v>9</v>
      </c>
    </row>
    <row r="1471" spans="1:18">
      <c r="A1471" t="n">
        <v>13466</v>
      </c>
      <c r="B1471" s="58" t="n">
        <v>84</v>
      </c>
      <c r="C1471" s="7" t="n">
        <v>1</v>
      </c>
      <c r="D1471" s="7" t="n">
        <v>0</v>
      </c>
      <c r="E1471" s="7" t="n">
        <v>0</v>
      </c>
      <c r="F1471" s="7" t="n">
        <v>0</v>
      </c>
    </row>
    <row r="1472" spans="1:18">
      <c r="A1472" t="s">
        <v>4</v>
      </c>
      <c r="B1472" s="4" t="s">
        <v>5</v>
      </c>
      <c r="C1472" s="4" t="s">
        <v>13</v>
      </c>
      <c r="D1472" s="4" t="s">
        <v>13</v>
      </c>
      <c r="E1472" s="4" t="s">
        <v>13</v>
      </c>
      <c r="F1472" s="4" t="s">
        <v>28</v>
      </c>
      <c r="G1472" s="4" t="s">
        <v>28</v>
      </c>
      <c r="H1472" s="4" t="s">
        <v>28</v>
      </c>
      <c r="I1472" s="4" t="s">
        <v>28</v>
      </c>
      <c r="J1472" s="4" t="s">
        <v>28</v>
      </c>
    </row>
    <row r="1473" spans="1:15">
      <c r="A1473" t="n">
        <v>13476</v>
      </c>
      <c r="B1473" s="54" t="n">
        <v>76</v>
      </c>
      <c r="C1473" s="7" t="n">
        <v>1</v>
      </c>
      <c r="D1473" s="7" t="n">
        <v>3</v>
      </c>
      <c r="E1473" s="7" t="n">
        <v>2</v>
      </c>
      <c r="F1473" s="7" t="n">
        <v>1</v>
      </c>
      <c r="G1473" s="7" t="n">
        <v>1</v>
      </c>
      <c r="H1473" s="7" t="n">
        <v>1</v>
      </c>
      <c r="I1473" s="7" t="n">
        <v>1</v>
      </c>
      <c r="J1473" s="7" t="n">
        <v>2000</v>
      </c>
    </row>
    <row r="1474" spans="1:15">
      <c r="A1474" t="s">
        <v>4</v>
      </c>
      <c r="B1474" s="4" t="s">
        <v>5</v>
      </c>
      <c r="C1474" s="4" t="s">
        <v>13</v>
      </c>
      <c r="D1474" s="4" t="s">
        <v>13</v>
      </c>
      <c r="E1474" s="4" t="s">
        <v>13</v>
      </c>
      <c r="F1474" s="4" t="s">
        <v>28</v>
      </c>
      <c r="G1474" s="4" t="s">
        <v>28</v>
      </c>
      <c r="H1474" s="4" t="s">
        <v>28</v>
      </c>
      <c r="I1474" s="4" t="s">
        <v>28</v>
      </c>
      <c r="J1474" s="4" t="s">
        <v>28</v>
      </c>
    </row>
    <row r="1475" spans="1:15">
      <c r="A1475" t="n">
        <v>13500</v>
      </c>
      <c r="B1475" s="54" t="n">
        <v>76</v>
      </c>
      <c r="C1475" s="7" t="n">
        <v>1</v>
      </c>
      <c r="D1475" s="7" t="n">
        <v>0</v>
      </c>
      <c r="E1475" s="7" t="n">
        <v>2</v>
      </c>
      <c r="F1475" s="7" t="n">
        <v>64</v>
      </c>
      <c r="G1475" s="7" t="n">
        <v>0</v>
      </c>
      <c r="H1475" s="7" t="n">
        <v>2000</v>
      </c>
      <c r="I1475" s="7" t="n">
        <v>0</v>
      </c>
      <c r="J1475" s="7" t="n">
        <v>0</v>
      </c>
    </row>
    <row r="1476" spans="1:15">
      <c r="A1476" t="s">
        <v>4</v>
      </c>
      <c r="B1476" s="4" t="s">
        <v>5</v>
      </c>
      <c r="C1476" s="4" t="s">
        <v>10</v>
      </c>
    </row>
    <row r="1477" spans="1:15">
      <c r="A1477" t="n">
        <v>13524</v>
      </c>
      <c r="B1477" s="37" t="n">
        <v>16</v>
      </c>
      <c r="C1477" s="7" t="n">
        <v>1000</v>
      </c>
    </row>
    <row r="1478" spans="1:15">
      <c r="A1478" t="s">
        <v>4</v>
      </c>
      <c r="B1478" s="4" t="s">
        <v>5</v>
      </c>
      <c r="C1478" s="4" t="s">
        <v>13</v>
      </c>
      <c r="D1478" s="4" t="s">
        <v>13</v>
      </c>
      <c r="E1478" s="4" t="s">
        <v>13</v>
      </c>
      <c r="F1478" s="4" t="s">
        <v>28</v>
      </c>
      <c r="G1478" s="4" t="s">
        <v>28</v>
      </c>
      <c r="H1478" s="4" t="s">
        <v>28</v>
      </c>
      <c r="I1478" s="4" t="s">
        <v>28</v>
      </c>
      <c r="J1478" s="4" t="s">
        <v>28</v>
      </c>
    </row>
    <row r="1479" spans="1:15">
      <c r="A1479" t="n">
        <v>13527</v>
      </c>
      <c r="B1479" s="54" t="n">
        <v>76</v>
      </c>
      <c r="C1479" s="7" t="n">
        <v>2</v>
      </c>
      <c r="D1479" s="7" t="n">
        <v>3</v>
      </c>
      <c r="E1479" s="7" t="n">
        <v>2</v>
      </c>
      <c r="F1479" s="7" t="n">
        <v>1</v>
      </c>
      <c r="G1479" s="7" t="n">
        <v>1</v>
      </c>
      <c r="H1479" s="7" t="n">
        <v>1</v>
      </c>
      <c r="I1479" s="7" t="n">
        <v>1</v>
      </c>
      <c r="J1479" s="7" t="n">
        <v>2000</v>
      </c>
    </row>
    <row r="1480" spans="1:15">
      <c r="A1480" t="s">
        <v>4</v>
      </c>
      <c r="B1480" s="4" t="s">
        <v>5</v>
      </c>
      <c r="C1480" s="4" t="s">
        <v>13</v>
      </c>
      <c r="D1480" s="4" t="s">
        <v>13</v>
      </c>
      <c r="E1480" s="4" t="s">
        <v>13</v>
      </c>
      <c r="F1480" s="4" t="s">
        <v>28</v>
      </c>
      <c r="G1480" s="4" t="s">
        <v>28</v>
      </c>
      <c r="H1480" s="4" t="s">
        <v>28</v>
      </c>
      <c r="I1480" s="4" t="s">
        <v>28</v>
      </c>
      <c r="J1480" s="4" t="s">
        <v>28</v>
      </c>
    </row>
    <row r="1481" spans="1:15">
      <c r="A1481" t="n">
        <v>13551</v>
      </c>
      <c r="B1481" s="54" t="n">
        <v>76</v>
      </c>
      <c r="C1481" s="7" t="n">
        <v>2</v>
      </c>
      <c r="D1481" s="7" t="n">
        <v>0</v>
      </c>
      <c r="E1481" s="7" t="n">
        <v>2</v>
      </c>
      <c r="F1481" s="7" t="n">
        <v>64</v>
      </c>
      <c r="G1481" s="7" t="n">
        <v>0</v>
      </c>
      <c r="H1481" s="7" t="n">
        <v>2000</v>
      </c>
      <c r="I1481" s="7" t="n">
        <v>0</v>
      </c>
      <c r="J1481" s="7" t="n">
        <v>0</v>
      </c>
    </row>
    <row r="1482" spans="1:15">
      <c r="A1482" t="s">
        <v>4</v>
      </c>
      <c r="B1482" s="4" t="s">
        <v>5</v>
      </c>
      <c r="C1482" s="4" t="s">
        <v>13</v>
      </c>
      <c r="D1482" s="4" t="s">
        <v>13</v>
      </c>
    </row>
    <row r="1483" spans="1:15">
      <c r="A1483" t="n">
        <v>13575</v>
      </c>
      <c r="B1483" s="57" t="n">
        <v>77</v>
      </c>
      <c r="C1483" s="7" t="n">
        <v>1</v>
      </c>
      <c r="D1483" s="7" t="n">
        <v>3</v>
      </c>
    </row>
    <row r="1484" spans="1:15">
      <c r="A1484" t="s">
        <v>4</v>
      </c>
      <c r="B1484" s="4" t="s">
        <v>5</v>
      </c>
      <c r="C1484" s="4" t="s">
        <v>13</v>
      </c>
      <c r="D1484" s="4" t="s">
        <v>13</v>
      </c>
    </row>
    <row r="1485" spans="1:15">
      <c r="A1485" t="n">
        <v>13578</v>
      </c>
      <c r="B1485" s="57" t="n">
        <v>77</v>
      </c>
      <c r="C1485" s="7" t="n">
        <v>1</v>
      </c>
      <c r="D1485" s="7" t="n">
        <v>0</v>
      </c>
    </row>
    <row r="1486" spans="1:15">
      <c r="A1486" t="s">
        <v>4</v>
      </c>
      <c r="B1486" s="4" t="s">
        <v>5</v>
      </c>
      <c r="C1486" s="4" t="s">
        <v>13</v>
      </c>
      <c r="D1486" s="4" t="s">
        <v>13</v>
      </c>
    </row>
    <row r="1487" spans="1:15">
      <c r="A1487" t="n">
        <v>13581</v>
      </c>
      <c r="B1487" s="57" t="n">
        <v>77</v>
      </c>
      <c r="C1487" s="7" t="n">
        <v>2</v>
      </c>
      <c r="D1487" s="7" t="n">
        <v>3</v>
      </c>
    </row>
    <row r="1488" spans="1:15">
      <c r="A1488" t="s">
        <v>4</v>
      </c>
      <c r="B1488" s="4" t="s">
        <v>5</v>
      </c>
      <c r="C1488" s="4" t="s">
        <v>13</v>
      </c>
      <c r="D1488" s="4" t="s">
        <v>13</v>
      </c>
    </row>
    <row r="1489" spans="1:10">
      <c r="A1489" t="n">
        <v>13584</v>
      </c>
      <c r="B1489" s="57" t="n">
        <v>77</v>
      </c>
      <c r="C1489" s="7" t="n">
        <v>2</v>
      </c>
      <c r="D1489" s="7" t="n">
        <v>0</v>
      </c>
    </row>
    <row r="1490" spans="1:10">
      <c r="A1490" t="s">
        <v>4</v>
      </c>
      <c r="B1490" s="4" t="s">
        <v>5</v>
      </c>
      <c r="C1490" s="4" t="s">
        <v>10</v>
      </c>
    </row>
    <row r="1491" spans="1:10">
      <c r="A1491" t="n">
        <v>13587</v>
      </c>
      <c r="B1491" s="37" t="n">
        <v>16</v>
      </c>
      <c r="C1491" s="7" t="n">
        <v>3000</v>
      </c>
    </row>
    <row r="1492" spans="1:10">
      <c r="A1492" t="s">
        <v>4</v>
      </c>
      <c r="B1492" s="4" t="s">
        <v>5</v>
      </c>
      <c r="C1492" s="4" t="s">
        <v>13</v>
      </c>
      <c r="D1492" s="4" t="s">
        <v>13</v>
      </c>
      <c r="E1492" s="4" t="s">
        <v>13</v>
      </c>
      <c r="F1492" s="4" t="s">
        <v>28</v>
      </c>
      <c r="G1492" s="4" t="s">
        <v>28</v>
      </c>
      <c r="H1492" s="4" t="s">
        <v>28</v>
      </c>
      <c r="I1492" s="4" t="s">
        <v>28</v>
      </c>
      <c r="J1492" s="4" t="s">
        <v>28</v>
      </c>
    </row>
    <row r="1493" spans="1:10">
      <c r="A1493" t="n">
        <v>13590</v>
      </c>
      <c r="B1493" s="54" t="n">
        <v>76</v>
      </c>
      <c r="C1493" s="7" t="n">
        <v>1</v>
      </c>
      <c r="D1493" s="7" t="n">
        <v>3</v>
      </c>
      <c r="E1493" s="7" t="n">
        <v>1</v>
      </c>
      <c r="F1493" s="7" t="n">
        <v>1</v>
      </c>
      <c r="G1493" s="7" t="n">
        <v>1</v>
      </c>
      <c r="H1493" s="7" t="n">
        <v>1</v>
      </c>
      <c r="I1493" s="7" t="n">
        <v>0</v>
      </c>
      <c r="J1493" s="7" t="n">
        <v>2000</v>
      </c>
    </row>
    <row r="1494" spans="1:10">
      <c r="A1494" t="s">
        <v>4</v>
      </c>
      <c r="B1494" s="4" t="s">
        <v>5</v>
      </c>
      <c r="C1494" s="4" t="s">
        <v>13</v>
      </c>
      <c r="D1494" s="4" t="s">
        <v>13</v>
      </c>
      <c r="E1494" s="4" t="s">
        <v>13</v>
      </c>
      <c r="F1494" s="4" t="s">
        <v>28</v>
      </c>
      <c r="G1494" s="4" t="s">
        <v>28</v>
      </c>
      <c r="H1494" s="4" t="s">
        <v>28</v>
      </c>
      <c r="I1494" s="4" t="s">
        <v>28</v>
      </c>
      <c r="J1494" s="4" t="s">
        <v>28</v>
      </c>
    </row>
    <row r="1495" spans="1:10">
      <c r="A1495" t="n">
        <v>13614</v>
      </c>
      <c r="B1495" s="54" t="n">
        <v>76</v>
      </c>
      <c r="C1495" s="7" t="n">
        <v>1</v>
      </c>
      <c r="D1495" s="7" t="n">
        <v>0</v>
      </c>
      <c r="E1495" s="7" t="n">
        <v>1</v>
      </c>
      <c r="F1495" s="7" t="n">
        <v>128</v>
      </c>
      <c r="G1495" s="7" t="n">
        <v>0</v>
      </c>
      <c r="H1495" s="7" t="n">
        <v>2000</v>
      </c>
      <c r="I1495" s="7" t="n">
        <v>0</v>
      </c>
      <c r="J1495" s="7" t="n">
        <v>0</v>
      </c>
    </row>
    <row r="1496" spans="1:10">
      <c r="A1496" t="s">
        <v>4</v>
      </c>
      <c r="B1496" s="4" t="s">
        <v>5</v>
      </c>
      <c r="C1496" s="4" t="s">
        <v>13</v>
      </c>
      <c r="D1496" s="4" t="s">
        <v>13</v>
      </c>
      <c r="E1496" s="4" t="s">
        <v>13</v>
      </c>
      <c r="F1496" s="4" t="s">
        <v>28</v>
      </c>
      <c r="G1496" s="4" t="s">
        <v>28</v>
      </c>
      <c r="H1496" s="4" t="s">
        <v>28</v>
      </c>
      <c r="I1496" s="4" t="s">
        <v>28</v>
      </c>
      <c r="J1496" s="4" t="s">
        <v>28</v>
      </c>
    </row>
    <row r="1497" spans="1:10">
      <c r="A1497" t="n">
        <v>13638</v>
      </c>
      <c r="B1497" s="54" t="n">
        <v>76</v>
      </c>
      <c r="C1497" s="7" t="n">
        <v>2</v>
      </c>
      <c r="D1497" s="7" t="n">
        <v>3</v>
      </c>
      <c r="E1497" s="7" t="n">
        <v>1</v>
      </c>
      <c r="F1497" s="7" t="n">
        <v>1</v>
      </c>
      <c r="G1497" s="7" t="n">
        <v>1</v>
      </c>
      <c r="H1497" s="7" t="n">
        <v>1</v>
      </c>
      <c r="I1497" s="7" t="n">
        <v>0</v>
      </c>
      <c r="J1497" s="7" t="n">
        <v>2000</v>
      </c>
    </row>
    <row r="1498" spans="1:10">
      <c r="A1498" t="s">
        <v>4</v>
      </c>
      <c r="B1498" s="4" t="s">
        <v>5</v>
      </c>
      <c r="C1498" s="4" t="s">
        <v>13</v>
      </c>
      <c r="D1498" s="4" t="s">
        <v>13</v>
      </c>
      <c r="E1498" s="4" t="s">
        <v>13</v>
      </c>
      <c r="F1498" s="4" t="s">
        <v>28</v>
      </c>
      <c r="G1498" s="4" t="s">
        <v>28</v>
      </c>
      <c r="H1498" s="4" t="s">
        <v>28</v>
      </c>
      <c r="I1498" s="4" t="s">
        <v>28</v>
      </c>
      <c r="J1498" s="4" t="s">
        <v>28</v>
      </c>
    </row>
    <row r="1499" spans="1:10">
      <c r="A1499" t="n">
        <v>13662</v>
      </c>
      <c r="B1499" s="54" t="n">
        <v>76</v>
      </c>
      <c r="C1499" s="7" t="n">
        <v>2</v>
      </c>
      <c r="D1499" s="7" t="n">
        <v>0</v>
      </c>
      <c r="E1499" s="7" t="n">
        <v>1</v>
      </c>
      <c r="F1499" s="7" t="n">
        <v>128</v>
      </c>
      <c r="G1499" s="7" t="n">
        <v>0</v>
      </c>
      <c r="H1499" s="7" t="n">
        <v>2000</v>
      </c>
      <c r="I1499" s="7" t="n">
        <v>0</v>
      </c>
      <c r="J1499" s="7" t="n">
        <v>0</v>
      </c>
    </row>
    <row r="1500" spans="1:10">
      <c r="A1500" t="s">
        <v>4</v>
      </c>
      <c r="B1500" s="4" t="s">
        <v>5</v>
      </c>
      <c r="C1500" s="4" t="s">
        <v>13</v>
      </c>
      <c r="D1500" s="4" t="s">
        <v>13</v>
      </c>
    </row>
    <row r="1501" spans="1:10">
      <c r="A1501" t="n">
        <v>13686</v>
      </c>
      <c r="B1501" s="57" t="n">
        <v>77</v>
      </c>
      <c r="C1501" s="7" t="n">
        <v>2</v>
      </c>
      <c r="D1501" s="7" t="n">
        <v>3</v>
      </c>
    </row>
    <row r="1502" spans="1:10">
      <c r="A1502" t="s">
        <v>4</v>
      </c>
      <c r="B1502" s="4" t="s">
        <v>5</v>
      </c>
      <c r="C1502" s="4" t="s">
        <v>13</v>
      </c>
      <c r="D1502" s="4" t="s">
        <v>13</v>
      </c>
    </row>
    <row r="1503" spans="1:10">
      <c r="A1503" t="n">
        <v>13689</v>
      </c>
      <c r="B1503" s="57" t="n">
        <v>77</v>
      </c>
      <c r="C1503" s="7" t="n">
        <v>2</v>
      </c>
      <c r="D1503" s="7" t="n">
        <v>0</v>
      </c>
    </row>
    <row r="1504" spans="1:10">
      <c r="A1504" t="s">
        <v>4</v>
      </c>
      <c r="B1504" s="4" t="s">
        <v>5</v>
      </c>
      <c r="C1504" s="4" t="s">
        <v>10</v>
      </c>
    </row>
    <row r="1505" spans="1:10">
      <c r="A1505" t="n">
        <v>13692</v>
      </c>
      <c r="B1505" s="37" t="n">
        <v>16</v>
      </c>
      <c r="C1505" s="7" t="n">
        <v>1000</v>
      </c>
    </row>
    <row r="1506" spans="1:10">
      <c r="A1506" t="s">
        <v>4</v>
      </c>
      <c r="B1506" s="4" t="s">
        <v>5</v>
      </c>
      <c r="C1506" s="4" t="s">
        <v>6</v>
      </c>
      <c r="D1506" s="4" t="s">
        <v>10</v>
      </c>
    </row>
    <row r="1507" spans="1:10">
      <c r="A1507" t="n">
        <v>13695</v>
      </c>
      <c r="B1507" s="56" t="n">
        <v>29</v>
      </c>
      <c r="C1507" s="7" t="s">
        <v>88</v>
      </c>
      <c r="D1507" s="7" t="n">
        <v>7032</v>
      </c>
    </row>
    <row r="1508" spans="1:10">
      <c r="A1508" t="s">
        <v>4</v>
      </c>
      <c r="B1508" s="4" t="s">
        <v>5</v>
      </c>
      <c r="C1508" s="4" t="s">
        <v>10</v>
      </c>
      <c r="D1508" s="4" t="s">
        <v>9</v>
      </c>
    </row>
    <row r="1509" spans="1:10">
      <c r="A1509" t="n">
        <v>13705</v>
      </c>
      <c r="B1509" s="63" t="n">
        <v>44</v>
      </c>
      <c r="C1509" s="7" t="n">
        <v>0</v>
      </c>
      <c r="D1509" s="7" t="n">
        <v>512</v>
      </c>
    </row>
    <row r="1510" spans="1:10">
      <c r="A1510" t="s">
        <v>4</v>
      </c>
      <c r="B1510" s="4" t="s">
        <v>5</v>
      </c>
      <c r="C1510" s="4" t="s">
        <v>13</v>
      </c>
    </row>
    <row r="1511" spans="1:10">
      <c r="A1511" t="n">
        <v>13712</v>
      </c>
      <c r="B1511" s="67" t="n">
        <v>78</v>
      </c>
      <c r="C1511" s="7" t="n">
        <v>255</v>
      </c>
    </row>
    <row r="1512" spans="1:10">
      <c r="A1512" t="s">
        <v>4</v>
      </c>
      <c r="B1512" s="4" t="s">
        <v>5</v>
      </c>
      <c r="C1512" s="4" t="s">
        <v>10</v>
      </c>
      <c r="D1512" s="4" t="s">
        <v>28</v>
      </c>
      <c r="E1512" s="4" t="s">
        <v>28</v>
      </c>
      <c r="F1512" s="4" t="s">
        <v>28</v>
      </c>
      <c r="G1512" s="4" t="s">
        <v>28</v>
      </c>
    </row>
    <row r="1513" spans="1:10">
      <c r="A1513" t="n">
        <v>13714</v>
      </c>
      <c r="B1513" s="26" t="n">
        <v>46</v>
      </c>
      <c r="C1513" s="7" t="n">
        <v>61456</v>
      </c>
      <c r="D1513" s="7" t="n">
        <v>-8.71000003814697</v>
      </c>
      <c r="E1513" s="7" t="n">
        <v>38.5900001525879</v>
      </c>
      <c r="F1513" s="7" t="n">
        <v>129.419998168945</v>
      </c>
      <c r="G1513" s="7" t="n">
        <v>128</v>
      </c>
    </row>
    <row r="1514" spans="1:10">
      <c r="A1514" t="s">
        <v>4</v>
      </c>
      <c r="B1514" s="4" t="s">
        <v>5</v>
      </c>
      <c r="C1514" s="4" t="s">
        <v>13</v>
      </c>
      <c r="D1514" s="4" t="s">
        <v>10</v>
      </c>
    </row>
    <row r="1515" spans="1:10">
      <c r="A1515" t="n">
        <v>13733</v>
      </c>
      <c r="B1515" s="10" t="n">
        <v>162</v>
      </c>
      <c r="C1515" s="7" t="n">
        <v>1</v>
      </c>
      <c r="D1515" s="7" t="n">
        <v>0</v>
      </c>
    </row>
    <row r="1516" spans="1:10">
      <c r="A1516" t="s">
        <v>4</v>
      </c>
      <c r="B1516" s="4" t="s">
        <v>5</v>
      </c>
    </row>
    <row r="1517" spans="1:10">
      <c r="A1517" t="n">
        <v>13737</v>
      </c>
      <c r="B1517" s="5" t="n">
        <v>1</v>
      </c>
    </row>
    <row r="1518" spans="1:10" s="3" customFormat="1" customHeight="0">
      <c r="A1518" s="3" t="s">
        <v>2</v>
      </c>
      <c r="B1518" s="3" t="s">
        <v>143</v>
      </c>
    </row>
    <row r="1519" spans="1:10">
      <c r="A1519" t="s">
        <v>4</v>
      </c>
      <c r="B1519" s="4" t="s">
        <v>5</v>
      </c>
      <c r="C1519" s="4" t="s">
        <v>13</v>
      </c>
      <c r="D1519" s="4" t="s">
        <v>13</v>
      </c>
      <c r="E1519" s="4" t="s">
        <v>13</v>
      </c>
      <c r="F1519" s="4" t="s">
        <v>13</v>
      </c>
    </row>
    <row r="1520" spans="1:10">
      <c r="A1520" t="n">
        <v>13740</v>
      </c>
      <c r="B1520" s="8" t="n">
        <v>14</v>
      </c>
      <c r="C1520" s="7" t="n">
        <v>2</v>
      </c>
      <c r="D1520" s="7" t="n">
        <v>0</v>
      </c>
      <c r="E1520" s="7" t="n">
        <v>0</v>
      </c>
      <c r="F1520" s="7" t="n">
        <v>0</v>
      </c>
    </row>
    <row r="1521" spans="1:7">
      <c r="A1521" t="s">
        <v>4</v>
      </c>
      <c r="B1521" s="4" t="s">
        <v>5</v>
      </c>
      <c r="C1521" s="4" t="s">
        <v>13</v>
      </c>
      <c r="D1521" s="50" t="s">
        <v>63</v>
      </c>
      <c r="E1521" s="4" t="s">
        <v>5</v>
      </c>
      <c r="F1521" s="4" t="s">
        <v>13</v>
      </c>
      <c r="G1521" s="4" t="s">
        <v>10</v>
      </c>
      <c r="H1521" s="50" t="s">
        <v>64</v>
      </c>
      <c r="I1521" s="4" t="s">
        <v>13</v>
      </c>
      <c r="J1521" s="4" t="s">
        <v>9</v>
      </c>
      <c r="K1521" s="4" t="s">
        <v>13</v>
      </c>
      <c r="L1521" s="4" t="s">
        <v>13</v>
      </c>
      <c r="M1521" s="50" t="s">
        <v>63</v>
      </c>
      <c r="N1521" s="4" t="s">
        <v>5</v>
      </c>
      <c r="O1521" s="4" t="s">
        <v>13</v>
      </c>
      <c r="P1521" s="4" t="s">
        <v>10</v>
      </c>
      <c r="Q1521" s="50" t="s">
        <v>64</v>
      </c>
      <c r="R1521" s="4" t="s">
        <v>13</v>
      </c>
      <c r="S1521" s="4" t="s">
        <v>9</v>
      </c>
      <c r="T1521" s="4" t="s">
        <v>13</v>
      </c>
      <c r="U1521" s="4" t="s">
        <v>13</v>
      </c>
      <c r="V1521" s="4" t="s">
        <v>13</v>
      </c>
      <c r="W1521" s="4" t="s">
        <v>27</v>
      </c>
    </row>
    <row r="1522" spans="1:7">
      <c r="A1522" t="n">
        <v>13745</v>
      </c>
      <c r="B1522" s="13" t="n">
        <v>5</v>
      </c>
      <c r="C1522" s="7" t="n">
        <v>28</v>
      </c>
      <c r="D1522" s="50" t="s">
        <v>3</v>
      </c>
      <c r="E1522" s="10" t="n">
        <v>162</v>
      </c>
      <c r="F1522" s="7" t="n">
        <v>3</v>
      </c>
      <c r="G1522" s="7" t="n">
        <v>2</v>
      </c>
      <c r="H1522" s="50" t="s">
        <v>3</v>
      </c>
      <c r="I1522" s="7" t="n">
        <v>0</v>
      </c>
      <c r="J1522" s="7" t="n">
        <v>1</v>
      </c>
      <c r="K1522" s="7" t="n">
        <v>2</v>
      </c>
      <c r="L1522" s="7" t="n">
        <v>28</v>
      </c>
      <c r="M1522" s="50" t="s">
        <v>3</v>
      </c>
      <c r="N1522" s="10" t="n">
        <v>162</v>
      </c>
      <c r="O1522" s="7" t="n">
        <v>3</v>
      </c>
      <c r="P1522" s="7" t="n">
        <v>2</v>
      </c>
      <c r="Q1522" s="50" t="s">
        <v>3</v>
      </c>
      <c r="R1522" s="7" t="n">
        <v>0</v>
      </c>
      <c r="S1522" s="7" t="n">
        <v>2</v>
      </c>
      <c r="T1522" s="7" t="n">
        <v>2</v>
      </c>
      <c r="U1522" s="7" t="n">
        <v>11</v>
      </c>
      <c r="V1522" s="7" t="n">
        <v>1</v>
      </c>
      <c r="W1522" s="14" t="n">
        <f t="normal" ca="1">A1526</f>
        <v>0</v>
      </c>
    </row>
    <row r="1523" spans="1:7">
      <c r="A1523" t="s">
        <v>4</v>
      </c>
      <c r="B1523" s="4" t="s">
        <v>5</v>
      </c>
      <c r="C1523" s="4" t="s">
        <v>13</v>
      </c>
      <c r="D1523" s="4" t="s">
        <v>10</v>
      </c>
      <c r="E1523" s="4" t="s">
        <v>28</v>
      </c>
    </row>
    <row r="1524" spans="1:7">
      <c r="A1524" t="n">
        <v>13774</v>
      </c>
      <c r="B1524" s="34" t="n">
        <v>58</v>
      </c>
      <c r="C1524" s="7" t="n">
        <v>0</v>
      </c>
      <c r="D1524" s="7" t="n">
        <v>0</v>
      </c>
      <c r="E1524" s="7" t="n">
        <v>1</v>
      </c>
    </row>
    <row r="1525" spans="1:7">
      <c r="A1525" t="s">
        <v>4</v>
      </c>
      <c r="B1525" s="4" t="s">
        <v>5</v>
      </c>
      <c r="C1525" s="4" t="s">
        <v>13</v>
      </c>
      <c r="D1525" s="50" t="s">
        <v>63</v>
      </c>
      <c r="E1525" s="4" t="s">
        <v>5</v>
      </c>
      <c r="F1525" s="4" t="s">
        <v>13</v>
      </c>
      <c r="G1525" s="4" t="s">
        <v>10</v>
      </c>
      <c r="H1525" s="50" t="s">
        <v>64</v>
      </c>
      <c r="I1525" s="4" t="s">
        <v>13</v>
      </c>
      <c r="J1525" s="4" t="s">
        <v>9</v>
      </c>
      <c r="K1525" s="4" t="s">
        <v>13</v>
      </c>
      <c r="L1525" s="4" t="s">
        <v>13</v>
      </c>
      <c r="M1525" s="50" t="s">
        <v>63</v>
      </c>
      <c r="N1525" s="4" t="s">
        <v>5</v>
      </c>
      <c r="O1525" s="4" t="s">
        <v>13</v>
      </c>
      <c r="P1525" s="4" t="s">
        <v>10</v>
      </c>
      <c r="Q1525" s="50" t="s">
        <v>64</v>
      </c>
      <c r="R1525" s="4" t="s">
        <v>13</v>
      </c>
      <c r="S1525" s="4" t="s">
        <v>9</v>
      </c>
      <c r="T1525" s="4" t="s">
        <v>13</v>
      </c>
      <c r="U1525" s="4" t="s">
        <v>13</v>
      </c>
      <c r="V1525" s="4" t="s">
        <v>13</v>
      </c>
      <c r="W1525" s="4" t="s">
        <v>27</v>
      </c>
    </row>
    <row r="1526" spans="1:7">
      <c r="A1526" t="n">
        <v>13782</v>
      </c>
      <c r="B1526" s="13" t="n">
        <v>5</v>
      </c>
      <c r="C1526" s="7" t="n">
        <v>28</v>
      </c>
      <c r="D1526" s="50" t="s">
        <v>3</v>
      </c>
      <c r="E1526" s="10" t="n">
        <v>162</v>
      </c>
      <c r="F1526" s="7" t="n">
        <v>3</v>
      </c>
      <c r="G1526" s="7" t="n">
        <v>2</v>
      </c>
      <c r="H1526" s="50" t="s">
        <v>3</v>
      </c>
      <c r="I1526" s="7" t="n">
        <v>0</v>
      </c>
      <c r="J1526" s="7" t="n">
        <v>1</v>
      </c>
      <c r="K1526" s="7" t="n">
        <v>3</v>
      </c>
      <c r="L1526" s="7" t="n">
        <v>28</v>
      </c>
      <c r="M1526" s="50" t="s">
        <v>3</v>
      </c>
      <c r="N1526" s="10" t="n">
        <v>162</v>
      </c>
      <c r="O1526" s="7" t="n">
        <v>3</v>
      </c>
      <c r="P1526" s="7" t="n">
        <v>2</v>
      </c>
      <c r="Q1526" s="50" t="s">
        <v>3</v>
      </c>
      <c r="R1526" s="7" t="n">
        <v>0</v>
      </c>
      <c r="S1526" s="7" t="n">
        <v>2</v>
      </c>
      <c r="T1526" s="7" t="n">
        <v>3</v>
      </c>
      <c r="U1526" s="7" t="n">
        <v>9</v>
      </c>
      <c r="V1526" s="7" t="n">
        <v>1</v>
      </c>
      <c r="W1526" s="14" t="n">
        <f t="normal" ca="1">A1536</f>
        <v>0</v>
      </c>
    </row>
    <row r="1527" spans="1:7">
      <c r="A1527" t="s">
        <v>4</v>
      </c>
      <c r="B1527" s="4" t="s">
        <v>5</v>
      </c>
      <c r="C1527" s="4" t="s">
        <v>13</v>
      </c>
      <c r="D1527" s="50" t="s">
        <v>63</v>
      </c>
      <c r="E1527" s="4" t="s">
        <v>5</v>
      </c>
      <c r="F1527" s="4" t="s">
        <v>10</v>
      </c>
      <c r="G1527" s="4" t="s">
        <v>13</v>
      </c>
      <c r="H1527" s="4" t="s">
        <v>13</v>
      </c>
      <c r="I1527" s="4" t="s">
        <v>6</v>
      </c>
      <c r="J1527" s="50" t="s">
        <v>64</v>
      </c>
      <c r="K1527" s="4" t="s">
        <v>13</v>
      </c>
      <c r="L1527" s="4" t="s">
        <v>13</v>
      </c>
      <c r="M1527" s="50" t="s">
        <v>63</v>
      </c>
      <c r="N1527" s="4" t="s">
        <v>5</v>
      </c>
      <c r="O1527" s="4" t="s">
        <v>13</v>
      </c>
      <c r="P1527" s="50" t="s">
        <v>64</v>
      </c>
      <c r="Q1527" s="4" t="s">
        <v>13</v>
      </c>
      <c r="R1527" s="4" t="s">
        <v>9</v>
      </c>
      <c r="S1527" s="4" t="s">
        <v>13</v>
      </c>
      <c r="T1527" s="4" t="s">
        <v>13</v>
      </c>
      <c r="U1527" s="4" t="s">
        <v>13</v>
      </c>
      <c r="V1527" s="50" t="s">
        <v>63</v>
      </c>
      <c r="W1527" s="4" t="s">
        <v>5</v>
      </c>
      <c r="X1527" s="4" t="s">
        <v>13</v>
      </c>
      <c r="Y1527" s="50" t="s">
        <v>64</v>
      </c>
      <c r="Z1527" s="4" t="s">
        <v>13</v>
      </c>
      <c r="AA1527" s="4" t="s">
        <v>9</v>
      </c>
      <c r="AB1527" s="4" t="s">
        <v>13</v>
      </c>
      <c r="AC1527" s="4" t="s">
        <v>13</v>
      </c>
      <c r="AD1527" s="4" t="s">
        <v>13</v>
      </c>
      <c r="AE1527" s="4" t="s">
        <v>27</v>
      </c>
    </row>
    <row r="1528" spans="1:7">
      <c r="A1528" t="n">
        <v>13811</v>
      </c>
      <c r="B1528" s="13" t="n">
        <v>5</v>
      </c>
      <c r="C1528" s="7" t="n">
        <v>28</v>
      </c>
      <c r="D1528" s="50" t="s">
        <v>3</v>
      </c>
      <c r="E1528" s="51" t="n">
        <v>47</v>
      </c>
      <c r="F1528" s="7" t="n">
        <v>61456</v>
      </c>
      <c r="G1528" s="7" t="n">
        <v>2</v>
      </c>
      <c r="H1528" s="7" t="n">
        <v>0</v>
      </c>
      <c r="I1528" s="7" t="s">
        <v>65</v>
      </c>
      <c r="J1528" s="50" t="s">
        <v>3</v>
      </c>
      <c r="K1528" s="7" t="n">
        <v>8</v>
      </c>
      <c r="L1528" s="7" t="n">
        <v>28</v>
      </c>
      <c r="M1528" s="50" t="s">
        <v>3</v>
      </c>
      <c r="N1528" s="18" t="n">
        <v>74</v>
      </c>
      <c r="O1528" s="7" t="n">
        <v>65</v>
      </c>
      <c r="P1528" s="50" t="s">
        <v>3</v>
      </c>
      <c r="Q1528" s="7" t="n">
        <v>0</v>
      </c>
      <c r="R1528" s="7" t="n">
        <v>1</v>
      </c>
      <c r="S1528" s="7" t="n">
        <v>3</v>
      </c>
      <c r="T1528" s="7" t="n">
        <v>9</v>
      </c>
      <c r="U1528" s="7" t="n">
        <v>28</v>
      </c>
      <c r="V1528" s="50" t="s">
        <v>3</v>
      </c>
      <c r="W1528" s="18" t="n">
        <v>74</v>
      </c>
      <c r="X1528" s="7" t="n">
        <v>65</v>
      </c>
      <c r="Y1528" s="50" t="s">
        <v>3</v>
      </c>
      <c r="Z1528" s="7" t="n">
        <v>0</v>
      </c>
      <c r="AA1528" s="7" t="n">
        <v>2</v>
      </c>
      <c r="AB1528" s="7" t="n">
        <v>3</v>
      </c>
      <c r="AC1528" s="7" t="n">
        <v>9</v>
      </c>
      <c r="AD1528" s="7" t="n">
        <v>1</v>
      </c>
      <c r="AE1528" s="14" t="n">
        <f t="normal" ca="1">A1532</f>
        <v>0</v>
      </c>
    </row>
    <row r="1529" spans="1:7">
      <c r="A1529" t="s">
        <v>4</v>
      </c>
      <c r="B1529" s="4" t="s">
        <v>5</v>
      </c>
      <c r="C1529" s="4" t="s">
        <v>10</v>
      </c>
      <c r="D1529" s="4" t="s">
        <v>13</v>
      </c>
      <c r="E1529" s="4" t="s">
        <v>13</v>
      </c>
      <c r="F1529" s="4" t="s">
        <v>6</v>
      </c>
    </row>
    <row r="1530" spans="1:7">
      <c r="A1530" t="n">
        <v>13859</v>
      </c>
      <c r="B1530" s="51" t="n">
        <v>47</v>
      </c>
      <c r="C1530" s="7" t="n">
        <v>61456</v>
      </c>
      <c r="D1530" s="7" t="n">
        <v>0</v>
      </c>
      <c r="E1530" s="7" t="n">
        <v>0</v>
      </c>
      <c r="F1530" s="7" t="s">
        <v>66</v>
      </c>
    </row>
    <row r="1531" spans="1:7">
      <c r="A1531" t="s">
        <v>4</v>
      </c>
      <c r="B1531" s="4" t="s">
        <v>5</v>
      </c>
      <c r="C1531" s="4" t="s">
        <v>13</v>
      </c>
      <c r="D1531" s="4" t="s">
        <v>10</v>
      </c>
      <c r="E1531" s="4" t="s">
        <v>28</v>
      </c>
    </row>
    <row r="1532" spans="1:7">
      <c r="A1532" t="n">
        <v>13872</v>
      </c>
      <c r="B1532" s="34" t="n">
        <v>58</v>
      </c>
      <c r="C1532" s="7" t="n">
        <v>0</v>
      </c>
      <c r="D1532" s="7" t="n">
        <v>300</v>
      </c>
      <c r="E1532" s="7" t="n">
        <v>1</v>
      </c>
    </row>
    <row r="1533" spans="1:7">
      <c r="A1533" t="s">
        <v>4</v>
      </c>
      <c r="B1533" s="4" t="s">
        <v>5</v>
      </c>
      <c r="C1533" s="4" t="s">
        <v>13</v>
      </c>
      <c r="D1533" s="4" t="s">
        <v>10</v>
      </c>
    </row>
    <row r="1534" spans="1:7">
      <c r="A1534" t="n">
        <v>13880</v>
      </c>
      <c r="B1534" s="34" t="n">
        <v>58</v>
      </c>
      <c r="C1534" s="7" t="n">
        <v>255</v>
      </c>
      <c r="D1534" s="7" t="n">
        <v>0</v>
      </c>
    </row>
    <row r="1535" spans="1:7">
      <c r="A1535" t="s">
        <v>4</v>
      </c>
      <c r="B1535" s="4" t="s">
        <v>5</v>
      </c>
      <c r="C1535" s="4" t="s">
        <v>13</v>
      </c>
      <c r="D1535" s="4" t="s">
        <v>13</v>
      </c>
      <c r="E1535" s="4" t="s">
        <v>13</v>
      </c>
      <c r="F1535" s="4" t="s">
        <v>13</v>
      </c>
    </row>
    <row r="1536" spans="1:7">
      <c r="A1536" t="n">
        <v>13884</v>
      </c>
      <c r="B1536" s="8" t="n">
        <v>14</v>
      </c>
      <c r="C1536" s="7" t="n">
        <v>0</v>
      </c>
      <c r="D1536" s="7" t="n">
        <v>0</v>
      </c>
      <c r="E1536" s="7" t="n">
        <v>0</v>
      </c>
      <c r="F1536" s="7" t="n">
        <v>64</v>
      </c>
    </row>
    <row r="1537" spans="1:31">
      <c r="A1537" t="s">
        <v>4</v>
      </c>
      <c r="B1537" s="4" t="s">
        <v>5</v>
      </c>
      <c r="C1537" s="4" t="s">
        <v>13</v>
      </c>
      <c r="D1537" s="4" t="s">
        <v>10</v>
      </c>
    </row>
    <row r="1538" spans="1:31">
      <c r="A1538" t="n">
        <v>13889</v>
      </c>
      <c r="B1538" s="29" t="n">
        <v>22</v>
      </c>
      <c r="C1538" s="7" t="n">
        <v>0</v>
      </c>
      <c r="D1538" s="7" t="n">
        <v>2</v>
      </c>
    </row>
    <row r="1539" spans="1:31">
      <c r="A1539" t="s">
        <v>4</v>
      </c>
      <c r="B1539" s="4" t="s">
        <v>5</v>
      </c>
      <c r="C1539" s="4" t="s">
        <v>13</v>
      </c>
      <c r="D1539" s="4" t="s">
        <v>10</v>
      </c>
    </row>
    <row r="1540" spans="1:31">
      <c r="A1540" t="n">
        <v>13893</v>
      </c>
      <c r="B1540" s="34" t="n">
        <v>58</v>
      </c>
      <c r="C1540" s="7" t="n">
        <v>5</v>
      </c>
      <c r="D1540" s="7" t="n">
        <v>300</v>
      </c>
    </row>
    <row r="1541" spans="1:31">
      <c r="A1541" t="s">
        <v>4</v>
      </c>
      <c r="B1541" s="4" t="s">
        <v>5</v>
      </c>
      <c r="C1541" s="4" t="s">
        <v>28</v>
      </c>
      <c r="D1541" s="4" t="s">
        <v>10</v>
      </c>
    </row>
    <row r="1542" spans="1:31">
      <c r="A1542" t="n">
        <v>13897</v>
      </c>
      <c r="B1542" s="35" t="n">
        <v>103</v>
      </c>
      <c r="C1542" s="7" t="n">
        <v>0</v>
      </c>
      <c r="D1542" s="7" t="n">
        <v>300</v>
      </c>
    </row>
    <row r="1543" spans="1:31">
      <c r="A1543" t="s">
        <v>4</v>
      </c>
      <c r="B1543" s="4" t="s">
        <v>5</v>
      </c>
      <c r="C1543" s="4" t="s">
        <v>13</v>
      </c>
    </row>
    <row r="1544" spans="1:31">
      <c r="A1544" t="n">
        <v>13904</v>
      </c>
      <c r="B1544" s="52" t="n">
        <v>64</v>
      </c>
      <c r="C1544" s="7" t="n">
        <v>7</v>
      </c>
    </row>
    <row r="1545" spans="1:31">
      <c r="A1545" t="s">
        <v>4</v>
      </c>
      <c r="B1545" s="4" t="s">
        <v>5</v>
      </c>
      <c r="C1545" s="4" t="s">
        <v>13</v>
      </c>
      <c r="D1545" s="4" t="s">
        <v>10</v>
      </c>
    </row>
    <row r="1546" spans="1:31">
      <c r="A1546" t="n">
        <v>13906</v>
      </c>
      <c r="B1546" s="25" t="n">
        <v>72</v>
      </c>
      <c r="C1546" s="7" t="n">
        <v>5</v>
      </c>
      <c r="D1546" s="7" t="n">
        <v>0</v>
      </c>
    </row>
    <row r="1547" spans="1:31">
      <c r="A1547" t="s">
        <v>4</v>
      </c>
      <c r="B1547" s="4" t="s">
        <v>5</v>
      </c>
      <c r="C1547" s="4" t="s">
        <v>13</v>
      </c>
      <c r="D1547" s="50" t="s">
        <v>63</v>
      </c>
      <c r="E1547" s="4" t="s">
        <v>5</v>
      </c>
      <c r="F1547" s="4" t="s">
        <v>13</v>
      </c>
      <c r="G1547" s="4" t="s">
        <v>10</v>
      </c>
      <c r="H1547" s="50" t="s">
        <v>64</v>
      </c>
      <c r="I1547" s="4" t="s">
        <v>13</v>
      </c>
      <c r="J1547" s="4" t="s">
        <v>9</v>
      </c>
      <c r="K1547" s="4" t="s">
        <v>13</v>
      </c>
      <c r="L1547" s="4" t="s">
        <v>13</v>
      </c>
      <c r="M1547" s="4" t="s">
        <v>27</v>
      </c>
    </row>
    <row r="1548" spans="1:31">
      <c r="A1548" t="n">
        <v>13910</v>
      </c>
      <c r="B1548" s="13" t="n">
        <v>5</v>
      </c>
      <c r="C1548" s="7" t="n">
        <v>28</v>
      </c>
      <c r="D1548" s="50" t="s">
        <v>3</v>
      </c>
      <c r="E1548" s="10" t="n">
        <v>162</v>
      </c>
      <c r="F1548" s="7" t="n">
        <v>4</v>
      </c>
      <c r="G1548" s="7" t="n">
        <v>2</v>
      </c>
      <c r="H1548" s="50" t="s">
        <v>3</v>
      </c>
      <c r="I1548" s="7" t="n">
        <v>0</v>
      </c>
      <c r="J1548" s="7" t="n">
        <v>1</v>
      </c>
      <c r="K1548" s="7" t="n">
        <v>2</v>
      </c>
      <c r="L1548" s="7" t="n">
        <v>1</v>
      </c>
      <c r="M1548" s="14" t="n">
        <f t="normal" ca="1">A1554</f>
        <v>0</v>
      </c>
    </row>
    <row r="1549" spans="1:31">
      <c r="A1549" t="s">
        <v>4</v>
      </c>
      <c r="B1549" s="4" t="s">
        <v>5</v>
      </c>
      <c r="C1549" s="4" t="s">
        <v>13</v>
      </c>
      <c r="D1549" s="4" t="s">
        <v>6</v>
      </c>
    </row>
    <row r="1550" spans="1:31">
      <c r="A1550" t="n">
        <v>13927</v>
      </c>
      <c r="B1550" s="9" t="n">
        <v>2</v>
      </c>
      <c r="C1550" s="7" t="n">
        <v>10</v>
      </c>
      <c r="D1550" s="7" t="s">
        <v>67</v>
      </c>
    </row>
    <row r="1551" spans="1:31">
      <c r="A1551" t="s">
        <v>4</v>
      </c>
      <c r="B1551" s="4" t="s">
        <v>5</v>
      </c>
      <c r="C1551" s="4" t="s">
        <v>10</v>
      </c>
    </row>
    <row r="1552" spans="1:31">
      <c r="A1552" t="n">
        <v>13944</v>
      </c>
      <c r="B1552" s="37" t="n">
        <v>16</v>
      </c>
      <c r="C1552" s="7" t="n">
        <v>0</v>
      </c>
    </row>
    <row r="1553" spans="1:13">
      <c r="A1553" t="s">
        <v>4</v>
      </c>
      <c r="B1553" s="4" t="s">
        <v>5</v>
      </c>
      <c r="C1553" s="4" t="s">
        <v>13</v>
      </c>
      <c r="D1553" s="4" t="s">
        <v>10</v>
      </c>
      <c r="E1553" s="4" t="s">
        <v>13</v>
      </c>
      <c r="F1553" s="4" t="s">
        <v>27</v>
      </c>
    </row>
    <row r="1554" spans="1:13">
      <c r="A1554" t="n">
        <v>13947</v>
      </c>
      <c r="B1554" s="13" t="n">
        <v>5</v>
      </c>
      <c r="C1554" s="7" t="n">
        <v>30</v>
      </c>
      <c r="D1554" s="7" t="n">
        <v>6471</v>
      </c>
      <c r="E1554" s="7" t="n">
        <v>1</v>
      </c>
      <c r="F1554" s="14" t="n">
        <f t="normal" ca="1">A1564</f>
        <v>0</v>
      </c>
    </row>
    <row r="1555" spans="1:13">
      <c r="A1555" t="s">
        <v>4</v>
      </c>
      <c r="B1555" s="4" t="s">
        <v>5</v>
      </c>
      <c r="C1555" s="4" t="s">
        <v>10</v>
      </c>
      <c r="D1555" s="4" t="s">
        <v>6</v>
      </c>
      <c r="E1555" s="4" t="s">
        <v>6</v>
      </c>
      <c r="F1555" s="4" t="s">
        <v>6</v>
      </c>
      <c r="G1555" s="4" t="s">
        <v>13</v>
      </c>
      <c r="H1555" s="4" t="s">
        <v>9</v>
      </c>
      <c r="I1555" s="4" t="s">
        <v>28</v>
      </c>
      <c r="J1555" s="4" t="s">
        <v>28</v>
      </c>
      <c r="K1555" s="4" t="s">
        <v>28</v>
      </c>
      <c r="L1555" s="4" t="s">
        <v>28</v>
      </c>
      <c r="M1555" s="4" t="s">
        <v>28</v>
      </c>
      <c r="N1555" s="4" t="s">
        <v>28</v>
      </c>
      <c r="O1555" s="4" t="s">
        <v>28</v>
      </c>
      <c r="P1555" s="4" t="s">
        <v>6</v>
      </c>
      <c r="Q1555" s="4" t="s">
        <v>6</v>
      </c>
      <c r="R1555" s="4" t="s">
        <v>9</v>
      </c>
      <c r="S1555" s="4" t="s">
        <v>13</v>
      </c>
      <c r="T1555" s="4" t="s">
        <v>9</v>
      </c>
      <c r="U1555" s="4" t="s">
        <v>9</v>
      </c>
      <c r="V1555" s="4" t="s">
        <v>10</v>
      </c>
    </row>
    <row r="1556" spans="1:13">
      <c r="A1556" t="n">
        <v>13956</v>
      </c>
      <c r="B1556" s="19" t="n">
        <v>19</v>
      </c>
      <c r="C1556" s="7" t="n">
        <v>7033</v>
      </c>
      <c r="D1556" s="7" t="s">
        <v>68</v>
      </c>
      <c r="E1556" s="7" t="s">
        <v>69</v>
      </c>
      <c r="F1556" s="7" t="s">
        <v>12</v>
      </c>
      <c r="G1556" s="7" t="n">
        <v>0</v>
      </c>
      <c r="H1556" s="7" t="n">
        <v>1</v>
      </c>
      <c r="I1556" s="7" t="n">
        <v>0</v>
      </c>
      <c r="J1556" s="7" t="n">
        <v>0</v>
      </c>
      <c r="K1556" s="7" t="n">
        <v>0</v>
      </c>
      <c r="L1556" s="7" t="n">
        <v>0</v>
      </c>
      <c r="M1556" s="7" t="n">
        <v>1</v>
      </c>
      <c r="N1556" s="7" t="n">
        <v>1.60000002384186</v>
      </c>
      <c r="O1556" s="7" t="n">
        <v>0.0900000035762787</v>
      </c>
      <c r="P1556" s="7" t="s">
        <v>12</v>
      </c>
      <c r="Q1556" s="7" t="s">
        <v>12</v>
      </c>
      <c r="R1556" s="7" t="n">
        <v>-1</v>
      </c>
      <c r="S1556" s="7" t="n">
        <v>0</v>
      </c>
      <c r="T1556" s="7" t="n">
        <v>0</v>
      </c>
      <c r="U1556" s="7" t="n">
        <v>0</v>
      </c>
      <c r="V1556" s="7" t="n">
        <v>0</v>
      </c>
    </row>
    <row r="1557" spans="1:13">
      <c r="A1557" t="s">
        <v>4</v>
      </c>
      <c r="B1557" s="4" t="s">
        <v>5</v>
      </c>
      <c r="C1557" s="4" t="s">
        <v>10</v>
      </c>
      <c r="D1557" s="4" t="s">
        <v>28</v>
      </c>
      <c r="E1557" s="4" t="s">
        <v>28</v>
      </c>
      <c r="F1557" s="4" t="s">
        <v>28</v>
      </c>
      <c r="G1557" s="4" t="s">
        <v>28</v>
      </c>
    </row>
    <row r="1558" spans="1:13">
      <c r="A1558" t="n">
        <v>14041</v>
      </c>
      <c r="B1558" s="26" t="n">
        <v>46</v>
      </c>
      <c r="C1558" s="7" t="n">
        <v>7033</v>
      </c>
      <c r="D1558" s="7" t="n">
        <v>-4.09000015258789</v>
      </c>
      <c r="E1558" s="7" t="n">
        <v>38.4000015258789</v>
      </c>
      <c r="F1558" s="7" t="n">
        <v>125.400001525879</v>
      </c>
      <c r="G1558" s="7" t="n">
        <v>310</v>
      </c>
    </row>
    <row r="1559" spans="1:13">
      <c r="A1559" t="s">
        <v>4</v>
      </c>
      <c r="B1559" s="4" t="s">
        <v>5</v>
      </c>
      <c r="C1559" s="4" t="s">
        <v>10</v>
      </c>
      <c r="D1559" s="4" t="s">
        <v>6</v>
      </c>
      <c r="E1559" s="4" t="s">
        <v>6</v>
      </c>
      <c r="F1559" s="4" t="s">
        <v>6</v>
      </c>
      <c r="G1559" s="4" t="s">
        <v>13</v>
      </c>
      <c r="H1559" s="4" t="s">
        <v>9</v>
      </c>
      <c r="I1559" s="4" t="s">
        <v>28</v>
      </c>
      <c r="J1559" s="4" t="s">
        <v>28</v>
      </c>
      <c r="K1559" s="4" t="s">
        <v>28</v>
      </c>
      <c r="L1559" s="4" t="s">
        <v>28</v>
      </c>
      <c r="M1559" s="4" t="s">
        <v>28</v>
      </c>
      <c r="N1559" s="4" t="s">
        <v>28</v>
      </c>
      <c r="O1559" s="4" t="s">
        <v>28</v>
      </c>
      <c r="P1559" s="4" t="s">
        <v>6</v>
      </c>
      <c r="Q1559" s="4" t="s">
        <v>6</v>
      </c>
      <c r="R1559" s="4" t="s">
        <v>9</v>
      </c>
      <c r="S1559" s="4" t="s">
        <v>13</v>
      </c>
      <c r="T1559" s="4" t="s">
        <v>9</v>
      </c>
      <c r="U1559" s="4" t="s">
        <v>9</v>
      </c>
      <c r="V1559" s="4" t="s">
        <v>10</v>
      </c>
    </row>
    <row r="1560" spans="1:13">
      <c r="A1560" t="n">
        <v>14060</v>
      </c>
      <c r="B1560" s="19" t="n">
        <v>19</v>
      </c>
      <c r="C1560" s="7" t="n">
        <v>7032</v>
      </c>
      <c r="D1560" s="7" t="s">
        <v>87</v>
      </c>
      <c r="E1560" s="7" t="s">
        <v>88</v>
      </c>
      <c r="F1560" s="7" t="s">
        <v>12</v>
      </c>
      <c r="G1560" s="7" t="n">
        <v>0</v>
      </c>
      <c r="H1560" s="7" t="n">
        <v>1</v>
      </c>
      <c r="I1560" s="7" t="n">
        <v>-3.76999998092651</v>
      </c>
      <c r="J1560" s="7" t="n">
        <v>42.2799987792969</v>
      </c>
      <c r="K1560" s="7" t="n">
        <v>126.080001831055</v>
      </c>
      <c r="L1560" s="7" t="n">
        <v>303.399993896484</v>
      </c>
      <c r="M1560" s="7" t="n">
        <v>1</v>
      </c>
      <c r="N1560" s="7" t="n">
        <v>1.60000002384186</v>
      </c>
      <c r="O1560" s="7" t="n">
        <v>0.0900000035762787</v>
      </c>
      <c r="P1560" s="7" t="s">
        <v>12</v>
      </c>
      <c r="Q1560" s="7" t="s">
        <v>12</v>
      </c>
      <c r="R1560" s="7" t="n">
        <v>-1</v>
      </c>
      <c r="S1560" s="7" t="n">
        <v>0</v>
      </c>
      <c r="T1560" s="7" t="n">
        <v>0</v>
      </c>
      <c r="U1560" s="7" t="n">
        <v>0</v>
      </c>
      <c r="V1560" s="7" t="n">
        <v>0</v>
      </c>
    </row>
    <row r="1561" spans="1:13">
      <c r="A1561" t="s">
        <v>4</v>
      </c>
      <c r="B1561" s="4" t="s">
        <v>5</v>
      </c>
      <c r="C1561" s="4" t="s">
        <v>13</v>
      </c>
      <c r="D1561" s="4" t="s">
        <v>10</v>
      </c>
      <c r="E1561" s="4" t="s">
        <v>9</v>
      </c>
      <c r="F1561" s="4" t="s">
        <v>10</v>
      </c>
      <c r="G1561" s="4" t="s">
        <v>9</v>
      </c>
      <c r="H1561" s="4" t="s">
        <v>13</v>
      </c>
    </row>
    <row r="1562" spans="1:13">
      <c r="A1562" t="n">
        <v>14130</v>
      </c>
      <c r="B1562" s="16" t="n">
        <v>49</v>
      </c>
      <c r="C1562" s="7" t="n">
        <v>0</v>
      </c>
      <c r="D1562" s="7" t="n">
        <v>213</v>
      </c>
      <c r="E1562" s="7" t="n">
        <v>1065353216</v>
      </c>
      <c r="F1562" s="7" t="n">
        <v>0</v>
      </c>
      <c r="G1562" s="7" t="n">
        <v>0</v>
      </c>
      <c r="H1562" s="7" t="n">
        <v>0</v>
      </c>
    </row>
    <row r="1563" spans="1:13">
      <c r="A1563" t="s">
        <v>4</v>
      </c>
      <c r="B1563" s="4" t="s">
        <v>5</v>
      </c>
      <c r="C1563" s="4" t="s">
        <v>13</v>
      </c>
      <c r="D1563" s="4" t="s">
        <v>10</v>
      </c>
      <c r="E1563" s="4" t="s">
        <v>10</v>
      </c>
      <c r="F1563" s="4" t="s">
        <v>10</v>
      </c>
      <c r="G1563" s="4" t="s">
        <v>10</v>
      </c>
      <c r="H1563" s="4" t="s">
        <v>10</v>
      </c>
      <c r="I1563" s="4" t="s">
        <v>10</v>
      </c>
      <c r="J1563" s="4" t="s">
        <v>10</v>
      </c>
      <c r="K1563" s="4" t="s">
        <v>10</v>
      </c>
      <c r="L1563" s="4" t="s">
        <v>10</v>
      </c>
      <c r="M1563" s="4" t="s">
        <v>10</v>
      </c>
      <c r="N1563" s="4" t="s">
        <v>9</v>
      </c>
      <c r="O1563" s="4" t="s">
        <v>9</v>
      </c>
      <c r="P1563" s="4" t="s">
        <v>9</v>
      </c>
      <c r="Q1563" s="4" t="s">
        <v>9</v>
      </c>
      <c r="R1563" s="4" t="s">
        <v>13</v>
      </c>
      <c r="S1563" s="4" t="s">
        <v>6</v>
      </c>
    </row>
    <row r="1564" spans="1:13">
      <c r="A1564" t="n">
        <v>14145</v>
      </c>
      <c r="B1564" s="53" t="n">
        <v>75</v>
      </c>
      <c r="C1564" s="7" t="n">
        <v>0</v>
      </c>
      <c r="D1564" s="7" t="n">
        <v>0</v>
      </c>
      <c r="E1564" s="7" t="n">
        <v>0</v>
      </c>
      <c r="F1564" s="7" t="n">
        <v>1024</v>
      </c>
      <c r="G1564" s="7" t="n">
        <v>720</v>
      </c>
      <c r="H1564" s="7" t="n">
        <v>0</v>
      </c>
      <c r="I1564" s="7" t="n">
        <v>0</v>
      </c>
      <c r="J1564" s="7" t="n">
        <v>0</v>
      </c>
      <c r="K1564" s="7" t="n">
        <v>0</v>
      </c>
      <c r="L1564" s="7" t="n">
        <v>1024</v>
      </c>
      <c r="M1564" s="7" t="n">
        <v>720</v>
      </c>
      <c r="N1564" s="7" t="n">
        <v>1065353216</v>
      </c>
      <c r="O1564" s="7" t="n">
        <v>1065353216</v>
      </c>
      <c r="P1564" s="7" t="n">
        <v>1065353216</v>
      </c>
      <c r="Q1564" s="7" t="n">
        <v>0</v>
      </c>
      <c r="R1564" s="7" t="n">
        <v>0</v>
      </c>
      <c r="S1564" s="7" t="s">
        <v>144</v>
      </c>
    </row>
    <row r="1565" spans="1:13">
      <c r="A1565" t="s">
        <v>4</v>
      </c>
      <c r="B1565" s="4" t="s">
        <v>5</v>
      </c>
      <c r="C1565" s="4" t="s">
        <v>13</v>
      </c>
      <c r="D1565" s="4" t="s">
        <v>13</v>
      </c>
      <c r="E1565" s="4" t="s">
        <v>13</v>
      </c>
      <c r="F1565" s="4" t="s">
        <v>28</v>
      </c>
      <c r="G1565" s="4" t="s">
        <v>28</v>
      </c>
      <c r="H1565" s="4" t="s">
        <v>28</v>
      </c>
      <c r="I1565" s="4" t="s">
        <v>28</v>
      </c>
      <c r="J1565" s="4" t="s">
        <v>28</v>
      </c>
    </row>
    <row r="1566" spans="1:13">
      <c r="A1566" t="n">
        <v>14194</v>
      </c>
      <c r="B1566" s="54" t="n">
        <v>76</v>
      </c>
      <c r="C1566" s="7" t="n">
        <v>0</v>
      </c>
      <c r="D1566" s="7" t="n">
        <v>9</v>
      </c>
      <c r="E1566" s="7" t="n">
        <v>2</v>
      </c>
      <c r="F1566" s="7" t="n">
        <v>0</v>
      </c>
      <c r="G1566" s="7" t="n">
        <v>0</v>
      </c>
      <c r="H1566" s="7" t="n">
        <v>0</v>
      </c>
      <c r="I1566" s="7" t="n">
        <v>0</v>
      </c>
      <c r="J1566" s="7" t="n">
        <v>0</v>
      </c>
    </row>
    <row r="1567" spans="1:13">
      <c r="A1567" t="s">
        <v>4</v>
      </c>
      <c r="B1567" s="4" t="s">
        <v>5</v>
      </c>
      <c r="C1567" s="4" t="s">
        <v>13</v>
      </c>
      <c r="D1567" s="4" t="s">
        <v>10</v>
      </c>
      <c r="E1567" s="4" t="s">
        <v>10</v>
      </c>
      <c r="F1567" s="4" t="s">
        <v>10</v>
      </c>
      <c r="G1567" s="4" t="s">
        <v>10</v>
      </c>
      <c r="H1567" s="4" t="s">
        <v>10</v>
      </c>
      <c r="I1567" s="4" t="s">
        <v>10</v>
      </c>
      <c r="J1567" s="4" t="s">
        <v>10</v>
      </c>
      <c r="K1567" s="4" t="s">
        <v>10</v>
      </c>
      <c r="L1567" s="4" t="s">
        <v>10</v>
      </c>
      <c r="M1567" s="4" t="s">
        <v>10</v>
      </c>
      <c r="N1567" s="4" t="s">
        <v>9</v>
      </c>
      <c r="O1567" s="4" t="s">
        <v>9</v>
      </c>
      <c r="P1567" s="4" t="s">
        <v>9</v>
      </c>
      <c r="Q1567" s="4" t="s">
        <v>9</v>
      </c>
      <c r="R1567" s="4" t="s">
        <v>13</v>
      </c>
      <c r="S1567" s="4" t="s">
        <v>6</v>
      </c>
    </row>
    <row r="1568" spans="1:13">
      <c r="A1568" t="n">
        <v>14218</v>
      </c>
      <c r="B1568" s="53" t="n">
        <v>75</v>
      </c>
      <c r="C1568" s="7" t="n">
        <v>1</v>
      </c>
      <c r="D1568" s="7" t="n">
        <v>0</v>
      </c>
      <c r="E1568" s="7" t="n">
        <v>0</v>
      </c>
      <c r="F1568" s="7" t="n">
        <v>1024</v>
      </c>
      <c r="G1568" s="7" t="n">
        <v>720</v>
      </c>
      <c r="H1568" s="7" t="n">
        <v>0</v>
      </c>
      <c r="I1568" s="7" t="n">
        <v>0</v>
      </c>
      <c r="J1568" s="7" t="n">
        <v>0</v>
      </c>
      <c r="K1568" s="7" t="n">
        <v>0</v>
      </c>
      <c r="L1568" s="7" t="n">
        <v>1024</v>
      </c>
      <c r="M1568" s="7" t="n">
        <v>720</v>
      </c>
      <c r="N1568" s="7" t="n">
        <v>1065353216</v>
      </c>
      <c r="O1568" s="7" t="n">
        <v>1065353216</v>
      </c>
      <c r="P1568" s="7" t="n">
        <v>1065353216</v>
      </c>
      <c r="Q1568" s="7" t="n">
        <v>0</v>
      </c>
      <c r="R1568" s="7" t="n">
        <v>0</v>
      </c>
      <c r="S1568" s="7" t="s">
        <v>145</v>
      </c>
    </row>
    <row r="1569" spans="1:22">
      <c r="A1569" t="s">
        <v>4</v>
      </c>
      <c r="B1569" s="4" t="s">
        <v>5</v>
      </c>
      <c r="C1569" s="4" t="s">
        <v>13</v>
      </c>
      <c r="D1569" s="4" t="s">
        <v>13</v>
      </c>
      <c r="E1569" s="4" t="s">
        <v>13</v>
      </c>
      <c r="F1569" s="4" t="s">
        <v>28</v>
      </c>
      <c r="G1569" s="4" t="s">
        <v>28</v>
      </c>
      <c r="H1569" s="4" t="s">
        <v>28</v>
      </c>
      <c r="I1569" s="4" t="s">
        <v>28</v>
      </c>
      <c r="J1569" s="4" t="s">
        <v>28</v>
      </c>
    </row>
    <row r="1570" spans="1:22">
      <c r="A1570" t="n">
        <v>14267</v>
      </c>
      <c r="B1570" s="54" t="n">
        <v>76</v>
      </c>
      <c r="C1570" s="7" t="n">
        <v>1</v>
      </c>
      <c r="D1570" s="7" t="n">
        <v>9</v>
      </c>
      <c r="E1570" s="7" t="n">
        <v>2</v>
      </c>
      <c r="F1570" s="7" t="n">
        <v>0</v>
      </c>
      <c r="G1570" s="7" t="n">
        <v>0</v>
      </c>
      <c r="H1570" s="7" t="n">
        <v>0</v>
      </c>
      <c r="I1570" s="7" t="n">
        <v>0</v>
      </c>
      <c r="J1570" s="7" t="n">
        <v>0</v>
      </c>
    </row>
    <row r="1571" spans="1:22">
      <c r="A1571" t="s">
        <v>4</v>
      </c>
      <c r="B1571" s="4" t="s">
        <v>5</v>
      </c>
      <c r="C1571" s="4" t="s">
        <v>13</v>
      </c>
      <c r="D1571" s="4" t="s">
        <v>10</v>
      </c>
      <c r="E1571" s="4" t="s">
        <v>10</v>
      </c>
      <c r="F1571" s="4" t="s">
        <v>10</v>
      </c>
      <c r="G1571" s="4" t="s">
        <v>10</v>
      </c>
      <c r="H1571" s="4" t="s">
        <v>10</v>
      </c>
      <c r="I1571" s="4" t="s">
        <v>10</v>
      </c>
      <c r="J1571" s="4" t="s">
        <v>10</v>
      </c>
      <c r="K1571" s="4" t="s">
        <v>10</v>
      </c>
      <c r="L1571" s="4" t="s">
        <v>10</v>
      </c>
      <c r="M1571" s="4" t="s">
        <v>10</v>
      </c>
      <c r="N1571" s="4" t="s">
        <v>9</v>
      </c>
      <c r="O1571" s="4" t="s">
        <v>9</v>
      </c>
      <c r="P1571" s="4" t="s">
        <v>9</v>
      </c>
      <c r="Q1571" s="4" t="s">
        <v>9</v>
      </c>
      <c r="R1571" s="4" t="s">
        <v>13</v>
      </c>
      <c r="S1571" s="4" t="s">
        <v>6</v>
      </c>
    </row>
    <row r="1572" spans="1:22">
      <c r="A1572" t="n">
        <v>14291</v>
      </c>
      <c r="B1572" s="53" t="n">
        <v>75</v>
      </c>
      <c r="C1572" s="7" t="n">
        <v>2</v>
      </c>
      <c r="D1572" s="7" t="n">
        <v>0</v>
      </c>
      <c r="E1572" s="7" t="n">
        <v>0</v>
      </c>
      <c r="F1572" s="7" t="n">
        <v>1024</v>
      </c>
      <c r="G1572" s="7" t="n">
        <v>720</v>
      </c>
      <c r="H1572" s="7" t="n">
        <v>0</v>
      </c>
      <c r="I1572" s="7" t="n">
        <v>0</v>
      </c>
      <c r="J1572" s="7" t="n">
        <v>0</v>
      </c>
      <c r="K1572" s="7" t="n">
        <v>0</v>
      </c>
      <c r="L1572" s="7" t="n">
        <v>1024</v>
      </c>
      <c r="M1572" s="7" t="n">
        <v>720</v>
      </c>
      <c r="N1572" s="7" t="n">
        <v>1065353216</v>
      </c>
      <c r="O1572" s="7" t="n">
        <v>1065353216</v>
      </c>
      <c r="P1572" s="7" t="n">
        <v>1065353216</v>
      </c>
      <c r="Q1572" s="7" t="n">
        <v>0</v>
      </c>
      <c r="R1572" s="7" t="n">
        <v>0</v>
      </c>
      <c r="S1572" s="7" t="s">
        <v>146</v>
      </c>
    </row>
    <row r="1573" spans="1:22">
      <c r="A1573" t="s">
        <v>4</v>
      </c>
      <c r="B1573" s="4" t="s">
        <v>5</v>
      </c>
      <c r="C1573" s="4" t="s">
        <v>13</v>
      </c>
      <c r="D1573" s="4" t="s">
        <v>13</v>
      </c>
      <c r="E1573" s="4" t="s">
        <v>13</v>
      </c>
      <c r="F1573" s="4" t="s">
        <v>28</v>
      </c>
      <c r="G1573" s="4" t="s">
        <v>28</v>
      </c>
      <c r="H1573" s="4" t="s">
        <v>28</v>
      </c>
      <c r="I1573" s="4" t="s">
        <v>28</v>
      </c>
      <c r="J1573" s="4" t="s">
        <v>28</v>
      </c>
    </row>
    <row r="1574" spans="1:22">
      <c r="A1574" t="n">
        <v>14340</v>
      </c>
      <c r="B1574" s="54" t="n">
        <v>76</v>
      </c>
      <c r="C1574" s="7" t="n">
        <v>2</v>
      </c>
      <c r="D1574" s="7" t="n">
        <v>9</v>
      </c>
      <c r="E1574" s="7" t="n">
        <v>2</v>
      </c>
      <c r="F1574" s="7" t="n">
        <v>0</v>
      </c>
      <c r="G1574" s="7" t="n">
        <v>0</v>
      </c>
      <c r="H1574" s="7" t="n">
        <v>0</v>
      </c>
      <c r="I1574" s="7" t="n">
        <v>0</v>
      </c>
      <c r="J1574" s="7" t="n">
        <v>0</v>
      </c>
    </row>
    <row r="1575" spans="1:22">
      <c r="A1575" t="s">
        <v>4</v>
      </c>
      <c r="B1575" s="4" t="s">
        <v>5</v>
      </c>
      <c r="C1575" s="4" t="s">
        <v>13</v>
      </c>
      <c r="D1575" s="4" t="s">
        <v>10</v>
      </c>
      <c r="E1575" s="4" t="s">
        <v>10</v>
      </c>
      <c r="F1575" s="4" t="s">
        <v>10</v>
      </c>
      <c r="G1575" s="4" t="s">
        <v>10</v>
      </c>
      <c r="H1575" s="4" t="s">
        <v>10</v>
      </c>
      <c r="I1575" s="4" t="s">
        <v>10</v>
      </c>
      <c r="J1575" s="4" t="s">
        <v>10</v>
      </c>
      <c r="K1575" s="4" t="s">
        <v>10</v>
      </c>
      <c r="L1575" s="4" t="s">
        <v>10</v>
      </c>
      <c r="M1575" s="4" t="s">
        <v>10</v>
      </c>
      <c r="N1575" s="4" t="s">
        <v>9</v>
      </c>
      <c r="O1575" s="4" t="s">
        <v>9</v>
      </c>
      <c r="P1575" s="4" t="s">
        <v>9</v>
      </c>
      <c r="Q1575" s="4" t="s">
        <v>9</v>
      </c>
      <c r="R1575" s="4" t="s">
        <v>13</v>
      </c>
      <c r="S1575" s="4" t="s">
        <v>6</v>
      </c>
    </row>
    <row r="1576" spans="1:22">
      <c r="A1576" t="n">
        <v>14364</v>
      </c>
      <c r="B1576" s="53" t="n">
        <v>75</v>
      </c>
      <c r="C1576" s="7" t="n">
        <v>3</v>
      </c>
      <c r="D1576" s="7" t="n">
        <v>0</v>
      </c>
      <c r="E1576" s="7" t="n">
        <v>0</v>
      </c>
      <c r="F1576" s="7" t="n">
        <v>1024</v>
      </c>
      <c r="G1576" s="7" t="n">
        <v>720</v>
      </c>
      <c r="H1576" s="7" t="n">
        <v>0</v>
      </c>
      <c r="I1576" s="7" t="n">
        <v>0</v>
      </c>
      <c r="J1576" s="7" t="n">
        <v>0</v>
      </c>
      <c r="K1576" s="7" t="n">
        <v>0</v>
      </c>
      <c r="L1576" s="7" t="n">
        <v>1024</v>
      </c>
      <c r="M1576" s="7" t="n">
        <v>720</v>
      </c>
      <c r="N1576" s="7" t="n">
        <v>1065353216</v>
      </c>
      <c r="O1576" s="7" t="n">
        <v>1065353216</v>
      </c>
      <c r="P1576" s="7" t="n">
        <v>1065353216</v>
      </c>
      <c r="Q1576" s="7" t="n">
        <v>0</v>
      </c>
      <c r="R1576" s="7" t="n">
        <v>0</v>
      </c>
      <c r="S1576" s="7" t="s">
        <v>147</v>
      </c>
    </row>
    <row r="1577" spans="1:22">
      <c r="A1577" t="s">
        <v>4</v>
      </c>
      <c r="B1577" s="4" t="s">
        <v>5</v>
      </c>
      <c r="C1577" s="4" t="s">
        <v>13</v>
      </c>
      <c r="D1577" s="4" t="s">
        <v>13</v>
      </c>
      <c r="E1577" s="4" t="s">
        <v>13</v>
      </c>
      <c r="F1577" s="4" t="s">
        <v>28</v>
      </c>
      <c r="G1577" s="4" t="s">
        <v>28</v>
      </c>
      <c r="H1577" s="4" t="s">
        <v>28</v>
      </c>
      <c r="I1577" s="4" t="s">
        <v>28</v>
      </c>
      <c r="J1577" s="4" t="s">
        <v>28</v>
      </c>
    </row>
    <row r="1578" spans="1:22">
      <c r="A1578" t="n">
        <v>14413</v>
      </c>
      <c r="B1578" s="54" t="n">
        <v>76</v>
      </c>
      <c r="C1578" s="7" t="n">
        <v>3</v>
      </c>
      <c r="D1578" s="7" t="n">
        <v>9</v>
      </c>
      <c r="E1578" s="7" t="n">
        <v>2</v>
      </c>
      <c r="F1578" s="7" t="n">
        <v>0</v>
      </c>
      <c r="G1578" s="7" t="n">
        <v>0</v>
      </c>
      <c r="H1578" s="7" t="n">
        <v>0</v>
      </c>
      <c r="I1578" s="7" t="n">
        <v>0</v>
      </c>
      <c r="J1578" s="7" t="n">
        <v>0</v>
      </c>
    </row>
    <row r="1579" spans="1:22">
      <c r="A1579" t="s">
        <v>4</v>
      </c>
      <c r="B1579" s="4" t="s">
        <v>5</v>
      </c>
      <c r="C1579" s="4" t="s">
        <v>13</v>
      </c>
      <c r="D1579" s="4" t="s">
        <v>10</v>
      </c>
      <c r="E1579" s="4" t="s">
        <v>10</v>
      </c>
      <c r="F1579" s="4" t="s">
        <v>10</v>
      </c>
      <c r="G1579" s="4" t="s">
        <v>10</v>
      </c>
      <c r="H1579" s="4" t="s">
        <v>10</v>
      </c>
      <c r="I1579" s="4" t="s">
        <v>10</v>
      </c>
      <c r="J1579" s="4" t="s">
        <v>10</v>
      </c>
      <c r="K1579" s="4" t="s">
        <v>10</v>
      </c>
      <c r="L1579" s="4" t="s">
        <v>10</v>
      </c>
      <c r="M1579" s="4" t="s">
        <v>10</v>
      </c>
      <c r="N1579" s="4" t="s">
        <v>9</v>
      </c>
      <c r="O1579" s="4" t="s">
        <v>9</v>
      </c>
      <c r="P1579" s="4" t="s">
        <v>9</v>
      </c>
      <c r="Q1579" s="4" t="s">
        <v>9</v>
      </c>
      <c r="R1579" s="4" t="s">
        <v>13</v>
      </c>
      <c r="S1579" s="4" t="s">
        <v>6</v>
      </c>
    </row>
    <row r="1580" spans="1:22">
      <c r="A1580" t="n">
        <v>14437</v>
      </c>
      <c r="B1580" s="53" t="n">
        <v>75</v>
      </c>
      <c r="C1580" s="7" t="n">
        <v>4</v>
      </c>
      <c r="D1580" s="7" t="n">
        <v>0</v>
      </c>
      <c r="E1580" s="7" t="n">
        <v>0</v>
      </c>
      <c r="F1580" s="7" t="n">
        <v>1024</v>
      </c>
      <c r="G1580" s="7" t="n">
        <v>720</v>
      </c>
      <c r="H1580" s="7" t="n">
        <v>0</v>
      </c>
      <c r="I1580" s="7" t="n">
        <v>0</v>
      </c>
      <c r="J1580" s="7" t="n">
        <v>0</v>
      </c>
      <c r="K1580" s="7" t="n">
        <v>0</v>
      </c>
      <c r="L1580" s="7" t="n">
        <v>1024</v>
      </c>
      <c r="M1580" s="7" t="n">
        <v>720</v>
      </c>
      <c r="N1580" s="7" t="n">
        <v>1065353216</v>
      </c>
      <c r="O1580" s="7" t="n">
        <v>1065353216</v>
      </c>
      <c r="P1580" s="7" t="n">
        <v>1065353216</v>
      </c>
      <c r="Q1580" s="7" t="n">
        <v>0</v>
      </c>
      <c r="R1580" s="7" t="n">
        <v>0</v>
      </c>
      <c r="S1580" s="7" t="s">
        <v>148</v>
      </c>
    </row>
    <row r="1581" spans="1:22">
      <c r="A1581" t="s">
        <v>4</v>
      </c>
      <c r="B1581" s="4" t="s">
        <v>5</v>
      </c>
      <c r="C1581" s="4" t="s">
        <v>13</v>
      </c>
      <c r="D1581" s="4" t="s">
        <v>13</v>
      </c>
      <c r="E1581" s="4" t="s">
        <v>13</v>
      </c>
      <c r="F1581" s="4" t="s">
        <v>28</v>
      </c>
      <c r="G1581" s="4" t="s">
        <v>28</v>
      </c>
      <c r="H1581" s="4" t="s">
        <v>28</v>
      </c>
      <c r="I1581" s="4" t="s">
        <v>28</v>
      </c>
      <c r="J1581" s="4" t="s">
        <v>28</v>
      </c>
    </row>
    <row r="1582" spans="1:22">
      <c r="A1582" t="n">
        <v>14486</v>
      </c>
      <c r="B1582" s="54" t="n">
        <v>76</v>
      </c>
      <c r="C1582" s="7" t="n">
        <v>4</v>
      </c>
      <c r="D1582" s="7" t="n">
        <v>9</v>
      </c>
      <c r="E1582" s="7" t="n">
        <v>2</v>
      </c>
      <c r="F1582" s="7" t="n">
        <v>0</v>
      </c>
      <c r="G1582" s="7" t="n">
        <v>0</v>
      </c>
      <c r="H1582" s="7" t="n">
        <v>0</v>
      </c>
      <c r="I1582" s="7" t="n">
        <v>0</v>
      </c>
      <c r="J1582" s="7" t="n">
        <v>0</v>
      </c>
    </row>
    <row r="1583" spans="1:22">
      <c r="A1583" t="s">
        <v>4</v>
      </c>
      <c r="B1583" s="4" t="s">
        <v>5</v>
      </c>
      <c r="C1583" s="4" t="s">
        <v>13</v>
      </c>
      <c r="D1583" s="4" t="s">
        <v>10</v>
      </c>
      <c r="E1583" s="4" t="s">
        <v>10</v>
      </c>
      <c r="F1583" s="4" t="s">
        <v>10</v>
      </c>
      <c r="G1583" s="4" t="s">
        <v>10</v>
      </c>
      <c r="H1583" s="4" t="s">
        <v>10</v>
      </c>
      <c r="I1583" s="4" t="s">
        <v>10</v>
      </c>
      <c r="J1583" s="4" t="s">
        <v>10</v>
      </c>
      <c r="K1583" s="4" t="s">
        <v>10</v>
      </c>
      <c r="L1583" s="4" t="s">
        <v>10</v>
      </c>
      <c r="M1583" s="4" t="s">
        <v>10</v>
      </c>
      <c r="N1583" s="4" t="s">
        <v>9</v>
      </c>
      <c r="O1583" s="4" t="s">
        <v>9</v>
      </c>
      <c r="P1583" s="4" t="s">
        <v>9</v>
      </c>
      <c r="Q1583" s="4" t="s">
        <v>9</v>
      </c>
      <c r="R1583" s="4" t="s">
        <v>13</v>
      </c>
      <c r="S1583" s="4" t="s">
        <v>6</v>
      </c>
    </row>
    <row r="1584" spans="1:22">
      <c r="A1584" t="n">
        <v>14510</v>
      </c>
      <c r="B1584" s="53" t="n">
        <v>75</v>
      </c>
      <c r="C1584" s="7" t="n">
        <v>5</v>
      </c>
      <c r="D1584" s="7" t="n">
        <v>0</v>
      </c>
      <c r="E1584" s="7" t="n">
        <v>0</v>
      </c>
      <c r="F1584" s="7" t="n">
        <v>1024</v>
      </c>
      <c r="G1584" s="7" t="n">
        <v>720</v>
      </c>
      <c r="H1584" s="7" t="n">
        <v>0</v>
      </c>
      <c r="I1584" s="7" t="n">
        <v>0</v>
      </c>
      <c r="J1584" s="7" t="n">
        <v>0</v>
      </c>
      <c r="K1584" s="7" t="n">
        <v>0</v>
      </c>
      <c r="L1584" s="7" t="n">
        <v>1024</v>
      </c>
      <c r="M1584" s="7" t="n">
        <v>720</v>
      </c>
      <c r="N1584" s="7" t="n">
        <v>1065353216</v>
      </c>
      <c r="O1584" s="7" t="n">
        <v>1065353216</v>
      </c>
      <c r="P1584" s="7" t="n">
        <v>1065353216</v>
      </c>
      <c r="Q1584" s="7" t="n">
        <v>0</v>
      </c>
      <c r="R1584" s="7" t="n">
        <v>0</v>
      </c>
      <c r="S1584" s="7" t="s">
        <v>149</v>
      </c>
    </row>
    <row r="1585" spans="1:19">
      <c r="A1585" t="s">
        <v>4</v>
      </c>
      <c r="B1585" s="4" t="s">
        <v>5</v>
      </c>
      <c r="C1585" s="4" t="s">
        <v>13</v>
      </c>
      <c r="D1585" s="4" t="s">
        <v>13</v>
      </c>
      <c r="E1585" s="4" t="s">
        <v>13</v>
      </c>
      <c r="F1585" s="4" t="s">
        <v>28</v>
      </c>
      <c r="G1585" s="4" t="s">
        <v>28</v>
      </c>
      <c r="H1585" s="4" t="s">
        <v>28</v>
      </c>
      <c r="I1585" s="4" t="s">
        <v>28</v>
      </c>
      <c r="J1585" s="4" t="s">
        <v>28</v>
      </c>
    </row>
    <row r="1586" spans="1:19">
      <c r="A1586" t="n">
        <v>14559</v>
      </c>
      <c r="B1586" s="54" t="n">
        <v>76</v>
      </c>
      <c r="C1586" s="7" t="n">
        <v>5</v>
      </c>
      <c r="D1586" s="7" t="n">
        <v>9</v>
      </c>
      <c r="E1586" s="7" t="n">
        <v>2</v>
      </c>
      <c r="F1586" s="7" t="n">
        <v>0</v>
      </c>
      <c r="G1586" s="7" t="n">
        <v>0</v>
      </c>
      <c r="H1586" s="7" t="n">
        <v>0</v>
      </c>
      <c r="I1586" s="7" t="n">
        <v>0</v>
      </c>
      <c r="J1586" s="7" t="n">
        <v>0</v>
      </c>
    </row>
    <row r="1587" spans="1:19">
      <c r="A1587" t="s">
        <v>4</v>
      </c>
      <c r="B1587" s="4" t="s">
        <v>5</v>
      </c>
      <c r="C1587" s="4" t="s">
        <v>13</v>
      </c>
      <c r="D1587" s="4" t="s">
        <v>10</v>
      </c>
      <c r="E1587" s="4" t="s">
        <v>10</v>
      </c>
      <c r="F1587" s="4" t="s">
        <v>10</v>
      </c>
      <c r="G1587" s="4" t="s">
        <v>10</v>
      </c>
      <c r="H1587" s="4" t="s">
        <v>10</v>
      </c>
      <c r="I1587" s="4" t="s">
        <v>10</v>
      </c>
      <c r="J1587" s="4" t="s">
        <v>10</v>
      </c>
      <c r="K1587" s="4" t="s">
        <v>10</v>
      </c>
      <c r="L1587" s="4" t="s">
        <v>10</v>
      </c>
      <c r="M1587" s="4" t="s">
        <v>10</v>
      </c>
      <c r="N1587" s="4" t="s">
        <v>9</v>
      </c>
      <c r="O1587" s="4" t="s">
        <v>9</v>
      </c>
      <c r="P1587" s="4" t="s">
        <v>9</v>
      </c>
      <c r="Q1587" s="4" t="s">
        <v>9</v>
      </c>
      <c r="R1587" s="4" t="s">
        <v>13</v>
      </c>
      <c r="S1587" s="4" t="s">
        <v>6</v>
      </c>
    </row>
    <row r="1588" spans="1:19">
      <c r="A1588" t="n">
        <v>14583</v>
      </c>
      <c r="B1588" s="53" t="n">
        <v>75</v>
      </c>
      <c r="C1588" s="7" t="n">
        <v>6</v>
      </c>
      <c r="D1588" s="7" t="n">
        <v>0</v>
      </c>
      <c r="E1588" s="7" t="n">
        <v>0</v>
      </c>
      <c r="F1588" s="7" t="n">
        <v>1024</v>
      </c>
      <c r="G1588" s="7" t="n">
        <v>720</v>
      </c>
      <c r="H1588" s="7" t="n">
        <v>0</v>
      </c>
      <c r="I1588" s="7" t="n">
        <v>0</v>
      </c>
      <c r="J1588" s="7" t="n">
        <v>0</v>
      </c>
      <c r="K1588" s="7" t="n">
        <v>0</v>
      </c>
      <c r="L1588" s="7" t="n">
        <v>1024</v>
      </c>
      <c r="M1588" s="7" t="n">
        <v>720</v>
      </c>
      <c r="N1588" s="7" t="n">
        <v>1065353216</v>
      </c>
      <c r="O1588" s="7" t="n">
        <v>1065353216</v>
      </c>
      <c r="P1588" s="7" t="n">
        <v>1065353216</v>
      </c>
      <c r="Q1588" s="7" t="n">
        <v>0</v>
      </c>
      <c r="R1588" s="7" t="n">
        <v>0</v>
      </c>
      <c r="S1588" s="7" t="s">
        <v>150</v>
      </c>
    </row>
    <row r="1589" spans="1:19">
      <c r="A1589" t="s">
        <v>4</v>
      </c>
      <c r="B1589" s="4" t="s">
        <v>5</v>
      </c>
      <c r="C1589" s="4" t="s">
        <v>13</v>
      </c>
      <c r="D1589" s="4" t="s">
        <v>13</v>
      </c>
      <c r="E1589" s="4" t="s">
        <v>13</v>
      </c>
      <c r="F1589" s="4" t="s">
        <v>28</v>
      </c>
      <c r="G1589" s="4" t="s">
        <v>28</v>
      </c>
      <c r="H1589" s="4" t="s">
        <v>28</v>
      </c>
      <c r="I1589" s="4" t="s">
        <v>28</v>
      </c>
      <c r="J1589" s="4" t="s">
        <v>28</v>
      </c>
    </row>
    <row r="1590" spans="1:19">
      <c r="A1590" t="n">
        <v>14632</v>
      </c>
      <c r="B1590" s="54" t="n">
        <v>76</v>
      </c>
      <c r="C1590" s="7" t="n">
        <v>6</v>
      </c>
      <c r="D1590" s="7" t="n">
        <v>9</v>
      </c>
      <c r="E1590" s="7" t="n">
        <v>2</v>
      </c>
      <c r="F1590" s="7" t="n">
        <v>0</v>
      </c>
      <c r="G1590" s="7" t="n">
        <v>0</v>
      </c>
      <c r="H1590" s="7" t="n">
        <v>0</v>
      </c>
      <c r="I1590" s="7" t="n">
        <v>0</v>
      </c>
      <c r="J1590" s="7" t="n">
        <v>0</v>
      </c>
    </row>
    <row r="1591" spans="1:19">
      <c r="A1591" t="s">
        <v>4</v>
      </c>
      <c r="B1591" s="4" t="s">
        <v>5</v>
      </c>
      <c r="C1591" s="4" t="s">
        <v>10</v>
      </c>
      <c r="D1591" s="4" t="s">
        <v>13</v>
      </c>
      <c r="E1591" s="4" t="s">
        <v>13</v>
      </c>
      <c r="F1591" s="4" t="s">
        <v>6</v>
      </c>
    </row>
    <row r="1592" spans="1:19">
      <c r="A1592" t="n">
        <v>14656</v>
      </c>
      <c r="B1592" s="21" t="n">
        <v>20</v>
      </c>
      <c r="C1592" s="7" t="n">
        <v>0</v>
      </c>
      <c r="D1592" s="7" t="n">
        <v>3</v>
      </c>
      <c r="E1592" s="7" t="n">
        <v>10</v>
      </c>
      <c r="F1592" s="7" t="s">
        <v>89</v>
      </c>
    </row>
    <row r="1593" spans="1:19">
      <c r="A1593" t="s">
        <v>4</v>
      </c>
      <c r="B1593" s="4" t="s">
        <v>5</v>
      </c>
      <c r="C1593" s="4" t="s">
        <v>10</v>
      </c>
    </row>
    <row r="1594" spans="1:19">
      <c r="A1594" t="n">
        <v>14674</v>
      </c>
      <c r="B1594" s="37" t="n">
        <v>16</v>
      </c>
      <c r="C1594" s="7" t="n">
        <v>0</v>
      </c>
    </row>
    <row r="1595" spans="1:19">
      <c r="A1595" t="s">
        <v>4</v>
      </c>
      <c r="B1595" s="4" t="s">
        <v>5</v>
      </c>
      <c r="C1595" s="4" t="s">
        <v>10</v>
      </c>
      <c r="D1595" s="4" t="s">
        <v>13</v>
      </c>
      <c r="E1595" s="4" t="s">
        <v>13</v>
      </c>
      <c r="F1595" s="4" t="s">
        <v>6</v>
      </c>
    </row>
    <row r="1596" spans="1:19">
      <c r="A1596" t="n">
        <v>14677</v>
      </c>
      <c r="B1596" s="21" t="n">
        <v>20</v>
      </c>
      <c r="C1596" s="7" t="n">
        <v>7032</v>
      </c>
      <c r="D1596" s="7" t="n">
        <v>3</v>
      </c>
      <c r="E1596" s="7" t="n">
        <v>10</v>
      </c>
      <c r="F1596" s="7" t="s">
        <v>89</v>
      </c>
    </row>
    <row r="1597" spans="1:19">
      <c r="A1597" t="s">
        <v>4</v>
      </c>
      <c r="B1597" s="4" t="s">
        <v>5</v>
      </c>
      <c r="C1597" s="4" t="s">
        <v>10</v>
      </c>
    </row>
    <row r="1598" spans="1:19">
      <c r="A1598" t="n">
        <v>14695</v>
      </c>
      <c r="B1598" s="37" t="n">
        <v>16</v>
      </c>
      <c r="C1598" s="7" t="n">
        <v>0</v>
      </c>
    </row>
    <row r="1599" spans="1:19">
      <c r="A1599" t="s">
        <v>4</v>
      </c>
      <c r="B1599" s="4" t="s">
        <v>5</v>
      </c>
      <c r="C1599" s="4" t="s">
        <v>10</v>
      </c>
      <c r="D1599" s="4" t="s">
        <v>13</v>
      </c>
      <c r="E1599" s="4" t="s">
        <v>13</v>
      </c>
      <c r="F1599" s="4" t="s">
        <v>6</v>
      </c>
    </row>
    <row r="1600" spans="1:19">
      <c r="A1600" t="n">
        <v>14698</v>
      </c>
      <c r="B1600" s="21" t="n">
        <v>20</v>
      </c>
      <c r="C1600" s="7" t="n">
        <v>7033</v>
      </c>
      <c r="D1600" s="7" t="n">
        <v>3</v>
      </c>
      <c r="E1600" s="7" t="n">
        <v>10</v>
      </c>
      <c r="F1600" s="7" t="s">
        <v>89</v>
      </c>
    </row>
    <row r="1601" spans="1:19">
      <c r="A1601" t="s">
        <v>4</v>
      </c>
      <c r="B1601" s="4" t="s">
        <v>5</v>
      </c>
      <c r="C1601" s="4" t="s">
        <v>10</v>
      </c>
    </row>
    <row r="1602" spans="1:19">
      <c r="A1602" t="n">
        <v>14716</v>
      </c>
      <c r="B1602" s="37" t="n">
        <v>16</v>
      </c>
      <c r="C1602" s="7" t="n">
        <v>0</v>
      </c>
    </row>
    <row r="1603" spans="1:19">
      <c r="A1603" t="s">
        <v>4</v>
      </c>
      <c r="B1603" s="4" t="s">
        <v>5</v>
      </c>
      <c r="C1603" s="4" t="s">
        <v>13</v>
      </c>
      <c r="D1603" s="4" t="s">
        <v>13</v>
      </c>
      <c r="E1603" s="4" t="s">
        <v>13</v>
      </c>
      <c r="F1603" s="4" t="s">
        <v>13</v>
      </c>
    </row>
    <row r="1604" spans="1:19">
      <c r="A1604" t="n">
        <v>14719</v>
      </c>
      <c r="B1604" s="8" t="n">
        <v>14</v>
      </c>
      <c r="C1604" s="7" t="n">
        <v>0</v>
      </c>
      <c r="D1604" s="7" t="n">
        <v>0</v>
      </c>
      <c r="E1604" s="7" t="n">
        <v>32</v>
      </c>
      <c r="F1604" s="7" t="n">
        <v>0</v>
      </c>
    </row>
    <row r="1605" spans="1:19">
      <c r="A1605" t="s">
        <v>4</v>
      </c>
      <c r="B1605" s="4" t="s">
        <v>5</v>
      </c>
      <c r="C1605" s="4" t="s">
        <v>10</v>
      </c>
      <c r="D1605" s="4" t="s">
        <v>9</v>
      </c>
    </row>
    <row r="1606" spans="1:19">
      <c r="A1606" t="n">
        <v>14724</v>
      </c>
      <c r="B1606" s="55" t="n">
        <v>43</v>
      </c>
      <c r="C1606" s="7" t="n">
        <v>122</v>
      </c>
      <c r="D1606" s="7" t="n">
        <v>128</v>
      </c>
    </row>
    <row r="1607" spans="1:19">
      <c r="A1607" t="s">
        <v>4</v>
      </c>
      <c r="B1607" s="4" t="s">
        <v>5</v>
      </c>
      <c r="C1607" s="4" t="s">
        <v>13</v>
      </c>
    </row>
    <row r="1608" spans="1:19">
      <c r="A1608" t="n">
        <v>14731</v>
      </c>
      <c r="B1608" s="68" t="n">
        <v>116</v>
      </c>
      <c r="C1608" s="7" t="n">
        <v>0</v>
      </c>
    </row>
    <row r="1609" spans="1:19">
      <c r="A1609" t="s">
        <v>4</v>
      </c>
      <c r="B1609" s="4" t="s">
        <v>5</v>
      </c>
      <c r="C1609" s="4" t="s">
        <v>13</v>
      </c>
      <c r="D1609" s="4" t="s">
        <v>10</v>
      </c>
    </row>
    <row r="1610" spans="1:19">
      <c r="A1610" t="n">
        <v>14733</v>
      </c>
      <c r="B1610" s="68" t="n">
        <v>116</v>
      </c>
      <c r="C1610" s="7" t="n">
        <v>2</v>
      </c>
      <c r="D1610" s="7" t="n">
        <v>1</v>
      </c>
    </row>
    <row r="1611" spans="1:19">
      <c r="A1611" t="s">
        <v>4</v>
      </c>
      <c r="B1611" s="4" t="s">
        <v>5</v>
      </c>
      <c r="C1611" s="4" t="s">
        <v>13</v>
      </c>
      <c r="D1611" s="4" t="s">
        <v>9</v>
      </c>
    </row>
    <row r="1612" spans="1:19">
      <c r="A1612" t="n">
        <v>14737</v>
      </c>
      <c r="B1612" s="68" t="n">
        <v>116</v>
      </c>
      <c r="C1612" s="7" t="n">
        <v>5</v>
      </c>
      <c r="D1612" s="7" t="n">
        <v>1120403456</v>
      </c>
    </row>
    <row r="1613" spans="1:19">
      <c r="A1613" t="s">
        <v>4</v>
      </c>
      <c r="B1613" s="4" t="s">
        <v>5</v>
      </c>
      <c r="C1613" s="4" t="s">
        <v>13</v>
      </c>
      <c r="D1613" s="4" t="s">
        <v>10</v>
      </c>
    </row>
    <row r="1614" spans="1:19">
      <c r="A1614" t="n">
        <v>14743</v>
      </c>
      <c r="B1614" s="68" t="n">
        <v>116</v>
      </c>
      <c r="C1614" s="7" t="n">
        <v>6</v>
      </c>
      <c r="D1614" s="7" t="n">
        <v>1</v>
      </c>
    </row>
    <row r="1615" spans="1:19">
      <c r="A1615" t="s">
        <v>4</v>
      </c>
      <c r="B1615" s="4" t="s">
        <v>5</v>
      </c>
      <c r="C1615" s="4" t="s">
        <v>13</v>
      </c>
      <c r="D1615" s="4" t="s">
        <v>10</v>
      </c>
      <c r="E1615" s="4" t="s">
        <v>13</v>
      </c>
      <c r="F1615" s="4" t="s">
        <v>6</v>
      </c>
      <c r="G1615" s="4" t="s">
        <v>6</v>
      </c>
      <c r="H1615" s="4" t="s">
        <v>6</v>
      </c>
      <c r="I1615" s="4" t="s">
        <v>6</v>
      </c>
      <c r="J1615" s="4" t="s">
        <v>6</v>
      </c>
      <c r="K1615" s="4" t="s">
        <v>6</v>
      </c>
      <c r="L1615" s="4" t="s">
        <v>6</v>
      </c>
      <c r="M1615" s="4" t="s">
        <v>6</v>
      </c>
      <c r="N1615" s="4" t="s">
        <v>6</v>
      </c>
      <c r="O1615" s="4" t="s">
        <v>6</v>
      </c>
      <c r="P1615" s="4" t="s">
        <v>6</v>
      </c>
      <c r="Q1615" s="4" t="s">
        <v>6</v>
      </c>
      <c r="R1615" s="4" t="s">
        <v>6</v>
      </c>
      <c r="S1615" s="4" t="s">
        <v>6</v>
      </c>
      <c r="T1615" s="4" t="s">
        <v>6</v>
      </c>
      <c r="U1615" s="4" t="s">
        <v>6</v>
      </c>
    </row>
    <row r="1616" spans="1:19">
      <c r="A1616" t="n">
        <v>14747</v>
      </c>
      <c r="B1616" s="48" t="n">
        <v>36</v>
      </c>
      <c r="C1616" s="7" t="n">
        <v>8</v>
      </c>
      <c r="D1616" s="7" t="n">
        <v>0</v>
      </c>
      <c r="E1616" s="7" t="n">
        <v>0</v>
      </c>
      <c r="F1616" s="7" t="s">
        <v>151</v>
      </c>
      <c r="G1616" s="7" t="s">
        <v>152</v>
      </c>
      <c r="H1616" s="7" t="s">
        <v>153</v>
      </c>
      <c r="I1616" s="7" t="s">
        <v>12</v>
      </c>
      <c r="J1616" s="7" t="s">
        <v>12</v>
      </c>
      <c r="K1616" s="7" t="s">
        <v>12</v>
      </c>
      <c r="L1616" s="7" t="s">
        <v>12</v>
      </c>
      <c r="M1616" s="7" t="s">
        <v>12</v>
      </c>
      <c r="N1616" s="7" t="s">
        <v>12</v>
      </c>
      <c r="O1616" s="7" t="s">
        <v>12</v>
      </c>
      <c r="P1616" s="7" t="s">
        <v>12</v>
      </c>
      <c r="Q1616" s="7" t="s">
        <v>12</v>
      </c>
      <c r="R1616" s="7" t="s">
        <v>12</v>
      </c>
      <c r="S1616" s="7" t="s">
        <v>12</v>
      </c>
      <c r="T1616" s="7" t="s">
        <v>12</v>
      </c>
      <c r="U1616" s="7" t="s">
        <v>12</v>
      </c>
    </row>
    <row r="1617" spans="1:21">
      <c r="A1617" t="s">
        <v>4</v>
      </c>
      <c r="B1617" s="4" t="s">
        <v>5</v>
      </c>
      <c r="C1617" s="4" t="s">
        <v>13</v>
      </c>
      <c r="D1617" s="4" t="s">
        <v>10</v>
      </c>
      <c r="E1617" s="4" t="s">
        <v>13</v>
      </c>
      <c r="F1617" s="4" t="s">
        <v>6</v>
      </c>
      <c r="G1617" s="4" t="s">
        <v>6</v>
      </c>
      <c r="H1617" s="4" t="s">
        <v>6</v>
      </c>
      <c r="I1617" s="4" t="s">
        <v>6</v>
      </c>
      <c r="J1617" s="4" t="s">
        <v>6</v>
      </c>
      <c r="K1617" s="4" t="s">
        <v>6</v>
      </c>
      <c r="L1617" s="4" t="s">
        <v>6</v>
      </c>
      <c r="M1617" s="4" t="s">
        <v>6</v>
      </c>
      <c r="N1617" s="4" t="s">
        <v>6</v>
      </c>
      <c r="O1617" s="4" t="s">
        <v>6</v>
      </c>
      <c r="P1617" s="4" t="s">
        <v>6</v>
      </c>
      <c r="Q1617" s="4" t="s">
        <v>6</v>
      </c>
      <c r="R1617" s="4" t="s">
        <v>6</v>
      </c>
      <c r="S1617" s="4" t="s">
        <v>6</v>
      </c>
      <c r="T1617" s="4" t="s">
        <v>6</v>
      </c>
      <c r="U1617" s="4" t="s">
        <v>6</v>
      </c>
    </row>
    <row r="1618" spans="1:21">
      <c r="A1618" t="n">
        <v>14802</v>
      </c>
      <c r="B1618" s="48" t="n">
        <v>36</v>
      </c>
      <c r="C1618" s="7" t="n">
        <v>8</v>
      </c>
      <c r="D1618" s="7" t="n">
        <v>7033</v>
      </c>
      <c r="E1618" s="7" t="n">
        <v>0</v>
      </c>
      <c r="F1618" s="7" t="s">
        <v>61</v>
      </c>
      <c r="G1618" s="7" t="s">
        <v>12</v>
      </c>
      <c r="H1618" s="7" t="s">
        <v>12</v>
      </c>
      <c r="I1618" s="7" t="s">
        <v>12</v>
      </c>
      <c r="J1618" s="7" t="s">
        <v>12</v>
      </c>
      <c r="K1618" s="7" t="s">
        <v>12</v>
      </c>
      <c r="L1618" s="7" t="s">
        <v>12</v>
      </c>
      <c r="M1618" s="7" t="s">
        <v>12</v>
      </c>
      <c r="N1618" s="7" t="s">
        <v>12</v>
      </c>
      <c r="O1618" s="7" t="s">
        <v>12</v>
      </c>
      <c r="P1618" s="7" t="s">
        <v>12</v>
      </c>
      <c r="Q1618" s="7" t="s">
        <v>12</v>
      </c>
      <c r="R1618" s="7" t="s">
        <v>12</v>
      </c>
      <c r="S1618" s="7" t="s">
        <v>12</v>
      </c>
      <c r="T1618" s="7" t="s">
        <v>12</v>
      </c>
      <c r="U1618" s="7" t="s">
        <v>12</v>
      </c>
    </row>
    <row r="1619" spans="1:21">
      <c r="A1619" t="s">
        <v>4</v>
      </c>
      <c r="B1619" s="4" t="s">
        <v>5</v>
      </c>
      <c r="C1619" s="4" t="s">
        <v>13</v>
      </c>
      <c r="D1619" s="4" t="s">
        <v>10</v>
      </c>
      <c r="E1619" s="4" t="s">
        <v>13</v>
      </c>
      <c r="F1619" s="4" t="s">
        <v>6</v>
      </c>
      <c r="G1619" s="4" t="s">
        <v>6</v>
      </c>
      <c r="H1619" s="4" t="s">
        <v>6</v>
      </c>
      <c r="I1619" s="4" t="s">
        <v>6</v>
      </c>
      <c r="J1619" s="4" t="s">
        <v>6</v>
      </c>
      <c r="K1619" s="4" t="s">
        <v>6</v>
      </c>
      <c r="L1619" s="4" t="s">
        <v>6</v>
      </c>
      <c r="M1619" s="4" t="s">
        <v>6</v>
      </c>
      <c r="N1619" s="4" t="s">
        <v>6</v>
      </c>
      <c r="O1619" s="4" t="s">
        <v>6</v>
      </c>
      <c r="P1619" s="4" t="s">
        <v>6</v>
      </c>
      <c r="Q1619" s="4" t="s">
        <v>6</v>
      </c>
      <c r="R1619" s="4" t="s">
        <v>6</v>
      </c>
      <c r="S1619" s="4" t="s">
        <v>6</v>
      </c>
      <c r="T1619" s="4" t="s">
        <v>6</v>
      </c>
      <c r="U1619" s="4" t="s">
        <v>6</v>
      </c>
    </row>
    <row r="1620" spans="1:21">
      <c r="A1620" t="n">
        <v>14833</v>
      </c>
      <c r="B1620" s="48" t="n">
        <v>36</v>
      </c>
      <c r="C1620" s="7" t="n">
        <v>8</v>
      </c>
      <c r="D1620" s="7" t="n">
        <v>7032</v>
      </c>
      <c r="E1620" s="7" t="n">
        <v>0</v>
      </c>
      <c r="F1620" s="7" t="s">
        <v>154</v>
      </c>
      <c r="G1620" s="7" t="s">
        <v>12</v>
      </c>
      <c r="H1620" s="7" t="s">
        <v>12</v>
      </c>
      <c r="I1620" s="7" t="s">
        <v>12</v>
      </c>
      <c r="J1620" s="7" t="s">
        <v>12</v>
      </c>
      <c r="K1620" s="7" t="s">
        <v>12</v>
      </c>
      <c r="L1620" s="7" t="s">
        <v>12</v>
      </c>
      <c r="M1620" s="7" t="s">
        <v>12</v>
      </c>
      <c r="N1620" s="7" t="s">
        <v>12</v>
      </c>
      <c r="O1620" s="7" t="s">
        <v>12</v>
      </c>
      <c r="P1620" s="7" t="s">
        <v>12</v>
      </c>
      <c r="Q1620" s="7" t="s">
        <v>12</v>
      </c>
      <c r="R1620" s="7" t="s">
        <v>12</v>
      </c>
      <c r="S1620" s="7" t="s">
        <v>12</v>
      </c>
      <c r="T1620" s="7" t="s">
        <v>12</v>
      </c>
      <c r="U1620" s="7" t="s">
        <v>12</v>
      </c>
    </row>
    <row r="1621" spans="1:21">
      <c r="A1621" t="s">
        <v>4</v>
      </c>
      <c r="B1621" s="4" t="s">
        <v>5</v>
      </c>
      <c r="C1621" s="4" t="s">
        <v>10</v>
      </c>
      <c r="D1621" s="4" t="s">
        <v>13</v>
      </c>
      <c r="E1621" s="4" t="s">
        <v>6</v>
      </c>
      <c r="F1621" s="4" t="s">
        <v>28</v>
      </c>
      <c r="G1621" s="4" t="s">
        <v>28</v>
      </c>
      <c r="H1621" s="4" t="s">
        <v>28</v>
      </c>
    </row>
    <row r="1622" spans="1:21">
      <c r="A1622" t="n">
        <v>14863</v>
      </c>
      <c r="B1622" s="49" t="n">
        <v>48</v>
      </c>
      <c r="C1622" s="7" t="n">
        <v>7033</v>
      </c>
      <c r="D1622" s="7" t="n">
        <v>0</v>
      </c>
      <c r="E1622" s="7" t="s">
        <v>61</v>
      </c>
      <c r="F1622" s="7" t="n">
        <v>-1</v>
      </c>
      <c r="G1622" s="7" t="n">
        <v>1</v>
      </c>
      <c r="H1622" s="7" t="n">
        <v>0</v>
      </c>
    </row>
    <row r="1623" spans="1:21">
      <c r="A1623" t="s">
        <v>4</v>
      </c>
      <c r="B1623" s="4" t="s">
        <v>5</v>
      </c>
      <c r="C1623" s="4" t="s">
        <v>10</v>
      </c>
      <c r="D1623" s="4" t="s">
        <v>9</v>
      </c>
    </row>
    <row r="1624" spans="1:21">
      <c r="A1624" t="n">
        <v>14890</v>
      </c>
      <c r="B1624" s="55" t="n">
        <v>43</v>
      </c>
      <c r="C1624" s="7" t="n">
        <v>0</v>
      </c>
      <c r="D1624" s="7" t="n">
        <v>256</v>
      </c>
    </row>
    <row r="1625" spans="1:21">
      <c r="A1625" t="s">
        <v>4</v>
      </c>
      <c r="B1625" s="4" t="s">
        <v>5</v>
      </c>
      <c r="C1625" s="4" t="s">
        <v>10</v>
      </c>
      <c r="D1625" s="4" t="s">
        <v>9</v>
      </c>
    </row>
    <row r="1626" spans="1:21">
      <c r="A1626" t="n">
        <v>14897</v>
      </c>
      <c r="B1626" s="55" t="n">
        <v>43</v>
      </c>
      <c r="C1626" s="7" t="n">
        <v>7032</v>
      </c>
      <c r="D1626" s="7" t="n">
        <v>256</v>
      </c>
    </row>
    <row r="1627" spans="1:21">
      <c r="A1627" t="s">
        <v>4</v>
      </c>
      <c r="B1627" s="4" t="s">
        <v>5</v>
      </c>
      <c r="C1627" s="4" t="s">
        <v>10</v>
      </c>
      <c r="D1627" s="4" t="s">
        <v>9</v>
      </c>
    </row>
    <row r="1628" spans="1:21">
      <c r="A1628" t="n">
        <v>14904</v>
      </c>
      <c r="B1628" s="55" t="n">
        <v>43</v>
      </c>
      <c r="C1628" s="7" t="n">
        <v>7032</v>
      </c>
      <c r="D1628" s="7" t="n">
        <v>512</v>
      </c>
    </row>
    <row r="1629" spans="1:21">
      <c r="A1629" t="s">
        <v>4</v>
      </c>
      <c r="B1629" s="4" t="s">
        <v>5</v>
      </c>
      <c r="C1629" s="4" t="s">
        <v>10</v>
      </c>
      <c r="D1629" s="4" t="s">
        <v>9</v>
      </c>
    </row>
    <row r="1630" spans="1:21">
      <c r="A1630" t="n">
        <v>14911</v>
      </c>
      <c r="B1630" s="55" t="n">
        <v>43</v>
      </c>
      <c r="C1630" s="7" t="n">
        <v>7033</v>
      </c>
      <c r="D1630" s="7" t="n">
        <v>256</v>
      </c>
    </row>
    <row r="1631" spans="1:21">
      <c r="A1631" t="s">
        <v>4</v>
      </c>
      <c r="B1631" s="4" t="s">
        <v>5</v>
      </c>
      <c r="C1631" s="4" t="s">
        <v>10</v>
      </c>
      <c r="D1631" s="4" t="s">
        <v>28</v>
      </c>
      <c r="E1631" s="4" t="s">
        <v>28</v>
      </c>
      <c r="F1631" s="4" t="s">
        <v>28</v>
      </c>
      <c r="G1631" s="4" t="s">
        <v>28</v>
      </c>
    </row>
    <row r="1632" spans="1:21">
      <c r="A1632" t="n">
        <v>14918</v>
      </c>
      <c r="B1632" s="26" t="n">
        <v>46</v>
      </c>
      <c r="C1632" s="7" t="n">
        <v>0</v>
      </c>
      <c r="D1632" s="7" t="n">
        <v>-8.71000003814697</v>
      </c>
      <c r="E1632" s="7" t="n">
        <v>38.5900001525879</v>
      </c>
      <c r="F1632" s="7" t="n">
        <v>129.419998168945</v>
      </c>
      <c r="G1632" s="7" t="n">
        <v>128</v>
      </c>
    </row>
    <row r="1633" spans="1:21">
      <c r="A1633" t="s">
        <v>4</v>
      </c>
      <c r="B1633" s="4" t="s">
        <v>5</v>
      </c>
      <c r="C1633" s="4" t="s">
        <v>10</v>
      </c>
      <c r="D1633" s="4" t="s">
        <v>28</v>
      </c>
      <c r="E1633" s="4" t="s">
        <v>28</v>
      </c>
      <c r="F1633" s="4" t="s">
        <v>28</v>
      </c>
      <c r="G1633" s="4" t="s">
        <v>28</v>
      </c>
    </row>
    <row r="1634" spans="1:21">
      <c r="A1634" t="n">
        <v>14937</v>
      </c>
      <c r="B1634" s="26" t="n">
        <v>46</v>
      </c>
      <c r="C1634" s="7" t="n">
        <v>7032</v>
      </c>
      <c r="D1634" s="7" t="n">
        <v>-3.76999998092651</v>
      </c>
      <c r="E1634" s="7" t="n">
        <v>42.2999992370605</v>
      </c>
      <c r="F1634" s="7" t="n">
        <v>126.080001831055</v>
      </c>
      <c r="G1634" s="7" t="n">
        <v>303.399993896484</v>
      </c>
    </row>
    <row r="1635" spans="1:21">
      <c r="A1635" t="s">
        <v>4</v>
      </c>
      <c r="B1635" s="4" t="s">
        <v>5</v>
      </c>
      <c r="C1635" s="4" t="s">
        <v>10</v>
      </c>
      <c r="D1635" s="4" t="s">
        <v>10</v>
      </c>
      <c r="E1635" s="4" t="s">
        <v>10</v>
      </c>
    </row>
    <row r="1636" spans="1:21">
      <c r="A1636" t="n">
        <v>14956</v>
      </c>
      <c r="B1636" s="61" t="n">
        <v>61</v>
      </c>
      <c r="C1636" s="7" t="n">
        <v>7032</v>
      </c>
      <c r="D1636" s="7" t="n">
        <v>0</v>
      </c>
      <c r="E1636" s="7" t="n">
        <v>1000</v>
      </c>
    </row>
    <row r="1637" spans="1:21">
      <c r="A1637" t="s">
        <v>4</v>
      </c>
      <c r="B1637" s="4" t="s">
        <v>5</v>
      </c>
      <c r="C1637" s="4" t="s">
        <v>10</v>
      </c>
      <c r="D1637" s="4" t="s">
        <v>10</v>
      </c>
      <c r="E1637" s="4" t="s">
        <v>10</v>
      </c>
    </row>
    <row r="1638" spans="1:21">
      <c r="A1638" t="n">
        <v>14963</v>
      </c>
      <c r="B1638" s="61" t="n">
        <v>61</v>
      </c>
      <c r="C1638" s="7" t="n">
        <v>0</v>
      </c>
      <c r="D1638" s="7" t="n">
        <v>7032</v>
      </c>
      <c r="E1638" s="7" t="n">
        <v>1000</v>
      </c>
    </row>
    <row r="1639" spans="1:21">
      <c r="A1639" t="s">
        <v>4</v>
      </c>
      <c r="B1639" s="4" t="s">
        <v>5</v>
      </c>
      <c r="C1639" s="4" t="s">
        <v>10</v>
      </c>
      <c r="D1639" s="4" t="s">
        <v>10</v>
      </c>
      <c r="E1639" s="4" t="s">
        <v>10</v>
      </c>
      <c r="F1639" s="4" t="s">
        <v>10</v>
      </c>
      <c r="G1639" s="4" t="s">
        <v>10</v>
      </c>
      <c r="H1639" s="4" t="s">
        <v>10</v>
      </c>
      <c r="I1639" s="4" t="s">
        <v>10</v>
      </c>
    </row>
    <row r="1640" spans="1:21">
      <c r="A1640" t="n">
        <v>14970</v>
      </c>
      <c r="B1640" s="69" t="n">
        <v>132</v>
      </c>
      <c r="C1640" s="7" t="n">
        <v>11</v>
      </c>
      <c r="D1640" s="7" t="n">
        <v>29</v>
      </c>
      <c r="E1640" s="7" t="n">
        <v>65535</v>
      </c>
      <c r="F1640" s="7" t="n">
        <v>11</v>
      </c>
      <c r="G1640" s="7" t="n">
        <v>29</v>
      </c>
      <c r="H1640" s="7" t="n">
        <v>65535</v>
      </c>
      <c r="I1640" s="7" t="n">
        <v>1204</v>
      </c>
    </row>
    <row r="1641" spans="1:21">
      <c r="A1641" t="s">
        <v>4</v>
      </c>
      <c r="B1641" s="4" t="s">
        <v>5</v>
      </c>
    </row>
    <row r="1642" spans="1:21">
      <c r="A1642" t="n">
        <v>14985</v>
      </c>
      <c r="B1642" s="70" t="n">
        <v>133</v>
      </c>
    </row>
    <row r="1643" spans="1:21">
      <c r="A1643" t="s">
        <v>4</v>
      </c>
      <c r="B1643" s="4" t="s">
        <v>5</v>
      </c>
      <c r="C1643" s="4" t="s">
        <v>13</v>
      </c>
      <c r="D1643" s="4" t="s">
        <v>13</v>
      </c>
      <c r="E1643" s="4" t="s">
        <v>28</v>
      </c>
      <c r="F1643" s="4" t="s">
        <v>28</v>
      </c>
      <c r="G1643" s="4" t="s">
        <v>28</v>
      </c>
      <c r="H1643" s="4" t="s">
        <v>10</v>
      </c>
    </row>
    <row r="1644" spans="1:21">
      <c r="A1644" t="n">
        <v>14986</v>
      </c>
      <c r="B1644" s="28" t="n">
        <v>45</v>
      </c>
      <c r="C1644" s="7" t="n">
        <v>2</v>
      </c>
      <c r="D1644" s="7" t="n">
        <v>3</v>
      </c>
      <c r="E1644" s="7" t="n">
        <v>-8.01000022888184</v>
      </c>
      <c r="F1644" s="7" t="n">
        <v>43.3800010681152</v>
      </c>
      <c r="G1644" s="7" t="n">
        <v>126.769996643066</v>
      </c>
      <c r="H1644" s="7" t="n">
        <v>0</v>
      </c>
    </row>
    <row r="1645" spans="1:21">
      <c r="A1645" t="s">
        <v>4</v>
      </c>
      <c r="B1645" s="4" t="s">
        <v>5</v>
      </c>
      <c r="C1645" s="4" t="s">
        <v>13</v>
      </c>
      <c r="D1645" s="4" t="s">
        <v>13</v>
      </c>
      <c r="E1645" s="4" t="s">
        <v>28</v>
      </c>
      <c r="F1645" s="4" t="s">
        <v>28</v>
      </c>
      <c r="G1645" s="4" t="s">
        <v>28</v>
      </c>
      <c r="H1645" s="4" t="s">
        <v>10</v>
      </c>
      <c r="I1645" s="4" t="s">
        <v>13</v>
      </c>
    </row>
    <row r="1646" spans="1:21">
      <c r="A1646" t="n">
        <v>15003</v>
      </c>
      <c r="B1646" s="28" t="n">
        <v>45</v>
      </c>
      <c r="C1646" s="7" t="n">
        <v>4</v>
      </c>
      <c r="D1646" s="7" t="n">
        <v>3</v>
      </c>
      <c r="E1646" s="7" t="n">
        <v>355.160003662109</v>
      </c>
      <c r="F1646" s="7" t="n">
        <v>274.880004882813</v>
      </c>
      <c r="G1646" s="7" t="n">
        <v>0</v>
      </c>
      <c r="H1646" s="7" t="n">
        <v>0</v>
      </c>
      <c r="I1646" s="7" t="n">
        <v>0</v>
      </c>
    </row>
    <row r="1647" spans="1:21">
      <c r="A1647" t="s">
        <v>4</v>
      </c>
      <c r="B1647" s="4" t="s">
        <v>5</v>
      </c>
      <c r="C1647" s="4" t="s">
        <v>13</v>
      </c>
      <c r="D1647" s="4" t="s">
        <v>13</v>
      </c>
      <c r="E1647" s="4" t="s">
        <v>28</v>
      </c>
      <c r="F1647" s="4" t="s">
        <v>10</v>
      </c>
    </row>
    <row r="1648" spans="1:21">
      <c r="A1648" t="n">
        <v>15021</v>
      </c>
      <c r="B1648" s="28" t="n">
        <v>45</v>
      </c>
      <c r="C1648" s="7" t="n">
        <v>5</v>
      </c>
      <c r="D1648" s="7" t="n">
        <v>3</v>
      </c>
      <c r="E1648" s="7" t="n">
        <v>5.80000019073486</v>
      </c>
      <c r="F1648" s="7" t="n">
        <v>0</v>
      </c>
    </row>
    <row r="1649" spans="1:9">
      <c r="A1649" t="s">
        <v>4</v>
      </c>
      <c r="B1649" s="4" t="s">
        <v>5</v>
      </c>
      <c r="C1649" s="4" t="s">
        <v>13</v>
      </c>
      <c r="D1649" s="4" t="s">
        <v>13</v>
      </c>
      <c r="E1649" s="4" t="s">
        <v>28</v>
      </c>
      <c r="F1649" s="4" t="s">
        <v>10</v>
      </c>
    </row>
    <row r="1650" spans="1:9">
      <c r="A1650" t="n">
        <v>15030</v>
      </c>
      <c r="B1650" s="28" t="n">
        <v>45</v>
      </c>
      <c r="C1650" s="7" t="n">
        <v>11</v>
      </c>
      <c r="D1650" s="7" t="n">
        <v>3</v>
      </c>
      <c r="E1650" s="7" t="n">
        <v>39.4000015258789</v>
      </c>
      <c r="F1650" s="7" t="n">
        <v>0</v>
      </c>
    </row>
    <row r="1651" spans="1:9">
      <c r="A1651" t="s">
        <v>4</v>
      </c>
      <c r="B1651" s="4" t="s">
        <v>5</v>
      </c>
      <c r="C1651" s="4" t="s">
        <v>13</v>
      </c>
      <c r="D1651" s="4" t="s">
        <v>13</v>
      </c>
      <c r="E1651" s="4" t="s">
        <v>28</v>
      </c>
      <c r="F1651" s="4" t="s">
        <v>28</v>
      </c>
      <c r="G1651" s="4" t="s">
        <v>28</v>
      </c>
      <c r="H1651" s="4" t="s">
        <v>10</v>
      </c>
    </row>
    <row r="1652" spans="1:9">
      <c r="A1652" t="n">
        <v>15039</v>
      </c>
      <c r="B1652" s="28" t="n">
        <v>45</v>
      </c>
      <c r="C1652" s="7" t="n">
        <v>2</v>
      </c>
      <c r="D1652" s="7" t="n">
        <v>3</v>
      </c>
      <c r="E1652" s="7" t="n">
        <v>-8.01000022888184</v>
      </c>
      <c r="F1652" s="7" t="n">
        <v>40.310001373291</v>
      </c>
      <c r="G1652" s="7" t="n">
        <v>126.769996643066</v>
      </c>
      <c r="H1652" s="7" t="n">
        <v>8000</v>
      </c>
    </row>
    <row r="1653" spans="1:9">
      <c r="A1653" t="s">
        <v>4</v>
      </c>
      <c r="B1653" s="4" t="s">
        <v>5</v>
      </c>
      <c r="C1653" s="4" t="s">
        <v>13</v>
      </c>
      <c r="D1653" s="4" t="s">
        <v>13</v>
      </c>
      <c r="E1653" s="4" t="s">
        <v>28</v>
      </c>
      <c r="F1653" s="4" t="s">
        <v>28</v>
      </c>
      <c r="G1653" s="4" t="s">
        <v>28</v>
      </c>
      <c r="H1653" s="4" t="s">
        <v>10</v>
      </c>
      <c r="I1653" s="4" t="s">
        <v>13</v>
      </c>
    </row>
    <row r="1654" spans="1:9">
      <c r="A1654" t="n">
        <v>15056</v>
      </c>
      <c r="B1654" s="28" t="n">
        <v>45</v>
      </c>
      <c r="C1654" s="7" t="n">
        <v>4</v>
      </c>
      <c r="D1654" s="7" t="n">
        <v>3</v>
      </c>
      <c r="E1654" s="7" t="n">
        <v>355.160003662109</v>
      </c>
      <c r="F1654" s="7" t="n">
        <v>246.979995727539</v>
      </c>
      <c r="G1654" s="7" t="n">
        <v>0</v>
      </c>
      <c r="H1654" s="7" t="n">
        <v>8000</v>
      </c>
      <c r="I1654" s="7" t="n">
        <v>1</v>
      </c>
    </row>
    <row r="1655" spans="1:9">
      <c r="A1655" t="s">
        <v>4</v>
      </c>
      <c r="B1655" s="4" t="s">
        <v>5</v>
      </c>
      <c r="C1655" s="4" t="s">
        <v>13</v>
      </c>
      <c r="D1655" s="4" t="s">
        <v>13</v>
      </c>
      <c r="E1655" s="4" t="s">
        <v>28</v>
      </c>
      <c r="F1655" s="4" t="s">
        <v>10</v>
      </c>
    </row>
    <row r="1656" spans="1:9">
      <c r="A1656" t="n">
        <v>15074</v>
      </c>
      <c r="B1656" s="28" t="n">
        <v>45</v>
      </c>
      <c r="C1656" s="7" t="n">
        <v>5</v>
      </c>
      <c r="D1656" s="7" t="n">
        <v>3</v>
      </c>
      <c r="E1656" s="7" t="n">
        <v>5.80000019073486</v>
      </c>
      <c r="F1656" s="7" t="n">
        <v>8000</v>
      </c>
    </row>
    <row r="1657" spans="1:9">
      <c r="A1657" t="s">
        <v>4</v>
      </c>
      <c r="B1657" s="4" t="s">
        <v>5</v>
      </c>
      <c r="C1657" s="4" t="s">
        <v>13</v>
      </c>
      <c r="D1657" s="4" t="s">
        <v>10</v>
      </c>
      <c r="E1657" s="4" t="s">
        <v>28</v>
      </c>
      <c r="F1657" s="4" t="s">
        <v>10</v>
      </c>
      <c r="G1657" s="4" t="s">
        <v>9</v>
      </c>
      <c r="H1657" s="4" t="s">
        <v>9</v>
      </c>
      <c r="I1657" s="4" t="s">
        <v>10</v>
      </c>
      <c r="J1657" s="4" t="s">
        <v>10</v>
      </c>
      <c r="K1657" s="4" t="s">
        <v>9</v>
      </c>
      <c r="L1657" s="4" t="s">
        <v>9</v>
      </c>
      <c r="M1657" s="4" t="s">
        <v>9</v>
      </c>
      <c r="N1657" s="4" t="s">
        <v>9</v>
      </c>
      <c r="O1657" s="4" t="s">
        <v>6</v>
      </c>
    </row>
    <row r="1658" spans="1:9">
      <c r="A1658" t="n">
        <v>15083</v>
      </c>
      <c r="B1658" s="15" t="n">
        <v>50</v>
      </c>
      <c r="C1658" s="7" t="n">
        <v>0</v>
      </c>
      <c r="D1658" s="7" t="n">
        <v>8060</v>
      </c>
      <c r="E1658" s="7" t="n">
        <v>0.699999988079071</v>
      </c>
      <c r="F1658" s="7" t="n">
        <v>1000</v>
      </c>
      <c r="G1658" s="7" t="n">
        <v>0</v>
      </c>
      <c r="H1658" s="7" t="n">
        <v>-1069547520</v>
      </c>
      <c r="I1658" s="7" t="n">
        <v>0</v>
      </c>
      <c r="J1658" s="7" t="n">
        <v>65533</v>
      </c>
      <c r="K1658" s="7" t="n">
        <v>0</v>
      </c>
      <c r="L1658" s="7" t="n">
        <v>0</v>
      </c>
      <c r="M1658" s="7" t="n">
        <v>0</v>
      </c>
      <c r="N1658" s="7" t="n">
        <v>0</v>
      </c>
      <c r="O1658" s="7" t="s">
        <v>12</v>
      </c>
    </row>
    <row r="1659" spans="1:9">
      <c r="A1659" t="s">
        <v>4</v>
      </c>
      <c r="B1659" s="4" t="s">
        <v>5</v>
      </c>
      <c r="C1659" s="4" t="s">
        <v>13</v>
      </c>
      <c r="D1659" s="4" t="s">
        <v>10</v>
      </c>
      <c r="E1659" s="4" t="s">
        <v>28</v>
      </c>
    </row>
    <row r="1660" spans="1:9">
      <c r="A1660" t="n">
        <v>15122</v>
      </c>
      <c r="B1660" s="34" t="n">
        <v>58</v>
      </c>
      <c r="C1660" s="7" t="n">
        <v>100</v>
      </c>
      <c r="D1660" s="7" t="n">
        <v>2000</v>
      </c>
      <c r="E1660" s="7" t="n">
        <v>1</v>
      </c>
    </row>
    <row r="1661" spans="1:9">
      <c r="A1661" t="s">
        <v>4</v>
      </c>
      <c r="B1661" s="4" t="s">
        <v>5</v>
      </c>
      <c r="C1661" s="4" t="s">
        <v>13</v>
      </c>
      <c r="D1661" s="4" t="s">
        <v>10</v>
      </c>
    </row>
    <row r="1662" spans="1:9">
      <c r="A1662" t="n">
        <v>15130</v>
      </c>
      <c r="B1662" s="34" t="n">
        <v>58</v>
      </c>
      <c r="C1662" s="7" t="n">
        <v>255</v>
      </c>
      <c r="D1662" s="7" t="n">
        <v>0</v>
      </c>
    </row>
    <row r="1663" spans="1:9">
      <c r="A1663" t="s">
        <v>4</v>
      </c>
      <c r="B1663" s="4" t="s">
        <v>5</v>
      </c>
      <c r="C1663" s="4" t="s">
        <v>13</v>
      </c>
      <c r="D1663" s="4" t="s">
        <v>10</v>
      </c>
    </row>
    <row r="1664" spans="1:9">
      <c r="A1664" t="n">
        <v>15134</v>
      </c>
      <c r="B1664" s="28" t="n">
        <v>45</v>
      </c>
      <c r="C1664" s="7" t="n">
        <v>7</v>
      </c>
      <c r="D1664" s="7" t="n">
        <v>255</v>
      </c>
    </row>
    <row r="1665" spans="1:15">
      <c r="A1665" t="s">
        <v>4</v>
      </c>
      <c r="B1665" s="4" t="s">
        <v>5</v>
      </c>
      <c r="C1665" s="4" t="s">
        <v>13</v>
      </c>
      <c r="D1665" s="4" t="s">
        <v>28</v>
      </c>
      <c r="E1665" s="4" t="s">
        <v>10</v>
      </c>
      <c r="F1665" s="4" t="s">
        <v>13</v>
      </c>
    </row>
    <row r="1666" spans="1:15">
      <c r="A1666" t="n">
        <v>15138</v>
      </c>
      <c r="B1666" s="16" t="n">
        <v>49</v>
      </c>
      <c r="C1666" s="7" t="n">
        <v>3</v>
      </c>
      <c r="D1666" s="7" t="n">
        <v>0.699999988079071</v>
      </c>
      <c r="E1666" s="7" t="n">
        <v>500</v>
      </c>
      <c r="F1666" s="7" t="n">
        <v>0</v>
      </c>
    </row>
    <row r="1667" spans="1:15">
      <c r="A1667" t="s">
        <v>4</v>
      </c>
      <c r="B1667" s="4" t="s">
        <v>5</v>
      </c>
      <c r="C1667" s="4" t="s">
        <v>13</v>
      </c>
      <c r="D1667" s="4" t="s">
        <v>10</v>
      </c>
      <c r="E1667" s="4" t="s">
        <v>6</v>
      </c>
    </row>
    <row r="1668" spans="1:15">
      <c r="A1668" t="n">
        <v>15147</v>
      </c>
      <c r="B1668" s="36" t="n">
        <v>51</v>
      </c>
      <c r="C1668" s="7" t="n">
        <v>4</v>
      </c>
      <c r="D1668" s="7" t="n">
        <v>0</v>
      </c>
      <c r="E1668" s="7" t="s">
        <v>155</v>
      </c>
    </row>
    <row r="1669" spans="1:15">
      <c r="A1669" t="s">
        <v>4</v>
      </c>
      <c r="B1669" s="4" t="s">
        <v>5</v>
      </c>
      <c r="C1669" s="4" t="s">
        <v>10</v>
      </c>
    </row>
    <row r="1670" spans="1:15">
      <c r="A1670" t="n">
        <v>15160</v>
      </c>
      <c r="B1670" s="37" t="n">
        <v>16</v>
      </c>
      <c r="C1670" s="7" t="n">
        <v>0</v>
      </c>
    </row>
    <row r="1671" spans="1:15">
      <c r="A1671" t="s">
        <v>4</v>
      </c>
      <c r="B1671" s="4" t="s">
        <v>5</v>
      </c>
      <c r="C1671" s="4" t="s">
        <v>10</v>
      </c>
      <c r="D1671" s="4" t="s">
        <v>13</v>
      </c>
      <c r="E1671" s="4" t="s">
        <v>9</v>
      </c>
      <c r="F1671" s="4" t="s">
        <v>38</v>
      </c>
      <c r="G1671" s="4" t="s">
        <v>13</v>
      </c>
      <c r="H1671" s="4" t="s">
        <v>13</v>
      </c>
      <c r="I1671" s="4" t="s">
        <v>13</v>
      </c>
      <c r="J1671" s="4" t="s">
        <v>9</v>
      </c>
      <c r="K1671" s="4" t="s">
        <v>38</v>
      </c>
      <c r="L1671" s="4" t="s">
        <v>13</v>
      </c>
      <c r="M1671" s="4" t="s">
        <v>13</v>
      </c>
    </row>
    <row r="1672" spans="1:15">
      <c r="A1672" t="n">
        <v>15163</v>
      </c>
      <c r="B1672" s="38" t="n">
        <v>26</v>
      </c>
      <c r="C1672" s="7" t="n">
        <v>0</v>
      </c>
      <c r="D1672" s="7" t="n">
        <v>17</v>
      </c>
      <c r="E1672" s="7" t="n">
        <v>52321</v>
      </c>
      <c r="F1672" s="7" t="s">
        <v>156</v>
      </c>
      <c r="G1672" s="7" t="n">
        <v>2</v>
      </c>
      <c r="H1672" s="7" t="n">
        <v>3</v>
      </c>
      <c r="I1672" s="7" t="n">
        <v>17</v>
      </c>
      <c r="J1672" s="7" t="n">
        <v>52322</v>
      </c>
      <c r="K1672" s="7" t="s">
        <v>157</v>
      </c>
      <c r="L1672" s="7" t="n">
        <v>2</v>
      </c>
      <c r="M1672" s="7" t="n">
        <v>0</v>
      </c>
    </row>
    <row r="1673" spans="1:15">
      <c r="A1673" t="s">
        <v>4</v>
      </c>
      <c r="B1673" s="4" t="s">
        <v>5</v>
      </c>
    </row>
    <row r="1674" spans="1:15">
      <c r="A1674" t="n">
        <v>15247</v>
      </c>
      <c r="B1674" s="32" t="n">
        <v>28</v>
      </c>
    </row>
    <row r="1675" spans="1:15">
      <c r="A1675" t="s">
        <v>4</v>
      </c>
      <c r="B1675" s="4" t="s">
        <v>5</v>
      </c>
      <c r="C1675" s="4" t="s">
        <v>10</v>
      </c>
      <c r="D1675" s="4" t="s">
        <v>13</v>
      </c>
    </row>
    <row r="1676" spans="1:15">
      <c r="A1676" t="n">
        <v>15248</v>
      </c>
      <c r="B1676" s="40" t="n">
        <v>89</v>
      </c>
      <c r="C1676" s="7" t="n">
        <v>65533</v>
      </c>
      <c r="D1676" s="7" t="n">
        <v>1</v>
      </c>
    </row>
    <row r="1677" spans="1:15">
      <c r="A1677" t="s">
        <v>4</v>
      </c>
      <c r="B1677" s="4" t="s">
        <v>5</v>
      </c>
      <c r="C1677" s="4" t="s">
        <v>13</v>
      </c>
      <c r="D1677" s="4" t="s">
        <v>10</v>
      </c>
      <c r="E1677" s="4" t="s">
        <v>9</v>
      </c>
      <c r="F1677" s="4" t="s">
        <v>10</v>
      </c>
    </row>
    <row r="1678" spans="1:15">
      <c r="A1678" t="n">
        <v>15252</v>
      </c>
      <c r="B1678" s="15" t="n">
        <v>50</v>
      </c>
      <c r="C1678" s="7" t="n">
        <v>3</v>
      </c>
      <c r="D1678" s="7" t="n">
        <v>8060</v>
      </c>
      <c r="E1678" s="7" t="n">
        <v>1045220557</v>
      </c>
      <c r="F1678" s="7" t="n">
        <v>500</v>
      </c>
    </row>
    <row r="1679" spans="1:15">
      <c r="A1679" t="s">
        <v>4</v>
      </c>
      <c r="B1679" s="4" t="s">
        <v>5</v>
      </c>
      <c r="C1679" s="4" t="s">
        <v>13</v>
      </c>
      <c r="D1679" s="4" t="s">
        <v>28</v>
      </c>
      <c r="E1679" s="4" t="s">
        <v>10</v>
      </c>
      <c r="F1679" s="4" t="s">
        <v>13</v>
      </c>
    </row>
    <row r="1680" spans="1:15">
      <c r="A1680" t="n">
        <v>15262</v>
      </c>
      <c r="B1680" s="16" t="n">
        <v>49</v>
      </c>
      <c r="C1680" s="7" t="n">
        <v>3</v>
      </c>
      <c r="D1680" s="7" t="n">
        <v>0.5</v>
      </c>
      <c r="E1680" s="7" t="n">
        <v>500</v>
      </c>
      <c r="F1680" s="7" t="n">
        <v>0</v>
      </c>
    </row>
    <row r="1681" spans="1:13">
      <c r="A1681" t="s">
        <v>4</v>
      </c>
      <c r="B1681" s="4" t="s">
        <v>5</v>
      </c>
      <c r="C1681" s="4" t="s">
        <v>13</v>
      </c>
      <c r="D1681" s="4" t="s">
        <v>13</v>
      </c>
      <c r="E1681" s="4" t="s">
        <v>13</v>
      </c>
      <c r="F1681" s="4" t="s">
        <v>28</v>
      </c>
      <c r="G1681" s="4" t="s">
        <v>28</v>
      </c>
      <c r="H1681" s="4" t="s">
        <v>28</v>
      </c>
      <c r="I1681" s="4" t="s">
        <v>28</v>
      </c>
      <c r="J1681" s="4" t="s">
        <v>28</v>
      </c>
    </row>
    <row r="1682" spans="1:13">
      <c r="A1682" t="n">
        <v>15271</v>
      </c>
      <c r="B1682" s="54" t="n">
        <v>76</v>
      </c>
      <c r="C1682" s="7" t="n">
        <v>0</v>
      </c>
      <c r="D1682" s="7" t="n">
        <v>3</v>
      </c>
      <c r="E1682" s="7" t="n">
        <v>0</v>
      </c>
      <c r="F1682" s="7" t="n">
        <v>1</v>
      </c>
      <c r="G1682" s="7" t="n">
        <v>1</v>
      </c>
      <c r="H1682" s="7" t="n">
        <v>1</v>
      </c>
      <c r="I1682" s="7" t="n">
        <v>1</v>
      </c>
      <c r="J1682" s="7" t="n">
        <v>1000</v>
      </c>
    </row>
    <row r="1683" spans="1:13">
      <c r="A1683" t="s">
        <v>4</v>
      </c>
      <c r="B1683" s="4" t="s">
        <v>5</v>
      </c>
      <c r="C1683" s="4" t="s">
        <v>13</v>
      </c>
      <c r="D1683" s="4" t="s">
        <v>13</v>
      </c>
    </row>
    <row r="1684" spans="1:13">
      <c r="A1684" t="n">
        <v>15295</v>
      </c>
      <c r="B1684" s="57" t="n">
        <v>77</v>
      </c>
      <c r="C1684" s="7" t="n">
        <v>0</v>
      </c>
      <c r="D1684" s="7" t="n">
        <v>3</v>
      </c>
    </row>
    <row r="1685" spans="1:13">
      <c r="A1685" t="s">
        <v>4</v>
      </c>
      <c r="B1685" s="4" t="s">
        <v>5</v>
      </c>
      <c r="C1685" s="4" t="s">
        <v>10</v>
      </c>
    </row>
    <row r="1686" spans="1:13">
      <c r="A1686" t="n">
        <v>15298</v>
      </c>
      <c r="B1686" s="37" t="n">
        <v>16</v>
      </c>
      <c r="C1686" s="7" t="n">
        <v>2000</v>
      </c>
    </row>
    <row r="1687" spans="1:13">
      <c r="A1687" t="s">
        <v>4</v>
      </c>
      <c r="B1687" s="4" t="s">
        <v>5</v>
      </c>
      <c r="C1687" s="4" t="s">
        <v>13</v>
      </c>
      <c r="D1687" s="4" t="s">
        <v>13</v>
      </c>
      <c r="E1687" s="4" t="s">
        <v>13</v>
      </c>
      <c r="F1687" s="4" t="s">
        <v>28</v>
      </c>
      <c r="G1687" s="4" t="s">
        <v>28</v>
      </c>
      <c r="H1687" s="4" t="s">
        <v>28</v>
      </c>
      <c r="I1687" s="4" t="s">
        <v>28</v>
      </c>
      <c r="J1687" s="4" t="s">
        <v>28</v>
      </c>
    </row>
    <row r="1688" spans="1:13">
      <c r="A1688" t="n">
        <v>15301</v>
      </c>
      <c r="B1688" s="54" t="n">
        <v>76</v>
      </c>
      <c r="C1688" s="7" t="n">
        <v>1</v>
      </c>
      <c r="D1688" s="7" t="n">
        <v>3</v>
      </c>
      <c r="E1688" s="7" t="n">
        <v>0</v>
      </c>
      <c r="F1688" s="7" t="n">
        <v>1</v>
      </c>
      <c r="G1688" s="7" t="n">
        <v>1</v>
      </c>
      <c r="H1688" s="7" t="n">
        <v>1</v>
      </c>
      <c r="I1688" s="7" t="n">
        <v>1</v>
      </c>
      <c r="J1688" s="7" t="n">
        <v>1000</v>
      </c>
    </row>
    <row r="1689" spans="1:13">
      <c r="A1689" t="s">
        <v>4</v>
      </c>
      <c r="B1689" s="4" t="s">
        <v>5</v>
      </c>
      <c r="C1689" s="4" t="s">
        <v>13</v>
      </c>
      <c r="D1689" s="4" t="s">
        <v>13</v>
      </c>
    </row>
    <row r="1690" spans="1:13">
      <c r="A1690" t="n">
        <v>15325</v>
      </c>
      <c r="B1690" s="57" t="n">
        <v>77</v>
      </c>
      <c r="C1690" s="7" t="n">
        <v>1</v>
      </c>
      <c r="D1690" s="7" t="n">
        <v>3</v>
      </c>
    </row>
    <row r="1691" spans="1:13">
      <c r="A1691" t="s">
        <v>4</v>
      </c>
      <c r="B1691" s="4" t="s">
        <v>5</v>
      </c>
      <c r="C1691" s="4" t="s">
        <v>10</v>
      </c>
    </row>
    <row r="1692" spans="1:13">
      <c r="A1692" t="n">
        <v>15328</v>
      </c>
      <c r="B1692" s="37" t="n">
        <v>16</v>
      </c>
      <c r="C1692" s="7" t="n">
        <v>2000</v>
      </c>
    </row>
    <row r="1693" spans="1:13">
      <c r="A1693" t="s">
        <v>4</v>
      </c>
      <c r="B1693" s="4" t="s">
        <v>5</v>
      </c>
      <c r="C1693" s="4" t="s">
        <v>13</v>
      </c>
      <c r="D1693" s="4" t="s">
        <v>13</v>
      </c>
      <c r="E1693" s="4" t="s">
        <v>28</v>
      </c>
      <c r="F1693" s="4" t="s">
        <v>28</v>
      </c>
      <c r="G1693" s="4" t="s">
        <v>28</v>
      </c>
      <c r="H1693" s="4" t="s">
        <v>10</v>
      </c>
    </row>
    <row r="1694" spans="1:13">
      <c r="A1694" t="n">
        <v>15331</v>
      </c>
      <c r="B1694" s="28" t="n">
        <v>45</v>
      </c>
      <c r="C1694" s="7" t="n">
        <v>2</v>
      </c>
      <c r="D1694" s="7" t="n">
        <v>3</v>
      </c>
      <c r="E1694" s="7" t="n">
        <v>-7.44000005722046</v>
      </c>
      <c r="F1694" s="7" t="n">
        <v>40.3699989318848</v>
      </c>
      <c r="G1694" s="7" t="n">
        <v>128.490005493164</v>
      </c>
      <c r="H1694" s="7" t="n">
        <v>0</v>
      </c>
    </row>
    <row r="1695" spans="1:13">
      <c r="A1695" t="s">
        <v>4</v>
      </c>
      <c r="B1695" s="4" t="s">
        <v>5</v>
      </c>
      <c r="C1695" s="4" t="s">
        <v>13</v>
      </c>
      <c r="D1695" s="4" t="s">
        <v>13</v>
      </c>
      <c r="E1695" s="4" t="s">
        <v>28</v>
      </c>
      <c r="F1695" s="4" t="s">
        <v>28</v>
      </c>
      <c r="G1695" s="4" t="s">
        <v>28</v>
      </c>
      <c r="H1695" s="4" t="s">
        <v>10</v>
      </c>
      <c r="I1695" s="4" t="s">
        <v>13</v>
      </c>
    </row>
    <row r="1696" spans="1:13">
      <c r="A1696" t="n">
        <v>15348</v>
      </c>
      <c r="B1696" s="28" t="n">
        <v>45</v>
      </c>
      <c r="C1696" s="7" t="n">
        <v>4</v>
      </c>
      <c r="D1696" s="7" t="n">
        <v>3</v>
      </c>
      <c r="E1696" s="7" t="n">
        <v>344.350006103516</v>
      </c>
      <c r="F1696" s="7" t="n">
        <v>291.049987792969</v>
      </c>
      <c r="G1696" s="7" t="n">
        <v>354</v>
      </c>
      <c r="H1696" s="7" t="n">
        <v>0</v>
      </c>
      <c r="I1696" s="7" t="n">
        <v>0</v>
      </c>
    </row>
    <row r="1697" spans="1:10">
      <c r="A1697" t="s">
        <v>4</v>
      </c>
      <c r="B1697" s="4" t="s">
        <v>5</v>
      </c>
      <c r="C1697" s="4" t="s">
        <v>13</v>
      </c>
      <c r="D1697" s="4" t="s">
        <v>13</v>
      </c>
      <c r="E1697" s="4" t="s">
        <v>28</v>
      </c>
      <c r="F1697" s="4" t="s">
        <v>10</v>
      </c>
    </row>
    <row r="1698" spans="1:10">
      <c r="A1698" t="n">
        <v>15366</v>
      </c>
      <c r="B1698" s="28" t="n">
        <v>45</v>
      </c>
      <c r="C1698" s="7" t="n">
        <v>5</v>
      </c>
      <c r="D1698" s="7" t="n">
        <v>3</v>
      </c>
      <c r="E1698" s="7" t="n">
        <v>2.90000009536743</v>
      </c>
      <c r="F1698" s="7" t="n">
        <v>0</v>
      </c>
    </row>
    <row r="1699" spans="1:10">
      <c r="A1699" t="s">
        <v>4</v>
      </c>
      <c r="B1699" s="4" t="s">
        <v>5</v>
      </c>
      <c r="C1699" s="4" t="s">
        <v>13</v>
      </c>
      <c r="D1699" s="4" t="s">
        <v>13</v>
      </c>
      <c r="E1699" s="4" t="s">
        <v>28</v>
      </c>
      <c r="F1699" s="4" t="s">
        <v>10</v>
      </c>
    </row>
    <row r="1700" spans="1:10">
      <c r="A1700" t="n">
        <v>15375</v>
      </c>
      <c r="B1700" s="28" t="n">
        <v>45</v>
      </c>
      <c r="C1700" s="7" t="n">
        <v>11</v>
      </c>
      <c r="D1700" s="7" t="n">
        <v>3</v>
      </c>
      <c r="E1700" s="7" t="n">
        <v>39.4000015258789</v>
      </c>
      <c r="F1700" s="7" t="n">
        <v>0</v>
      </c>
    </row>
    <row r="1701" spans="1:10">
      <c r="A1701" t="s">
        <v>4</v>
      </c>
      <c r="B1701" s="4" t="s">
        <v>5</v>
      </c>
      <c r="C1701" s="4" t="s">
        <v>13</v>
      </c>
      <c r="D1701" s="4" t="s">
        <v>10</v>
      </c>
      <c r="E1701" s="4" t="s">
        <v>9</v>
      </c>
      <c r="F1701" s="4" t="s">
        <v>10</v>
      </c>
    </row>
    <row r="1702" spans="1:10">
      <c r="A1702" t="n">
        <v>15384</v>
      </c>
      <c r="B1702" s="15" t="n">
        <v>50</v>
      </c>
      <c r="C1702" s="7" t="n">
        <v>3</v>
      </c>
      <c r="D1702" s="7" t="n">
        <v>8060</v>
      </c>
      <c r="E1702" s="7" t="n">
        <v>1060320051</v>
      </c>
      <c r="F1702" s="7" t="n">
        <v>1000</v>
      </c>
    </row>
    <row r="1703" spans="1:10">
      <c r="A1703" t="s">
        <v>4</v>
      </c>
      <c r="B1703" s="4" t="s">
        <v>5</v>
      </c>
      <c r="C1703" s="4" t="s">
        <v>13</v>
      </c>
      <c r="D1703" s="4" t="s">
        <v>28</v>
      </c>
      <c r="E1703" s="4" t="s">
        <v>10</v>
      </c>
      <c r="F1703" s="4" t="s">
        <v>13</v>
      </c>
    </row>
    <row r="1704" spans="1:10">
      <c r="A1704" t="n">
        <v>15394</v>
      </c>
      <c r="B1704" s="16" t="n">
        <v>49</v>
      </c>
      <c r="C1704" s="7" t="n">
        <v>3</v>
      </c>
      <c r="D1704" s="7" t="n">
        <v>0.699999988079071</v>
      </c>
      <c r="E1704" s="7" t="n">
        <v>1000</v>
      </c>
      <c r="F1704" s="7" t="n">
        <v>0</v>
      </c>
    </row>
    <row r="1705" spans="1:10">
      <c r="A1705" t="s">
        <v>4</v>
      </c>
      <c r="B1705" s="4" t="s">
        <v>5</v>
      </c>
      <c r="C1705" s="4" t="s">
        <v>13</v>
      </c>
      <c r="D1705" s="4" t="s">
        <v>13</v>
      </c>
      <c r="E1705" s="4" t="s">
        <v>13</v>
      </c>
      <c r="F1705" s="4" t="s">
        <v>28</v>
      </c>
      <c r="G1705" s="4" t="s">
        <v>28</v>
      </c>
      <c r="H1705" s="4" t="s">
        <v>28</v>
      </c>
      <c r="I1705" s="4" t="s">
        <v>28</v>
      </c>
      <c r="J1705" s="4" t="s">
        <v>28</v>
      </c>
    </row>
    <row r="1706" spans="1:10">
      <c r="A1706" t="n">
        <v>15403</v>
      </c>
      <c r="B1706" s="54" t="n">
        <v>76</v>
      </c>
      <c r="C1706" s="7" t="n">
        <v>0</v>
      </c>
      <c r="D1706" s="7" t="n">
        <v>3</v>
      </c>
      <c r="E1706" s="7" t="n">
        <v>0</v>
      </c>
      <c r="F1706" s="7" t="n">
        <v>1</v>
      </c>
      <c r="G1706" s="7" t="n">
        <v>1</v>
      </c>
      <c r="H1706" s="7" t="n">
        <v>1</v>
      </c>
      <c r="I1706" s="7" t="n">
        <v>0</v>
      </c>
      <c r="J1706" s="7" t="n">
        <v>0</v>
      </c>
    </row>
    <row r="1707" spans="1:10">
      <c r="A1707" t="s">
        <v>4</v>
      </c>
      <c r="B1707" s="4" t="s">
        <v>5</v>
      </c>
      <c r="C1707" s="4" t="s">
        <v>13</v>
      </c>
      <c r="D1707" s="4" t="s">
        <v>13</v>
      </c>
      <c r="E1707" s="4" t="s">
        <v>13</v>
      </c>
      <c r="F1707" s="4" t="s">
        <v>28</v>
      </c>
      <c r="G1707" s="4" t="s">
        <v>28</v>
      </c>
      <c r="H1707" s="4" t="s">
        <v>28</v>
      </c>
      <c r="I1707" s="4" t="s">
        <v>28</v>
      </c>
      <c r="J1707" s="4" t="s">
        <v>28</v>
      </c>
    </row>
    <row r="1708" spans="1:10">
      <c r="A1708" t="n">
        <v>15427</v>
      </c>
      <c r="B1708" s="54" t="n">
        <v>76</v>
      </c>
      <c r="C1708" s="7" t="n">
        <v>1</v>
      </c>
      <c r="D1708" s="7" t="n">
        <v>3</v>
      </c>
      <c r="E1708" s="7" t="n">
        <v>0</v>
      </c>
      <c r="F1708" s="7" t="n">
        <v>1</v>
      </c>
      <c r="G1708" s="7" t="n">
        <v>1</v>
      </c>
      <c r="H1708" s="7" t="n">
        <v>1</v>
      </c>
      <c r="I1708" s="7" t="n">
        <v>0</v>
      </c>
      <c r="J1708" s="7" t="n">
        <v>1000</v>
      </c>
    </row>
    <row r="1709" spans="1:10">
      <c r="A1709" t="s">
        <v>4</v>
      </c>
      <c r="B1709" s="4" t="s">
        <v>5</v>
      </c>
      <c r="C1709" s="4" t="s">
        <v>10</v>
      </c>
    </row>
    <row r="1710" spans="1:10">
      <c r="A1710" t="n">
        <v>15451</v>
      </c>
      <c r="B1710" s="37" t="n">
        <v>16</v>
      </c>
      <c r="C1710" s="7" t="n">
        <v>1000</v>
      </c>
    </row>
    <row r="1711" spans="1:10">
      <c r="A1711" t="s">
        <v>4</v>
      </c>
      <c r="B1711" s="4" t="s">
        <v>5</v>
      </c>
      <c r="C1711" s="4" t="s">
        <v>10</v>
      </c>
      <c r="D1711" s="4" t="s">
        <v>13</v>
      </c>
      <c r="E1711" s="4" t="s">
        <v>6</v>
      </c>
      <c r="F1711" s="4" t="s">
        <v>28</v>
      </c>
      <c r="G1711" s="4" t="s">
        <v>28</v>
      </c>
      <c r="H1711" s="4" t="s">
        <v>28</v>
      </c>
    </row>
    <row r="1712" spans="1:10">
      <c r="A1712" t="n">
        <v>15454</v>
      </c>
      <c r="B1712" s="49" t="n">
        <v>48</v>
      </c>
      <c r="C1712" s="7" t="n">
        <v>0</v>
      </c>
      <c r="D1712" s="7" t="n">
        <v>0</v>
      </c>
      <c r="E1712" s="7" t="s">
        <v>152</v>
      </c>
      <c r="F1712" s="7" t="n">
        <v>-1</v>
      </c>
      <c r="G1712" s="7" t="n">
        <v>1.5</v>
      </c>
      <c r="H1712" s="7" t="n">
        <v>0</v>
      </c>
    </row>
    <row r="1713" spans="1:10">
      <c r="A1713" t="s">
        <v>4</v>
      </c>
      <c r="B1713" s="4" t="s">
        <v>5</v>
      </c>
      <c r="C1713" s="4" t="s">
        <v>10</v>
      </c>
    </row>
    <row r="1714" spans="1:10">
      <c r="A1714" t="n">
        <v>15488</v>
      </c>
      <c r="B1714" s="37" t="n">
        <v>16</v>
      </c>
      <c r="C1714" s="7" t="n">
        <v>500</v>
      </c>
    </row>
    <row r="1715" spans="1:10">
      <c r="A1715" t="s">
        <v>4</v>
      </c>
      <c r="B1715" s="4" t="s">
        <v>5</v>
      </c>
      <c r="C1715" s="4" t="s">
        <v>13</v>
      </c>
      <c r="D1715" s="4" t="s">
        <v>28</v>
      </c>
      <c r="E1715" s="4" t="s">
        <v>28</v>
      </c>
      <c r="F1715" s="4" t="s">
        <v>28</v>
      </c>
    </row>
    <row r="1716" spans="1:10">
      <c r="A1716" t="n">
        <v>15491</v>
      </c>
      <c r="B1716" s="28" t="n">
        <v>45</v>
      </c>
      <c r="C1716" s="7" t="n">
        <v>9</v>
      </c>
      <c r="D1716" s="7" t="n">
        <v>0.0500000007450581</v>
      </c>
      <c r="E1716" s="7" t="n">
        <v>0.0500000007450581</v>
      </c>
      <c r="F1716" s="7" t="n">
        <v>0.200000002980232</v>
      </c>
    </row>
    <row r="1717" spans="1:10">
      <c r="A1717" t="s">
        <v>4</v>
      </c>
      <c r="B1717" s="4" t="s">
        <v>5</v>
      </c>
      <c r="C1717" s="4" t="s">
        <v>13</v>
      </c>
      <c r="D1717" s="4" t="s">
        <v>10</v>
      </c>
      <c r="E1717" s="4" t="s">
        <v>6</v>
      </c>
    </row>
    <row r="1718" spans="1:10">
      <c r="A1718" t="n">
        <v>15505</v>
      </c>
      <c r="B1718" s="36" t="n">
        <v>51</v>
      </c>
      <c r="C1718" s="7" t="n">
        <v>4</v>
      </c>
      <c r="D1718" s="7" t="n">
        <v>0</v>
      </c>
      <c r="E1718" s="7" t="s">
        <v>158</v>
      </c>
    </row>
    <row r="1719" spans="1:10">
      <c r="A1719" t="s">
        <v>4</v>
      </c>
      <c r="B1719" s="4" t="s">
        <v>5</v>
      </c>
      <c r="C1719" s="4" t="s">
        <v>10</v>
      </c>
    </row>
    <row r="1720" spans="1:10">
      <c r="A1720" t="n">
        <v>15518</v>
      </c>
      <c r="B1720" s="37" t="n">
        <v>16</v>
      </c>
      <c r="C1720" s="7" t="n">
        <v>0</v>
      </c>
    </row>
    <row r="1721" spans="1:10">
      <c r="A1721" t="s">
        <v>4</v>
      </c>
      <c r="B1721" s="4" t="s">
        <v>5</v>
      </c>
      <c r="C1721" s="4" t="s">
        <v>10</v>
      </c>
      <c r="D1721" s="4" t="s">
        <v>13</v>
      </c>
      <c r="E1721" s="4" t="s">
        <v>9</v>
      </c>
      <c r="F1721" s="4" t="s">
        <v>38</v>
      </c>
      <c r="G1721" s="4" t="s">
        <v>13</v>
      </c>
      <c r="H1721" s="4" t="s">
        <v>13</v>
      </c>
      <c r="I1721" s="4" t="s">
        <v>13</v>
      </c>
      <c r="J1721" s="4" t="s">
        <v>9</v>
      </c>
      <c r="K1721" s="4" t="s">
        <v>38</v>
      </c>
      <c r="L1721" s="4" t="s">
        <v>13</v>
      </c>
      <c r="M1721" s="4" t="s">
        <v>13</v>
      </c>
      <c r="N1721" s="4" t="s">
        <v>13</v>
      </c>
      <c r="O1721" s="4" t="s">
        <v>9</v>
      </c>
      <c r="P1721" s="4" t="s">
        <v>38</v>
      </c>
      <c r="Q1721" s="4" t="s">
        <v>13</v>
      </c>
      <c r="R1721" s="4" t="s">
        <v>13</v>
      </c>
    </row>
    <row r="1722" spans="1:10">
      <c r="A1722" t="n">
        <v>15521</v>
      </c>
      <c r="B1722" s="38" t="n">
        <v>26</v>
      </c>
      <c r="C1722" s="7" t="n">
        <v>0</v>
      </c>
      <c r="D1722" s="7" t="n">
        <v>17</v>
      </c>
      <c r="E1722" s="7" t="n">
        <v>52323</v>
      </c>
      <c r="F1722" s="7" t="s">
        <v>159</v>
      </c>
      <c r="G1722" s="7" t="n">
        <v>2</v>
      </c>
      <c r="H1722" s="7" t="n">
        <v>3</v>
      </c>
      <c r="I1722" s="7" t="n">
        <v>17</v>
      </c>
      <c r="J1722" s="7" t="n">
        <v>52324</v>
      </c>
      <c r="K1722" s="7" t="s">
        <v>160</v>
      </c>
      <c r="L1722" s="7" t="n">
        <v>2</v>
      </c>
      <c r="M1722" s="7" t="n">
        <v>3</v>
      </c>
      <c r="N1722" s="7" t="n">
        <v>17</v>
      </c>
      <c r="O1722" s="7" t="n">
        <v>52325</v>
      </c>
      <c r="P1722" s="7" t="s">
        <v>161</v>
      </c>
      <c r="Q1722" s="7" t="n">
        <v>2</v>
      </c>
      <c r="R1722" s="7" t="n">
        <v>0</v>
      </c>
    </row>
    <row r="1723" spans="1:10">
      <c r="A1723" t="s">
        <v>4</v>
      </c>
      <c r="B1723" s="4" t="s">
        <v>5</v>
      </c>
    </row>
    <row r="1724" spans="1:10">
      <c r="A1724" t="n">
        <v>15653</v>
      </c>
      <c r="B1724" s="32" t="n">
        <v>28</v>
      </c>
    </row>
    <row r="1725" spans="1:10">
      <c r="A1725" t="s">
        <v>4</v>
      </c>
      <c r="B1725" s="4" t="s">
        <v>5</v>
      </c>
      <c r="C1725" s="4" t="s">
        <v>6</v>
      </c>
      <c r="D1725" s="4" t="s">
        <v>10</v>
      </c>
    </row>
    <row r="1726" spans="1:10">
      <c r="A1726" t="n">
        <v>15654</v>
      </c>
      <c r="B1726" s="56" t="n">
        <v>29</v>
      </c>
      <c r="C1726" s="7" t="s">
        <v>91</v>
      </c>
      <c r="D1726" s="7" t="n">
        <v>65533</v>
      </c>
    </row>
    <row r="1727" spans="1:10">
      <c r="A1727" t="s">
        <v>4</v>
      </c>
      <c r="B1727" s="4" t="s">
        <v>5</v>
      </c>
      <c r="C1727" s="4" t="s">
        <v>13</v>
      </c>
      <c r="D1727" s="4" t="s">
        <v>10</v>
      </c>
      <c r="E1727" s="4" t="s">
        <v>6</v>
      </c>
    </row>
    <row r="1728" spans="1:10">
      <c r="A1728" t="n">
        <v>15667</v>
      </c>
      <c r="B1728" s="36" t="n">
        <v>51</v>
      </c>
      <c r="C1728" s="7" t="n">
        <v>4</v>
      </c>
      <c r="D1728" s="7" t="n">
        <v>7032</v>
      </c>
      <c r="E1728" s="7" t="s">
        <v>162</v>
      </c>
    </row>
    <row r="1729" spans="1:18">
      <c r="A1729" t="s">
        <v>4</v>
      </c>
      <c r="B1729" s="4" t="s">
        <v>5</v>
      </c>
      <c r="C1729" s="4" t="s">
        <v>10</v>
      </c>
    </row>
    <row r="1730" spans="1:18">
      <c r="A1730" t="n">
        <v>15681</v>
      </c>
      <c r="B1730" s="37" t="n">
        <v>16</v>
      </c>
      <c r="C1730" s="7" t="n">
        <v>0</v>
      </c>
    </row>
    <row r="1731" spans="1:18">
      <c r="A1731" t="s">
        <v>4</v>
      </c>
      <c r="B1731" s="4" t="s">
        <v>5</v>
      </c>
      <c r="C1731" s="4" t="s">
        <v>10</v>
      </c>
      <c r="D1731" s="4" t="s">
        <v>13</v>
      </c>
      <c r="E1731" s="4" t="s">
        <v>9</v>
      </c>
      <c r="F1731" s="4" t="s">
        <v>38</v>
      </c>
      <c r="G1731" s="4" t="s">
        <v>13</v>
      </c>
      <c r="H1731" s="4" t="s">
        <v>13</v>
      </c>
    </row>
    <row r="1732" spans="1:18">
      <c r="A1732" t="n">
        <v>15684</v>
      </c>
      <c r="B1732" s="38" t="n">
        <v>26</v>
      </c>
      <c r="C1732" s="7" t="n">
        <v>7032</v>
      </c>
      <c r="D1732" s="7" t="n">
        <v>17</v>
      </c>
      <c r="E1732" s="7" t="n">
        <v>18307</v>
      </c>
      <c r="F1732" s="7" t="s">
        <v>163</v>
      </c>
      <c r="G1732" s="7" t="n">
        <v>2</v>
      </c>
      <c r="H1732" s="7" t="n">
        <v>0</v>
      </c>
    </row>
    <row r="1733" spans="1:18">
      <c r="A1733" t="s">
        <v>4</v>
      </c>
      <c r="B1733" s="4" t="s">
        <v>5</v>
      </c>
    </row>
    <row r="1734" spans="1:18">
      <c r="A1734" t="n">
        <v>15813</v>
      </c>
      <c r="B1734" s="32" t="n">
        <v>28</v>
      </c>
    </row>
    <row r="1735" spans="1:18">
      <c r="A1735" t="s">
        <v>4</v>
      </c>
      <c r="B1735" s="4" t="s">
        <v>5</v>
      </c>
      <c r="C1735" s="4" t="s">
        <v>10</v>
      </c>
      <c r="D1735" s="4" t="s">
        <v>13</v>
      </c>
    </row>
    <row r="1736" spans="1:18">
      <c r="A1736" t="n">
        <v>15814</v>
      </c>
      <c r="B1736" s="40" t="n">
        <v>89</v>
      </c>
      <c r="C1736" s="7" t="n">
        <v>65533</v>
      </c>
      <c r="D1736" s="7" t="n">
        <v>1</v>
      </c>
    </row>
    <row r="1737" spans="1:18">
      <c r="A1737" t="s">
        <v>4</v>
      </c>
      <c r="B1737" s="4" t="s">
        <v>5</v>
      </c>
      <c r="C1737" s="4" t="s">
        <v>6</v>
      </c>
      <c r="D1737" s="4" t="s">
        <v>10</v>
      </c>
    </row>
    <row r="1738" spans="1:18">
      <c r="A1738" t="n">
        <v>15818</v>
      </c>
      <c r="B1738" s="56" t="n">
        <v>29</v>
      </c>
      <c r="C1738" s="7" t="s">
        <v>12</v>
      </c>
      <c r="D1738" s="7" t="n">
        <v>65533</v>
      </c>
    </row>
    <row r="1739" spans="1:18">
      <c r="A1739" t="s">
        <v>4</v>
      </c>
      <c r="B1739" s="4" t="s">
        <v>5</v>
      </c>
      <c r="C1739" s="4" t="s">
        <v>13</v>
      </c>
      <c r="D1739" s="4" t="s">
        <v>10</v>
      </c>
      <c r="E1739" s="4" t="s">
        <v>28</v>
      </c>
    </row>
    <row r="1740" spans="1:18">
      <c r="A1740" t="n">
        <v>15822</v>
      </c>
      <c r="B1740" s="34" t="n">
        <v>58</v>
      </c>
      <c r="C1740" s="7" t="n">
        <v>101</v>
      </c>
      <c r="D1740" s="7" t="n">
        <v>300</v>
      </c>
      <c r="E1740" s="7" t="n">
        <v>1</v>
      </c>
    </row>
    <row r="1741" spans="1:18">
      <c r="A1741" t="s">
        <v>4</v>
      </c>
      <c r="B1741" s="4" t="s">
        <v>5</v>
      </c>
      <c r="C1741" s="4" t="s">
        <v>13</v>
      </c>
      <c r="D1741" s="4" t="s">
        <v>10</v>
      </c>
    </row>
    <row r="1742" spans="1:18">
      <c r="A1742" t="n">
        <v>15830</v>
      </c>
      <c r="B1742" s="34" t="n">
        <v>58</v>
      </c>
      <c r="C1742" s="7" t="n">
        <v>254</v>
      </c>
      <c r="D1742" s="7" t="n">
        <v>0</v>
      </c>
    </row>
    <row r="1743" spans="1:18">
      <c r="A1743" t="s">
        <v>4</v>
      </c>
      <c r="B1743" s="4" t="s">
        <v>5</v>
      </c>
      <c r="C1743" s="4" t="s">
        <v>13</v>
      </c>
      <c r="D1743" s="4" t="s">
        <v>10</v>
      </c>
      <c r="E1743" s="4" t="s">
        <v>6</v>
      </c>
      <c r="F1743" s="4" t="s">
        <v>6</v>
      </c>
      <c r="G1743" s="4" t="s">
        <v>6</v>
      </c>
      <c r="H1743" s="4" t="s">
        <v>6</v>
      </c>
    </row>
    <row r="1744" spans="1:18">
      <c r="A1744" t="n">
        <v>15834</v>
      </c>
      <c r="B1744" s="36" t="n">
        <v>51</v>
      </c>
      <c r="C1744" s="7" t="n">
        <v>3</v>
      </c>
      <c r="D1744" s="7" t="n">
        <v>7032</v>
      </c>
      <c r="E1744" s="7" t="s">
        <v>164</v>
      </c>
      <c r="F1744" s="7" t="s">
        <v>112</v>
      </c>
      <c r="G1744" s="7" t="s">
        <v>46</v>
      </c>
      <c r="H1744" s="7" t="s">
        <v>47</v>
      </c>
    </row>
    <row r="1745" spans="1:8">
      <c r="A1745" t="s">
        <v>4</v>
      </c>
      <c r="B1745" s="4" t="s">
        <v>5</v>
      </c>
      <c r="C1745" s="4" t="s">
        <v>13</v>
      </c>
      <c r="D1745" s="4" t="s">
        <v>13</v>
      </c>
      <c r="E1745" s="4" t="s">
        <v>28</v>
      </c>
      <c r="F1745" s="4" t="s">
        <v>28</v>
      </c>
      <c r="G1745" s="4" t="s">
        <v>28</v>
      </c>
      <c r="H1745" s="4" t="s">
        <v>10</v>
      </c>
    </row>
    <row r="1746" spans="1:8">
      <c r="A1746" t="n">
        <v>15847</v>
      </c>
      <c r="B1746" s="28" t="n">
        <v>45</v>
      </c>
      <c r="C1746" s="7" t="n">
        <v>2</v>
      </c>
      <c r="D1746" s="7" t="n">
        <v>3</v>
      </c>
      <c r="E1746" s="7" t="n">
        <v>-3.8199999332428</v>
      </c>
      <c r="F1746" s="7" t="n">
        <v>42.4099998474121</v>
      </c>
      <c r="G1746" s="7" t="n">
        <v>126.069999694824</v>
      </c>
      <c r="H1746" s="7" t="n">
        <v>0</v>
      </c>
    </row>
    <row r="1747" spans="1:8">
      <c r="A1747" t="s">
        <v>4</v>
      </c>
      <c r="B1747" s="4" t="s">
        <v>5</v>
      </c>
      <c r="C1747" s="4" t="s">
        <v>13</v>
      </c>
      <c r="D1747" s="4" t="s">
        <v>13</v>
      </c>
      <c r="E1747" s="4" t="s">
        <v>28</v>
      </c>
      <c r="F1747" s="4" t="s">
        <v>28</v>
      </c>
      <c r="G1747" s="4" t="s">
        <v>28</v>
      </c>
      <c r="H1747" s="4" t="s">
        <v>10</v>
      </c>
      <c r="I1747" s="4" t="s">
        <v>13</v>
      </c>
    </row>
    <row r="1748" spans="1:8">
      <c r="A1748" t="n">
        <v>15864</v>
      </c>
      <c r="B1748" s="28" t="n">
        <v>45</v>
      </c>
      <c r="C1748" s="7" t="n">
        <v>4</v>
      </c>
      <c r="D1748" s="7" t="n">
        <v>3</v>
      </c>
      <c r="E1748" s="7" t="n">
        <v>355.859985351563</v>
      </c>
      <c r="F1748" s="7" t="n">
        <v>246.119995117188</v>
      </c>
      <c r="G1748" s="7" t="n">
        <v>0</v>
      </c>
      <c r="H1748" s="7" t="n">
        <v>0</v>
      </c>
      <c r="I1748" s="7" t="n">
        <v>0</v>
      </c>
    </row>
    <row r="1749" spans="1:8">
      <c r="A1749" t="s">
        <v>4</v>
      </c>
      <c r="B1749" s="4" t="s">
        <v>5</v>
      </c>
      <c r="C1749" s="4" t="s">
        <v>13</v>
      </c>
      <c r="D1749" s="4" t="s">
        <v>13</v>
      </c>
      <c r="E1749" s="4" t="s">
        <v>28</v>
      </c>
      <c r="F1749" s="4" t="s">
        <v>10</v>
      </c>
    </row>
    <row r="1750" spans="1:8">
      <c r="A1750" t="n">
        <v>15882</v>
      </c>
      <c r="B1750" s="28" t="n">
        <v>45</v>
      </c>
      <c r="C1750" s="7" t="n">
        <v>5</v>
      </c>
      <c r="D1750" s="7" t="n">
        <v>3</v>
      </c>
      <c r="E1750" s="7" t="n">
        <v>0.699999988079071</v>
      </c>
      <c r="F1750" s="7" t="n">
        <v>0</v>
      </c>
    </row>
    <row r="1751" spans="1:8">
      <c r="A1751" t="s">
        <v>4</v>
      </c>
      <c r="B1751" s="4" t="s">
        <v>5</v>
      </c>
      <c r="C1751" s="4" t="s">
        <v>13</v>
      </c>
      <c r="D1751" s="4" t="s">
        <v>13</v>
      </c>
      <c r="E1751" s="4" t="s">
        <v>28</v>
      </c>
      <c r="F1751" s="4" t="s">
        <v>10</v>
      </c>
    </row>
    <row r="1752" spans="1:8">
      <c r="A1752" t="n">
        <v>15891</v>
      </c>
      <c r="B1752" s="28" t="n">
        <v>45</v>
      </c>
      <c r="C1752" s="7" t="n">
        <v>11</v>
      </c>
      <c r="D1752" s="7" t="n">
        <v>3</v>
      </c>
      <c r="E1752" s="7" t="n">
        <v>38.2999992370605</v>
      </c>
      <c r="F1752" s="7" t="n">
        <v>0</v>
      </c>
    </row>
    <row r="1753" spans="1:8">
      <c r="A1753" t="s">
        <v>4</v>
      </c>
      <c r="B1753" s="4" t="s">
        <v>5</v>
      </c>
      <c r="C1753" s="4" t="s">
        <v>13</v>
      </c>
      <c r="D1753" s="4" t="s">
        <v>13</v>
      </c>
      <c r="E1753" s="4" t="s">
        <v>28</v>
      </c>
      <c r="F1753" s="4" t="s">
        <v>28</v>
      </c>
      <c r="G1753" s="4" t="s">
        <v>28</v>
      </c>
      <c r="H1753" s="4" t="s">
        <v>10</v>
      </c>
    </row>
    <row r="1754" spans="1:8">
      <c r="A1754" t="n">
        <v>15900</v>
      </c>
      <c r="B1754" s="28" t="n">
        <v>45</v>
      </c>
      <c r="C1754" s="7" t="n">
        <v>2</v>
      </c>
      <c r="D1754" s="7" t="n">
        <v>3</v>
      </c>
      <c r="E1754" s="7" t="n">
        <v>-3.95000004768372</v>
      </c>
      <c r="F1754" s="7" t="n">
        <v>42.6199989318848</v>
      </c>
      <c r="G1754" s="7" t="n">
        <v>126.220001220703</v>
      </c>
      <c r="H1754" s="7" t="n">
        <v>6000</v>
      </c>
    </row>
    <row r="1755" spans="1:8">
      <c r="A1755" t="s">
        <v>4</v>
      </c>
      <c r="B1755" s="4" t="s">
        <v>5</v>
      </c>
      <c r="C1755" s="4" t="s">
        <v>13</v>
      </c>
      <c r="D1755" s="4" t="s">
        <v>13</v>
      </c>
      <c r="E1755" s="4" t="s">
        <v>28</v>
      </c>
      <c r="F1755" s="4" t="s">
        <v>28</v>
      </c>
      <c r="G1755" s="4" t="s">
        <v>28</v>
      </c>
      <c r="H1755" s="4" t="s">
        <v>10</v>
      </c>
      <c r="I1755" s="4" t="s">
        <v>13</v>
      </c>
    </row>
    <row r="1756" spans="1:8">
      <c r="A1756" t="n">
        <v>15917</v>
      </c>
      <c r="B1756" s="28" t="n">
        <v>45</v>
      </c>
      <c r="C1756" s="7" t="n">
        <v>4</v>
      </c>
      <c r="D1756" s="7" t="n">
        <v>3</v>
      </c>
      <c r="E1756" s="7" t="n">
        <v>355.859985351563</v>
      </c>
      <c r="F1756" s="7" t="n">
        <v>318.690002441406</v>
      </c>
      <c r="G1756" s="7" t="n">
        <v>0</v>
      </c>
      <c r="H1756" s="7" t="n">
        <v>6000</v>
      </c>
      <c r="I1756" s="7" t="n">
        <v>1</v>
      </c>
    </row>
    <row r="1757" spans="1:8">
      <c r="A1757" t="s">
        <v>4</v>
      </c>
      <c r="B1757" s="4" t="s">
        <v>5</v>
      </c>
      <c r="C1757" s="4" t="s">
        <v>13</v>
      </c>
      <c r="D1757" s="4" t="s">
        <v>13</v>
      </c>
      <c r="E1757" s="4" t="s">
        <v>28</v>
      </c>
      <c r="F1757" s="4" t="s">
        <v>10</v>
      </c>
    </row>
    <row r="1758" spans="1:8">
      <c r="A1758" t="n">
        <v>15935</v>
      </c>
      <c r="B1758" s="28" t="n">
        <v>45</v>
      </c>
      <c r="C1758" s="7" t="n">
        <v>5</v>
      </c>
      <c r="D1758" s="7" t="n">
        <v>3</v>
      </c>
      <c r="E1758" s="7" t="n">
        <v>0.699999988079071</v>
      </c>
      <c r="F1758" s="7" t="n">
        <v>6000</v>
      </c>
    </row>
    <row r="1759" spans="1:8">
      <c r="A1759" t="s">
        <v>4</v>
      </c>
      <c r="B1759" s="4" t="s">
        <v>5</v>
      </c>
      <c r="C1759" s="4" t="s">
        <v>13</v>
      </c>
      <c r="D1759" s="4" t="s">
        <v>13</v>
      </c>
      <c r="E1759" s="4" t="s">
        <v>28</v>
      </c>
      <c r="F1759" s="4" t="s">
        <v>10</v>
      </c>
    </row>
    <row r="1760" spans="1:8">
      <c r="A1760" t="n">
        <v>15944</v>
      </c>
      <c r="B1760" s="28" t="n">
        <v>45</v>
      </c>
      <c r="C1760" s="7" t="n">
        <v>11</v>
      </c>
      <c r="D1760" s="7" t="n">
        <v>3</v>
      </c>
      <c r="E1760" s="7" t="n">
        <v>38.2999992370605</v>
      </c>
      <c r="F1760" s="7" t="n">
        <v>6000</v>
      </c>
    </row>
    <row r="1761" spans="1:9">
      <c r="A1761" t="s">
        <v>4</v>
      </c>
      <c r="B1761" s="4" t="s">
        <v>5</v>
      </c>
      <c r="C1761" s="4" t="s">
        <v>10</v>
      </c>
      <c r="D1761" s="4" t="s">
        <v>13</v>
      </c>
      <c r="E1761" s="4" t="s">
        <v>6</v>
      </c>
      <c r="F1761" s="4" t="s">
        <v>28</v>
      </c>
      <c r="G1761" s="4" t="s">
        <v>28</v>
      </c>
      <c r="H1761" s="4" t="s">
        <v>28</v>
      </c>
    </row>
    <row r="1762" spans="1:9">
      <c r="A1762" t="n">
        <v>15953</v>
      </c>
      <c r="B1762" s="49" t="n">
        <v>48</v>
      </c>
      <c r="C1762" s="7" t="n">
        <v>0</v>
      </c>
      <c r="D1762" s="7" t="n">
        <v>0</v>
      </c>
      <c r="E1762" s="7" t="s">
        <v>165</v>
      </c>
      <c r="F1762" s="7" t="n">
        <v>0</v>
      </c>
      <c r="G1762" s="7" t="n">
        <v>1</v>
      </c>
      <c r="H1762" s="7" t="n">
        <v>0</v>
      </c>
    </row>
    <row r="1763" spans="1:9">
      <c r="A1763" t="s">
        <v>4</v>
      </c>
      <c r="B1763" s="4" t="s">
        <v>5</v>
      </c>
      <c r="C1763" s="4" t="s">
        <v>13</v>
      </c>
      <c r="D1763" s="4" t="s">
        <v>10</v>
      </c>
    </row>
    <row r="1764" spans="1:9">
      <c r="A1764" t="n">
        <v>15979</v>
      </c>
      <c r="B1764" s="34" t="n">
        <v>58</v>
      </c>
      <c r="C1764" s="7" t="n">
        <v>255</v>
      </c>
      <c r="D1764" s="7" t="n">
        <v>0</v>
      </c>
    </row>
    <row r="1765" spans="1:9">
      <c r="A1765" t="s">
        <v>4</v>
      </c>
      <c r="B1765" s="4" t="s">
        <v>5</v>
      </c>
      <c r="C1765" s="4" t="s">
        <v>10</v>
      </c>
    </row>
    <row r="1766" spans="1:9">
      <c r="A1766" t="n">
        <v>15983</v>
      </c>
      <c r="B1766" s="37" t="n">
        <v>16</v>
      </c>
      <c r="C1766" s="7" t="n">
        <v>2000</v>
      </c>
    </row>
    <row r="1767" spans="1:9">
      <c r="A1767" t="s">
        <v>4</v>
      </c>
      <c r="B1767" s="4" t="s">
        <v>5</v>
      </c>
      <c r="C1767" s="4" t="s">
        <v>10</v>
      </c>
      <c r="D1767" s="4" t="s">
        <v>10</v>
      </c>
      <c r="E1767" s="4" t="s">
        <v>6</v>
      </c>
      <c r="F1767" s="4" t="s">
        <v>13</v>
      </c>
      <c r="G1767" s="4" t="s">
        <v>10</v>
      </c>
    </row>
    <row r="1768" spans="1:9">
      <c r="A1768" t="n">
        <v>15986</v>
      </c>
      <c r="B1768" s="59" t="n">
        <v>80</v>
      </c>
      <c r="C1768" s="7" t="n">
        <v>744</v>
      </c>
      <c r="D1768" s="7" t="n">
        <v>508</v>
      </c>
      <c r="E1768" s="7" t="s">
        <v>166</v>
      </c>
      <c r="F1768" s="7" t="n">
        <v>1</v>
      </c>
      <c r="G1768" s="7" t="n">
        <v>0</v>
      </c>
    </row>
    <row r="1769" spans="1:9">
      <c r="A1769" t="s">
        <v>4</v>
      </c>
      <c r="B1769" s="4" t="s">
        <v>5</v>
      </c>
      <c r="C1769" s="4" t="s">
        <v>10</v>
      </c>
    </row>
    <row r="1770" spans="1:9">
      <c r="A1770" t="n">
        <v>16004</v>
      </c>
      <c r="B1770" s="37" t="n">
        <v>16</v>
      </c>
      <c r="C1770" s="7" t="n">
        <v>4000</v>
      </c>
    </row>
    <row r="1771" spans="1:9">
      <c r="A1771" t="s">
        <v>4</v>
      </c>
      <c r="B1771" s="4" t="s">
        <v>5</v>
      </c>
      <c r="C1771" s="4" t="s">
        <v>6</v>
      </c>
      <c r="D1771" s="4" t="s">
        <v>10</v>
      </c>
    </row>
    <row r="1772" spans="1:9">
      <c r="A1772" t="n">
        <v>16007</v>
      </c>
      <c r="B1772" s="56" t="n">
        <v>29</v>
      </c>
      <c r="C1772" s="7" t="s">
        <v>88</v>
      </c>
      <c r="D1772" s="7" t="n">
        <v>7032</v>
      </c>
    </row>
    <row r="1773" spans="1:9">
      <c r="A1773" t="s">
        <v>4</v>
      </c>
      <c r="B1773" s="4" t="s">
        <v>5</v>
      </c>
      <c r="C1773" s="4" t="s">
        <v>13</v>
      </c>
      <c r="D1773" s="4" t="s">
        <v>10</v>
      </c>
      <c r="E1773" s="4" t="s">
        <v>6</v>
      </c>
    </row>
    <row r="1774" spans="1:9">
      <c r="A1774" t="n">
        <v>16017</v>
      </c>
      <c r="B1774" s="36" t="n">
        <v>51</v>
      </c>
      <c r="C1774" s="7" t="n">
        <v>4</v>
      </c>
      <c r="D1774" s="7" t="n">
        <v>7032</v>
      </c>
      <c r="E1774" s="7" t="s">
        <v>167</v>
      </c>
    </row>
    <row r="1775" spans="1:9">
      <c r="A1775" t="s">
        <v>4</v>
      </c>
      <c r="B1775" s="4" t="s">
        <v>5</v>
      </c>
      <c r="C1775" s="4" t="s">
        <v>10</v>
      </c>
    </row>
    <row r="1776" spans="1:9">
      <c r="A1776" t="n">
        <v>16030</v>
      </c>
      <c r="B1776" s="37" t="n">
        <v>16</v>
      </c>
      <c r="C1776" s="7" t="n">
        <v>0</v>
      </c>
    </row>
    <row r="1777" spans="1:8">
      <c r="A1777" t="s">
        <v>4</v>
      </c>
      <c r="B1777" s="4" t="s">
        <v>5</v>
      </c>
      <c r="C1777" s="4" t="s">
        <v>10</v>
      </c>
      <c r="D1777" s="4" t="s">
        <v>13</v>
      </c>
      <c r="E1777" s="4" t="s">
        <v>9</v>
      </c>
      <c r="F1777" s="4" t="s">
        <v>38</v>
      </c>
      <c r="G1777" s="4" t="s">
        <v>13</v>
      </c>
      <c r="H1777" s="4" t="s">
        <v>13</v>
      </c>
      <c r="I1777" s="4" t="s">
        <v>13</v>
      </c>
      <c r="J1777" s="4" t="s">
        <v>9</v>
      </c>
      <c r="K1777" s="4" t="s">
        <v>38</v>
      </c>
      <c r="L1777" s="4" t="s">
        <v>13</v>
      </c>
      <c r="M1777" s="4" t="s">
        <v>13</v>
      </c>
    </row>
    <row r="1778" spans="1:8">
      <c r="A1778" t="n">
        <v>16033</v>
      </c>
      <c r="B1778" s="38" t="n">
        <v>26</v>
      </c>
      <c r="C1778" s="7" t="n">
        <v>7032</v>
      </c>
      <c r="D1778" s="7" t="n">
        <v>17</v>
      </c>
      <c r="E1778" s="7" t="n">
        <v>18308</v>
      </c>
      <c r="F1778" s="7" t="s">
        <v>168</v>
      </c>
      <c r="G1778" s="7" t="n">
        <v>2</v>
      </c>
      <c r="H1778" s="7" t="n">
        <v>3</v>
      </c>
      <c r="I1778" s="7" t="n">
        <v>17</v>
      </c>
      <c r="J1778" s="7" t="n">
        <v>18309</v>
      </c>
      <c r="K1778" s="7" t="s">
        <v>169</v>
      </c>
      <c r="L1778" s="7" t="n">
        <v>2</v>
      </c>
      <c r="M1778" s="7" t="n">
        <v>0</v>
      </c>
    </row>
    <row r="1779" spans="1:8">
      <c r="A1779" t="s">
        <v>4</v>
      </c>
      <c r="B1779" s="4" t="s">
        <v>5</v>
      </c>
    </row>
    <row r="1780" spans="1:8">
      <c r="A1780" t="n">
        <v>16121</v>
      </c>
      <c r="B1780" s="32" t="n">
        <v>28</v>
      </c>
    </row>
    <row r="1781" spans="1:8">
      <c r="A1781" t="s">
        <v>4</v>
      </c>
      <c r="B1781" s="4" t="s">
        <v>5</v>
      </c>
      <c r="C1781" s="4" t="s">
        <v>10</v>
      </c>
      <c r="D1781" s="4" t="s">
        <v>13</v>
      </c>
    </row>
    <row r="1782" spans="1:8">
      <c r="A1782" t="n">
        <v>16122</v>
      </c>
      <c r="B1782" s="40" t="n">
        <v>89</v>
      </c>
      <c r="C1782" s="7" t="n">
        <v>65533</v>
      </c>
      <c r="D1782" s="7" t="n">
        <v>1</v>
      </c>
    </row>
    <row r="1783" spans="1:8">
      <c r="A1783" t="s">
        <v>4</v>
      </c>
      <c r="B1783" s="4" t="s">
        <v>5</v>
      </c>
      <c r="C1783" s="4" t="s">
        <v>13</v>
      </c>
      <c r="D1783" s="4" t="s">
        <v>10</v>
      </c>
    </row>
    <row r="1784" spans="1:8">
      <c r="A1784" t="n">
        <v>16126</v>
      </c>
      <c r="B1784" s="28" t="n">
        <v>45</v>
      </c>
      <c r="C1784" s="7" t="n">
        <v>7</v>
      </c>
      <c r="D1784" s="7" t="n">
        <v>255</v>
      </c>
    </row>
    <row r="1785" spans="1:8">
      <c r="A1785" t="s">
        <v>4</v>
      </c>
      <c r="B1785" s="4" t="s">
        <v>5</v>
      </c>
      <c r="C1785" s="4" t="s">
        <v>13</v>
      </c>
      <c r="D1785" s="4" t="s">
        <v>10</v>
      </c>
      <c r="E1785" s="4" t="s">
        <v>28</v>
      </c>
    </row>
    <row r="1786" spans="1:8">
      <c r="A1786" t="n">
        <v>16130</v>
      </c>
      <c r="B1786" s="34" t="n">
        <v>58</v>
      </c>
      <c r="C1786" s="7" t="n">
        <v>101</v>
      </c>
      <c r="D1786" s="7" t="n">
        <v>300</v>
      </c>
      <c r="E1786" s="7" t="n">
        <v>1</v>
      </c>
    </row>
    <row r="1787" spans="1:8">
      <c r="A1787" t="s">
        <v>4</v>
      </c>
      <c r="B1787" s="4" t="s">
        <v>5</v>
      </c>
      <c r="C1787" s="4" t="s">
        <v>13</v>
      </c>
      <c r="D1787" s="4" t="s">
        <v>10</v>
      </c>
    </row>
    <row r="1788" spans="1:8">
      <c r="A1788" t="n">
        <v>16138</v>
      </c>
      <c r="B1788" s="34" t="n">
        <v>58</v>
      </c>
      <c r="C1788" s="7" t="n">
        <v>254</v>
      </c>
      <c r="D1788" s="7" t="n">
        <v>0</v>
      </c>
    </row>
    <row r="1789" spans="1:8">
      <c r="A1789" t="s">
        <v>4</v>
      </c>
      <c r="B1789" s="4" t="s">
        <v>5</v>
      </c>
      <c r="C1789" s="4" t="s">
        <v>13</v>
      </c>
      <c r="D1789" s="4" t="s">
        <v>13</v>
      </c>
      <c r="E1789" s="4" t="s">
        <v>28</v>
      </c>
      <c r="F1789" s="4" t="s">
        <v>28</v>
      </c>
      <c r="G1789" s="4" t="s">
        <v>28</v>
      </c>
      <c r="H1789" s="4" t="s">
        <v>10</v>
      </c>
    </row>
    <row r="1790" spans="1:8">
      <c r="A1790" t="n">
        <v>16142</v>
      </c>
      <c r="B1790" s="28" t="n">
        <v>45</v>
      </c>
      <c r="C1790" s="7" t="n">
        <v>2</v>
      </c>
      <c r="D1790" s="7" t="n">
        <v>3</v>
      </c>
      <c r="E1790" s="7" t="n">
        <v>-4.73999977111816</v>
      </c>
      <c r="F1790" s="7" t="n">
        <v>41.1399993896484</v>
      </c>
      <c r="G1790" s="7" t="n">
        <v>126.690002441406</v>
      </c>
      <c r="H1790" s="7" t="n">
        <v>0</v>
      </c>
    </row>
    <row r="1791" spans="1:8">
      <c r="A1791" t="s">
        <v>4</v>
      </c>
      <c r="B1791" s="4" t="s">
        <v>5</v>
      </c>
      <c r="C1791" s="4" t="s">
        <v>13</v>
      </c>
      <c r="D1791" s="4" t="s">
        <v>13</v>
      </c>
      <c r="E1791" s="4" t="s">
        <v>28</v>
      </c>
      <c r="F1791" s="4" t="s">
        <v>28</v>
      </c>
      <c r="G1791" s="4" t="s">
        <v>28</v>
      </c>
      <c r="H1791" s="4" t="s">
        <v>10</v>
      </c>
      <c r="I1791" s="4" t="s">
        <v>13</v>
      </c>
    </row>
    <row r="1792" spans="1:8">
      <c r="A1792" t="n">
        <v>16159</v>
      </c>
      <c r="B1792" s="28" t="n">
        <v>45</v>
      </c>
      <c r="C1792" s="7" t="n">
        <v>4</v>
      </c>
      <c r="D1792" s="7" t="n">
        <v>3</v>
      </c>
      <c r="E1792" s="7" t="n">
        <v>11</v>
      </c>
      <c r="F1792" s="7" t="n">
        <v>281.660003662109</v>
      </c>
      <c r="G1792" s="7" t="n">
        <v>0</v>
      </c>
      <c r="H1792" s="7" t="n">
        <v>0</v>
      </c>
      <c r="I1792" s="7" t="n">
        <v>0</v>
      </c>
    </row>
    <row r="1793" spans="1:13">
      <c r="A1793" t="s">
        <v>4</v>
      </c>
      <c r="B1793" s="4" t="s">
        <v>5</v>
      </c>
      <c r="C1793" s="4" t="s">
        <v>13</v>
      </c>
      <c r="D1793" s="4" t="s">
        <v>13</v>
      </c>
      <c r="E1793" s="4" t="s">
        <v>28</v>
      </c>
      <c r="F1793" s="4" t="s">
        <v>10</v>
      </c>
    </row>
    <row r="1794" spans="1:13">
      <c r="A1794" t="n">
        <v>16177</v>
      </c>
      <c r="B1794" s="28" t="n">
        <v>45</v>
      </c>
      <c r="C1794" s="7" t="n">
        <v>5</v>
      </c>
      <c r="D1794" s="7" t="n">
        <v>3</v>
      </c>
      <c r="E1794" s="7" t="n">
        <v>14.5</v>
      </c>
      <c r="F1794" s="7" t="n">
        <v>0</v>
      </c>
    </row>
    <row r="1795" spans="1:13">
      <c r="A1795" t="s">
        <v>4</v>
      </c>
      <c r="B1795" s="4" t="s">
        <v>5</v>
      </c>
      <c r="C1795" s="4" t="s">
        <v>13</v>
      </c>
      <c r="D1795" s="4" t="s">
        <v>13</v>
      </c>
      <c r="E1795" s="4" t="s">
        <v>28</v>
      </c>
      <c r="F1795" s="4" t="s">
        <v>10</v>
      </c>
    </row>
    <row r="1796" spans="1:13">
      <c r="A1796" t="n">
        <v>16186</v>
      </c>
      <c r="B1796" s="28" t="n">
        <v>45</v>
      </c>
      <c r="C1796" s="7" t="n">
        <v>11</v>
      </c>
      <c r="D1796" s="7" t="n">
        <v>3</v>
      </c>
      <c r="E1796" s="7" t="n">
        <v>30.7999992370605</v>
      </c>
      <c r="F1796" s="7" t="n">
        <v>0</v>
      </c>
    </row>
    <row r="1797" spans="1:13">
      <c r="A1797" t="s">
        <v>4</v>
      </c>
      <c r="B1797" s="4" t="s">
        <v>5</v>
      </c>
      <c r="C1797" s="4" t="s">
        <v>13</v>
      </c>
      <c r="D1797" s="4" t="s">
        <v>13</v>
      </c>
      <c r="E1797" s="4" t="s">
        <v>28</v>
      </c>
      <c r="F1797" s="4" t="s">
        <v>10</v>
      </c>
    </row>
    <row r="1798" spans="1:13">
      <c r="A1798" t="n">
        <v>16195</v>
      </c>
      <c r="B1798" s="28" t="n">
        <v>45</v>
      </c>
      <c r="C1798" s="7" t="n">
        <v>5</v>
      </c>
      <c r="D1798" s="7" t="n">
        <v>3</v>
      </c>
      <c r="E1798" s="7" t="n">
        <v>16.7999992370605</v>
      </c>
      <c r="F1798" s="7" t="n">
        <v>20000</v>
      </c>
    </row>
    <row r="1799" spans="1:13">
      <c r="A1799" t="s">
        <v>4</v>
      </c>
      <c r="B1799" s="4" t="s">
        <v>5</v>
      </c>
      <c r="C1799" s="4" t="s">
        <v>13</v>
      </c>
      <c r="D1799" s="4" t="s">
        <v>10</v>
      </c>
    </row>
    <row r="1800" spans="1:13">
      <c r="A1800" t="n">
        <v>16204</v>
      </c>
      <c r="B1800" s="34" t="n">
        <v>58</v>
      </c>
      <c r="C1800" s="7" t="n">
        <v>255</v>
      </c>
      <c r="D1800" s="7" t="n">
        <v>0</v>
      </c>
    </row>
    <row r="1801" spans="1:13">
      <c r="A1801" t="s">
        <v>4</v>
      </c>
      <c r="B1801" s="4" t="s">
        <v>5</v>
      </c>
      <c r="C1801" s="4" t="s">
        <v>13</v>
      </c>
      <c r="D1801" s="4" t="s">
        <v>10</v>
      </c>
      <c r="E1801" s="4" t="s">
        <v>6</v>
      </c>
    </row>
    <row r="1802" spans="1:13">
      <c r="A1802" t="n">
        <v>16208</v>
      </c>
      <c r="B1802" s="36" t="n">
        <v>51</v>
      </c>
      <c r="C1802" s="7" t="n">
        <v>4</v>
      </c>
      <c r="D1802" s="7" t="n">
        <v>0</v>
      </c>
      <c r="E1802" s="7" t="s">
        <v>122</v>
      </c>
    </row>
    <row r="1803" spans="1:13">
      <c r="A1803" t="s">
        <v>4</v>
      </c>
      <c r="B1803" s="4" t="s">
        <v>5</v>
      </c>
      <c r="C1803" s="4" t="s">
        <v>10</v>
      </c>
    </row>
    <row r="1804" spans="1:13">
      <c r="A1804" t="n">
        <v>16221</v>
      </c>
      <c r="B1804" s="37" t="n">
        <v>16</v>
      </c>
      <c r="C1804" s="7" t="n">
        <v>0</v>
      </c>
    </row>
    <row r="1805" spans="1:13">
      <c r="A1805" t="s">
        <v>4</v>
      </c>
      <c r="B1805" s="4" t="s">
        <v>5</v>
      </c>
      <c r="C1805" s="4" t="s">
        <v>10</v>
      </c>
      <c r="D1805" s="4" t="s">
        <v>13</v>
      </c>
      <c r="E1805" s="4" t="s">
        <v>9</v>
      </c>
      <c r="F1805" s="4" t="s">
        <v>38</v>
      </c>
      <c r="G1805" s="4" t="s">
        <v>13</v>
      </c>
      <c r="H1805" s="4" t="s">
        <v>13</v>
      </c>
    </row>
    <row r="1806" spans="1:13">
      <c r="A1806" t="n">
        <v>16224</v>
      </c>
      <c r="B1806" s="38" t="n">
        <v>26</v>
      </c>
      <c r="C1806" s="7" t="n">
        <v>0</v>
      </c>
      <c r="D1806" s="7" t="n">
        <v>17</v>
      </c>
      <c r="E1806" s="7" t="n">
        <v>52326</v>
      </c>
      <c r="F1806" s="7" t="s">
        <v>170</v>
      </c>
      <c r="G1806" s="7" t="n">
        <v>2</v>
      </c>
      <c r="H1806" s="7" t="n">
        <v>0</v>
      </c>
    </row>
    <row r="1807" spans="1:13">
      <c r="A1807" t="s">
        <v>4</v>
      </c>
      <c r="B1807" s="4" t="s">
        <v>5</v>
      </c>
    </row>
    <row r="1808" spans="1:13">
      <c r="A1808" t="n">
        <v>16252</v>
      </c>
      <c r="B1808" s="32" t="n">
        <v>28</v>
      </c>
    </row>
    <row r="1809" spans="1:8">
      <c r="A1809" t="s">
        <v>4</v>
      </c>
      <c r="B1809" s="4" t="s">
        <v>5</v>
      </c>
      <c r="C1809" s="4" t="s">
        <v>13</v>
      </c>
      <c r="D1809" s="4" t="s">
        <v>10</v>
      </c>
      <c r="E1809" s="4" t="s">
        <v>6</v>
      </c>
    </row>
    <row r="1810" spans="1:8">
      <c r="A1810" t="n">
        <v>16253</v>
      </c>
      <c r="B1810" s="36" t="n">
        <v>51</v>
      </c>
      <c r="C1810" s="7" t="n">
        <v>4</v>
      </c>
      <c r="D1810" s="7" t="n">
        <v>7032</v>
      </c>
      <c r="E1810" s="7" t="s">
        <v>171</v>
      </c>
    </row>
    <row r="1811" spans="1:8">
      <c r="A1811" t="s">
        <v>4</v>
      </c>
      <c r="B1811" s="4" t="s">
        <v>5</v>
      </c>
      <c r="C1811" s="4" t="s">
        <v>10</v>
      </c>
    </row>
    <row r="1812" spans="1:8">
      <c r="A1812" t="n">
        <v>16267</v>
      </c>
      <c r="B1812" s="37" t="n">
        <v>16</v>
      </c>
      <c r="C1812" s="7" t="n">
        <v>0</v>
      </c>
    </row>
    <row r="1813" spans="1:8">
      <c r="A1813" t="s">
        <v>4</v>
      </c>
      <c r="B1813" s="4" t="s">
        <v>5</v>
      </c>
      <c r="C1813" s="4" t="s">
        <v>10</v>
      </c>
      <c r="D1813" s="4" t="s">
        <v>13</v>
      </c>
      <c r="E1813" s="4" t="s">
        <v>9</v>
      </c>
      <c r="F1813" s="4" t="s">
        <v>38</v>
      </c>
      <c r="G1813" s="4" t="s">
        <v>13</v>
      </c>
      <c r="H1813" s="4" t="s">
        <v>13</v>
      </c>
      <c r="I1813" s="4" t="s">
        <v>13</v>
      </c>
      <c r="J1813" s="4" t="s">
        <v>9</v>
      </c>
      <c r="K1813" s="4" t="s">
        <v>38</v>
      </c>
      <c r="L1813" s="4" t="s">
        <v>13</v>
      </c>
      <c r="M1813" s="4" t="s">
        <v>13</v>
      </c>
      <c r="N1813" s="4" t="s">
        <v>13</v>
      </c>
      <c r="O1813" s="4" t="s">
        <v>9</v>
      </c>
      <c r="P1813" s="4" t="s">
        <v>38</v>
      </c>
      <c r="Q1813" s="4" t="s">
        <v>13</v>
      </c>
      <c r="R1813" s="4" t="s">
        <v>13</v>
      </c>
    </row>
    <row r="1814" spans="1:8">
      <c r="A1814" t="n">
        <v>16270</v>
      </c>
      <c r="B1814" s="38" t="n">
        <v>26</v>
      </c>
      <c r="C1814" s="7" t="n">
        <v>7032</v>
      </c>
      <c r="D1814" s="7" t="n">
        <v>17</v>
      </c>
      <c r="E1814" s="7" t="n">
        <v>18310</v>
      </c>
      <c r="F1814" s="7" t="s">
        <v>172</v>
      </c>
      <c r="G1814" s="7" t="n">
        <v>2</v>
      </c>
      <c r="H1814" s="7" t="n">
        <v>3</v>
      </c>
      <c r="I1814" s="7" t="n">
        <v>17</v>
      </c>
      <c r="J1814" s="7" t="n">
        <v>18311</v>
      </c>
      <c r="K1814" s="7" t="s">
        <v>173</v>
      </c>
      <c r="L1814" s="7" t="n">
        <v>2</v>
      </c>
      <c r="M1814" s="7" t="n">
        <v>3</v>
      </c>
      <c r="N1814" s="7" t="n">
        <v>17</v>
      </c>
      <c r="O1814" s="7" t="n">
        <v>18312</v>
      </c>
      <c r="P1814" s="7" t="s">
        <v>174</v>
      </c>
      <c r="Q1814" s="7" t="n">
        <v>2</v>
      </c>
      <c r="R1814" s="7" t="n">
        <v>0</v>
      </c>
    </row>
    <row r="1815" spans="1:8">
      <c r="A1815" t="s">
        <v>4</v>
      </c>
      <c r="B1815" s="4" t="s">
        <v>5</v>
      </c>
    </row>
    <row r="1816" spans="1:8">
      <c r="A1816" t="n">
        <v>16620</v>
      </c>
      <c r="B1816" s="32" t="n">
        <v>28</v>
      </c>
    </row>
    <row r="1817" spans="1:8">
      <c r="A1817" t="s">
        <v>4</v>
      </c>
      <c r="B1817" s="4" t="s">
        <v>5</v>
      </c>
      <c r="C1817" s="4" t="s">
        <v>13</v>
      </c>
      <c r="D1817" s="4" t="s">
        <v>10</v>
      </c>
      <c r="E1817" s="4" t="s">
        <v>28</v>
      </c>
    </row>
    <row r="1818" spans="1:8">
      <c r="A1818" t="n">
        <v>16621</v>
      </c>
      <c r="B1818" s="34" t="n">
        <v>58</v>
      </c>
      <c r="C1818" s="7" t="n">
        <v>101</v>
      </c>
      <c r="D1818" s="7" t="n">
        <v>500</v>
      </c>
      <c r="E1818" s="7" t="n">
        <v>1</v>
      </c>
    </row>
    <row r="1819" spans="1:8">
      <c r="A1819" t="s">
        <v>4</v>
      </c>
      <c r="B1819" s="4" t="s">
        <v>5</v>
      </c>
      <c r="C1819" s="4" t="s">
        <v>13</v>
      </c>
      <c r="D1819" s="4" t="s">
        <v>10</v>
      </c>
    </row>
    <row r="1820" spans="1:8">
      <c r="A1820" t="n">
        <v>16629</v>
      </c>
      <c r="B1820" s="34" t="n">
        <v>58</v>
      </c>
      <c r="C1820" s="7" t="n">
        <v>254</v>
      </c>
      <c r="D1820" s="7" t="n">
        <v>0</v>
      </c>
    </row>
    <row r="1821" spans="1:8">
      <c r="A1821" t="s">
        <v>4</v>
      </c>
      <c r="B1821" s="4" t="s">
        <v>5</v>
      </c>
      <c r="C1821" s="4" t="s">
        <v>13</v>
      </c>
      <c r="D1821" s="4" t="s">
        <v>13</v>
      </c>
      <c r="E1821" s="4" t="s">
        <v>28</v>
      </c>
      <c r="F1821" s="4" t="s">
        <v>28</v>
      </c>
      <c r="G1821" s="4" t="s">
        <v>28</v>
      </c>
      <c r="H1821" s="4" t="s">
        <v>10</v>
      </c>
    </row>
    <row r="1822" spans="1:8">
      <c r="A1822" t="n">
        <v>16633</v>
      </c>
      <c r="B1822" s="28" t="n">
        <v>45</v>
      </c>
      <c r="C1822" s="7" t="n">
        <v>2</v>
      </c>
      <c r="D1822" s="7" t="n">
        <v>3</v>
      </c>
      <c r="E1822" s="7" t="n">
        <v>-6.3899998664856</v>
      </c>
      <c r="F1822" s="7" t="n">
        <v>40.4599990844727</v>
      </c>
      <c r="G1822" s="7" t="n">
        <v>127.51000213623</v>
      </c>
      <c r="H1822" s="7" t="n">
        <v>0</v>
      </c>
    </row>
    <row r="1823" spans="1:8">
      <c r="A1823" t="s">
        <v>4</v>
      </c>
      <c r="B1823" s="4" t="s">
        <v>5</v>
      </c>
      <c r="C1823" s="4" t="s">
        <v>13</v>
      </c>
      <c r="D1823" s="4" t="s">
        <v>13</v>
      </c>
      <c r="E1823" s="4" t="s">
        <v>28</v>
      </c>
      <c r="F1823" s="4" t="s">
        <v>28</v>
      </c>
      <c r="G1823" s="4" t="s">
        <v>28</v>
      </c>
      <c r="H1823" s="4" t="s">
        <v>10</v>
      </c>
      <c r="I1823" s="4" t="s">
        <v>13</v>
      </c>
    </row>
    <row r="1824" spans="1:8">
      <c r="A1824" t="n">
        <v>16650</v>
      </c>
      <c r="B1824" s="28" t="n">
        <v>45</v>
      </c>
      <c r="C1824" s="7" t="n">
        <v>4</v>
      </c>
      <c r="D1824" s="7" t="n">
        <v>3</v>
      </c>
      <c r="E1824" s="7" t="n">
        <v>350.600006103516</v>
      </c>
      <c r="F1824" s="7" t="n">
        <v>300.899993896484</v>
      </c>
      <c r="G1824" s="7" t="n">
        <v>0</v>
      </c>
      <c r="H1824" s="7" t="n">
        <v>0</v>
      </c>
      <c r="I1824" s="7" t="n">
        <v>0</v>
      </c>
    </row>
    <row r="1825" spans="1:18">
      <c r="A1825" t="s">
        <v>4</v>
      </c>
      <c r="B1825" s="4" t="s">
        <v>5</v>
      </c>
      <c r="C1825" s="4" t="s">
        <v>13</v>
      </c>
      <c r="D1825" s="4" t="s">
        <v>13</v>
      </c>
      <c r="E1825" s="4" t="s">
        <v>28</v>
      </c>
      <c r="F1825" s="4" t="s">
        <v>10</v>
      </c>
    </row>
    <row r="1826" spans="1:18">
      <c r="A1826" t="n">
        <v>16668</v>
      </c>
      <c r="B1826" s="28" t="n">
        <v>45</v>
      </c>
      <c r="C1826" s="7" t="n">
        <v>5</v>
      </c>
      <c r="D1826" s="7" t="n">
        <v>3</v>
      </c>
      <c r="E1826" s="7" t="n">
        <v>4.5</v>
      </c>
      <c r="F1826" s="7" t="n">
        <v>0</v>
      </c>
    </row>
    <row r="1827" spans="1:18">
      <c r="A1827" t="s">
        <v>4</v>
      </c>
      <c r="B1827" s="4" t="s">
        <v>5</v>
      </c>
      <c r="C1827" s="4" t="s">
        <v>13</v>
      </c>
      <c r="D1827" s="4" t="s">
        <v>13</v>
      </c>
      <c r="E1827" s="4" t="s">
        <v>28</v>
      </c>
      <c r="F1827" s="4" t="s">
        <v>10</v>
      </c>
    </row>
    <row r="1828" spans="1:18">
      <c r="A1828" t="n">
        <v>16677</v>
      </c>
      <c r="B1828" s="28" t="n">
        <v>45</v>
      </c>
      <c r="C1828" s="7" t="n">
        <v>11</v>
      </c>
      <c r="D1828" s="7" t="n">
        <v>3</v>
      </c>
      <c r="E1828" s="7" t="n">
        <v>30.7999992370605</v>
      </c>
      <c r="F1828" s="7" t="n">
        <v>0</v>
      </c>
    </row>
    <row r="1829" spans="1:18">
      <c r="A1829" t="s">
        <v>4</v>
      </c>
      <c r="B1829" s="4" t="s">
        <v>5</v>
      </c>
      <c r="C1829" s="4" t="s">
        <v>13</v>
      </c>
      <c r="D1829" s="4" t="s">
        <v>10</v>
      </c>
    </row>
    <row r="1830" spans="1:18">
      <c r="A1830" t="n">
        <v>16686</v>
      </c>
      <c r="B1830" s="34" t="n">
        <v>58</v>
      </c>
      <c r="C1830" s="7" t="n">
        <v>255</v>
      </c>
      <c r="D1830" s="7" t="n">
        <v>0</v>
      </c>
    </row>
    <row r="1831" spans="1:18">
      <c r="A1831" t="s">
        <v>4</v>
      </c>
      <c r="B1831" s="4" t="s">
        <v>5</v>
      </c>
      <c r="C1831" s="4" t="s">
        <v>13</v>
      </c>
      <c r="D1831" s="4" t="s">
        <v>13</v>
      </c>
      <c r="E1831" s="4" t="s">
        <v>28</v>
      </c>
      <c r="F1831" s="4" t="s">
        <v>28</v>
      </c>
      <c r="G1831" s="4" t="s">
        <v>28</v>
      </c>
      <c r="H1831" s="4" t="s">
        <v>10</v>
      </c>
      <c r="I1831" s="4" t="s">
        <v>13</v>
      </c>
    </row>
    <row r="1832" spans="1:18">
      <c r="A1832" t="n">
        <v>16690</v>
      </c>
      <c r="B1832" s="28" t="n">
        <v>45</v>
      </c>
      <c r="C1832" s="7" t="n">
        <v>4</v>
      </c>
      <c r="D1832" s="7" t="n">
        <v>3</v>
      </c>
      <c r="E1832" s="7" t="n">
        <v>350.600006103516</v>
      </c>
      <c r="F1832" s="7" t="n">
        <v>303.309997558594</v>
      </c>
      <c r="G1832" s="7" t="n">
        <v>0</v>
      </c>
      <c r="H1832" s="7" t="n">
        <v>4000</v>
      </c>
      <c r="I1832" s="7" t="n">
        <v>0</v>
      </c>
    </row>
    <row r="1833" spans="1:18">
      <c r="A1833" t="s">
        <v>4</v>
      </c>
      <c r="B1833" s="4" t="s">
        <v>5</v>
      </c>
      <c r="C1833" s="4" t="s">
        <v>13</v>
      </c>
      <c r="D1833" s="4" t="s">
        <v>10</v>
      </c>
      <c r="E1833" s="4" t="s">
        <v>6</v>
      </c>
    </row>
    <row r="1834" spans="1:18">
      <c r="A1834" t="n">
        <v>16708</v>
      </c>
      <c r="B1834" s="36" t="n">
        <v>51</v>
      </c>
      <c r="C1834" s="7" t="n">
        <v>4</v>
      </c>
      <c r="D1834" s="7" t="n">
        <v>0</v>
      </c>
      <c r="E1834" s="7" t="s">
        <v>133</v>
      </c>
    </row>
    <row r="1835" spans="1:18">
      <c r="A1835" t="s">
        <v>4</v>
      </c>
      <c r="B1835" s="4" t="s">
        <v>5</v>
      </c>
      <c r="C1835" s="4" t="s">
        <v>10</v>
      </c>
    </row>
    <row r="1836" spans="1:18">
      <c r="A1836" t="n">
        <v>16721</v>
      </c>
      <c r="B1836" s="37" t="n">
        <v>16</v>
      </c>
      <c r="C1836" s="7" t="n">
        <v>0</v>
      </c>
    </row>
    <row r="1837" spans="1:18">
      <c r="A1837" t="s">
        <v>4</v>
      </c>
      <c r="B1837" s="4" t="s">
        <v>5</v>
      </c>
      <c r="C1837" s="4" t="s">
        <v>10</v>
      </c>
      <c r="D1837" s="4" t="s">
        <v>13</v>
      </c>
      <c r="E1837" s="4" t="s">
        <v>9</v>
      </c>
      <c r="F1837" s="4" t="s">
        <v>38</v>
      </c>
      <c r="G1837" s="4" t="s">
        <v>13</v>
      </c>
      <c r="H1837" s="4" t="s">
        <v>13</v>
      </c>
      <c r="I1837" s="4" t="s">
        <v>13</v>
      </c>
      <c r="J1837" s="4" t="s">
        <v>9</v>
      </c>
      <c r="K1837" s="4" t="s">
        <v>38</v>
      </c>
      <c r="L1837" s="4" t="s">
        <v>13</v>
      </c>
      <c r="M1837" s="4" t="s">
        <v>13</v>
      </c>
    </row>
    <row r="1838" spans="1:18">
      <c r="A1838" t="n">
        <v>16724</v>
      </c>
      <c r="B1838" s="38" t="n">
        <v>26</v>
      </c>
      <c r="C1838" s="7" t="n">
        <v>0</v>
      </c>
      <c r="D1838" s="7" t="n">
        <v>17</v>
      </c>
      <c r="E1838" s="7" t="n">
        <v>52327</v>
      </c>
      <c r="F1838" s="7" t="s">
        <v>175</v>
      </c>
      <c r="G1838" s="7" t="n">
        <v>2</v>
      </c>
      <c r="H1838" s="7" t="n">
        <v>3</v>
      </c>
      <c r="I1838" s="7" t="n">
        <v>17</v>
      </c>
      <c r="J1838" s="7" t="n">
        <v>52328</v>
      </c>
      <c r="K1838" s="7" t="s">
        <v>176</v>
      </c>
      <c r="L1838" s="7" t="n">
        <v>2</v>
      </c>
      <c r="M1838" s="7" t="n">
        <v>0</v>
      </c>
    </row>
    <row r="1839" spans="1:18">
      <c r="A1839" t="s">
        <v>4</v>
      </c>
      <c r="B1839" s="4" t="s">
        <v>5</v>
      </c>
    </row>
    <row r="1840" spans="1:18">
      <c r="A1840" t="n">
        <v>16825</v>
      </c>
      <c r="B1840" s="32" t="n">
        <v>28</v>
      </c>
    </row>
    <row r="1841" spans="1:13">
      <c r="A1841" t="s">
        <v>4</v>
      </c>
      <c r="B1841" s="4" t="s">
        <v>5</v>
      </c>
      <c r="C1841" s="4" t="s">
        <v>13</v>
      </c>
      <c r="D1841" s="4" t="s">
        <v>10</v>
      </c>
      <c r="E1841" s="4" t="s">
        <v>9</v>
      </c>
      <c r="F1841" s="4" t="s">
        <v>10</v>
      </c>
    </row>
    <row r="1842" spans="1:13">
      <c r="A1842" t="n">
        <v>16826</v>
      </c>
      <c r="B1842" s="15" t="n">
        <v>50</v>
      </c>
      <c r="C1842" s="7" t="n">
        <v>3</v>
      </c>
      <c r="D1842" s="7" t="n">
        <v>8060</v>
      </c>
      <c r="E1842" s="7" t="n">
        <v>1045220557</v>
      </c>
      <c r="F1842" s="7" t="n">
        <v>500</v>
      </c>
    </row>
    <row r="1843" spans="1:13">
      <c r="A1843" t="s">
        <v>4</v>
      </c>
      <c r="B1843" s="4" t="s">
        <v>5</v>
      </c>
      <c r="C1843" s="4" t="s">
        <v>13</v>
      </c>
      <c r="D1843" s="4" t="s">
        <v>28</v>
      </c>
      <c r="E1843" s="4" t="s">
        <v>10</v>
      </c>
      <c r="F1843" s="4" t="s">
        <v>13</v>
      </c>
    </row>
    <row r="1844" spans="1:13">
      <c r="A1844" t="n">
        <v>16836</v>
      </c>
      <c r="B1844" s="16" t="n">
        <v>49</v>
      </c>
      <c r="C1844" s="7" t="n">
        <v>3</v>
      </c>
      <c r="D1844" s="7" t="n">
        <v>0.5</v>
      </c>
      <c r="E1844" s="7" t="n">
        <v>500</v>
      </c>
      <c r="F1844" s="7" t="n">
        <v>0</v>
      </c>
    </row>
    <row r="1845" spans="1:13">
      <c r="A1845" t="s">
        <v>4</v>
      </c>
      <c r="B1845" s="4" t="s">
        <v>5</v>
      </c>
      <c r="C1845" s="4" t="s">
        <v>13</v>
      </c>
      <c r="D1845" s="4" t="s">
        <v>13</v>
      </c>
      <c r="E1845" s="4" t="s">
        <v>13</v>
      </c>
      <c r="F1845" s="4" t="s">
        <v>28</v>
      </c>
      <c r="G1845" s="4" t="s">
        <v>28</v>
      </c>
      <c r="H1845" s="4" t="s">
        <v>28</v>
      </c>
      <c r="I1845" s="4" t="s">
        <v>28</v>
      </c>
      <c r="J1845" s="4" t="s">
        <v>28</v>
      </c>
    </row>
    <row r="1846" spans="1:13">
      <c r="A1846" t="n">
        <v>16845</v>
      </c>
      <c r="B1846" s="54" t="n">
        <v>76</v>
      </c>
      <c r="C1846" s="7" t="n">
        <v>2</v>
      </c>
      <c r="D1846" s="7" t="n">
        <v>3</v>
      </c>
      <c r="E1846" s="7" t="n">
        <v>0</v>
      </c>
      <c r="F1846" s="7" t="n">
        <v>1</v>
      </c>
      <c r="G1846" s="7" t="n">
        <v>1</v>
      </c>
      <c r="H1846" s="7" t="n">
        <v>1</v>
      </c>
      <c r="I1846" s="7" t="n">
        <v>1</v>
      </c>
      <c r="J1846" s="7" t="n">
        <v>1000</v>
      </c>
    </row>
    <row r="1847" spans="1:13">
      <c r="A1847" t="s">
        <v>4</v>
      </c>
      <c r="B1847" s="4" t="s">
        <v>5</v>
      </c>
      <c r="C1847" s="4" t="s">
        <v>13</v>
      </c>
      <c r="D1847" s="4" t="s">
        <v>13</v>
      </c>
    </row>
    <row r="1848" spans="1:13">
      <c r="A1848" t="n">
        <v>16869</v>
      </c>
      <c r="B1848" s="57" t="n">
        <v>77</v>
      </c>
      <c r="C1848" s="7" t="n">
        <v>2</v>
      </c>
      <c r="D1848" s="7" t="n">
        <v>3</v>
      </c>
    </row>
    <row r="1849" spans="1:13">
      <c r="A1849" t="s">
        <v>4</v>
      </c>
      <c r="B1849" s="4" t="s">
        <v>5</v>
      </c>
      <c r="C1849" s="4" t="s">
        <v>10</v>
      </c>
    </row>
    <row r="1850" spans="1:13">
      <c r="A1850" t="n">
        <v>16872</v>
      </c>
      <c r="B1850" s="37" t="n">
        <v>16</v>
      </c>
      <c r="C1850" s="7" t="n">
        <v>2000</v>
      </c>
    </row>
    <row r="1851" spans="1:13">
      <c r="A1851" t="s">
        <v>4</v>
      </c>
      <c r="B1851" s="4" t="s">
        <v>5</v>
      </c>
      <c r="C1851" s="4" t="s">
        <v>13</v>
      </c>
      <c r="D1851" s="4" t="s">
        <v>13</v>
      </c>
      <c r="E1851" s="4" t="s">
        <v>28</v>
      </c>
      <c r="F1851" s="4" t="s">
        <v>28</v>
      </c>
      <c r="G1851" s="4" t="s">
        <v>28</v>
      </c>
      <c r="H1851" s="4" t="s">
        <v>10</v>
      </c>
    </row>
    <row r="1852" spans="1:13">
      <c r="A1852" t="n">
        <v>16875</v>
      </c>
      <c r="B1852" s="28" t="n">
        <v>45</v>
      </c>
      <c r="C1852" s="7" t="n">
        <v>2</v>
      </c>
      <c r="D1852" s="7" t="n">
        <v>3</v>
      </c>
      <c r="E1852" s="7" t="n">
        <v>-8.5600004196167</v>
      </c>
      <c r="F1852" s="7" t="n">
        <v>40.1300010681152</v>
      </c>
      <c r="G1852" s="7" t="n">
        <v>129.360000610352</v>
      </c>
      <c r="H1852" s="7" t="n">
        <v>0</v>
      </c>
    </row>
    <row r="1853" spans="1:13">
      <c r="A1853" t="s">
        <v>4</v>
      </c>
      <c r="B1853" s="4" t="s">
        <v>5</v>
      </c>
      <c r="C1853" s="4" t="s">
        <v>13</v>
      </c>
      <c r="D1853" s="4" t="s">
        <v>13</v>
      </c>
      <c r="E1853" s="4" t="s">
        <v>28</v>
      </c>
      <c r="F1853" s="4" t="s">
        <v>28</v>
      </c>
      <c r="G1853" s="4" t="s">
        <v>28</v>
      </c>
      <c r="H1853" s="4" t="s">
        <v>10</v>
      </c>
      <c r="I1853" s="4" t="s">
        <v>13</v>
      </c>
    </row>
    <row r="1854" spans="1:13">
      <c r="A1854" t="n">
        <v>16892</v>
      </c>
      <c r="B1854" s="28" t="n">
        <v>45</v>
      </c>
      <c r="C1854" s="7" t="n">
        <v>4</v>
      </c>
      <c r="D1854" s="7" t="n">
        <v>3</v>
      </c>
      <c r="E1854" s="7" t="n">
        <v>7.65000009536743</v>
      </c>
      <c r="F1854" s="7" t="n">
        <v>155.300003051758</v>
      </c>
      <c r="G1854" s="7" t="n">
        <v>0</v>
      </c>
      <c r="H1854" s="7" t="n">
        <v>0</v>
      </c>
      <c r="I1854" s="7" t="n">
        <v>0</v>
      </c>
    </row>
    <row r="1855" spans="1:13">
      <c r="A1855" t="s">
        <v>4</v>
      </c>
      <c r="B1855" s="4" t="s">
        <v>5</v>
      </c>
      <c r="C1855" s="4" t="s">
        <v>13</v>
      </c>
      <c r="D1855" s="4" t="s">
        <v>13</v>
      </c>
      <c r="E1855" s="4" t="s">
        <v>28</v>
      </c>
      <c r="F1855" s="4" t="s">
        <v>10</v>
      </c>
    </row>
    <row r="1856" spans="1:13">
      <c r="A1856" t="n">
        <v>16910</v>
      </c>
      <c r="B1856" s="28" t="n">
        <v>45</v>
      </c>
      <c r="C1856" s="7" t="n">
        <v>5</v>
      </c>
      <c r="D1856" s="7" t="n">
        <v>3</v>
      </c>
      <c r="E1856" s="7" t="n">
        <v>1.20000004768372</v>
      </c>
      <c r="F1856" s="7" t="n">
        <v>0</v>
      </c>
    </row>
    <row r="1857" spans="1:10">
      <c r="A1857" t="s">
        <v>4</v>
      </c>
      <c r="B1857" s="4" t="s">
        <v>5</v>
      </c>
      <c r="C1857" s="4" t="s">
        <v>13</v>
      </c>
      <c r="D1857" s="4" t="s">
        <v>13</v>
      </c>
      <c r="E1857" s="4" t="s">
        <v>28</v>
      </c>
      <c r="F1857" s="4" t="s">
        <v>10</v>
      </c>
    </row>
    <row r="1858" spans="1:10">
      <c r="A1858" t="n">
        <v>16919</v>
      </c>
      <c r="B1858" s="28" t="n">
        <v>45</v>
      </c>
      <c r="C1858" s="7" t="n">
        <v>5</v>
      </c>
      <c r="D1858" s="7" t="n">
        <v>3</v>
      </c>
      <c r="E1858" s="7" t="n">
        <v>1</v>
      </c>
      <c r="F1858" s="7" t="n">
        <v>1500</v>
      </c>
    </row>
    <row r="1859" spans="1:10">
      <c r="A1859" t="s">
        <v>4</v>
      </c>
      <c r="B1859" s="4" t="s">
        <v>5</v>
      </c>
      <c r="C1859" s="4" t="s">
        <v>13</v>
      </c>
      <c r="D1859" s="4" t="s">
        <v>13</v>
      </c>
      <c r="E1859" s="4" t="s">
        <v>28</v>
      </c>
      <c r="F1859" s="4" t="s">
        <v>10</v>
      </c>
    </row>
    <row r="1860" spans="1:10">
      <c r="A1860" t="n">
        <v>16928</v>
      </c>
      <c r="B1860" s="28" t="n">
        <v>45</v>
      </c>
      <c r="C1860" s="7" t="n">
        <v>11</v>
      </c>
      <c r="D1860" s="7" t="n">
        <v>3</v>
      </c>
      <c r="E1860" s="7" t="n">
        <v>30.7999992370605</v>
      </c>
      <c r="F1860" s="7" t="n">
        <v>0</v>
      </c>
    </row>
    <row r="1861" spans="1:10">
      <c r="A1861" t="s">
        <v>4</v>
      </c>
      <c r="B1861" s="4" t="s">
        <v>5</v>
      </c>
      <c r="C1861" s="4" t="s">
        <v>13</v>
      </c>
      <c r="D1861" s="4" t="s">
        <v>10</v>
      </c>
      <c r="E1861" s="4" t="s">
        <v>9</v>
      </c>
      <c r="F1861" s="4" t="s">
        <v>10</v>
      </c>
    </row>
    <row r="1862" spans="1:10">
      <c r="A1862" t="n">
        <v>16937</v>
      </c>
      <c r="B1862" s="15" t="n">
        <v>50</v>
      </c>
      <c r="C1862" s="7" t="n">
        <v>3</v>
      </c>
      <c r="D1862" s="7" t="n">
        <v>8060</v>
      </c>
      <c r="E1862" s="7" t="n">
        <v>1060320051</v>
      </c>
      <c r="F1862" s="7" t="n">
        <v>1000</v>
      </c>
    </row>
    <row r="1863" spans="1:10">
      <c r="A1863" t="s">
        <v>4</v>
      </c>
      <c r="B1863" s="4" t="s">
        <v>5</v>
      </c>
      <c r="C1863" s="4" t="s">
        <v>13</v>
      </c>
      <c r="D1863" s="4" t="s">
        <v>28</v>
      </c>
      <c r="E1863" s="4" t="s">
        <v>10</v>
      </c>
      <c r="F1863" s="4" t="s">
        <v>13</v>
      </c>
    </row>
    <row r="1864" spans="1:10">
      <c r="A1864" t="n">
        <v>16947</v>
      </c>
      <c r="B1864" s="16" t="n">
        <v>49</v>
      </c>
      <c r="C1864" s="7" t="n">
        <v>3</v>
      </c>
      <c r="D1864" s="7" t="n">
        <v>0.699999988079071</v>
      </c>
      <c r="E1864" s="7" t="n">
        <v>1000</v>
      </c>
      <c r="F1864" s="7" t="n">
        <v>0</v>
      </c>
    </row>
    <row r="1865" spans="1:10">
      <c r="A1865" t="s">
        <v>4</v>
      </c>
      <c r="B1865" s="4" t="s">
        <v>5</v>
      </c>
      <c r="C1865" s="4" t="s">
        <v>13</v>
      </c>
      <c r="D1865" s="4" t="s">
        <v>10</v>
      </c>
      <c r="E1865" s="4" t="s">
        <v>6</v>
      </c>
      <c r="F1865" s="4" t="s">
        <v>6</v>
      </c>
      <c r="G1865" s="4" t="s">
        <v>6</v>
      </c>
      <c r="H1865" s="4" t="s">
        <v>6</v>
      </c>
    </row>
    <row r="1866" spans="1:10">
      <c r="A1866" t="n">
        <v>16956</v>
      </c>
      <c r="B1866" s="36" t="n">
        <v>51</v>
      </c>
      <c r="C1866" s="7" t="n">
        <v>3</v>
      </c>
      <c r="D1866" s="7" t="n">
        <v>0</v>
      </c>
      <c r="E1866" s="7" t="s">
        <v>177</v>
      </c>
      <c r="F1866" s="7" t="s">
        <v>112</v>
      </c>
      <c r="G1866" s="7" t="s">
        <v>46</v>
      </c>
      <c r="H1866" s="7" t="s">
        <v>47</v>
      </c>
    </row>
    <row r="1867" spans="1:10">
      <c r="A1867" t="s">
        <v>4</v>
      </c>
      <c r="B1867" s="4" t="s">
        <v>5</v>
      </c>
      <c r="C1867" s="4" t="s">
        <v>13</v>
      </c>
      <c r="D1867" s="4" t="s">
        <v>13</v>
      </c>
      <c r="E1867" s="4" t="s">
        <v>13</v>
      </c>
      <c r="F1867" s="4" t="s">
        <v>28</v>
      </c>
      <c r="G1867" s="4" t="s">
        <v>28</v>
      </c>
      <c r="H1867" s="4" t="s">
        <v>28</v>
      </c>
      <c r="I1867" s="4" t="s">
        <v>28</v>
      </c>
      <c r="J1867" s="4" t="s">
        <v>28</v>
      </c>
    </row>
    <row r="1868" spans="1:10">
      <c r="A1868" t="n">
        <v>16969</v>
      </c>
      <c r="B1868" s="54" t="n">
        <v>76</v>
      </c>
      <c r="C1868" s="7" t="n">
        <v>2</v>
      </c>
      <c r="D1868" s="7" t="n">
        <v>3</v>
      </c>
      <c r="E1868" s="7" t="n">
        <v>0</v>
      </c>
      <c r="F1868" s="7" t="n">
        <v>1</v>
      </c>
      <c r="G1868" s="7" t="n">
        <v>1</v>
      </c>
      <c r="H1868" s="7" t="n">
        <v>1</v>
      </c>
      <c r="I1868" s="7" t="n">
        <v>0</v>
      </c>
      <c r="J1868" s="7" t="n">
        <v>1000</v>
      </c>
    </row>
    <row r="1869" spans="1:10">
      <c r="A1869" t="s">
        <v>4</v>
      </c>
      <c r="B1869" s="4" t="s">
        <v>5</v>
      </c>
      <c r="C1869" s="4" t="s">
        <v>13</v>
      </c>
      <c r="D1869" s="4" t="s">
        <v>13</v>
      </c>
    </row>
    <row r="1870" spans="1:10">
      <c r="A1870" t="n">
        <v>16993</v>
      </c>
      <c r="B1870" s="57" t="n">
        <v>77</v>
      </c>
      <c r="C1870" s="7" t="n">
        <v>2</v>
      </c>
      <c r="D1870" s="7" t="n">
        <v>3</v>
      </c>
    </row>
    <row r="1871" spans="1:10">
      <c r="A1871" t="s">
        <v>4</v>
      </c>
      <c r="B1871" s="4" t="s">
        <v>5</v>
      </c>
      <c r="C1871" s="4" t="s">
        <v>13</v>
      </c>
      <c r="D1871" s="4" t="s">
        <v>10</v>
      </c>
    </row>
    <row r="1872" spans="1:10">
      <c r="A1872" t="n">
        <v>16996</v>
      </c>
      <c r="B1872" s="28" t="n">
        <v>45</v>
      </c>
      <c r="C1872" s="7" t="n">
        <v>7</v>
      </c>
      <c r="D1872" s="7" t="n">
        <v>255</v>
      </c>
    </row>
    <row r="1873" spans="1:10">
      <c r="A1873" t="s">
        <v>4</v>
      </c>
      <c r="B1873" s="4" t="s">
        <v>5</v>
      </c>
      <c r="C1873" s="4" t="s">
        <v>13</v>
      </c>
      <c r="D1873" s="4" t="s">
        <v>10</v>
      </c>
      <c r="E1873" s="4" t="s">
        <v>10</v>
      </c>
      <c r="F1873" s="4" t="s">
        <v>13</v>
      </c>
    </row>
    <row r="1874" spans="1:10">
      <c r="A1874" t="n">
        <v>17000</v>
      </c>
      <c r="B1874" s="30" t="n">
        <v>25</v>
      </c>
      <c r="C1874" s="7" t="n">
        <v>1</v>
      </c>
      <c r="D1874" s="7" t="n">
        <v>60</v>
      </c>
      <c r="E1874" s="7" t="n">
        <v>640</v>
      </c>
      <c r="F1874" s="7" t="n">
        <v>1</v>
      </c>
    </row>
    <row r="1875" spans="1:10">
      <c r="A1875" t="s">
        <v>4</v>
      </c>
      <c r="B1875" s="4" t="s">
        <v>5</v>
      </c>
      <c r="C1875" s="4" t="s">
        <v>13</v>
      </c>
      <c r="D1875" s="4" t="s">
        <v>10</v>
      </c>
      <c r="E1875" s="4" t="s">
        <v>6</v>
      </c>
    </row>
    <row r="1876" spans="1:10">
      <c r="A1876" t="n">
        <v>17007</v>
      </c>
      <c r="B1876" s="36" t="n">
        <v>51</v>
      </c>
      <c r="C1876" s="7" t="n">
        <v>4</v>
      </c>
      <c r="D1876" s="7" t="n">
        <v>7032</v>
      </c>
      <c r="E1876" s="7" t="s">
        <v>40</v>
      </c>
    </row>
    <row r="1877" spans="1:10">
      <c r="A1877" t="s">
        <v>4</v>
      </c>
      <c r="B1877" s="4" t="s">
        <v>5</v>
      </c>
      <c r="C1877" s="4" t="s">
        <v>10</v>
      </c>
    </row>
    <row r="1878" spans="1:10">
      <c r="A1878" t="n">
        <v>17020</v>
      </c>
      <c r="B1878" s="37" t="n">
        <v>16</v>
      </c>
      <c r="C1878" s="7" t="n">
        <v>0</v>
      </c>
    </row>
    <row r="1879" spans="1:10">
      <c r="A1879" t="s">
        <v>4</v>
      </c>
      <c r="B1879" s="4" t="s">
        <v>5</v>
      </c>
      <c r="C1879" s="4" t="s">
        <v>10</v>
      </c>
      <c r="D1879" s="4" t="s">
        <v>13</v>
      </c>
      <c r="E1879" s="4" t="s">
        <v>9</v>
      </c>
      <c r="F1879" s="4" t="s">
        <v>38</v>
      </c>
      <c r="G1879" s="4" t="s">
        <v>13</v>
      </c>
      <c r="H1879" s="4" t="s">
        <v>13</v>
      </c>
      <c r="I1879" s="4" t="s">
        <v>13</v>
      </c>
      <c r="J1879" s="4" t="s">
        <v>9</v>
      </c>
      <c r="K1879" s="4" t="s">
        <v>38</v>
      </c>
      <c r="L1879" s="4" t="s">
        <v>13</v>
      </c>
      <c r="M1879" s="4" t="s">
        <v>13</v>
      </c>
      <c r="N1879" s="4" t="s">
        <v>13</v>
      </c>
      <c r="O1879" s="4" t="s">
        <v>9</v>
      </c>
      <c r="P1879" s="4" t="s">
        <v>38</v>
      </c>
      <c r="Q1879" s="4" t="s">
        <v>13</v>
      </c>
      <c r="R1879" s="4" t="s">
        <v>13</v>
      </c>
    </row>
    <row r="1880" spans="1:10">
      <c r="A1880" t="n">
        <v>17023</v>
      </c>
      <c r="B1880" s="38" t="n">
        <v>26</v>
      </c>
      <c r="C1880" s="7" t="n">
        <v>7032</v>
      </c>
      <c r="D1880" s="7" t="n">
        <v>17</v>
      </c>
      <c r="E1880" s="7" t="n">
        <v>18313</v>
      </c>
      <c r="F1880" s="7" t="s">
        <v>178</v>
      </c>
      <c r="G1880" s="7" t="n">
        <v>2</v>
      </c>
      <c r="H1880" s="7" t="n">
        <v>3</v>
      </c>
      <c r="I1880" s="7" t="n">
        <v>17</v>
      </c>
      <c r="J1880" s="7" t="n">
        <v>18314</v>
      </c>
      <c r="K1880" s="7" t="s">
        <v>179</v>
      </c>
      <c r="L1880" s="7" t="n">
        <v>2</v>
      </c>
      <c r="M1880" s="7" t="n">
        <v>3</v>
      </c>
      <c r="N1880" s="7" t="n">
        <v>17</v>
      </c>
      <c r="O1880" s="7" t="n">
        <v>18315</v>
      </c>
      <c r="P1880" s="7" t="s">
        <v>180</v>
      </c>
      <c r="Q1880" s="7" t="n">
        <v>2</v>
      </c>
      <c r="R1880" s="7" t="n">
        <v>0</v>
      </c>
    </row>
    <row r="1881" spans="1:10">
      <c r="A1881" t="s">
        <v>4</v>
      </c>
      <c r="B1881" s="4" t="s">
        <v>5</v>
      </c>
    </row>
    <row r="1882" spans="1:10">
      <c r="A1882" t="n">
        <v>17330</v>
      </c>
      <c r="B1882" s="32" t="n">
        <v>28</v>
      </c>
    </row>
    <row r="1883" spans="1:10">
      <c r="A1883" t="s">
        <v>4</v>
      </c>
      <c r="B1883" s="4" t="s">
        <v>5</v>
      </c>
      <c r="C1883" s="4" t="s">
        <v>10</v>
      </c>
      <c r="D1883" s="4" t="s">
        <v>13</v>
      </c>
    </row>
    <row r="1884" spans="1:10">
      <c r="A1884" t="n">
        <v>17331</v>
      </c>
      <c r="B1884" s="40" t="n">
        <v>89</v>
      </c>
      <c r="C1884" s="7" t="n">
        <v>65533</v>
      </c>
      <c r="D1884" s="7" t="n">
        <v>1</v>
      </c>
    </row>
    <row r="1885" spans="1:10">
      <c r="A1885" t="s">
        <v>4</v>
      </c>
      <c r="B1885" s="4" t="s">
        <v>5</v>
      </c>
      <c r="C1885" s="4" t="s">
        <v>13</v>
      </c>
      <c r="D1885" s="4" t="s">
        <v>10</v>
      </c>
      <c r="E1885" s="4" t="s">
        <v>10</v>
      </c>
      <c r="F1885" s="4" t="s">
        <v>13</v>
      </c>
    </row>
    <row r="1886" spans="1:10">
      <c r="A1886" t="n">
        <v>17335</v>
      </c>
      <c r="B1886" s="30" t="n">
        <v>25</v>
      </c>
      <c r="C1886" s="7" t="n">
        <v>1</v>
      </c>
      <c r="D1886" s="7" t="n">
        <v>65535</v>
      </c>
      <c r="E1886" s="7" t="n">
        <v>65535</v>
      </c>
      <c r="F1886" s="7" t="n">
        <v>0</v>
      </c>
    </row>
    <row r="1887" spans="1:10">
      <c r="A1887" t="s">
        <v>4</v>
      </c>
      <c r="B1887" s="4" t="s">
        <v>5</v>
      </c>
      <c r="C1887" s="4" t="s">
        <v>13</v>
      </c>
      <c r="D1887" s="4" t="s">
        <v>10</v>
      </c>
      <c r="E1887" s="4" t="s">
        <v>9</v>
      </c>
      <c r="F1887" s="4" t="s">
        <v>10</v>
      </c>
    </row>
    <row r="1888" spans="1:10">
      <c r="A1888" t="n">
        <v>17342</v>
      </c>
      <c r="B1888" s="15" t="n">
        <v>50</v>
      </c>
      <c r="C1888" s="7" t="n">
        <v>3</v>
      </c>
      <c r="D1888" s="7" t="n">
        <v>8060</v>
      </c>
      <c r="E1888" s="7" t="n">
        <v>1045220557</v>
      </c>
      <c r="F1888" s="7" t="n">
        <v>500</v>
      </c>
    </row>
    <row r="1889" spans="1:18">
      <c r="A1889" t="s">
        <v>4</v>
      </c>
      <c r="B1889" s="4" t="s">
        <v>5</v>
      </c>
      <c r="C1889" s="4" t="s">
        <v>13</v>
      </c>
      <c r="D1889" s="4" t="s">
        <v>28</v>
      </c>
      <c r="E1889" s="4" t="s">
        <v>10</v>
      </c>
      <c r="F1889" s="4" t="s">
        <v>13</v>
      </c>
    </row>
    <row r="1890" spans="1:18">
      <c r="A1890" t="n">
        <v>17352</v>
      </c>
      <c r="B1890" s="16" t="n">
        <v>49</v>
      </c>
      <c r="C1890" s="7" t="n">
        <v>3</v>
      </c>
      <c r="D1890" s="7" t="n">
        <v>0.5</v>
      </c>
      <c r="E1890" s="7" t="n">
        <v>500</v>
      </c>
      <c r="F1890" s="7" t="n">
        <v>0</v>
      </c>
    </row>
    <row r="1891" spans="1:18">
      <c r="A1891" t="s">
        <v>4</v>
      </c>
      <c r="B1891" s="4" t="s">
        <v>5</v>
      </c>
      <c r="C1891" s="4" t="s">
        <v>13</v>
      </c>
      <c r="D1891" s="4" t="s">
        <v>13</v>
      </c>
      <c r="E1891" s="4" t="s">
        <v>13</v>
      </c>
      <c r="F1891" s="4" t="s">
        <v>28</v>
      </c>
      <c r="G1891" s="4" t="s">
        <v>28</v>
      </c>
      <c r="H1891" s="4" t="s">
        <v>28</v>
      </c>
      <c r="I1891" s="4" t="s">
        <v>28</v>
      </c>
      <c r="J1891" s="4" t="s">
        <v>28</v>
      </c>
    </row>
    <row r="1892" spans="1:18">
      <c r="A1892" t="n">
        <v>17361</v>
      </c>
      <c r="B1892" s="54" t="n">
        <v>76</v>
      </c>
      <c r="C1892" s="7" t="n">
        <v>3</v>
      </c>
      <c r="D1892" s="7" t="n">
        <v>3</v>
      </c>
      <c r="E1892" s="7" t="n">
        <v>0</v>
      </c>
      <c r="F1892" s="7" t="n">
        <v>1</v>
      </c>
      <c r="G1892" s="7" t="n">
        <v>1</v>
      </c>
      <c r="H1892" s="7" t="n">
        <v>1</v>
      </c>
      <c r="I1892" s="7" t="n">
        <v>1</v>
      </c>
      <c r="J1892" s="7" t="n">
        <v>1000</v>
      </c>
    </row>
    <row r="1893" spans="1:18">
      <c r="A1893" t="s">
        <v>4</v>
      </c>
      <c r="B1893" s="4" t="s">
        <v>5</v>
      </c>
      <c r="C1893" s="4" t="s">
        <v>13</v>
      </c>
      <c r="D1893" s="4" t="s">
        <v>13</v>
      </c>
    </row>
    <row r="1894" spans="1:18">
      <c r="A1894" t="n">
        <v>17385</v>
      </c>
      <c r="B1894" s="57" t="n">
        <v>77</v>
      </c>
      <c r="C1894" s="7" t="n">
        <v>3</v>
      </c>
      <c r="D1894" s="7" t="n">
        <v>3</v>
      </c>
    </row>
    <row r="1895" spans="1:18">
      <c r="A1895" t="s">
        <v>4</v>
      </c>
      <c r="B1895" s="4" t="s">
        <v>5</v>
      </c>
      <c r="C1895" s="4" t="s">
        <v>10</v>
      </c>
    </row>
    <row r="1896" spans="1:18">
      <c r="A1896" t="n">
        <v>17388</v>
      </c>
      <c r="B1896" s="37" t="n">
        <v>16</v>
      </c>
      <c r="C1896" s="7" t="n">
        <v>1500</v>
      </c>
    </row>
    <row r="1897" spans="1:18">
      <c r="A1897" t="s">
        <v>4</v>
      </c>
      <c r="B1897" s="4" t="s">
        <v>5</v>
      </c>
      <c r="C1897" s="4" t="s">
        <v>13</v>
      </c>
      <c r="D1897" s="4" t="s">
        <v>13</v>
      </c>
      <c r="E1897" s="4" t="s">
        <v>13</v>
      </c>
      <c r="F1897" s="4" t="s">
        <v>28</v>
      </c>
      <c r="G1897" s="4" t="s">
        <v>28</v>
      </c>
      <c r="H1897" s="4" t="s">
        <v>28</v>
      </c>
      <c r="I1897" s="4" t="s">
        <v>28</v>
      </c>
      <c r="J1897" s="4" t="s">
        <v>28</v>
      </c>
    </row>
    <row r="1898" spans="1:18">
      <c r="A1898" t="n">
        <v>17391</v>
      </c>
      <c r="B1898" s="54" t="n">
        <v>76</v>
      </c>
      <c r="C1898" s="7" t="n">
        <v>4</v>
      </c>
      <c r="D1898" s="7" t="n">
        <v>3</v>
      </c>
      <c r="E1898" s="7" t="n">
        <v>0</v>
      </c>
      <c r="F1898" s="7" t="n">
        <v>1</v>
      </c>
      <c r="G1898" s="7" t="n">
        <v>1</v>
      </c>
      <c r="H1898" s="7" t="n">
        <v>1</v>
      </c>
      <c r="I1898" s="7" t="n">
        <v>1</v>
      </c>
      <c r="J1898" s="7" t="n">
        <v>1000</v>
      </c>
    </row>
    <row r="1899" spans="1:18">
      <c r="A1899" t="s">
        <v>4</v>
      </c>
      <c r="B1899" s="4" t="s">
        <v>5</v>
      </c>
      <c r="C1899" s="4" t="s">
        <v>13</v>
      </c>
      <c r="D1899" s="4" t="s">
        <v>13</v>
      </c>
    </row>
    <row r="1900" spans="1:18">
      <c r="A1900" t="n">
        <v>17415</v>
      </c>
      <c r="B1900" s="57" t="n">
        <v>77</v>
      </c>
      <c r="C1900" s="7" t="n">
        <v>4</v>
      </c>
      <c r="D1900" s="7" t="n">
        <v>3</v>
      </c>
    </row>
    <row r="1901" spans="1:18">
      <c r="A1901" t="s">
        <v>4</v>
      </c>
      <c r="B1901" s="4" t="s">
        <v>5</v>
      </c>
      <c r="C1901" s="4" t="s">
        <v>10</v>
      </c>
    </row>
    <row r="1902" spans="1:18">
      <c r="A1902" t="n">
        <v>17418</v>
      </c>
      <c r="B1902" s="37" t="n">
        <v>16</v>
      </c>
      <c r="C1902" s="7" t="n">
        <v>1500</v>
      </c>
    </row>
    <row r="1903" spans="1:18">
      <c r="A1903" t="s">
        <v>4</v>
      </c>
      <c r="B1903" s="4" t="s">
        <v>5</v>
      </c>
      <c r="C1903" s="4" t="s">
        <v>13</v>
      </c>
      <c r="D1903" s="4" t="s">
        <v>13</v>
      </c>
      <c r="E1903" s="4" t="s">
        <v>13</v>
      </c>
      <c r="F1903" s="4" t="s">
        <v>28</v>
      </c>
      <c r="G1903" s="4" t="s">
        <v>28</v>
      </c>
      <c r="H1903" s="4" t="s">
        <v>28</v>
      </c>
      <c r="I1903" s="4" t="s">
        <v>28</v>
      </c>
      <c r="J1903" s="4" t="s">
        <v>28</v>
      </c>
    </row>
    <row r="1904" spans="1:18">
      <c r="A1904" t="n">
        <v>17421</v>
      </c>
      <c r="B1904" s="54" t="n">
        <v>76</v>
      </c>
      <c r="C1904" s="7" t="n">
        <v>5</v>
      </c>
      <c r="D1904" s="7" t="n">
        <v>3</v>
      </c>
      <c r="E1904" s="7" t="n">
        <v>0</v>
      </c>
      <c r="F1904" s="7" t="n">
        <v>1</v>
      </c>
      <c r="G1904" s="7" t="n">
        <v>1</v>
      </c>
      <c r="H1904" s="7" t="n">
        <v>1</v>
      </c>
      <c r="I1904" s="7" t="n">
        <v>1</v>
      </c>
      <c r="J1904" s="7" t="n">
        <v>1000</v>
      </c>
    </row>
    <row r="1905" spans="1:10">
      <c r="A1905" t="s">
        <v>4</v>
      </c>
      <c r="B1905" s="4" t="s">
        <v>5</v>
      </c>
      <c r="C1905" s="4" t="s">
        <v>13</v>
      </c>
      <c r="D1905" s="4" t="s">
        <v>13</v>
      </c>
    </row>
    <row r="1906" spans="1:10">
      <c r="A1906" t="n">
        <v>17445</v>
      </c>
      <c r="B1906" s="57" t="n">
        <v>77</v>
      </c>
      <c r="C1906" s="7" t="n">
        <v>5</v>
      </c>
      <c r="D1906" s="7" t="n">
        <v>3</v>
      </c>
    </row>
    <row r="1907" spans="1:10">
      <c r="A1907" t="s">
        <v>4</v>
      </c>
      <c r="B1907" s="4" t="s">
        <v>5</v>
      </c>
      <c r="C1907" s="4" t="s">
        <v>10</v>
      </c>
    </row>
    <row r="1908" spans="1:10">
      <c r="A1908" t="n">
        <v>17448</v>
      </c>
      <c r="B1908" s="37" t="n">
        <v>16</v>
      </c>
      <c r="C1908" s="7" t="n">
        <v>1500</v>
      </c>
    </row>
    <row r="1909" spans="1:10">
      <c r="A1909" t="s">
        <v>4</v>
      </c>
      <c r="B1909" s="4" t="s">
        <v>5</v>
      </c>
      <c r="C1909" s="4" t="s">
        <v>13</v>
      </c>
      <c r="D1909" s="4" t="s">
        <v>13</v>
      </c>
      <c r="E1909" s="4" t="s">
        <v>13</v>
      </c>
      <c r="F1909" s="4" t="s">
        <v>28</v>
      </c>
      <c r="G1909" s="4" t="s">
        <v>28</v>
      </c>
      <c r="H1909" s="4" t="s">
        <v>28</v>
      </c>
      <c r="I1909" s="4" t="s">
        <v>28</v>
      </c>
      <c r="J1909" s="4" t="s">
        <v>28</v>
      </c>
    </row>
    <row r="1910" spans="1:10">
      <c r="A1910" t="n">
        <v>17451</v>
      </c>
      <c r="B1910" s="54" t="n">
        <v>76</v>
      </c>
      <c r="C1910" s="7" t="n">
        <v>6</v>
      </c>
      <c r="D1910" s="7" t="n">
        <v>3</v>
      </c>
      <c r="E1910" s="7" t="n">
        <v>0</v>
      </c>
      <c r="F1910" s="7" t="n">
        <v>1</v>
      </c>
      <c r="G1910" s="7" t="n">
        <v>1</v>
      </c>
      <c r="H1910" s="7" t="n">
        <v>1</v>
      </c>
      <c r="I1910" s="7" t="n">
        <v>1</v>
      </c>
      <c r="J1910" s="7" t="n">
        <v>1000</v>
      </c>
    </row>
    <row r="1911" spans="1:10">
      <c r="A1911" t="s">
        <v>4</v>
      </c>
      <c r="B1911" s="4" t="s">
        <v>5</v>
      </c>
      <c r="C1911" s="4" t="s">
        <v>13</v>
      </c>
      <c r="D1911" s="4" t="s">
        <v>13</v>
      </c>
    </row>
    <row r="1912" spans="1:10">
      <c r="A1912" t="n">
        <v>17475</v>
      </c>
      <c r="B1912" s="57" t="n">
        <v>77</v>
      </c>
      <c r="C1912" s="7" t="n">
        <v>6</v>
      </c>
      <c r="D1912" s="7" t="n">
        <v>3</v>
      </c>
    </row>
    <row r="1913" spans="1:10">
      <c r="A1913" t="s">
        <v>4</v>
      </c>
      <c r="B1913" s="4" t="s">
        <v>5</v>
      </c>
      <c r="C1913" s="4" t="s">
        <v>10</v>
      </c>
    </row>
    <row r="1914" spans="1:10">
      <c r="A1914" t="n">
        <v>17478</v>
      </c>
      <c r="B1914" s="37" t="n">
        <v>16</v>
      </c>
      <c r="C1914" s="7" t="n">
        <v>1500</v>
      </c>
    </row>
    <row r="1915" spans="1:10">
      <c r="A1915" t="s">
        <v>4</v>
      </c>
      <c r="B1915" s="4" t="s">
        <v>5</v>
      </c>
      <c r="C1915" s="4" t="s">
        <v>13</v>
      </c>
      <c r="D1915" s="4" t="s">
        <v>13</v>
      </c>
      <c r="E1915" s="4" t="s">
        <v>28</v>
      </c>
      <c r="F1915" s="4" t="s">
        <v>28</v>
      </c>
      <c r="G1915" s="4" t="s">
        <v>28</v>
      </c>
      <c r="H1915" s="4" t="s">
        <v>10</v>
      </c>
    </row>
    <row r="1916" spans="1:10">
      <c r="A1916" t="n">
        <v>17481</v>
      </c>
      <c r="B1916" s="28" t="n">
        <v>45</v>
      </c>
      <c r="C1916" s="7" t="n">
        <v>2</v>
      </c>
      <c r="D1916" s="7" t="n">
        <v>3</v>
      </c>
      <c r="E1916" s="7" t="n">
        <v>-8.64000034332275</v>
      </c>
      <c r="F1916" s="7" t="n">
        <v>40.0800018310547</v>
      </c>
      <c r="G1916" s="7" t="n">
        <v>129.419998168945</v>
      </c>
      <c r="H1916" s="7" t="n">
        <v>0</v>
      </c>
    </row>
    <row r="1917" spans="1:10">
      <c r="A1917" t="s">
        <v>4</v>
      </c>
      <c r="B1917" s="4" t="s">
        <v>5</v>
      </c>
      <c r="C1917" s="4" t="s">
        <v>13</v>
      </c>
      <c r="D1917" s="4" t="s">
        <v>13</v>
      </c>
      <c r="E1917" s="4" t="s">
        <v>28</v>
      </c>
      <c r="F1917" s="4" t="s">
        <v>28</v>
      </c>
      <c r="G1917" s="4" t="s">
        <v>28</v>
      </c>
      <c r="H1917" s="4" t="s">
        <v>10</v>
      </c>
      <c r="I1917" s="4" t="s">
        <v>13</v>
      </c>
    </row>
    <row r="1918" spans="1:10">
      <c r="A1918" t="n">
        <v>17498</v>
      </c>
      <c r="B1918" s="28" t="n">
        <v>45</v>
      </c>
      <c r="C1918" s="7" t="n">
        <v>4</v>
      </c>
      <c r="D1918" s="7" t="n">
        <v>3</v>
      </c>
      <c r="E1918" s="7" t="n">
        <v>351.470001220703</v>
      </c>
      <c r="F1918" s="7" t="n">
        <v>176.360000610352</v>
      </c>
      <c r="G1918" s="7" t="n">
        <v>0</v>
      </c>
      <c r="H1918" s="7" t="n">
        <v>0</v>
      </c>
      <c r="I1918" s="7" t="n">
        <v>0</v>
      </c>
    </row>
    <row r="1919" spans="1:10">
      <c r="A1919" t="s">
        <v>4</v>
      </c>
      <c r="B1919" s="4" t="s">
        <v>5</v>
      </c>
      <c r="C1919" s="4" t="s">
        <v>13</v>
      </c>
      <c r="D1919" s="4" t="s">
        <v>13</v>
      </c>
      <c r="E1919" s="4" t="s">
        <v>28</v>
      </c>
      <c r="F1919" s="4" t="s">
        <v>10</v>
      </c>
    </row>
    <row r="1920" spans="1:10">
      <c r="A1920" t="n">
        <v>17516</v>
      </c>
      <c r="B1920" s="28" t="n">
        <v>45</v>
      </c>
      <c r="C1920" s="7" t="n">
        <v>5</v>
      </c>
      <c r="D1920" s="7" t="n">
        <v>3</v>
      </c>
      <c r="E1920" s="7" t="n">
        <v>1.5</v>
      </c>
      <c r="F1920" s="7" t="n">
        <v>0</v>
      </c>
    </row>
    <row r="1921" spans="1:10">
      <c r="A1921" t="s">
        <v>4</v>
      </c>
      <c r="B1921" s="4" t="s">
        <v>5</v>
      </c>
      <c r="C1921" s="4" t="s">
        <v>13</v>
      </c>
      <c r="D1921" s="4" t="s">
        <v>13</v>
      </c>
      <c r="E1921" s="4" t="s">
        <v>28</v>
      </c>
      <c r="F1921" s="4" t="s">
        <v>10</v>
      </c>
    </row>
    <row r="1922" spans="1:10">
      <c r="A1922" t="n">
        <v>17525</v>
      </c>
      <c r="B1922" s="28" t="n">
        <v>45</v>
      </c>
      <c r="C1922" s="7" t="n">
        <v>5</v>
      </c>
      <c r="D1922" s="7" t="n">
        <v>3</v>
      </c>
      <c r="E1922" s="7" t="n">
        <v>1.29999995231628</v>
      </c>
      <c r="F1922" s="7" t="n">
        <v>2000</v>
      </c>
    </row>
    <row r="1923" spans="1:10">
      <c r="A1923" t="s">
        <v>4</v>
      </c>
      <c r="B1923" s="4" t="s">
        <v>5</v>
      </c>
      <c r="C1923" s="4" t="s">
        <v>13</v>
      </c>
      <c r="D1923" s="4" t="s">
        <v>13</v>
      </c>
      <c r="E1923" s="4" t="s">
        <v>28</v>
      </c>
      <c r="F1923" s="4" t="s">
        <v>10</v>
      </c>
    </row>
    <row r="1924" spans="1:10">
      <c r="A1924" t="n">
        <v>17534</v>
      </c>
      <c r="B1924" s="28" t="n">
        <v>45</v>
      </c>
      <c r="C1924" s="7" t="n">
        <v>11</v>
      </c>
      <c r="D1924" s="7" t="n">
        <v>3</v>
      </c>
      <c r="E1924" s="7" t="n">
        <v>30.7999992370605</v>
      </c>
      <c r="F1924" s="7" t="n">
        <v>0</v>
      </c>
    </row>
    <row r="1925" spans="1:10">
      <c r="A1925" t="s">
        <v>4</v>
      </c>
      <c r="B1925" s="4" t="s">
        <v>5</v>
      </c>
      <c r="C1925" s="4" t="s">
        <v>10</v>
      </c>
      <c r="D1925" s="4" t="s">
        <v>10</v>
      </c>
      <c r="E1925" s="4" t="s">
        <v>10</v>
      </c>
    </row>
    <row r="1926" spans="1:10">
      <c r="A1926" t="n">
        <v>17543</v>
      </c>
      <c r="B1926" s="61" t="n">
        <v>61</v>
      </c>
      <c r="C1926" s="7" t="n">
        <v>0</v>
      </c>
      <c r="D1926" s="7" t="n">
        <v>65533</v>
      </c>
      <c r="E1926" s="7" t="n">
        <v>0</v>
      </c>
    </row>
    <row r="1927" spans="1:10">
      <c r="A1927" t="s">
        <v>4</v>
      </c>
      <c r="B1927" s="4" t="s">
        <v>5</v>
      </c>
      <c r="C1927" s="4" t="s">
        <v>13</v>
      </c>
      <c r="D1927" s="4" t="s">
        <v>13</v>
      </c>
      <c r="E1927" s="4" t="s">
        <v>13</v>
      </c>
      <c r="F1927" s="4" t="s">
        <v>28</v>
      </c>
      <c r="G1927" s="4" t="s">
        <v>28</v>
      </c>
      <c r="H1927" s="4" t="s">
        <v>28</v>
      </c>
      <c r="I1927" s="4" t="s">
        <v>28</v>
      </c>
      <c r="J1927" s="4" t="s">
        <v>28</v>
      </c>
    </row>
    <row r="1928" spans="1:10">
      <c r="A1928" t="n">
        <v>17550</v>
      </c>
      <c r="B1928" s="54" t="n">
        <v>76</v>
      </c>
      <c r="C1928" s="7" t="n">
        <v>3</v>
      </c>
      <c r="D1928" s="7" t="n">
        <v>3</v>
      </c>
      <c r="E1928" s="7" t="n">
        <v>0</v>
      </c>
      <c r="F1928" s="7" t="n">
        <v>1</v>
      </c>
      <c r="G1928" s="7" t="n">
        <v>1</v>
      </c>
      <c r="H1928" s="7" t="n">
        <v>1</v>
      </c>
      <c r="I1928" s="7" t="n">
        <v>0</v>
      </c>
      <c r="J1928" s="7" t="n">
        <v>0</v>
      </c>
    </row>
    <row r="1929" spans="1:10">
      <c r="A1929" t="s">
        <v>4</v>
      </c>
      <c r="B1929" s="4" t="s">
        <v>5</v>
      </c>
      <c r="C1929" s="4" t="s">
        <v>13</v>
      </c>
      <c r="D1929" s="4" t="s">
        <v>13</v>
      </c>
      <c r="E1929" s="4" t="s">
        <v>13</v>
      </c>
      <c r="F1929" s="4" t="s">
        <v>28</v>
      </c>
      <c r="G1929" s="4" t="s">
        <v>28</v>
      </c>
      <c r="H1929" s="4" t="s">
        <v>28</v>
      </c>
      <c r="I1929" s="4" t="s">
        <v>28</v>
      </c>
      <c r="J1929" s="4" t="s">
        <v>28</v>
      </c>
    </row>
    <row r="1930" spans="1:10">
      <c r="A1930" t="n">
        <v>17574</v>
      </c>
      <c r="B1930" s="54" t="n">
        <v>76</v>
      </c>
      <c r="C1930" s="7" t="n">
        <v>4</v>
      </c>
      <c r="D1930" s="7" t="n">
        <v>3</v>
      </c>
      <c r="E1930" s="7" t="n">
        <v>0</v>
      </c>
      <c r="F1930" s="7" t="n">
        <v>1</v>
      </c>
      <c r="G1930" s="7" t="n">
        <v>1</v>
      </c>
      <c r="H1930" s="7" t="n">
        <v>1</v>
      </c>
      <c r="I1930" s="7" t="n">
        <v>0</v>
      </c>
      <c r="J1930" s="7" t="n">
        <v>0</v>
      </c>
    </row>
    <row r="1931" spans="1:10">
      <c r="A1931" t="s">
        <v>4</v>
      </c>
      <c r="B1931" s="4" t="s">
        <v>5</v>
      </c>
      <c r="C1931" s="4" t="s">
        <v>13</v>
      </c>
      <c r="D1931" s="4" t="s">
        <v>13</v>
      </c>
      <c r="E1931" s="4" t="s">
        <v>13</v>
      </c>
      <c r="F1931" s="4" t="s">
        <v>28</v>
      </c>
      <c r="G1931" s="4" t="s">
        <v>28</v>
      </c>
      <c r="H1931" s="4" t="s">
        <v>28</v>
      </c>
      <c r="I1931" s="4" t="s">
        <v>28</v>
      </c>
      <c r="J1931" s="4" t="s">
        <v>28</v>
      </c>
    </row>
    <row r="1932" spans="1:10">
      <c r="A1932" t="n">
        <v>17598</v>
      </c>
      <c r="B1932" s="54" t="n">
        <v>76</v>
      </c>
      <c r="C1932" s="7" t="n">
        <v>5</v>
      </c>
      <c r="D1932" s="7" t="n">
        <v>3</v>
      </c>
      <c r="E1932" s="7" t="n">
        <v>0</v>
      </c>
      <c r="F1932" s="7" t="n">
        <v>1</v>
      </c>
      <c r="G1932" s="7" t="n">
        <v>1</v>
      </c>
      <c r="H1932" s="7" t="n">
        <v>1</v>
      </c>
      <c r="I1932" s="7" t="n">
        <v>0</v>
      </c>
      <c r="J1932" s="7" t="n">
        <v>0</v>
      </c>
    </row>
    <row r="1933" spans="1:10">
      <c r="A1933" t="s">
        <v>4</v>
      </c>
      <c r="B1933" s="4" t="s">
        <v>5</v>
      </c>
      <c r="C1933" s="4" t="s">
        <v>13</v>
      </c>
      <c r="D1933" s="4" t="s">
        <v>13</v>
      </c>
      <c r="E1933" s="4" t="s">
        <v>13</v>
      </c>
      <c r="F1933" s="4" t="s">
        <v>28</v>
      </c>
      <c r="G1933" s="4" t="s">
        <v>28</v>
      </c>
      <c r="H1933" s="4" t="s">
        <v>28</v>
      </c>
      <c r="I1933" s="4" t="s">
        <v>28</v>
      </c>
      <c r="J1933" s="4" t="s">
        <v>28</v>
      </c>
    </row>
    <row r="1934" spans="1:10">
      <c r="A1934" t="n">
        <v>17622</v>
      </c>
      <c r="B1934" s="54" t="n">
        <v>76</v>
      </c>
      <c r="C1934" s="7" t="n">
        <v>6</v>
      </c>
      <c r="D1934" s="7" t="n">
        <v>3</v>
      </c>
      <c r="E1934" s="7" t="n">
        <v>0</v>
      </c>
      <c r="F1934" s="7" t="n">
        <v>1</v>
      </c>
      <c r="G1934" s="7" t="n">
        <v>1</v>
      </c>
      <c r="H1934" s="7" t="n">
        <v>1</v>
      </c>
      <c r="I1934" s="7" t="n">
        <v>0</v>
      </c>
      <c r="J1934" s="7" t="n">
        <v>1000</v>
      </c>
    </row>
    <row r="1935" spans="1:10">
      <c r="A1935" t="s">
        <v>4</v>
      </c>
      <c r="B1935" s="4" t="s">
        <v>5</v>
      </c>
      <c r="C1935" s="4" t="s">
        <v>10</v>
      </c>
    </row>
    <row r="1936" spans="1:10">
      <c r="A1936" t="n">
        <v>17646</v>
      </c>
      <c r="B1936" s="37" t="n">
        <v>16</v>
      </c>
      <c r="C1936" s="7" t="n">
        <v>500</v>
      </c>
    </row>
    <row r="1937" spans="1:10">
      <c r="A1937" t="s">
        <v>4</v>
      </c>
      <c r="B1937" s="4" t="s">
        <v>5</v>
      </c>
      <c r="C1937" s="4" t="s">
        <v>13</v>
      </c>
      <c r="D1937" s="4" t="s">
        <v>10</v>
      </c>
      <c r="E1937" s="4" t="s">
        <v>9</v>
      </c>
      <c r="F1937" s="4" t="s">
        <v>10</v>
      </c>
    </row>
    <row r="1938" spans="1:10">
      <c r="A1938" t="n">
        <v>17649</v>
      </c>
      <c r="B1938" s="15" t="n">
        <v>50</v>
      </c>
      <c r="C1938" s="7" t="n">
        <v>3</v>
      </c>
      <c r="D1938" s="7" t="n">
        <v>8060</v>
      </c>
      <c r="E1938" s="7" t="n">
        <v>1060320051</v>
      </c>
      <c r="F1938" s="7" t="n">
        <v>1000</v>
      </c>
    </row>
    <row r="1939" spans="1:10">
      <c r="A1939" t="s">
        <v>4</v>
      </c>
      <c r="B1939" s="4" t="s">
        <v>5</v>
      </c>
      <c r="C1939" s="4" t="s">
        <v>13</v>
      </c>
      <c r="D1939" s="4" t="s">
        <v>28</v>
      </c>
      <c r="E1939" s="4" t="s">
        <v>10</v>
      </c>
      <c r="F1939" s="4" t="s">
        <v>13</v>
      </c>
    </row>
    <row r="1940" spans="1:10">
      <c r="A1940" t="n">
        <v>17659</v>
      </c>
      <c r="B1940" s="16" t="n">
        <v>49</v>
      </c>
      <c r="C1940" s="7" t="n">
        <v>3</v>
      </c>
      <c r="D1940" s="7" t="n">
        <v>0.699999988079071</v>
      </c>
      <c r="E1940" s="7" t="n">
        <v>1000</v>
      </c>
      <c r="F1940" s="7" t="n">
        <v>0</v>
      </c>
    </row>
    <row r="1941" spans="1:10">
      <c r="A1941" t="s">
        <v>4</v>
      </c>
      <c r="B1941" s="4" t="s">
        <v>5</v>
      </c>
      <c r="C1941" s="4" t="s">
        <v>10</v>
      </c>
      <c r="D1941" s="4" t="s">
        <v>28</v>
      </c>
      <c r="E1941" s="4" t="s">
        <v>28</v>
      </c>
      <c r="F1941" s="4" t="s">
        <v>28</v>
      </c>
      <c r="G1941" s="4" t="s">
        <v>10</v>
      </c>
      <c r="H1941" s="4" t="s">
        <v>10</v>
      </c>
    </row>
    <row r="1942" spans="1:10">
      <c r="A1942" t="n">
        <v>17668</v>
      </c>
      <c r="B1942" s="60" t="n">
        <v>60</v>
      </c>
      <c r="C1942" s="7" t="n">
        <v>0</v>
      </c>
      <c r="D1942" s="7" t="n">
        <v>0</v>
      </c>
      <c r="E1942" s="7" t="n">
        <v>-10</v>
      </c>
      <c r="F1942" s="7" t="n">
        <v>0</v>
      </c>
      <c r="G1942" s="7" t="n">
        <v>300</v>
      </c>
      <c r="H1942" s="7" t="n">
        <v>0</v>
      </c>
    </row>
    <row r="1943" spans="1:10">
      <c r="A1943" t="s">
        <v>4</v>
      </c>
      <c r="B1943" s="4" t="s">
        <v>5</v>
      </c>
      <c r="C1943" s="4" t="s">
        <v>13</v>
      </c>
      <c r="D1943" s="4" t="s">
        <v>10</v>
      </c>
    </row>
    <row r="1944" spans="1:10">
      <c r="A1944" t="n">
        <v>17687</v>
      </c>
      <c r="B1944" s="34" t="n">
        <v>58</v>
      </c>
      <c r="C1944" s="7" t="n">
        <v>255</v>
      </c>
      <c r="D1944" s="7" t="n">
        <v>0</v>
      </c>
    </row>
    <row r="1945" spans="1:10">
      <c r="A1945" t="s">
        <v>4</v>
      </c>
      <c r="B1945" s="4" t="s">
        <v>5</v>
      </c>
      <c r="C1945" s="4" t="s">
        <v>10</v>
      </c>
    </row>
    <row r="1946" spans="1:10">
      <c r="A1946" t="n">
        <v>17691</v>
      </c>
      <c r="B1946" s="37" t="n">
        <v>16</v>
      </c>
      <c r="C1946" s="7" t="n">
        <v>300</v>
      </c>
    </row>
    <row r="1947" spans="1:10">
      <c r="A1947" t="s">
        <v>4</v>
      </c>
      <c r="B1947" s="4" t="s">
        <v>5</v>
      </c>
      <c r="C1947" s="4" t="s">
        <v>13</v>
      </c>
      <c r="D1947" s="4" t="s">
        <v>10</v>
      </c>
      <c r="E1947" s="4" t="s">
        <v>6</v>
      </c>
    </row>
    <row r="1948" spans="1:10">
      <c r="A1948" t="n">
        <v>17694</v>
      </c>
      <c r="B1948" s="36" t="n">
        <v>51</v>
      </c>
      <c r="C1948" s="7" t="n">
        <v>4</v>
      </c>
      <c r="D1948" s="7" t="n">
        <v>0</v>
      </c>
      <c r="E1948" s="7" t="s">
        <v>181</v>
      </c>
    </row>
    <row r="1949" spans="1:10">
      <c r="A1949" t="s">
        <v>4</v>
      </c>
      <c r="B1949" s="4" t="s">
        <v>5</v>
      </c>
      <c r="C1949" s="4" t="s">
        <v>10</v>
      </c>
    </row>
    <row r="1950" spans="1:10">
      <c r="A1950" t="n">
        <v>17708</v>
      </c>
      <c r="B1950" s="37" t="n">
        <v>16</v>
      </c>
      <c r="C1950" s="7" t="n">
        <v>0</v>
      </c>
    </row>
    <row r="1951" spans="1:10">
      <c r="A1951" t="s">
        <v>4</v>
      </c>
      <c r="B1951" s="4" t="s">
        <v>5</v>
      </c>
      <c r="C1951" s="4" t="s">
        <v>10</v>
      </c>
      <c r="D1951" s="4" t="s">
        <v>13</v>
      </c>
      <c r="E1951" s="4" t="s">
        <v>9</v>
      </c>
      <c r="F1951" s="4" t="s">
        <v>38</v>
      </c>
      <c r="G1951" s="4" t="s">
        <v>13</v>
      </c>
      <c r="H1951" s="4" t="s">
        <v>13</v>
      </c>
      <c r="I1951" s="4" t="s">
        <v>13</v>
      </c>
      <c r="J1951" s="4" t="s">
        <v>9</v>
      </c>
      <c r="K1951" s="4" t="s">
        <v>38</v>
      </c>
      <c r="L1951" s="4" t="s">
        <v>13</v>
      </c>
      <c r="M1951" s="4" t="s">
        <v>13</v>
      </c>
    </row>
    <row r="1952" spans="1:10">
      <c r="A1952" t="n">
        <v>17711</v>
      </c>
      <c r="B1952" s="38" t="n">
        <v>26</v>
      </c>
      <c r="C1952" s="7" t="n">
        <v>0</v>
      </c>
      <c r="D1952" s="7" t="n">
        <v>17</v>
      </c>
      <c r="E1952" s="7" t="n">
        <v>52329</v>
      </c>
      <c r="F1952" s="7" t="s">
        <v>182</v>
      </c>
      <c r="G1952" s="7" t="n">
        <v>2</v>
      </c>
      <c r="H1952" s="7" t="n">
        <v>3</v>
      </c>
      <c r="I1952" s="7" t="n">
        <v>17</v>
      </c>
      <c r="J1952" s="7" t="n">
        <v>52330</v>
      </c>
      <c r="K1952" s="7" t="s">
        <v>183</v>
      </c>
      <c r="L1952" s="7" t="n">
        <v>2</v>
      </c>
      <c r="M1952" s="7" t="n">
        <v>0</v>
      </c>
    </row>
    <row r="1953" spans="1:13">
      <c r="A1953" t="s">
        <v>4</v>
      </c>
      <c r="B1953" s="4" t="s">
        <v>5</v>
      </c>
    </row>
    <row r="1954" spans="1:13">
      <c r="A1954" t="n">
        <v>17801</v>
      </c>
      <c r="B1954" s="32" t="n">
        <v>28</v>
      </c>
    </row>
    <row r="1955" spans="1:13">
      <c r="A1955" t="s">
        <v>4</v>
      </c>
      <c r="B1955" s="4" t="s">
        <v>5</v>
      </c>
      <c r="C1955" s="4" t="s">
        <v>13</v>
      </c>
      <c r="D1955" s="4" t="s">
        <v>10</v>
      </c>
      <c r="E1955" s="4" t="s">
        <v>6</v>
      </c>
      <c r="F1955" s="4" t="s">
        <v>6</v>
      </c>
      <c r="G1955" s="4" t="s">
        <v>6</v>
      </c>
      <c r="H1955" s="4" t="s">
        <v>6</v>
      </c>
    </row>
    <row r="1956" spans="1:13">
      <c r="A1956" t="n">
        <v>17802</v>
      </c>
      <c r="B1956" s="36" t="n">
        <v>51</v>
      </c>
      <c r="C1956" s="7" t="n">
        <v>3</v>
      </c>
      <c r="D1956" s="7" t="n">
        <v>0</v>
      </c>
      <c r="E1956" s="7" t="s">
        <v>184</v>
      </c>
      <c r="F1956" s="7" t="s">
        <v>185</v>
      </c>
      <c r="G1956" s="7" t="s">
        <v>46</v>
      </c>
      <c r="H1956" s="7" t="s">
        <v>47</v>
      </c>
    </row>
    <row r="1957" spans="1:13">
      <c r="A1957" t="s">
        <v>4</v>
      </c>
      <c r="B1957" s="4" t="s">
        <v>5</v>
      </c>
      <c r="C1957" s="4" t="s">
        <v>10</v>
      </c>
      <c r="D1957" s="4" t="s">
        <v>13</v>
      </c>
      <c r="E1957" s="4" t="s">
        <v>6</v>
      </c>
      <c r="F1957" s="4" t="s">
        <v>28</v>
      </c>
      <c r="G1957" s="4" t="s">
        <v>28</v>
      </c>
      <c r="H1957" s="4" t="s">
        <v>28</v>
      </c>
    </row>
    <row r="1958" spans="1:13">
      <c r="A1958" t="n">
        <v>17815</v>
      </c>
      <c r="B1958" s="49" t="n">
        <v>48</v>
      </c>
      <c r="C1958" s="7" t="n">
        <v>0</v>
      </c>
      <c r="D1958" s="7" t="n">
        <v>0</v>
      </c>
      <c r="E1958" s="7" t="s">
        <v>153</v>
      </c>
      <c r="F1958" s="7" t="n">
        <v>-1</v>
      </c>
      <c r="G1958" s="7" t="n">
        <v>1</v>
      </c>
      <c r="H1958" s="7" t="n">
        <v>0</v>
      </c>
    </row>
    <row r="1959" spans="1:13">
      <c r="A1959" t="s">
        <v>4</v>
      </c>
      <c r="B1959" s="4" t="s">
        <v>5</v>
      </c>
      <c r="C1959" s="4" t="s">
        <v>10</v>
      </c>
    </row>
    <row r="1960" spans="1:13">
      <c r="A1960" t="n">
        <v>17840</v>
      </c>
      <c r="B1960" s="37" t="n">
        <v>16</v>
      </c>
      <c r="C1960" s="7" t="n">
        <v>1000</v>
      </c>
    </row>
    <row r="1961" spans="1:13">
      <c r="A1961" t="s">
        <v>4</v>
      </c>
      <c r="B1961" s="4" t="s">
        <v>5</v>
      </c>
      <c r="C1961" s="4" t="s">
        <v>13</v>
      </c>
      <c r="D1961" s="4" t="s">
        <v>28</v>
      </c>
      <c r="E1961" s="4" t="s">
        <v>28</v>
      </c>
      <c r="F1961" s="4" t="s">
        <v>28</v>
      </c>
    </row>
    <row r="1962" spans="1:13">
      <c r="A1962" t="n">
        <v>17843</v>
      </c>
      <c r="B1962" s="28" t="n">
        <v>45</v>
      </c>
      <c r="C1962" s="7" t="n">
        <v>9</v>
      </c>
      <c r="D1962" s="7" t="n">
        <v>0.0399999991059303</v>
      </c>
      <c r="E1962" s="7" t="n">
        <v>0.0399999991059303</v>
      </c>
      <c r="F1962" s="7" t="n">
        <v>0.150000005960464</v>
      </c>
    </row>
    <row r="1963" spans="1:13">
      <c r="A1963" t="s">
        <v>4</v>
      </c>
      <c r="B1963" s="4" t="s">
        <v>5</v>
      </c>
      <c r="C1963" s="4" t="s">
        <v>13</v>
      </c>
      <c r="D1963" s="4" t="s">
        <v>10</v>
      </c>
      <c r="E1963" s="4" t="s">
        <v>6</v>
      </c>
    </row>
    <row r="1964" spans="1:13">
      <c r="A1964" t="n">
        <v>17857</v>
      </c>
      <c r="B1964" s="36" t="n">
        <v>51</v>
      </c>
      <c r="C1964" s="7" t="n">
        <v>4</v>
      </c>
      <c r="D1964" s="7" t="n">
        <v>0</v>
      </c>
      <c r="E1964" s="7" t="s">
        <v>186</v>
      </c>
    </row>
    <row r="1965" spans="1:13">
      <c r="A1965" t="s">
        <v>4</v>
      </c>
      <c r="B1965" s="4" t="s">
        <v>5</v>
      </c>
      <c r="C1965" s="4" t="s">
        <v>10</v>
      </c>
    </row>
    <row r="1966" spans="1:13">
      <c r="A1966" t="n">
        <v>17871</v>
      </c>
      <c r="B1966" s="37" t="n">
        <v>16</v>
      </c>
      <c r="C1966" s="7" t="n">
        <v>0</v>
      </c>
    </row>
    <row r="1967" spans="1:13">
      <c r="A1967" t="s">
        <v>4</v>
      </c>
      <c r="B1967" s="4" t="s">
        <v>5</v>
      </c>
      <c r="C1967" s="4" t="s">
        <v>10</v>
      </c>
      <c r="D1967" s="4" t="s">
        <v>13</v>
      </c>
      <c r="E1967" s="4" t="s">
        <v>9</v>
      </c>
      <c r="F1967" s="4" t="s">
        <v>38</v>
      </c>
      <c r="G1967" s="4" t="s">
        <v>13</v>
      </c>
      <c r="H1967" s="4" t="s">
        <v>13</v>
      </c>
    </row>
    <row r="1968" spans="1:13">
      <c r="A1968" t="n">
        <v>17874</v>
      </c>
      <c r="B1968" s="38" t="n">
        <v>26</v>
      </c>
      <c r="C1968" s="7" t="n">
        <v>0</v>
      </c>
      <c r="D1968" s="7" t="n">
        <v>17</v>
      </c>
      <c r="E1968" s="7" t="n">
        <v>52331</v>
      </c>
      <c r="F1968" s="7" t="s">
        <v>187</v>
      </c>
      <c r="G1968" s="7" t="n">
        <v>2</v>
      </c>
      <c r="H1968" s="7" t="n">
        <v>0</v>
      </c>
    </row>
    <row r="1969" spans="1:8">
      <c r="A1969" t="s">
        <v>4</v>
      </c>
      <c r="B1969" s="4" t="s">
        <v>5</v>
      </c>
    </row>
    <row r="1970" spans="1:8">
      <c r="A1970" t="n">
        <v>17902</v>
      </c>
      <c r="B1970" s="32" t="n">
        <v>28</v>
      </c>
    </row>
    <row r="1971" spans="1:8">
      <c r="A1971" t="s">
        <v>4</v>
      </c>
      <c r="B1971" s="4" t="s">
        <v>5</v>
      </c>
      <c r="C1971" s="4" t="s">
        <v>10</v>
      </c>
      <c r="D1971" s="4" t="s">
        <v>13</v>
      </c>
    </row>
    <row r="1972" spans="1:8">
      <c r="A1972" t="n">
        <v>17903</v>
      </c>
      <c r="B1972" s="40" t="n">
        <v>89</v>
      </c>
      <c r="C1972" s="7" t="n">
        <v>65533</v>
      </c>
      <c r="D1972" s="7" t="n">
        <v>1</v>
      </c>
    </row>
    <row r="1973" spans="1:8">
      <c r="A1973" t="s">
        <v>4</v>
      </c>
      <c r="B1973" s="4" t="s">
        <v>5</v>
      </c>
      <c r="C1973" s="4" t="s">
        <v>13</v>
      </c>
      <c r="D1973" s="4" t="s">
        <v>10</v>
      </c>
      <c r="E1973" s="4" t="s">
        <v>28</v>
      </c>
    </row>
    <row r="1974" spans="1:8">
      <c r="A1974" t="n">
        <v>17907</v>
      </c>
      <c r="B1974" s="34" t="n">
        <v>58</v>
      </c>
      <c r="C1974" s="7" t="n">
        <v>101</v>
      </c>
      <c r="D1974" s="7" t="n">
        <v>300</v>
      </c>
      <c r="E1974" s="7" t="n">
        <v>1</v>
      </c>
    </row>
    <row r="1975" spans="1:8">
      <c r="A1975" t="s">
        <v>4</v>
      </c>
      <c r="B1975" s="4" t="s">
        <v>5</v>
      </c>
      <c r="C1975" s="4" t="s">
        <v>13</v>
      </c>
      <c r="D1975" s="4" t="s">
        <v>10</v>
      </c>
    </row>
    <row r="1976" spans="1:8">
      <c r="A1976" t="n">
        <v>17915</v>
      </c>
      <c r="B1976" s="34" t="n">
        <v>58</v>
      </c>
      <c r="C1976" s="7" t="n">
        <v>254</v>
      </c>
      <c r="D1976" s="7" t="n">
        <v>0</v>
      </c>
    </row>
    <row r="1977" spans="1:8">
      <c r="A1977" t="s">
        <v>4</v>
      </c>
      <c r="B1977" s="4" t="s">
        <v>5</v>
      </c>
      <c r="C1977" s="4" t="s">
        <v>13</v>
      </c>
      <c r="D1977" s="4" t="s">
        <v>13</v>
      </c>
      <c r="E1977" s="4" t="s">
        <v>28</v>
      </c>
      <c r="F1977" s="4" t="s">
        <v>28</v>
      </c>
      <c r="G1977" s="4" t="s">
        <v>28</v>
      </c>
      <c r="H1977" s="4" t="s">
        <v>10</v>
      </c>
    </row>
    <row r="1978" spans="1:8">
      <c r="A1978" t="n">
        <v>17919</v>
      </c>
      <c r="B1978" s="28" t="n">
        <v>45</v>
      </c>
      <c r="C1978" s="7" t="n">
        <v>2</v>
      </c>
      <c r="D1978" s="7" t="n">
        <v>3</v>
      </c>
      <c r="E1978" s="7" t="n">
        <v>-4.26000022888184</v>
      </c>
      <c r="F1978" s="7" t="n">
        <v>42.1500015258789</v>
      </c>
      <c r="G1978" s="7" t="n">
        <v>126.459999084473</v>
      </c>
      <c r="H1978" s="7" t="n">
        <v>0</v>
      </c>
    </row>
    <row r="1979" spans="1:8">
      <c r="A1979" t="s">
        <v>4</v>
      </c>
      <c r="B1979" s="4" t="s">
        <v>5</v>
      </c>
      <c r="C1979" s="4" t="s">
        <v>13</v>
      </c>
      <c r="D1979" s="4" t="s">
        <v>13</v>
      </c>
      <c r="E1979" s="4" t="s">
        <v>28</v>
      </c>
      <c r="F1979" s="4" t="s">
        <v>28</v>
      </c>
      <c r="G1979" s="4" t="s">
        <v>28</v>
      </c>
      <c r="H1979" s="4" t="s">
        <v>10</v>
      </c>
      <c r="I1979" s="4" t="s">
        <v>13</v>
      </c>
    </row>
    <row r="1980" spans="1:8">
      <c r="A1980" t="n">
        <v>17936</v>
      </c>
      <c r="B1980" s="28" t="n">
        <v>45</v>
      </c>
      <c r="C1980" s="7" t="n">
        <v>4</v>
      </c>
      <c r="D1980" s="7" t="n">
        <v>3</v>
      </c>
      <c r="E1980" s="7" t="n">
        <v>36.4099998474121</v>
      </c>
      <c r="F1980" s="7" t="n">
        <v>144.729995727539</v>
      </c>
      <c r="G1980" s="7" t="n">
        <v>356</v>
      </c>
      <c r="H1980" s="7" t="n">
        <v>0</v>
      </c>
      <c r="I1980" s="7" t="n">
        <v>0</v>
      </c>
    </row>
    <row r="1981" spans="1:8">
      <c r="A1981" t="s">
        <v>4</v>
      </c>
      <c r="B1981" s="4" t="s">
        <v>5</v>
      </c>
      <c r="C1981" s="4" t="s">
        <v>13</v>
      </c>
      <c r="D1981" s="4" t="s">
        <v>13</v>
      </c>
      <c r="E1981" s="4" t="s">
        <v>28</v>
      </c>
      <c r="F1981" s="4" t="s">
        <v>10</v>
      </c>
    </row>
    <row r="1982" spans="1:8">
      <c r="A1982" t="n">
        <v>17954</v>
      </c>
      <c r="B1982" s="28" t="n">
        <v>45</v>
      </c>
      <c r="C1982" s="7" t="n">
        <v>5</v>
      </c>
      <c r="D1982" s="7" t="n">
        <v>3</v>
      </c>
      <c r="E1982" s="7" t="n">
        <v>2.29999995231628</v>
      </c>
      <c r="F1982" s="7" t="n">
        <v>0</v>
      </c>
    </row>
    <row r="1983" spans="1:8">
      <c r="A1983" t="s">
        <v>4</v>
      </c>
      <c r="B1983" s="4" t="s">
        <v>5</v>
      </c>
      <c r="C1983" s="4" t="s">
        <v>13</v>
      </c>
      <c r="D1983" s="4" t="s">
        <v>13</v>
      </c>
      <c r="E1983" s="4" t="s">
        <v>28</v>
      </c>
      <c r="F1983" s="4" t="s">
        <v>10</v>
      </c>
    </row>
    <row r="1984" spans="1:8">
      <c r="A1984" t="n">
        <v>17963</v>
      </c>
      <c r="B1984" s="28" t="n">
        <v>45</v>
      </c>
      <c r="C1984" s="7" t="n">
        <v>11</v>
      </c>
      <c r="D1984" s="7" t="n">
        <v>3</v>
      </c>
      <c r="E1984" s="7" t="n">
        <v>37.7000007629395</v>
      </c>
      <c r="F1984" s="7" t="n">
        <v>0</v>
      </c>
    </row>
    <row r="1985" spans="1:9">
      <c r="A1985" t="s">
        <v>4</v>
      </c>
      <c r="B1985" s="4" t="s">
        <v>5</v>
      </c>
      <c r="C1985" s="4" t="s">
        <v>10</v>
      </c>
      <c r="D1985" s="4" t="s">
        <v>10</v>
      </c>
      <c r="E1985" s="4" t="s">
        <v>10</v>
      </c>
    </row>
    <row r="1986" spans="1:9">
      <c r="A1986" t="n">
        <v>17972</v>
      </c>
      <c r="B1986" s="61" t="n">
        <v>61</v>
      </c>
      <c r="C1986" s="7" t="n">
        <v>7032</v>
      </c>
      <c r="D1986" s="7" t="n">
        <v>65533</v>
      </c>
      <c r="E1986" s="7" t="n">
        <v>1000</v>
      </c>
    </row>
    <row r="1987" spans="1:9">
      <c r="A1987" t="s">
        <v>4</v>
      </c>
      <c r="B1987" s="4" t="s">
        <v>5</v>
      </c>
      <c r="C1987" s="4" t="s">
        <v>10</v>
      </c>
      <c r="D1987" s="4" t="s">
        <v>28</v>
      </c>
      <c r="E1987" s="4" t="s">
        <v>28</v>
      </c>
      <c r="F1987" s="4" t="s">
        <v>28</v>
      </c>
      <c r="G1987" s="4" t="s">
        <v>10</v>
      </c>
      <c r="H1987" s="4" t="s">
        <v>10</v>
      </c>
    </row>
    <row r="1988" spans="1:9">
      <c r="A1988" t="n">
        <v>17979</v>
      </c>
      <c r="B1988" s="60" t="n">
        <v>60</v>
      </c>
      <c r="C1988" s="7" t="n">
        <v>0</v>
      </c>
      <c r="D1988" s="7" t="n">
        <v>0</v>
      </c>
      <c r="E1988" s="7" t="n">
        <v>0</v>
      </c>
      <c r="F1988" s="7" t="n">
        <v>0</v>
      </c>
      <c r="G1988" s="7" t="n">
        <v>0</v>
      </c>
      <c r="H1988" s="7" t="n">
        <v>1</v>
      </c>
    </row>
    <row r="1989" spans="1:9">
      <c r="A1989" t="s">
        <v>4</v>
      </c>
      <c r="B1989" s="4" t="s">
        <v>5</v>
      </c>
      <c r="C1989" s="4" t="s">
        <v>10</v>
      </c>
      <c r="D1989" s="4" t="s">
        <v>28</v>
      </c>
      <c r="E1989" s="4" t="s">
        <v>28</v>
      </c>
      <c r="F1989" s="4" t="s">
        <v>28</v>
      </c>
      <c r="G1989" s="4" t="s">
        <v>10</v>
      </c>
      <c r="H1989" s="4" t="s">
        <v>10</v>
      </c>
    </row>
    <row r="1990" spans="1:9">
      <c r="A1990" t="n">
        <v>17998</v>
      </c>
      <c r="B1990" s="60" t="n">
        <v>60</v>
      </c>
      <c r="C1990" s="7" t="n">
        <v>0</v>
      </c>
      <c r="D1990" s="7" t="n">
        <v>0</v>
      </c>
      <c r="E1990" s="7" t="n">
        <v>0</v>
      </c>
      <c r="F1990" s="7" t="n">
        <v>0</v>
      </c>
      <c r="G1990" s="7" t="n">
        <v>0</v>
      </c>
      <c r="H1990" s="7" t="n">
        <v>0</v>
      </c>
    </row>
    <row r="1991" spans="1:9">
      <c r="A1991" t="s">
        <v>4</v>
      </c>
      <c r="B1991" s="4" t="s">
        <v>5</v>
      </c>
      <c r="C1991" s="4" t="s">
        <v>10</v>
      </c>
      <c r="D1991" s="4" t="s">
        <v>10</v>
      </c>
      <c r="E1991" s="4" t="s">
        <v>10</v>
      </c>
    </row>
    <row r="1992" spans="1:9">
      <c r="A1992" t="n">
        <v>18017</v>
      </c>
      <c r="B1992" s="61" t="n">
        <v>61</v>
      </c>
      <c r="C1992" s="7" t="n">
        <v>0</v>
      </c>
      <c r="D1992" s="7" t="n">
        <v>65533</v>
      </c>
      <c r="E1992" s="7" t="n">
        <v>0</v>
      </c>
    </row>
    <row r="1993" spans="1:9">
      <c r="A1993" t="s">
        <v>4</v>
      </c>
      <c r="B1993" s="4" t="s">
        <v>5</v>
      </c>
      <c r="C1993" s="4" t="s">
        <v>13</v>
      </c>
      <c r="D1993" s="4" t="s">
        <v>10</v>
      </c>
    </row>
    <row r="1994" spans="1:9">
      <c r="A1994" t="n">
        <v>18024</v>
      </c>
      <c r="B1994" s="34" t="n">
        <v>58</v>
      </c>
      <c r="C1994" s="7" t="n">
        <v>255</v>
      </c>
      <c r="D1994" s="7" t="n">
        <v>0</v>
      </c>
    </row>
    <row r="1995" spans="1:9">
      <c r="A1995" t="s">
        <v>4</v>
      </c>
      <c r="B1995" s="4" t="s">
        <v>5</v>
      </c>
      <c r="C1995" s="4" t="s">
        <v>10</v>
      </c>
      <c r="D1995" s="4" t="s">
        <v>13</v>
      </c>
      <c r="E1995" s="4" t="s">
        <v>13</v>
      </c>
      <c r="F1995" s="4" t="s">
        <v>6</v>
      </c>
    </row>
    <row r="1996" spans="1:9">
      <c r="A1996" t="n">
        <v>18028</v>
      </c>
      <c r="B1996" s="21" t="n">
        <v>20</v>
      </c>
      <c r="C1996" s="7" t="n">
        <v>7032</v>
      </c>
      <c r="D1996" s="7" t="n">
        <v>2</v>
      </c>
      <c r="E1996" s="7" t="n">
        <v>10</v>
      </c>
      <c r="F1996" s="7" t="s">
        <v>188</v>
      </c>
    </row>
    <row r="1997" spans="1:9">
      <c r="A1997" t="s">
        <v>4</v>
      </c>
      <c r="B1997" s="4" t="s">
        <v>5</v>
      </c>
      <c r="C1997" s="4" t="s">
        <v>10</v>
      </c>
    </row>
    <row r="1998" spans="1:9">
      <c r="A1998" t="n">
        <v>18048</v>
      </c>
      <c r="B1998" s="37" t="n">
        <v>16</v>
      </c>
      <c r="C1998" s="7" t="n">
        <v>500</v>
      </c>
    </row>
    <row r="1999" spans="1:9">
      <c r="A1999" t="s">
        <v>4</v>
      </c>
      <c r="B1999" s="4" t="s">
        <v>5</v>
      </c>
      <c r="C1999" s="4" t="s">
        <v>13</v>
      </c>
      <c r="D1999" s="4" t="s">
        <v>10</v>
      </c>
      <c r="E1999" s="4" t="s">
        <v>6</v>
      </c>
    </row>
    <row r="2000" spans="1:9">
      <c r="A2000" t="n">
        <v>18051</v>
      </c>
      <c r="B2000" s="36" t="n">
        <v>51</v>
      </c>
      <c r="C2000" s="7" t="n">
        <v>4</v>
      </c>
      <c r="D2000" s="7" t="n">
        <v>7032</v>
      </c>
      <c r="E2000" s="7" t="s">
        <v>162</v>
      </c>
    </row>
    <row r="2001" spans="1:8">
      <c r="A2001" t="s">
        <v>4</v>
      </c>
      <c r="B2001" s="4" t="s">
        <v>5</v>
      </c>
      <c r="C2001" s="4" t="s">
        <v>10</v>
      </c>
    </row>
    <row r="2002" spans="1:8">
      <c r="A2002" t="n">
        <v>18065</v>
      </c>
      <c r="B2002" s="37" t="n">
        <v>16</v>
      </c>
      <c r="C2002" s="7" t="n">
        <v>0</v>
      </c>
    </row>
    <row r="2003" spans="1:8">
      <c r="A2003" t="s">
        <v>4</v>
      </c>
      <c r="B2003" s="4" t="s">
        <v>5</v>
      </c>
      <c r="C2003" s="4" t="s">
        <v>10</v>
      </c>
      <c r="D2003" s="4" t="s">
        <v>13</v>
      </c>
      <c r="E2003" s="4" t="s">
        <v>9</v>
      </c>
      <c r="F2003" s="4" t="s">
        <v>38</v>
      </c>
      <c r="G2003" s="4" t="s">
        <v>13</v>
      </c>
      <c r="H2003" s="4" t="s">
        <v>13</v>
      </c>
      <c r="I2003" s="4" t="s">
        <v>13</v>
      </c>
      <c r="J2003" s="4" t="s">
        <v>9</v>
      </c>
      <c r="K2003" s="4" t="s">
        <v>38</v>
      </c>
      <c r="L2003" s="4" t="s">
        <v>13</v>
      </c>
      <c r="M2003" s="4" t="s">
        <v>13</v>
      </c>
      <c r="N2003" s="4" t="s">
        <v>13</v>
      </c>
      <c r="O2003" s="4" t="s">
        <v>9</v>
      </c>
      <c r="P2003" s="4" t="s">
        <v>38</v>
      </c>
      <c r="Q2003" s="4" t="s">
        <v>13</v>
      </c>
      <c r="R2003" s="4" t="s">
        <v>13</v>
      </c>
    </row>
    <row r="2004" spans="1:8">
      <c r="A2004" t="n">
        <v>18068</v>
      </c>
      <c r="B2004" s="38" t="n">
        <v>26</v>
      </c>
      <c r="C2004" s="7" t="n">
        <v>7032</v>
      </c>
      <c r="D2004" s="7" t="n">
        <v>17</v>
      </c>
      <c r="E2004" s="7" t="n">
        <v>18316</v>
      </c>
      <c r="F2004" s="7" t="s">
        <v>189</v>
      </c>
      <c r="G2004" s="7" t="n">
        <v>2</v>
      </c>
      <c r="H2004" s="7" t="n">
        <v>3</v>
      </c>
      <c r="I2004" s="7" t="n">
        <v>17</v>
      </c>
      <c r="J2004" s="7" t="n">
        <v>18317</v>
      </c>
      <c r="K2004" s="7" t="s">
        <v>190</v>
      </c>
      <c r="L2004" s="7" t="n">
        <v>2</v>
      </c>
      <c r="M2004" s="7" t="n">
        <v>3</v>
      </c>
      <c r="N2004" s="7" t="n">
        <v>17</v>
      </c>
      <c r="O2004" s="7" t="n">
        <v>18318</v>
      </c>
      <c r="P2004" s="7" t="s">
        <v>191</v>
      </c>
      <c r="Q2004" s="7" t="n">
        <v>2</v>
      </c>
      <c r="R2004" s="7" t="n">
        <v>0</v>
      </c>
    </row>
    <row r="2005" spans="1:8">
      <c r="A2005" t="s">
        <v>4</v>
      </c>
      <c r="B2005" s="4" t="s">
        <v>5</v>
      </c>
    </row>
    <row r="2006" spans="1:8">
      <c r="A2006" t="n">
        <v>18339</v>
      </c>
      <c r="B2006" s="32" t="n">
        <v>28</v>
      </c>
    </row>
    <row r="2007" spans="1:8">
      <c r="A2007" t="s">
        <v>4</v>
      </c>
      <c r="B2007" s="4" t="s">
        <v>5</v>
      </c>
      <c r="C2007" s="4" t="s">
        <v>10</v>
      </c>
      <c r="D2007" s="4" t="s">
        <v>13</v>
      </c>
    </row>
    <row r="2008" spans="1:8">
      <c r="A2008" t="n">
        <v>18340</v>
      </c>
      <c r="B2008" s="40" t="n">
        <v>89</v>
      </c>
      <c r="C2008" s="7" t="n">
        <v>65533</v>
      </c>
      <c r="D2008" s="7" t="n">
        <v>1</v>
      </c>
    </row>
    <row r="2009" spans="1:8">
      <c r="A2009" t="s">
        <v>4</v>
      </c>
      <c r="B2009" s="4" t="s">
        <v>5</v>
      </c>
      <c r="C2009" s="4" t="s">
        <v>13</v>
      </c>
      <c r="D2009" s="4" t="s">
        <v>10</v>
      </c>
      <c r="E2009" s="4" t="s">
        <v>28</v>
      </c>
    </row>
    <row r="2010" spans="1:8">
      <c r="A2010" t="n">
        <v>18344</v>
      </c>
      <c r="B2010" s="34" t="n">
        <v>58</v>
      </c>
      <c r="C2010" s="7" t="n">
        <v>101</v>
      </c>
      <c r="D2010" s="7" t="n">
        <v>300</v>
      </c>
      <c r="E2010" s="7" t="n">
        <v>1</v>
      </c>
    </row>
    <row r="2011" spans="1:8">
      <c r="A2011" t="s">
        <v>4</v>
      </c>
      <c r="B2011" s="4" t="s">
        <v>5</v>
      </c>
      <c r="C2011" s="4" t="s">
        <v>13</v>
      </c>
      <c r="D2011" s="4" t="s">
        <v>10</v>
      </c>
    </row>
    <row r="2012" spans="1:8">
      <c r="A2012" t="n">
        <v>18352</v>
      </c>
      <c r="B2012" s="34" t="n">
        <v>58</v>
      </c>
      <c r="C2012" s="7" t="n">
        <v>254</v>
      </c>
      <c r="D2012" s="7" t="n">
        <v>0</v>
      </c>
    </row>
    <row r="2013" spans="1:8">
      <c r="A2013" t="s">
        <v>4</v>
      </c>
      <c r="B2013" s="4" t="s">
        <v>5</v>
      </c>
      <c r="C2013" s="4" t="s">
        <v>13</v>
      </c>
      <c r="D2013" s="4" t="s">
        <v>13</v>
      </c>
      <c r="E2013" s="4" t="s">
        <v>28</v>
      </c>
      <c r="F2013" s="4" t="s">
        <v>28</v>
      </c>
      <c r="G2013" s="4" t="s">
        <v>28</v>
      </c>
      <c r="H2013" s="4" t="s">
        <v>10</v>
      </c>
    </row>
    <row r="2014" spans="1:8">
      <c r="A2014" t="n">
        <v>18356</v>
      </c>
      <c r="B2014" s="28" t="n">
        <v>45</v>
      </c>
      <c r="C2014" s="7" t="n">
        <v>2</v>
      </c>
      <c r="D2014" s="7" t="n">
        <v>3</v>
      </c>
      <c r="E2014" s="7" t="n">
        <v>-8.64000034332275</v>
      </c>
      <c r="F2014" s="7" t="n">
        <v>40.0900001525879</v>
      </c>
      <c r="G2014" s="7" t="n">
        <v>129.360000610352</v>
      </c>
      <c r="H2014" s="7" t="n">
        <v>0</v>
      </c>
    </row>
    <row r="2015" spans="1:8">
      <c r="A2015" t="s">
        <v>4</v>
      </c>
      <c r="B2015" s="4" t="s">
        <v>5</v>
      </c>
      <c r="C2015" s="4" t="s">
        <v>13</v>
      </c>
      <c r="D2015" s="4" t="s">
        <v>13</v>
      </c>
      <c r="E2015" s="4" t="s">
        <v>28</v>
      </c>
      <c r="F2015" s="4" t="s">
        <v>28</v>
      </c>
      <c r="G2015" s="4" t="s">
        <v>28</v>
      </c>
      <c r="H2015" s="4" t="s">
        <v>10</v>
      </c>
      <c r="I2015" s="4" t="s">
        <v>13</v>
      </c>
    </row>
    <row r="2016" spans="1:8">
      <c r="A2016" t="n">
        <v>18373</v>
      </c>
      <c r="B2016" s="28" t="n">
        <v>45</v>
      </c>
      <c r="C2016" s="7" t="n">
        <v>4</v>
      </c>
      <c r="D2016" s="7" t="n">
        <v>3</v>
      </c>
      <c r="E2016" s="7" t="n">
        <v>25.3199996948242</v>
      </c>
      <c r="F2016" s="7" t="n">
        <v>181.550003051758</v>
      </c>
      <c r="G2016" s="7" t="n">
        <v>0</v>
      </c>
      <c r="H2016" s="7" t="n">
        <v>0</v>
      </c>
      <c r="I2016" s="7" t="n">
        <v>0</v>
      </c>
    </row>
    <row r="2017" spans="1:18">
      <c r="A2017" t="s">
        <v>4</v>
      </c>
      <c r="B2017" s="4" t="s">
        <v>5</v>
      </c>
      <c r="C2017" s="4" t="s">
        <v>13</v>
      </c>
      <c r="D2017" s="4" t="s">
        <v>13</v>
      </c>
      <c r="E2017" s="4" t="s">
        <v>28</v>
      </c>
      <c r="F2017" s="4" t="s">
        <v>10</v>
      </c>
    </row>
    <row r="2018" spans="1:18">
      <c r="A2018" t="n">
        <v>18391</v>
      </c>
      <c r="B2018" s="28" t="n">
        <v>45</v>
      </c>
      <c r="C2018" s="7" t="n">
        <v>5</v>
      </c>
      <c r="D2018" s="7" t="n">
        <v>3</v>
      </c>
      <c r="E2018" s="7" t="n">
        <v>1</v>
      </c>
      <c r="F2018" s="7" t="n">
        <v>0</v>
      </c>
    </row>
    <row r="2019" spans="1:18">
      <c r="A2019" t="s">
        <v>4</v>
      </c>
      <c r="B2019" s="4" t="s">
        <v>5</v>
      </c>
      <c r="C2019" s="4" t="s">
        <v>13</v>
      </c>
      <c r="D2019" s="4" t="s">
        <v>13</v>
      </c>
      <c r="E2019" s="4" t="s">
        <v>28</v>
      </c>
      <c r="F2019" s="4" t="s">
        <v>10</v>
      </c>
    </row>
    <row r="2020" spans="1:18">
      <c r="A2020" t="n">
        <v>18400</v>
      </c>
      <c r="B2020" s="28" t="n">
        <v>45</v>
      </c>
      <c r="C2020" s="7" t="n">
        <v>11</v>
      </c>
      <c r="D2020" s="7" t="n">
        <v>3</v>
      </c>
      <c r="E2020" s="7" t="n">
        <v>36.5999984741211</v>
      </c>
      <c r="F2020" s="7" t="n">
        <v>0</v>
      </c>
    </row>
    <row r="2021" spans="1:18">
      <c r="A2021" t="s">
        <v>4</v>
      </c>
      <c r="B2021" s="4" t="s">
        <v>5</v>
      </c>
      <c r="C2021" s="4" t="s">
        <v>13</v>
      </c>
      <c r="D2021" s="4" t="s">
        <v>10</v>
      </c>
      <c r="E2021" s="4" t="s">
        <v>6</v>
      </c>
      <c r="F2021" s="4" t="s">
        <v>6</v>
      </c>
      <c r="G2021" s="4" t="s">
        <v>6</v>
      </c>
      <c r="H2021" s="4" t="s">
        <v>6</v>
      </c>
    </row>
    <row r="2022" spans="1:18">
      <c r="A2022" t="n">
        <v>18409</v>
      </c>
      <c r="B2022" s="36" t="n">
        <v>51</v>
      </c>
      <c r="C2022" s="7" t="n">
        <v>3</v>
      </c>
      <c r="D2022" s="7" t="n">
        <v>0</v>
      </c>
      <c r="E2022" s="7" t="s">
        <v>192</v>
      </c>
      <c r="F2022" s="7" t="s">
        <v>112</v>
      </c>
      <c r="G2022" s="7" t="s">
        <v>46</v>
      </c>
      <c r="H2022" s="7" t="s">
        <v>47</v>
      </c>
    </row>
    <row r="2023" spans="1:18">
      <c r="A2023" t="s">
        <v>4</v>
      </c>
      <c r="B2023" s="4" t="s">
        <v>5</v>
      </c>
      <c r="C2023" s="4" t="s">
        <v>10</v>
      </c>
      <c r="D2023" s="4" t="s">
        <v>28</v>
      </c>
      <c r="E2023" s="4" t="s">
        <v>28</v>
      </c>
      <c r="F2023" s="4" t="s">
        <v>28</v>
      </c>
      <c r="G2023" s="4" t="s">
        <v>10</v>
      </c>
      <c r="H2023" s="4" t="s">
        <v>10</v>
      </c>
    </row>
    <row r="2024" spans="1:18">
      <c r="A2024" t="n">
        <v>18422</v>
      </c>
      <c r="B2024" s="60" t="n">
        <v>60</v>
      </c>
      <c r="C2024" s="7" t="n">
        <v>7032</v>
      </c>
      <c r="D2024" s="7" t="n">
        <v>0</v>
      </c>
      <c r="E2024" s="7" t="n">
        <v>0</v>
      </c>
      <c r="F2024" s="7" t="n">
        <v>0</v>
      </c>
      <c r="G2024" s="7" t="n">
        <v>0</v>
      </c>
      <c r="H2024" s="7" t="n">
        <v>1</v>
      </c>
    </row>
    <row r="2025" spans="1:18">
      <c r="A2025" t="s">
        <v>4</v>
      </c>
      <c r="B2025" s="4" t="s">
        <v>5</v>
      </c>
      <c r="C2025" s="4" t="s">
        <v>10</v>
      </c>
      <c r="D2025" s="4" t="s">
        <v>28</v>
      </c>
      <c r="E2025" s="4" t="s">
        <v>28</v>
      </c>
      <c r="F2025" s="4" t="s">
        <v>28</v>
      </c>
      <c r="G2025" s="4" t="s">
        <v>10</v>
      </c>
      <c r="H2025" s="4" t="s">
        <v>10</v>
      </c>
    </row>
    <row r="2026" spans="1:18">
      <c r="A2026" t="n">
        <v>18441</v>
      </c>
      <c r="B2026" s="60" t="n">
        <v>60</v>
      </c>
      <c r="C2026" s="7" t="n">
        <v>7032</v>
      </c>
      <c r="D2026" s="7" t="n">
        <v>0</v>
      </c>
      <c r="E2026" s="7" t="n">
        <v>0</v>
      </c>
      <c r="F2026" s="7" t="n">
        <v>0</v>
      </c>
      <c r="G2026" s="7" t="n">
        <v>0</v>
      </c>
      <c r="H2026" s="7" t="n">
        <v>0</v>
      </c>
    </row>
    <row r="2027" spans="1:18">
      <c r="A2027" t="s">
        <v>4</v>
      </c>
      <c r="B2027" s="4" t="s">
        <v>5</v>
      </c>
      <c r="C2027" s="4" t="s">
        <v>10</v>
      </c>
      <c r="D2027" s="4" t="s">
        <v>10</v>
      </c>
      <c r="E2027" s="4" t="s">
        <v>10</v>
      </c>
    </row>
    <row r="2028" spans="1:18">
      <c r="A2028" t="n">
        <v>18460</v>
      </c>
      <c r="B2028" s="61" t="n">
        <v>61</v>
      </c>
      <c r="C2028" s="7" t="n">
        <v>7032</v>
      </c>
      <c r="D2028" s="7" t="n">
        <v>65533</v>
      </c>
      <c r="E2028" s="7" t="n">
        <v>0</v>
      </c>
    </row>
    <row r="2029" spans="1:18">
      <c r="A2029" t="s">
        <v>4</v>
      </c>
      <c r="B2029" s="4" t="s">
        <v>5</v>
      </c>
      <c r="C2029" s="4" t="s">
        <v>10</v>
      </c>
      <c r="D2029" s="4" t="s">
        <v>10</v>
      </c>
      <c r="E2029" s="4" t="s">
        <v>10</v>
      </c>
    </row>
    <row r="2030" spans="1:18">
      <c r="A2030" t="n">
        <v>18467</v>
      </c>
      <c r="B2030" s="61" t="n">
        <v>61</v>
      </c>
      <c r="C2030" s="7" t="n">
        <v>0</v>
      </c>
      <c r="D2030" s="7" t="n">
        <v>7032</v>
      </c>
      <c r="E2030" s="7" t="n">
        <v>5000</v>
      </c>
    </row>
    <row r="2031" spans="1:18">
      <c r="A2031" t="s">
        <v>4</v>
      </c>
      <c r="B2031" s="4" t="s">
        <v>5</v>
      </c>
      <c r="C2031" s="4" t="s">
        <v>13</v>
      </c>
      <c r="D2031" s="4" t="s">
        <v>10</v>
      </c>
    </row>
    <row r="2032" spans="1:18">
      <c r="A2032" t="n">
        <v>18474</v>
      </c>
      <c r="B2032" s="34" t="n">
        <v>58</v>
      </c>
      <c r="C2032" s="7" t="n">
        <v>255</v>
      </c>
      <c r="D2032" s="7" t="n">
        <v>0</v>
      </c>
    </row>
    <row r="2033" spans="1:8">
      <c r="A2033" t="s">
        <v>4</v>
      </c>
      <c r="B2033" s="4" t="s">
        <v>5</v>
      </c>
      <c r="C2033" s="4" t="s">
        <v>10</v>
      </c>
    </row>
    <row r="2034" spans="1:8">
      <c r="A2034" t="n">
        <v>18478</v>
      </c>
      <c r="B2034" s="37" t="n">
        <v>16</v>
      </c>
      <c r="C2034" s="7" t="n">
        <v>300</v>
      </c>
    </row>
    <row r="2035" spans="1:8">
      <c r="A2035" t="s">
        <v>4</v>
      </c>
      <c r="B2035" s="4" t="s">
        <v>5</v>
      </c>
      <c r="C2035" s="4" t="s">
        <v>13</v>
      </c>
      <c r="D2035" s="4" t="s">
        <v>28</v>
      </c>
      <c r="E2035" s="4" t="s">
        <v>28</v>
      </c>
      <c r="F2035" s="4" t="s">
        <v>28</v>
      </c>
    </row>
    <row r="2036" spans="1:8">
      <c r="A2036" t="n">
        <v>18481</v>
      </c>
      <c r="B2036" s="28" t="n">
        <v>45</v>
      </c>
      <c r="C2036" s="7" t="n">
        <v>9</v>
      </c>
      <c r="D2036" s="7" t="n">
        <v>0.0399999991059303</v>
      </c>
      <c r="E2036" s="7" t="n">
        <v>0.0399999991059303</v>
      </c>
      <c r="F2036" s="7" t="n">
        <v>0.150000005960464</v>
      </c>
    </row>
    <row r="2037" spans="1:8">
      <c r="A2037" t="s">
        <v>4</v>
      </c>
      <c r="B2037" s="4" t="s">
        <v>5</v>
      </c>
      <c r="C2037" s="4" t="s">
        <v>13</v>
      </c>
      <c r="D2037" s="4" t="s">
        <v>10</v>
      </c>
      <c r="E2037" s="4" t="s">
        <v>6</v>
      </c>
    </row>
    <row r="2038" spans="1:8">
      <c r="A2038" t="n">
        <v>18495</v>
      </c>
      <c r="B2038" s="36" t="n">
        <v>51</v>
      </c>
      <c r="C2038" s="7" t="n">
        <v>4</v>
      </c>
      <c r="D2038" s="7" t="n">
        <v>0</v>
      </c>
      <c r="E2038" s="7" t="s">
        <v>193</v>
      </c>
    </row>
    <row r="2039" spans="1:8">
      <c r="A2039" t="s">
        <v>4</v>
      </c>
      <c r="B2039" s="4" t="s">
        <v>5</v>
      </c>
      <c r="C2039" s="4" t="s">
        <v>10</v>
      </c>
    </row>
    <row r="2040" spans="1:8">
      <c r="A2040" t="n">
        <v>18509</v>
      </c>
      <c r="B2040" s="37" t="n">
        <v>16</v>
      </c>
      <c r="C2040" s="7" t="n">
        <v>0</v>
      </c>
    </row>
    <row r="2041" spans="1:8">
      <c r="A2041" t="s">
        <v>4</v>
      </c>
      <c r="B2041" s="4" t="s">
        <v>5</v>
      </c>
      <c r="C2041" s="4" t="s">
        <v>10</v>
      </c>
      <c r="D2041" s="4" t="s">
        <v>13</v>
      </c>
      <c r="E2041" s="4" t="s">
        <v>9</v>
      </c>
      <c r="F2041" s="4" t="s">
        <v>38</v>
      </c>
      <c r="G2041" s="4" t="s">
        <v>13</v>
      </c>
      <c r="H2041" s="4" t="s">
        <v>13</v>
      </c>
    </row>
    <row r="2042" spans="1:8">
      <c r="A2042" t="n">
        <v>18512</v>
      </c>
      <c r="B2042" s="38" t="n">
        <v>26</v>
      </c>
      <c r="C2042" s="7" t="n">
        <v>0</v>
      </c>
      <c r="D2042" s="7" t="n">
        <v>17</v>
      </c>
      <c r="E2042" s="7" t="n">
        <v>52332</v>
      </c>
      <c r="F2042" s="7" t="s">
        <v>132</v>
      </c>
      <c r="G2042" s="7" t="n">
        <v>2</v>
      </c>
      <c r="H2042" s="7" t="n">
        <v>0</v>
      </c>
    </row>
    <row r="2043" spans="1:8">
      <c r="A2043" t="s">
        <v>4</v>
      </c>
      <c r="B2043" s="4" t="s">
        <v>5</v>
      </c>
    </row>
    <row r="2044" spans="1:8">
      <c r="A2044" t="n">
        <v>18526</v>
      </c>
      <c r="B2044" s="32" t="n">
        <v>28</v>
      </c>
    </row>
    <row r="2045" spans="1:8">
      <c r="A2045" t="s">
        <v>4</v>
      </c>
      <c r="B2045" s="4" t="s">
        <v>5</v>
      </c>
      <c r="C2045" s="4" t="s">
        <v>10</v>
      </c>
      <c r="D2045" s="4" t="s">
        <v>13</v>
      </c>
    </row>
    <row r="2046" spans="1:8">
      <c r="A2046" t="n">
        <v>18527</v>
      </c>
      <c r="B2046" s="40" t="n">
        <v>89</v>
      </c>
      <c r="C2046" s="7" t="n">
        <v>65533</v>
      </c>
      <c r="D2046" s="7" t="n">
        <v>1</v>
      </c>
    </row>
    <row r="2047" spans="1:8">
      <c r="A2047" t="s">
        <v>4</v>
      </c>
      <c r="B2047" s="4" t="s">
        <v>5</v>
      </c>
      <c r="C2047" s="4" t="s">
        <v>10</v>
      </c>
      <c r="D2047" s="4" t="s">
        <v>13</v>
      </c>
      <c r="E2047" s="4" t="s">
        <v>13</v>
      </c>
      <c r="F2047" s="4" t="s">
        <v>6</v>
      </c>
    </row>
    <row r="2048" spans="1:8">
      <c r="A2048" t="n">
        <v>18531</v>
      </c>
      <c r="B2048" s="51" t="n">
        <v>47</v>
      </c>
      <c r="C2048" s="7" t="n">
        <v>0</v>
      </c>
      <c r="D2048" s="7" t="n">
        <v>0</v>
      </c>
      <c r="E2048" s="7" t="n">
        <v>0</v>
      </c>
      <c r="F2048" s="7" t="s">
        <v>66</v>
      </c>
    </row>
    <row r="2049" spans="1:8">
      <c r="A2049" t="s">
        <v>4</v>
      </c>
      <c r="B2049" s="4" t="s">
        <v>5</v>
      </c>
      <c r="C2049" s="4" t="s">
        <v>10</v>
      </c>
      <c r="D2049" s="4" t="s">
        <v>10</v>
      </c>
      <c r="E2049" s="4" t="s">
        <v>10</v>
      </c>
    </row>
    <row r="2050" spans="1:8">
      <c r="A2050" t="n">
        <v>18544</v>
      </c>
      <c r="B2050" s="61" t="n">
        <v>61</v>
      </c>
      <c r="C2050" s="7" t="n">
        <v>0</v>
      </c>
      <c r="D2050" s="7" t="n">
        <v>65533</v>
      </c>
      <c r="E2050" s="7" t="n">
        <v>1000</v>
      </c>
    </row>
    <row r="2051" spans="1:8">
      <c r="A2051" t="s">
        <v>4</v>
      </c>
      <c r="B2051" s="4" t="s">
        <v>5</v>
      </c>
      <c r="C2051" s="4" t="s">
        <v>10</v>
      </c>
      <c r="D2051" s="4" t="s">
        <v>28</v>
      </c>
      <c r="E2051" s="4" t="s">
        <v>28</v>
      </c>
      <c r="F2051" s="4" t="s">
        <v>28</v>
      </c>
      <c r="G2051" s="4" t="s">
        <v>10</v>
      </c>
      <c r="H2051" s="4" t="s">
        <v>10</v>
      </c>
    </row>
    <row r="2052" spans="1:8">
      <c r="A2052" t="n">
        <v>18551</v>
      </c>
      <c r="B2052" s="60" t="n">
        <v>60</v>
      </c>
      <c r="C2052" s="7" t="n">
        <v>0</v>
      </c>
      <c r="D2052" s="7" t="n">
        <v>20</v>
      </c>
      <c r="E2052" s="7" t="n">
        <v>0</v>
      </c>
      <c r="F2052" s="7" t="n">
        <v>0</v>
      </c>
      <c r="G2052" s="7" t="n">
        <v>300</v>
      </c>
      <c r="H2052" s="7" t="n">
        <v>0</v>
      </c>
    </row>
    <row r="2053" spans="1:8">
      <c r="A2053" t="s">
        <v>4</v>
      </c>
      <c r="B2053" s="4" t="s">
        <v>5</v>
      </c>
      <c r="C2053" s="4" t="s">
        <v>10</v>
      </c>
    </row>
    <row r="2054" spans="1:8">
      <c r="A2054" t="n">
        <v>18570</v>
      </c>
      <c r="B2054" s="37" t="n">
        <v>16</v>
      </c>
      <c r="C2054" s="7" t="n">
        <v>500</v>
      </c>
    </row>
    <row r="2055" spans="1:8">
      <c r="A2055" t="s">
        <v>4</v>
      </c>
      <c r="B2055" s="4" t="s">
        <v>5</v>
      </c>
      <c r="C2055" s="4" t="s">
        <v>10</v>
      </c>
      <c r="D2055" s="4" t="s">
        <v>10</v>
      </c>
      <c r="E2055" s="4" t="s">
        <v>28</v>
      </c>
      <c r="F2055" s="4" t="s">
        <v>28</v>
      </c>
      <c r="G2055" s="4" t="s">
        <v>28</v>
      </c>
      <c r="H2055" s="4" t="s">
        <v>28</v>
      </c>
      <c r="I2055" s="4" t="s">
        <v>13</v>
      </c>
      <c r="J2055" s="4" t="s">
        <v>10</v>
      </c>
    </row>
    <row r="2056" spans="1:8">
      <c r="A2056" t="n">
        <v>18573</v>
      </c>
      <c r="B2056" s="71" t="n">
        <v>55</v>
      </c>
      <c r="C2056" s="7" t="n">
        <v>0</v>
      </c>
      <c r="D2056" s="7" t="n">
        <v>65533</v>
      </c>
      <c r="E2056" s="7" t="n">
        <v>-5.17999982833862</v>
      </c>
      <c r="F2056" s="7" t="n">
        <v>38.3300018310547</v>
      </c>
      <c r="G2056" s="7" t="n">
        <v>127.25</v>
      </c>
      <c r="H2056" s="7" t="n">
        <v>2.79999995231628</v>
      </c>
      <c r="I2056" s="7" t="n">
        <v>2</v>
      </c>
      <c r="J2056" s="7" t="n">
        <v>0</v>
      </c>
    </row>
    <row r="2057" spans="1:8">
      <c r="A2057" t="s">
        <v>4</v>
      </c>
      <c r="B2057" s="4" t="s">
        <v>5</v>
      </c>
      <c r="C2057" s="4" t="s">
        <v>10</v>
      </c>
    </row>
    <row r="2058" spans="1:8">
      <c r="A2058" t="n">
        <v>18597</v>
      </c>
      <c r="B2058" s="37" t="n">
        <v>16</v>
      </c>
      <c r="C2058" s="7" t="n">
        <v>500</v>
      </c>
    </row>
    <row r="2059" spans="1:8">
      <c r="A2059" t="s">
        <v>4</v>
      </c>
      <c r="B2059" s="4" t="s">
        <v>5</v>
      </c>
      <c r="C2059" s="4" t="s">
        <v>13</v>
      </c>
      <c r="D2059" s="4" t="s">
        <v>10</v>
      </c>
      <c r="E2059" s="4" t="s">
        <v>28</v>
      </c>
    </row>
    <row r="2060" spans="1:8">
      <c r="A2060" t="n">
        <v>18600</v>
      </c>
      <c r="B2060" s="34" t="n">
        <v>58</v>
      </c>
      <c r="C2060" s="7" t="n">
        <v>101</v>
      </c>
      <c r="D2060" s="7" t="n">
        <v>300</v>
      </c>
      <c r="E2060" s="7" t="n">
        <v>1</v>
      </c>
    </row>
    <row r="2061" spans="1:8">
      <c r="A2061" t="s">
        <v>4</v>
      </c>
      <c r="B2061" s="4" t="s">
        <v>5</v>
      </c>
      <c r="C2061" s="4" t="s">
        <v>13</v>
      </c>
      <c r="D2061" s="4" t="s">
        <v>10</v>
      </c>
    </row>
    <row r="2062" spans="1:8">
      <c r="A2062" t="n">
        <v>18608</v>
      </c>
      <c r="B2062" s="34" t="n">
        <v>58</v>
      </c>
      <c r="C2062" s="7" t="n">
        <v>254</v>
      </c>
      <c r="D2062" s="7" t="n">
        <v>0</v>
      </c>
    </row>
    <row r="2063" spans="1:8">
      <c r="A2063" t="s">
        <v>4</v>
      </c>
      <c r="B2063" s="4" t="s">
        <v>5</v>
      </c>
      <c r="C2063" s="4" t="s">
        <v>10</v>
      </c>
      <c r="D2063" s="4" t="s">
        <v>28</v>
      </c>
      <c r="E2063" s="4" t="s">
        <v>28</v>
      </c>
      <c r="F2063" s="4" t="s">
        <v>28</v>
      </c>
      <c r="G2063" s="4" t="s">
        <v>10</v>
      </c>
      <c r="H2063" s="4" t="s">
        <v>10</v>
      </c>
    </row>
    <row r="2064" spans="1:8">
      <c r="A2064" t="n">
        <v>18612</v>
      </c>
      <c r="B2064" s="60" t="n">
        <v>60</v>
      </c>
      <c r="C2064" s="7" t="n">
        <v>0</v>
      </c>
      <c r="D2064" s="7" t="n">
        <v>0</v>
      </c>
      <c r="E2064" s="7" t="n">
        <v>0</v>
      </c>
      <c r="F2064" s="7" t="n">
        <v>0</v>
      </c>
      <c r="G2064" s="7" t="n">
        <v>0</v>
      </c>
      <c r="H2064" s="7" t="n">
        <v>0</v>
      </c>
    </row>
    <row r="2065" spans="1:10">
      <c r="A2065" t="s">
        <v>4</v>
      </c>
      <c r="B2065" s="4" t="s">
        <v>5</v>
      </c>
      <c r="C2065" s="4" t="s">
        <v>13</v>
      </c>
      <c r="D2065" s="4" t="s">
        <v>13</v>
      </c>
      <c r="E2065" s="4" t="s">
        <v>28</v>
      </c>
      <c r="F2065" s="4" t="s">
        <v>28</v>
      </c>
      <c r="G2065" s="4" t="s">
        <v>28</v>
      </c>
      <c r="H2065" s="4" t="s">
        <v>10</v>
      </c>
    </row>
    <row r="2066" spans="1:10">
      <c r="A2066" t="n">
        <v>18631</v>
      </c>
      <c r="B2066" s="28" t="n">
        <v>45</v>
      </c>
      <c r="C2066" s="7" t="n">
        <v>2</v>
      </c>
      <c r="D2066" s="7" t="n">
        <v>3</v>
      </c>
      <c r="E2066" s="7" t="n">
        <v>-8.1899995803833</v>
      </c>
      <c r="F2066" s="7" t="n">
        <v>39.4599990844727</v>
      </c>
      <c r="G2066" s="7" t="n">
        <v>126.870002746582</v>
      </c>
      <c r="H2066" s="7" t="n">
        <v>0</v>
      </c>
    </row>
    <row r="2067" spans="1:10">
      <c r="A2067" t="s">
        <v>4</v>
      </c>
      <c r="B2067" s="4" t="s">
        <v>5</v>
      </c>
      <c r="C2067" s="4" t="s">
        <v>13</v>
      </c>
      <c r="D2067" s="4" t="s">
        <v>13</v>
      </c>
      <c r="E2067" s="4" t="s">
        <v>28</v>
      </c>
      <c r="F2067" s="4" t="s">
        <v>28</v>
      </c>
      <c r="G2067" s="4" t="s">
        <v>28</v>
      </c>
      <c r="H2067" s="4" t="s">
        <v>10</v>
      </c>
      <c r="I2067" s="4" t="s">
        <v>13</v>
      </c>
    </row>
    <row r="2068" spans="1:10">
      <c r="A2068" t="n">
        <v>18648</v>
      </c>
      <c r="B2068" s="28" t="n">
        <v>45</v>
      </c>
      <c r="C2068" s="7" t="n">
        <v>4</v>
      </c>
      <c r="D2068" s="7" t="n">
        <v>3</v>
      </c>
      <c r="E2068" s="7" t="n">
        <v>345.950012207031</v>
      </c>
      <c r="F2068" s="7" t="n">
        <v>257.570007324219</v>
      </c>
      <c r="G2068" s="7" t="n">
        <v>360</v>
      </c>
      <c r="H2068" s="7" t="n">
        <v>0</v>
      </c>
      <c r="I2068" s="7" t="n">
        <v>0</v>
      </c>
    </row>
    <row r="2069" spans="1:10">
      <c r="A2069" t="s">
        <v>4</v>
      </c>
      <c r="B2069" s="4" t="s">
        <v>5</v>
      </c>
      <c r="C2069" s="4" t="s">
        <v>13</v>
      </c>
      <c r="D2069" s="4" t="s">
        <v>13</v>
      </c>
      <c r="E2069" s="4" t="s">
        <v>28</v>
      </c>
      <c r="F2069" s="4" t="s">
        <v>10</v>
      </c>
    </row>
    <row r="2070" spans="1:10">
      <c r="A2070" t="n">
        <v>18666</v>
      </c>
      <c r="B2070" s="28" t="n">
        <v>45</v>
      </c>
      <c r="C2070" s="7" t="n">
        <v>5</v>
      </c>
      <c r="D2070" s="7" t="n">
        <v>3</v>
      </c>
      <c r="E2070" s="7" t="n">
        <v>3</v>
      </c>
      <c r="F2070" s="7" t="n">
        <v>0</v>
      </c>
    </row>
    <row r="2071" spans="1:10">
      <c r="A2071" t="s">
        <v>4</v>
      </c>
      <c r="B2071" s="4" t="s">
        <v>5</v>
      </c>
      <c r="C2071" s="4" t="s">
        <v>13</v>
      </c>
      <c r="D2071" s="4" t="s">
        <v>13</v>
      </c>
      <c r="E2071" s="4" t="s">
        <v>28</v>
      </c>
      <c r="F2071" s="4" t="s">
        <v>10</v>
      </c>
    </row>
    <row r="2072" spans="1:10">
      <c r="A2072" t="n">
        <v>18675</v>
      </c>
      <c r="B2072" s="28" t="n">
        <v>45</v>
      </c>
      <c r="C2072" s="7" t="n">
        <v>11</v>
      </c>
      <c r="D2072" s="7" t="n">
        <v>3</v>
      </c>
      <c r="E2072" s="7" t="n">
        <v>37.0999984741211</v>
      </c>
      <c r="F2072" s="7" t="n">
        <v>0</v>
      </c>
    </row>
    <row r="2073" spans="1:10">
      <c r="A2073" t="s">
        <v>4</v>
      </c>
      <c r="B2073" s="4" t="s">
        <v>5</v>
      </c>
      <c r="C2073" s="4" t="s">
        <v>13</v>
      </c>
      <c r="D2073" s="4" t="s">
        <v>13</v>
      </c>
      <c r="E2073" s="4" t="s">
        <v>28</v>
      </c>
      <c r="F2073" s="4" t="s">
        <v>28</v>
      </c>
      <c r="G2073" s="4" t="s">
        <v>28</v>
      </c>
      <c r="H2073" s="4" t="s">
        <v>10</v>
      </c>
      <c r="I2073" s="4" t="s">
        <v>13</v>
      </c>
    </row>
    <row r="2074" spans="1:10">
      <c r="A2074" t="n">
        <v>18684</v>
      </c>
      <c r="B2074" s="28" t="n">
        <v>45</v>
      </c>
      <c r="C2074" s="7" t="n">
        <v>4</v>
      </c>
      <c r="D2074" s="7" t="n">
        <v>3</v>
      </c>
      <c r="E2074" s="7" t="n">
        <v>345.950012207031</v>
      </c>
      <c r="F2074" s="7" t="n">
        <v>279.429992675781</v>
      </c>
      <c r="G2074" s="7" t="n">
        <v>360</v>
      </c>
      <c r="H2074" s="7" t="n">
        <v>1000</v>
      </c>
      <c r="I2074" s="7" t="n">
        <v>0</v>
      </c>
    </row>
    <row r="2075" spans="1:10">
      <c r="A2075" t="s">
        <v>4</v>
      </c>
      <c r="B2075" s="4" t="s">
        <v>5</v>
      </c>
      <c r="C2075" s="4" t="s">
        <v>10</v>
      </c>
      <c r="D2075" s="4" t="s">
        <v>28</v>
      </c>
      <c r="E2075" s="4" t="s">
        <v>28</v>
      </c>
      <c r="F2075" s="4" t="s">
        <v>28</v>
      </c>
      <c r="G2075" s="4" t="s">
        <v>10</v>
      </c>
      <c r="H2075" s="4" t="s">
        <v>10</v>
      </c>
    </row>
    <row r="2076" spans="1:10">
      <c r="A2076" t="n">
        <v>18702</v>
      </c>
      <c r="B2076" s="60" t="n">
        <v>60</v>
      </c>
      <c r="C2076" s="7" t="n">
        <v>0</v>
      </c>
      <c r="D2076" s="7" t="n">
        <v>0</v>
      </c>
      <c r="E2076" s="7" t="n">
        <v>0</v>
      </c>
      <c r="F2076" s="7" t="n">
        <v>0</v>
      </c>
      <c r="G2076" s="7" t="n">
        <v>0</v>
      </c>
      <c r="H2076" s="7" t="n">
        <v>1</v>
      </c>
    </row>
    <row r="2077" spans="1:10">
      <c r="A2077" t="s">
        <v>4</v>
      </c>
      <c r="B2077" s="4" t="s">
        <v>5</v>
      </c>
      <c r="C2077" s="4" t="s">
        <v>10</v>
      </c>
      <c r="D2077" s="4" t="s">
        <v>28</v>
      </c>
      <c r="E2077" s="4" t="s">
        <v>28</v>
      </c>
      <c r="F2077" s="4" t="s">
        <v>28</v>
      </c>
      <c r="G2077" s="4" t="s">
        <v>10</v>
      </c>
      <c r="H2077" s="4" t="s">
        <v>10</v>
      </c>
    </row>
    <row r="2078" spans="1:10">
      <c r="A2078" t="n">
        <v>18721</v>
      </c>
      <c r="B2078" s="60" t="n">
        <v>60</v>
      </c>
      <c r="C2078" s="7" t="n">
        <v>0</v>
      </c>
      <c r="D2078" s="7" t="n">
        <v>0</v>
      </c>
      <c r="E2078" s="7" t="n">
        <v>0</v>
      </c>
      <c r="F2078" s="7" t="n">
        <v>0</v>
      </c>
      <c r="G2078" s="7" t="n">
        <v>0</v>
      </c>
      <c r="H2078" s="7" t="n">
        <v>0</v>
      </c>
    </row>
    <row r="2079" spans="1:10">
      <c r="A2079" t="s">
        <v>4</v>
      </c>
      <c r="B2079" s="4" t="s">
        <v>5</v>
      </c>
      <c r="C2079" s="4" t="s">
        <v>10</v>
      </c>
      <c r="D2079" s="4" t="s">
        <v>10</v>
      </c>
      <c r="E2079" s="4" t="s">
        <v>10</v>
      </c>
    </row>
    <row r="2080" spans="1:10">
      <c r="A2080" t="n">
        <v>18740</v>
      </c>
      <c r="B2080" s="61" t="n">
        <v>61</v>
      </c>
      <c r="C2080" s="7" t="n">
        <v>0</v>
      </c>
      <c r="D2080" s="7" t="n">
        <v>65533</v>
      </c>
      <c r="E2080" s="7" t="n">
        <v>0</v>
      </c>
    </row>
    <row r="2081" spans="1:9">
      <c r="A2081" t="s">
        <v>4</v>
      </c>
      <c r="B2081" s="4" t="s">
        <v>5</v>
      </c>
      <c r="C2081" s="4" t="s">
        <v>13</v>
      </c>
      <c r="D2081" s="4" t="s">
        <v>10</v>
      </c>
    </row>
    <row r="2082" spans="1:9">
      <c r="A2082" t="n">
        <v>18747</v>
      </c>
      <c r="B2082" s="34" t="n">
        <v>58</v>
      </c>
      <c r="C2082" s="7" t="n">
        <v>255</v>
      </c>
      <c r="D2082" s="7" t="n">
        <v>0</v>
      </c>
    </row>
    <row r="2083" spans="1:9">
      <c r="A2083" t="s">
        <v>4</v>
      </c>
      <c r="B2083" s="4" t="s">
        <v>5</v>
      </c>
      <c r="C2083" s="4" t="s">
        <v>10</v>
      </c>
      <c r="D2083" s="4" t="s">
        <v>13</v>
      </c>
    </row>
    <row r="2084" spans="1:9">
      <c r="A2084" t="n">
        <v>18751</v>
      </c>
      <c r="B2084" s="72" t="n">
        <v>56</v>
      </c>
      <c r="C2084" s="7" t="n">
        <v>0</v>
      </c>
      <c r="D2084" s="7" t="n">
        <v>0</v>
      </c>
    </row>
    <row r="2085" spans="1:9">
      <c r="A2085" t="s">
        <v>4</v>
      </c>
      <c r="B2085" s="4" t="s">
        <v>5</v>
      </c>
      <c r="C2085" s="4" t="s">
        <v>13</v>
      </c>
      <c r="D2085" s="4" t="s">
        <v>10</v>
      </c>
      <c r="E2085" s="4" t="s">
        <v>28</v>
      </c>
    </row>
    <row r="2086" spans="1:9">
      <c r="A2086" t="n">
        <v>18755</v>
      </c>
      <c r="B2086" s="34" t="n">
        <v>58</v>
      </c>
      <c r="C2086" s="7" t="n">
        <v>101</v>
      </c>
      <c r="D2086" s="7" t="n">
        <v>300</v>
      </c>
      <c r="E2086" s="7" t="n">
        <v>1</v>
      </c>
    </row>
    <row r="2087" spans="1:9">
      <c r="A2087" t="s">
        <v>4</v>
      </c>
      <c r="B2087" s="4" t="s">
        <v>5</v>
      </c>
      <c r="C2087" s="4" t="s">
        <v>13</v>
      </c>
      <c r="D2087" s="4" t="s">
        <v>10</v>
      </c>
    </row>
    <row r="2088" spans="1:9">
      <c r="A2088" t="n">
        <v>18763</v>
      </c>
      <c r="B2088" s="34" t="n">
        <v>58</v>
      </c>
      <c r="C2088" s="7" t="n">
        <v>254</v>
      </c>
      <c r="D2088" s="7" t="n">
        <v>0</v>
      </c>
    </row>
    <row r="2089" spans="1:9">
      <c r="A2089" t="s">
        <v>4</v>
      </c>
      <c r="B2089" s="4" t="s">
        <v>5</v>
      </c>
      <c r="C2089" s="4" t="s">
        <v>13</v>
      </c>
      <c r="D2089" s="4" t="s">
        <v>13</v>
      </c>
      <c r="E2089" s="4" t="s">
        <v>28</v>
      </c>
      <c r="F2089" s="4" t="s">
        <v>28</v>
      </c>
      <c r="G2089" s="4" t="s">
        <v>28</v>
      </c>
      <c r="H2089" s="4" t="s">
        <v>10</v>
      </c>
    </row>
    <row r="2090" spans="1:9">
      <c r="A2090" t="n">
        <v>18767</v>
      </c>
      <c r="B2090" s="28" t="n">
        <v>45</v>
      </c>
      <c r="C2090" s="7" t="n">
        <v>2</v>
      </c>
      <c r="D2090" s="7" t="n">
        <v>3</v>
      </c>
      <c r="E2090" s="7" t="n">
        <v>-4.76000022888184</v>
      </c>
      <c r="F2090" s="7" t="n">
        <v>39.6800003051758</v>
      </c>
      <c r="G2090" s="7" t="n">
        <v>127.169998168945</v>
      </c>
      <c r="H2090" s="7" t="n">
        <v>0</v>
      </c>
    </row>
    <row r="2091" spans="1:9">
      <c r="A2091" t="s">
        <v>4</v>
      </c>
      <c r="B2091" s="4" t="s">
        <v>5</v>
      </c>
      <c r="C2091" s="4" t="s">
        <v>13</v>
      </c>
      <c r="D2091" s="4" t="s">
        <v>13</v>
      </c>
      <c r="E2091" s="4" t="s">
        <v>28</v>
      </c>
      <c r="F2091" s="4" t="s">
        <v>28</v>
      </c>
      <c r="G2091" s="4" t="s">
        <v>28</v>
      </c>
      <c r="H2091" s="4" t="s">
        <v>10</v>
      </c>
      <c r="I2091" s="4" t="s">
        <v>13</v>
      </c>
    </row>
    <row r="2092" spans="1:9">
      <c r="A2092" t="n">
        <v>18784</v>
      </c>
      <c r="B2092" s="28" t="n">
        <v>45</v>
      </c>
      <c r="C2092" s="7" t="n">
        <v>4</v>
      </c>
      <c r="D2092" s="7" t="n">
        <v>3</v>
      </c>
      <c r="E2092" s="7" t="n">
        <v>29.4799995422363</v>
      </c>
      <c r="F2092" s="7" t="n">
        <v>165.850006103516</v>
      </c>
      <c r="G2092" s="7" t="n">
        <v>360</v>
      </c>
      <c r="H2092" s="7" t="n">
        <v>0</v>
      </c>
      <c r="I2092" s="7" t="n">
        <v>0</v>
      </c>
    </row>
    <row r="2093" spans="1:9">
      <c r="A2093" t="s">
        <v>4</v>
      </c>
      <c r="B2093" s="4" t="s">
        <v>5</v>
      </c>
      <c r="C2093" s="4" t="s">
        <v>13</v>
      </c>
      <c r="D2093" s="4" t="s">
        <v>13</v>
      </c>
      <c r="E2093" s="4" t="s">
        <v>28</v>
      </c>
      <c r="F2093" s="4" t="s">
        <v>10</v>
      </c>
    </row>
    <row r="2094" spans="1:9">
      <c r="A2094" t="n">
        <v>18802</v>
      </c>
      <c r="B2094" s="28" t="n">
        <v>45</v>
      </c>
      <c r="C2094" s="7" t="n">
        <v>5</v>
      </c>
      <c r="D2094" s="7" t="n">
        <v>3</v>
      </c>
      <c r="E2094" s="7" t="n">
        <v>1.5</v>
      </c>
      <c r="F2094" s="7" t="n">
        <v>0</v>
      </c>
    </row>
    <row r="2095" spans="1:9">
      <c r="A2095" t="s">
        <v>4</v>
      </c>
      <c r="B2095" s="4" t="s">
        <v>5</v>
      </c>
      <c r="C2095" s="4" t="s">
        <v>13</v>
      </c>
      <c r="D2095" s="4" t="s">
        <v>13</v>
      </c>
      <c r="E2095" s="4" t="s">
        <v>28</v>
      </c>
      <c r="F2095" s="4" t="s">
        <v>10</v>
      </c>
    </row>
    <row r="2096" spans="1:9">
      <c r="A2096" t="n">
        <v>18811</v>
      </c>
      <c r="B2096" s="28" t="n">
        <v>45</v>
      </c>
      <c r="C2096" s="7" t="n">
        <v>11</v>
      </c>
      <c r="D2096" s="7" t="n">
        <v>3</v>
      </c>
      <c r="E2096" s="7" t="n">
        <v>30.7999992370605</v>
      </c>
      <c r="F2096" s="7" t="n">
        <v>0</v>
      </c>
    </row>
    <row r="2097" spans="1:9">
      <c r="A2097" t="s">
        <v>4</v>
      </c>
      <c r="B2097" s="4" t="s">
        <v>5</v>
      </c>
      <c r="C2097" s="4" t="s">
        <v>10</v>
      </c>
      <c r="D2097" s="4" t="s">
        <v>28</v>
      </c>
      <c r="E2097" s="4" t="s">
        <v>28</v>
      </c>
      <c r="F2097" s="4" t="s">
        <v>13</v>
      </c>
    </row>
    <row r="2098" spans="1:9">
      <c r="A2098" t="n">
        <v>18820</v>
      </c>
      <c r="B2098" s="64" t="n">
        <v>52</v>
      </c>
      <c r="C2098" s="7" t="n">
        <v>0</v>
      </c>
      <c r="D2098" s="7" t="n">
        <v>140</v>
      </c>
      <c r="E2098" s="7" t="n">
        <v>0</v>
      </c>
      <c r="F2098" s="7" t="n">
        <v>0</v>
      </c>
    </row>
    <row r="2099" spans="1:9">
      <c r="A2099" t="s">
        <v>4</v>
      </c>
      <c r="B2099" s="4" t="s">
        <v>5</v>
      </c>
      <c r="C2099" s="4" t="s">
        <v>13</v>
      </c>
      <c r="D2099" s="4" t="s">
        <v>10</v>
      </c>
      <c r="E2099" s="4" t="s">
        <v>6</v>
      </c>
      <c r="F2099" s="4" t="s">
        <v>6</v>
      </c>
      <c r="G2099" s="4" t="s">
        <v>6</v>
      </c>
      <c r="H2099" s="4" t="s">
        <v>6</v>
      </c>
    </row>
    <row r="2100" spans="1:9">
      <c r="A2100" t="n">
        <v>18832</v>
      </c>
      <c r="B2100" s="36" t="n">
        <v>51</v>
      </c>
      <c r="C2100" s="7" t="n">
        <v>3</v>
      </c>
      <c r="D2100" s="7" t="n">
        <v>0</v>
      </c>
      <c r="E2100" s="7" t="s">
        <v>185</v>
      </c>
      <c r="F2100" s="7" t="s">
        <v>112</v>
      </c>
      <c r="G2100" s="7" t="s">
        <v>46</v>
      </c>
      <c r="H2100" s="7" t="s">
        <v>47</v>
      </c>
    </row>
    <row r="2101" spans="1:9">
      <c r="A2101" t="s">
        <v>4</v>
      </c>
      <c r="B2101" s="4" t="s">
        <v>5</v>
      </c>
      <c r="C2101" s="4" t="s">
        <v>10</v>
      </c>
    </row>
    <row r="2102" spans="1:9">
      <c r="A2102" t="n">
        <v>18845</v>
      </c>
      <c r="B2102" s="66" t="n">
        <v>54</v>
      </c>
      <c r="C2102" s="7" t="n">
        <v>0</v>
      </c>
    </row>
    <row r="2103" spans="1:9">
      <c r="A2103" t="s">
        <v>4</v>
      </c>
      <c r="B2103" s="4" t="s">
        <v>5</v>
      </c>
      <c r="C2103" s="4" t="s">
        <v>13</v>
      </c>
      <c r="D2103" s="4" t="s">
        <v>10</v>
      </c>
    </row>
    <row r="2104" spans="1:9">
      <c r="A2104" t="n">
        <v>18848</v>
      </c>
      <c r="B2104" s="34" t="n">
        <v>58</v>
      </c>
      <c r="C2104" s="7" t="n">
        <v>255</v>
      </c>
      <c r="D2104" s="7" t="n">
        <v>0</v>
      </c>
    </row>
    <row r="2105" spans="1:9">
      <c r="A2105" t="s">
        <v>4</v>
      </c>
      <c r="B2105" s="4" t="s">
        <v>5</v>
      </c>
      <c r="C2105" s="4" t="s">
        <v>10</v>
      </c>
      <c r="D2105" s="4" t="s">
        <v>13</v>
      </c>
      <c r="E2105" s="4" t="s">
        <v>6</v>
      </c>
      <c r="F2105" s="4" t="s">
        <v>28</v>
      </c>
      <c r="G2105" s="4" t="s">
        <v>28</v>
      </c>
      <c r="H2105" s="4" t="s">
        <v>28</v>
      </c>
    </row>
    <row r="2106" spans="1:9">
      <c r="A2106" t="n">
        <v>18852</v>
      </c>
      <c r="B2106" s="49" t="n">
        <v>48</v>
      </c>
      <c r="C2106" s="7" t="n">
        <v>0</v>
      </c>
      <c r="D2106" s="7" t="n">
        <v>0</v>
      </c>
      <c r="E2106" s="7" t="s">
        <v>151</v>
      </c>
      <c r="F2106" s="7" t="n">
        <v>-1</v>
      </c>
      <c r="G2106" s="7" t="n">
        <v>1</v>
      </c>
      <c r="H2106" s="7" t="n">
        <v>0</v>
      </c>
    </row>
    <row r="2107" spans="1:9">
      <c r="A2107" t="s">
        <v>4</v>
      </c>
      <c r="B2107" s="4" t="s">
        <v>5</v>
      </c>
      <c r="C2107" s="4" t="s">
        <v>10</v>
      </c>
    </row>
    <row r="2108" spans="1:9">
      <c r="A2108" t="n">
        <v>18878</v>
      </c>
      <c r="B2108" s="37" t="n">
        <v>16</v>
      </c>
      <c r="C2108" s="7" t="n">
        <v>800</v>
      </c>
    </row>
    <row r="2109" spans="1:9">
      <c r="A2109" t="s">
        <v>4</v>
      </c>
      <c r="B2109" s="4" t="s">
        <v>5</v>
      </c>
      <c r="C2109" s="4" t="s">
        <v>13</v>
      </c>
      <c r="D2109" s="4" t="s">
        <v>10</v>
      </c>
      <c r="E2109" s="4" t="s">
        <v>28</v>
      </c>
      <c r="F2109" s="4" t="s">
        <v>10</v>
      </c>
      <c r="G2109" s="4" t="s">
        <v>9</v>
      </c>
      <c r="H2109" s="4" t="s">
        <v>9</v>
      </c>
      <c r="I2109" s="4" t="s">
        <v>10</v>
      </c>
      <c r="J2109" s="4" t="s">
        <v>10</v>
      </c>
      <c r="K2109" s="4" t="s">
        <v>9</v>
      </c>
      <c r="L2109" s="4" t="s">
        <v>9</v>
      </c>
      <c r="M2109" s="4" t="s">
        <v>9</v>
      </c>
      <c r="N2109" s="4" t="s">
        <v>9</v>
      </c>
      <c r="O2109" s="4" t="s">
        <v>6</v>
      </c>
    </row>
    <row r="2110" spans="1:9">
      <c r="A2110" t="n">
        <v>18881</v>
      </c>
      <c r="B2110" s="15" t="n">
        <v>50</v>
      </c>
      <c r="C2110" s="7" t="n">
        <v>0</v>
      </c>
      <c r="D2110" s="7" t="n">
        <v>2201</v>
      </c>
      <c r="E2110" s="7" t="n">
        <v>1</v>
      </c>
      <c r="F2110" s="7" t="n">
        <v>0</v>
      </c>
      <c r="G2110" s="7" t="n">
        <v>0</v>
      </c>
      <c r="H2110" s="7" t="n">
        <v>0</v>
      </c>
      <c r="I2110" s="7" t="n">
        <v>0</v>
      </c>
      <c r="J2110" s="7" t="n">
        <v>65533</v>
      </c>
      <c r="K2110" s="7" t="n">
        <v>0</v>
      </c>
      <c r="L2110" s="7" t="n">
        <v>0</v>
      </c>
      <c r="M2110" s="7" t="n">
        <v>0</v>
      </c>
      <c r="N2110" s="7" t="n">
        <v>0</v>
      </c>
      <c r="O2110" s="7" t="s">
        <v>12</v>
      </c>
    </row>
    <row r="2111" spans="1:9">
      <c r="A2111" t="s">
        <v>4</v>
      </c>
      <c r="B2111" s="4" t="s">
        <v>5</v>
      </c>
      <c r="C2111" s="4" t="s">
        <v>10</v>
      </c>
    </row>
    <row r="2112" spans="1:9">
      <c r="A2112" t="n">
        <v>18920</v>
      </c>
      <c r="B2112" s="37" t="n">
        <v>16</v>
      </c>
      <c r="C2112" s="7" t="n">
        <v>200</v>
      </c>
    </row>
    <row r="2113" spans="1:15">
      <c r="A2113" t="s">
        <v>4</v>
      </c>
      <c r="B2113" s="4" t="s">
        <v>5</v>
      </c>
      <c r="C2113" s="4" t="s">
        <v>13</v>
      </c>
      <c r="D2113" s="4" t="s">
        <v>10</v>
      </c>
      <c r="E2113" s="4" t="s">
        <v>6</v>
      </c>
      <c r="F2113" s="4" t="s">
        <v>6</v>
      </c>
      <c r="G2113" s="4" t="s">
        <v>6</v>
      </c>
      <c r="H2113" s="4" t="s">
        <v>6</v>
      </c>
    </row>
    <row r="2114" spans="1:15">
      <c r="A2114" t="n">
        <v>18923</v>
      </c>
      <c r="B2114" s="36" t="n">
        <v>51</v>
      </c>
      <c r="C2114" s="7" t="n">
        <v>3</v>
      </c>
      <c r="D2114" s="7" t="n">
        <v>0</v>
      </c>
      <c r="E2114" s="7" t="s">
        <v>192</v>
      </c>
      <c r="F2114" s="7" t="s">
        <v>112</v>
      </c>
      <c r="G2114" s="7" t="s">
        <v>46</v>
      </c>
      <c r="H2114" s="7" t="s">
        <v>47</v>
      </c>
    </row>
    <row r="2115" spans="1:15">
      <c r="A2115" t="s">
        <v>4</v>
      </c>
      <c r="B2115" s="4" t="s">
        <v>5</v>
      </c>
      <c r="C2115" s="4" t="s">
        <v>13</v>
      </c>
      <c r="D2115" s="4" t="s">
        <v>28</v>
      </c>
      <c r="E2115" s="4" t="s">
        <v>28</v>
      </c>
      <c r="F2115" s="4" t="s">
        <v>28</v>
      </c>
    </row>
    <row r="2116" spans="1:15">
      <c r="A2116" t="n">
        <v>18936</v>
      </c>
      <c r="B2116" s="28" t="n">
        <v>45</v>
      </c>
      <c r="C2116" s="7" t="n">
        <v>9</v>
      </c>
      <c r="D2116" s="7" t="n">
        <v>0.0199999995529652</v>
      </c>
      <c r="E2116" s="7" t="n">
        <v>0.0199999995529652</v>
      </c>
      <c r="F2116" s="7" t="n">
        <v>0.5</v>
      </c>
    </row>
    <row r="2117" spans="1:15">
      <c r="A2117" t="s">
        <v>4</v>
      </c>
      <c r="B2117" s="4" t="s">
        <v>5</v>
      </c>
      <c r="C2117" s="4" t="s">
        <v>10</v>
      </c>
      <c r="D2117" s="4" t="s">
        <v>28</v>
      </c>
      <c r="E2117" s="4" t="s">
        <v>28</v>
      </c>
      <c r="F2117" s="4" t="s">
        <v>28</v>
      </c>
      <c r="G2117" s="4" t="s">
        <v>10</v>
      </c>
      <c r="H2117" s="4" t="s">
        <v>10</v>
      </c>
    </row>
    <row r="2118" spans="1:15">
      <c r="A2118" t="n">
        <v>18950</v>
      </c>
      <c r="B2118" s="60" t="n">
        <v>60</v>
      </c>
      <c r="C2118" s="7" t="n">
        <v>0</v>
      </c>
      <c r="D2118" s="7" t="n">
        <v>0</v>
      </c>
      <c r="E2118" s="7" t="n">
        <v>30</v>
      </c>
      <c r="F2118" s="7" t="n">
        <v>0</v>
      </c>
      <c r="G2118" s="7" t="n">
        <v>300</v>
      </c>
      <c r="H2118" s="7" t="n">
        <v>0</v>
      </c>
    </row>
    <row r="2119" spans="1:15">
      <c r="A2119" t="s">
        <v>4</v>
      </c>
      <c r="B2119" s="4" t="s">
        <v>5</v>
      </c>
      <c r="C2119" s="4" t="s">
        <v>13</v>
      </c>
      <c r="D2119" s="4" t="s">
        <v>28</v>
      </c>
      <c r="E2119" s="4" t="s">
        <v>28</v>
      </c>
      <c r="F2119" s="4" t="s">
        <v>28</v>
      </c>
    </row>
    <row r="2120" spans="1:15">
      <c r="A2120" t="n">
        <v>18969</v>
      </c>
      <c r="B2120" s="28" t="n">
        <v>45</v>
      </c>
      <c r="C2120" s="7" t="n">
        <v>9</v>
      </c>
      <c r="D2120" s="7" t="n">
        <v>0.0399999991059303</v>
      </c>
      <c r="E2120" s="7" t="n">
        <v>0.0399999991059303</v>
      </c>
      <c r="F2120" s="7" t="n">
        <v>0.150000005960464</v>
      </c>
    </row>
    <row r="2121" spans="1:15">
      <c r="A2121" t="s">
        <v>4</v>
      </c>
      <c r="B2121" s="4" t="s">
        <v>5</v>
      </c>
      <c r="C2121" s="4" t="s">
        <v>13</v>
      </c>
      <c r="D2121" s="4" t="s">
        <v>10</v>
      </c>
      <c r="E2121" s="4" t="s">
        <v>6</v>
      </c>
    </row>
    <row r="2122" spans="1:15">
      <c r="A2122" t="n">
        <v>18983</v>
      </c>
      <c r="B2122" s="36" t="n">
        <v>51</v>
      </c>
      <c r="C2122" s="7" t="n">
        <v>4</v>
      </c>
      <c r="D2122" s="7" t="n">
        <v>0</v>
      </c>
      <c r="E2122" s="7" t="s">
        <v>194</v>
      </c>
    </row>
    <row r="2123" spans="1:15">
      <c r="A2123" t="s">
        <v>4</v>
      </c>
      <c r="B2123" s="4" t="s">
        <v>5</v>
      </c>
      <c r="C2123" s="4" t="s">
        <v>10</v>
      </c>
    </row>
    <row r="2124" spans="1:15">
      <c r="A2124" t="n">
        <v>18997</v>
      </c>
      <c r="B2124" s="37" t="n">
        <v>16</v>
      </c>
      <c r="C2124" s="7" t="n">
        <v>0</v>
      </c>
    </row>
    <row r="2125" spans="1:15">
      <c r="A2125" t="s">
        <v>4</v>
      </c>
      <c r="B2125" s="4" t="s">
        <v>5</v>
      </c>
      <c r="C2125" s="4" t="s">
        <v>10</v>
      </c>
      <c r="D2125" s="4" t="s">
        <v>13</v>
      </c>
      <c r="E2125" s="4" t="s">
        <v>9</v>
      </c>
      <c r="F2125" s="4" t="s">
        <v>38</v>
      </c>
      <c r="G2125" s="4" t="s">
        <v>13</v>
      </c>
      <c r="H2125" s="4" t="s">
        <v>13</v>
      </c>
      <c r="I2125" s="4" t="s">
        <v>13</v>
      </c>
      <c r="J2125" s="4" t="s">
        <v>9</v>
      </c>
      <c r="K2125" s="4" t="s">
        <v>38</v>
      </c>
      <c r="L2125" s="4" t="s">
        <v>13</v>
      </c>
      <c r="M2125" s="4" t="s">
        <v>13</v>
      </c>
    </row>
    <row r="2126" spans="1:15">
      <c r="A2126" t="n">
        <v>19000</v>
      </c>
      <c r="B2126" s="38" t="n">
        <v>26</v>
      </c>
      <c r="C2126" s="7" t="n">
        <v>0</v>
      </c>
      <c r="D2126" s="7" t="n">
        <v>17</v>
      </c>
      <c r="E2126" s="7" t="n">
        <v>52333</v>
      </c>
      <c r="F2126" s="7" t="s">
        <v>195</v>
      </c>
      <c r="G2126" s="7" t="n">
        <v>2</v>
      </c>
      <c r="H2126" s="7" t="n">
        <v>3</v>
      </c>
      <c r="I2126" s="7" t="n">
        <v>17</v>
      </c>
      <c r="J2126" s="7" t="n">
        <v>52334</v>
      </c>
      <c r="K2126" s="7" t="s">
        <v>196</v>
      </c>
      <c r="L2126" s="7" t="n">
        <v>2</v>
      </c>
      <c r="M2126" s="7" t="n">
        <v>0</v>
      </c>
    </row>
    <row r="2127" spans="1:15">
      <c r="A2127" t="s">
        <v>4</v>
      </c>
      <c r="B2127" s="4" t="s">
        <v>5</v>
      </c>
    </row>
    <row r="2128" spans="1:15">
      <c r="A2128" t="n">
        <v>19059</v>
      </c>
      <c r="B2128" s="32" t="n">
        <v>28</v>
      </c>
    </row>
    <row r="2129" spans="1:13">
      <c r="A2129" t="s">
        <v>4</v>
      </c>
      <c r="B2129" s="4" t="s">
        <v>5</v>
      </c>
      <c r="C2129" s="4" t="s">
        <v>10</v>
      </c>
    </row>
    <row r="2130" spans="1:13">
      <c r="A2130" t="n">
        <v>19060</v>
      </c>
      <c r="B2130" s="37" t="n">
        <v>16</v>
      </c>
      <c r="C2130" s="7" t="n">
        <v>600</v>
      </c>
    </row>
    <row r="2131" spans="1:13">
      <c r="A2131" t="s">
        <v>4</v>
      </c>
      <c r="B2131" s="4" t="s">
        <v>5</v>
      </c>
      <c r="C2131" s="4" t="s">
        <v>13</v>
      </c>
      <c r="D2131" s="4" t="s">
        <v>28</v>
      </c>
      <c r="E2131" s="4" t="s">
        <v>28</v>
      </c>
      <c r="F2131" s="4" t="s">
        <v>28</v>
      </c>
    </row>
    <row r="2132" spans="1:13">
      <c r="A2132" t="n">
        <v>19063</v>
      </c>
      <c r="B2132" s="28" t="n">
        <v>45</v>
      </c>
      <c r="C2132" s="7" t="n">
        <v>9</v>
      </c>
      <c r="D2132" s="7" t="n">
        <v>0.0500000007450581</v>
      </c>
      <c r="E2132" s="7" t="n">
        <v>0.0500000007450581</v>
      </c>
      <c r="F2132" s="7" t="n">
        <v>0.200000002980232</v>
      </c>
    </row>
    <row r="2133" spans="1:13">
      <c r="A2133" t="s">
        <v>4</v>
      </c>
      <c r="B2133" s="4" t="s">
        <v>5</v>
      </c>
      <c r="C2133" s="4" t="s">
        <v>10</v>
      </c>
      <c r="D2133" s="4" t="s">
        <v>28</v>
      </c>
      <c r="E2133" s="4" t="s">
        <v>28</v>
      </c>
      <c r="F2133" s="4" t="s">
        <v>28</v>
      </c>
      <c r="G2133" s="4" t="s">
        <v>10</v>
      </c>
      <c r="H2133" s="4" t="s">
        <v>10</v>
      </c>
    </row>
    <row r="2134" spans="1:13">
      <c r="A2134" t="n">
        <v>19077</v>
      </c>
      <c r="B2134" s="60" t="n">
        <v>60</v>
      </c>
      <c r="C2134" s="7" t="n">
        <v>0</v>
      </c>
      <c r="D2134" s="7" t="n">
        <v>0</v>
      </c>
      <c r="E2134" s="7" t="n">
        <v>20</v>
      </c>
      <c r="F2134" s="7" t="n">
        <v>0</v>
      </c>
      <c r="G2134" s="7" t="n">
        <v>300</v>
      </c>
      <c r="H2134" s="7" t="n">
        <v>0</v>
      </c>
    </row>
    <row r="2135" spans="1:13">
      <c r="A2135" t="s">
        <v>4</v>
      </c>
      <c r="B2135" s="4" t="s">
        <v>5</v>
      </c>
      <c r="C2135" s="4" t="s">
        <v>13</v>
      </c>
      <c r="D2135" s="4" t="s">
        <v>10</v>
      </c>
      <c r="E2135" s="4" t="s">
        <v>6</v>
      </c>
    </row>
    <row r="2136" spans="1:13">
      <c r="A2136" t="n">
        <v>19096</v>
      </c>
      <c r="B2136" s="36" t="n">
        <v>51</v>
      </c>
      <c r="C2136" s="7" t="n">
        <v>4</v>
      </c>
      <c r="D2136" s="7" t="n">
        <v>0</v>
      </c>
      <c r="E2136" s="7" t="s">
        <v>197</v>
      </c>
    </row>
    <row r="2137" spans="1:13">
      <c r="A2137" t="s">
        <v>4</v>
      </c>
      <c r="B2137" s="4" t="s">
        <v>5</v>
      </c>
      <c r="C2137" s="4" t="s">
        <v>10</v>
      </c>
    </row>
    <row r="2138" spans="1:13">
      <c r="A2138" t="n">
        <v>19110</v>
      </c>
      <c r="B2138" s="37" t="n">
        <v>16</v>
      </c>
      <c r="C2138" s="7" t="n">
        <v>0</v>
      </c>
    </row>
    <row r="2139" spans="1:13">
      <c r="A2139" t="s">
        <v>4</v>
      </c>
      <c r="B2139" s="4" t="s">
        <v>5</v>
      </c>
      <c r="C2139" s="4" t="s">
        <v>10</v>
      </c>
      <c r="D2139" s="4" t="s">
        <v>13</v>
      </c>
      <c r="E2139" s="4" t="s">
        <v>9</v>
      </c>
      <c r="F2139" s="4" t="s">
        <v>38</v>
      </c>
      <c r="G2139" s="4" t="s">
        <v>13</v>
      </c>
      <c r="H2139" s="4" t="s">
        <v>13</v>
      </c>
    </row>
    <row r="2140" spans="1:13">
      <c r="A2140" t="n">
        <v>19113</v>
      </c>
      <c r="B2140" s="38" t="n">
        <v>26</v>
      </c>
      <c r="C2140" s="7" t="n">
        <v>0</v>
      </c>
      <c r="D2140" s="7" t="n">
        <v>17</v>
      </c>
      <c r="E2140" s="7" t="n">
        <v>52335</v>
      </c>
      <c r="F2140" s="7" t="s">
        <v>198</v>
      </c>
      <c r="G2140" s="7" t="n">
        <v>2</v>
      </c>
      <c r="H2140" s="7" t="n">
        <v>0</v>
      </c>
    </row>
    <row r="2141" spans="1:13">
      <c r="A2141" t="s">
        <v>4</v>
      </c>
      <c r="B2141" s="4" t="s">
        <v>5</v>
      </c>
    </row>
    <row r="2142" spans="1:13">
      <c r="A2142" t="n">
        <v>19183</v>
      </c>
      <c r="B2142" s="32" t="n">
        <v>28</v>
      </c>
    </row>
    <row r="2143" spans="1:13">
      <c r="A2143" t="s">
        <v>4</v>
      </c>
      <c r="B2143" s="4" t="s">
        <v>5</v>
      </c>
      <c r="C2143" s="4" t="s">
        <v>10</v>
      </c>
      <c r="D2143" s="4" t="s">
        <v>13</v>
      </c>
    </row>
    <row r="2144" spans="1:13">
      <c r="A2144" t="n">
        <v>19184</v>
      </c>
      <c r="B2144" s="40" t="n">
        <v>89</v>
      </c>
      <c r="C2144" s="7" t="n">
        <v>65533</v>
      </c>
      <c r="D2144" s="7" t="n">
        <v>1</v>
      </c>
    </row>
    <row r="2145" spans="1:8">
      <c r="A2145" t="s">
        <v>4</v>
      </c>
      <c r="B2145" s="4" t="s">
        <v>5</v>
      </c>
      <c r="C2145" s="4" t="s">
        <v>13</v>
      </c>
      <c r="D2145" s="4" t="s">
        <v>28</v>
      </c>
      <c r="E2145" s="4" t="s">
        <v>10</v>
      </c>
      <c r="F2145" s="4" t="s">
        <v>13</v>
      </c>
    </row>
    <row r="2146" spans="1:8">
      <c r="A2146" t="n">
        <v>19188</v>
      </c>
      <c r="B2146" s="16" t="n">
        <v>49</v>
      </c>
      <c r="C2146" s="7" t="n">
        <v>3</v>
      </c>
      <c r="D2146" s="7" t="n">
        <v>0.5</v>
      </c>
      <c r="E2146" s="7" t="n">
        <v>500</v>
      </c>
      <c r="F2146" s="7" t="n">
        <v>0</v>
      </c>
    </row>
    <row r="2147" spans="1:8">
      <c r="A2147" t="s">
        <v>4</v>
      </c>
      <c r="B2147" s="4" t="s">
        <v>5</v>
      </c>
      <c r="C2147" s="4" t="s">
        <v>13</v>
      </c>
      <c r="D2147" s="4" t="s">
        <v>10</v>
      </c>
      <c r="E2147" s="4" t="s">
        <v>28</v>
      </c>
      <c r="F2147" s="4" t="s">
        <v>10</v>
      </c>
      <c r="G2147" s="4" t="s">
        <v>9</v>
      </c>
      <c r="H2147" s="4" t="s">
        <v>9</v>
      </c>
      <c r="I2147" s="4" t="s">
        <v>10</v>
      </c>
      <c r="J2147" s="4" t="s">
        <v>10</v>
      </c>
      <c r="K2147" s="4" t="s">
        <v>9</v>
      </c>
      <c r="L2147" s="4" t="s">
        <v>9</v>
      </c>
      <c r="M2147" s="4" t="s">
        <v>9</v>
      </c>
      <c r="N2147" s="4" t="s">
        <v>9</v>
      </c>
      <c r="O2147" s="4" t="s">
        <v>6</v>
      </c>
    </row>
    <row r="2148" spans="1:8">
      <c r="A2148" t="n">
        <v>19197</v>
      </c>
      <c r="B2148" s="15" t="n">
        <v>50</v>
      </c>
      <c r="C2148" s="7" t="n">
        <v>0</v>
      </c>
      <c r="D2148" s="7" t="n">
        <v>2200</v>
      </c>
      <c r="E2148" s="7" t="n">
        <v>0.800000011920929</v>
      </c>
      <c r="F2148" s="7" t="n">
        <v>500</v>
      </c>
      <c r="G2148" s="7" t="n">
        <v>0</v>
      </c>
      <c r="H2148" s="7" t="n">
        <v>-1061158912</v>
      </c>
      <c r="I2148" s="7" t="n">
        <v>0</v>
      </c>
      <c r="J2148" s="7" t="n">
        <v>65533</v>
      </c>
      <c r="K2148" s="7" t="n">
        <v>0</v>
      </c>
      <c r="L2148" s="7" t="n">
        <v>0</v>
      </c>
      <c r="M2148" s="7" t="n">
        <v>0</v>
      </c>
      <c r="N2148" s="7" t="n">
        <v>0</v>
      </c>
      <c r="O2148" s="7" t="s">
        <v>12</v>
      </c>
    </row>
    <row r="2149" spans="1:8">
      <c r="A2149" t="s">
        <v>4</v>
      </c>
      <c r="B2149" s="4" t="s">
        <v>5</v>
      </c>
      <c r="C2149" s="4" t="s">
        <v>13</v>
      </c>
      <c r="D2149" s="4" t="s">
        <v>10</v>
      </c>
      <c r="E2149" s="4" t="s">
        <v>28</v>
      </c>
    </row>
    <row r="2150" spans="1:8">
      <c r="A2150" t="n">
        <v>19236</v>
      </c>
      <c r="B2150" s="34" t="n">
        <v>58</v>
      </c>
      <c r="C2150" s="7" t="n">
        <v>101</v>
      </c>
      <c r="D2150" s="7" t="n">
        <v>300</v>
      </c>
      <c r="E2150" s="7" t="n">
        <v>1</v>
      </c>
    </row>
    <row r="2151" spans="1:8">
      <c r="A2151" t="s">
        <v>4</v>
      </c>
      <c r="B2151" s="4" t="s">
        <v>5</v>
      </c>
      <c r="C2151" s="4" t="s">
        <v>13</v>
      </c>
      <c r="D2151" s="4" t="s">
        <v>10</v>
      </c>
    </row>
    <row r="2152" spans="1:8">
      <c r="A2152" t="n">
        <v>19244</v>
      </c>
      <c r="B2152" s="34" t="n">
        <v>58</v>
      </c>
      <c r="C2152" s="7" t="n">
        <v>254</v>
      </c>
      <c r="D2152" s="7" t="n">
        <v>0</v>
      </c>
    </row>
    <row r="2153" spans="1:8">
      <c r="A2153" t="s">
        <v>4</v>
      </c>
      <c r="B2153" s="4" t="s">
        <v>5</v>
      </c>
      <c r="C2153" s="4" t="s">
        <v>13</v>
      </c>
      <c r="D2153" s="4" t="s">
        <v>10</v>
      </c>
      <c r="E2153" s="4" t="s">
        <v>6</v>
      </c>
      <c r="F2153" s="4" t="s">
        <v>6</v>
      </c>
      <c r="G2153" s="4" t="s">
        <v>6</v>
      </c>
      <c r="H2153" s="4" t="s">
        <v>6</v>
      </c>
    </row>
    <row r="2154" spans="1:8">
      <c r="A2154" t="n">
        <v>19248</v>
      </c>
      <c r="B2154" s="36" t="n">
        <v>51</v>
      </c>
      <c r="C2154" s="7" t="n">
        <v>3</v>
      </c>
      <c r="D2154" s="7" t="n">
        <v>0</v>
      </c>
      <c r="E2154" s="7" t="s">
        <v>192</v>
      </c>
      <c r="F2154" s="7" t="s">
        <v>112</v>
      </c>
      <c r="G2154" s="7" t="s">
        <v>46</v>
      </c>
      <c r="H2154" s="7" t="s">
        <v>47</v>
      </c>
    </row>
    <row r="2155" spans="1:8">
      <c r="A2155" t="s">
        <v>4</v>
      </c>
      <c r="B2155" s="4" t="s">
        <v>5</v>
      </c>
      <c r="C2155" s="4" t="s">
        <v>13</v>
      </c>
      <c r="D2155" s="4" t="s">
        <v>13</v>
      </c>
      <c r="E2155" s="4" t="s">
        <v>28</v>
      </c>
      <c r="F2155" s="4" t="s">
        <v>28</v>
      </c>
      <c r="G2155" s="4" t="s">
        <v>28</v>
      </c>
      <c r="H2155" s="4" t="s">
        <v>10</v>
      </c>
    </row>
    <row r="2156" spans="1:8">
      <c r="A2156" t="n">
        <v>19261</v>
      </c>
      <c r="B2156" s="28" t="n">
        <v>45</v>
      </c>
      <c r="C2156" s="7" t="n">
        <v>2</v>
      </c>
      <c r="D2156" s="7" t="n">
        <v>3</v>
      </c>
      <c r="E2156" s="7" t="n">
        <v>-5.42000007629395</v>
      </c>
      <c r="F2156" s="7" t="n">
        <v>39.9599990844727</v>
      </c>
      <c r="G2156" s="7" t="n">
        <v>126.860000610352</v>
      </c>
      <c r="H2156" s="7" t="n">
        <v>0</v>
      </c>
    </row>
    <row r="2157" spans="1:8">
      <c r="A2157" t="s">
        <v>4</v>
      </c>
      <c r="B2157" s="4" t="s">
        <v>5</v>
      </c>
      <c r="C2157" s="4" t="s">
        <v>13</v>
      </c>
      <c r="D2157" s="4" t="s">
        <v>13</v>
      </c>
      <c r="E2157" s="4" t="s">
        <v>28</v>
      </c>
      <c r="F2157" s="4" t="s">
        <v>28</v>
      </c>
      <c r="G2157" s="4" t="s">
        <v>28</v>
      </c>
      <c r="H2157" s="4" t="s">
        <v>10</v>
      </c>
      <c r="I2157" s="4" t="s">
        <v>13</v>
      </c>
    </row>
    <row r="2158" spans="1:8">
      <c r="A2158" t="n">
        <v>19278</v>
      </c>
      <c r="B2158" s="28" t="n">
        <v>45</v>
      </c>
      <c r="C2158" s="7" t="n">
        <v>4</v>
      </c>
      <c r="D2158" s="7" t="n">
        <v>3</v>
      </c>
      <c r="E2158" s="7" t="n">
        <v>340.940002441406</v>
      </c>
      <c r="F2158" s="7" t="n">
        <v>319.850006103516</v>
      </c>
      <c r="G2158" s="7" t="n">
        <v>0</v>
      </c>
      <c r="H2158" s="7" t="n">
        <v>0</v>
      </c>
      <c r="I2158" s="7" t="n">
        <v>0</v>
      </c>
    </row>
    <row r="2159" spans="1:8">
      <c r="A2159" t="s">
        <v>4</v>
      </c>
      <c r="B2159" s="4" t="s">
        <v>5</v>
      </c>
      <c r="C2159" s="4" t="s">
        <v>13</v>
      </c>
      <c r="D2159" s="4" t="s">
        <v>13</v>
      </c>
      <c r="E2159" s="4" t="s">
        <v>28</v>
      </c>
      <c r="F2159" s="4" t="s">
        <v>10</v>
      </c>
    </row>
    <row r="2160" spans="1:8">
      <c r="A2160" t="n">
        <v>19296</v>
      </c>
      <c r="B2160" s="28" t="n">
        <v>45</v>
      </c>
      <c r="C2160" s="7" t="n">
        <v>5</v>
      </c>
      <c r="D2160" s="7" t="n">
        <v>3</v>
      </c>
      <c r="E2160" s="7" t="n">
        <v>2.90000009536743</v>
      </c>
      <c r="F2160" s="7" t="n">
        <v>0</v>
      </c>
    </row>
    <row r="2161" spans="1:15">
      <c r="A2161" t="s">
        <v>4</v>
      </c>
      <c r="B2161" s="4" t="s">
        <v>5</v>
      </c>
      <c r="C2161" s="4" t="s">
        <v>13</v>
      </c>
      <c r="D2161" s="4" t="s">
        <v>13</v>
      </c>
      <c r="E2161" s="4" t="s">
        <v>28</v>
      </c>
      <c r="F2161" s="4" t="s">
        <v>10</v>
      </c>
    </row>
    <row r="2162" spans="1:15">
      <c r="A2162" t="n">
        <v>19305</v>
      </c>
      <c r="B2162" s="28" t="n">
        <v>45</v>
      </c>
      <c r="C2162" s="7" t="n">
        <v>11</v>
      </c>
      <c r="D2162" s="7" t="n">
        <v>3</v>
      </c>
      <c r="E2162" s="7" t="n">
        <v>38.2000007629395</v>
      </c>
      <c r="F2162" s="7" t="n">
        <v>0</v>
      </c>
    </row>
    <row r="2163" spans="1:15">
      <c r="A2163" t="s">
        <v>4</v>
      </c>
      <c r="B2163" s="4" t="s">
        <v>5</v>
      </c>
      <c r="C2163" s="4" t="s">
        <v>13</v>
      </c>
      <c r="D2163" s="4" t="s">
        <v>13</v>
      </c>
      <c r="E2163" s="4" t="s">
        <v>28</v>
      </c>
      <c r="F2163" s="4" t="s">
        <v>10</v>
      </c>
    </row>
    <row r="2164" spans="1:15">
      <c r="A2164" t="n">
        <v>19314</v>
      </c>
      <c r="B2164" s="28" t="n">
        <v>45</v>
      </c>
      <c r="C2164" s="7" t="n">
        <v>5</v>
      </c>
      <c r="D2164" s="7" t="n">
        <v>3</v>
      </c>
      <c r="E2164" s="7" t="n">
        <v>4.09999990463257</v>
      </c>
      <c r="F2164" s="7" t="n">
        <v>5000</v>
      </c>
    </row>
    <row r="2165" spans="1:15">
      <c r="A2165" t="s">
        <v>4</v>
      </c>
      <c r="B2165" s="4" t="s">
        <v>5</v>
      </c>
      <c r="C2165" s="4" t="s">
        <v>13</v>
      </c>
      <c r="D2165" s="4" t="s">
        <v>10</v>
      </c>
    </row>
    <row r="2166" spans="1:15">
      <c r="A2166" t="n">
        <v>19323</v>
      </c>
      <c r="B2166" s="34" t="n">
        <v>58</v>
      </c>
      <c r="C2166" s="7" t="n">
        <v>255</v>
      </c>
      <c r="D2166" s="7" t="n">
        <v>0</v>
      </c>
    </row>
    <row r="2167" spans="1:15">
      <c r="A2167" t="s">
        <v>4</v>
      </c>
      <c r="B2167" s="4" t="s">
        <v>5</v>
      </c>
      <c r="C2167" s="4" t="s">
        <v>13</v>
      </c>
      <c r="D2167" s="4" t="s">
        <v>10</v>
      </c>
    </row>
    <row r="2168" spans="1:15">
      <c r="A2168" t="n">
        <v>19327</v>
      </c>
      <c r="B2168" s="28" t="n">
        <v>45</v>
      </c>
      <c r="C2168" s="7" t="n">
        <v>7</v>
      </c>
      <c r="D2168" s="7" t="n">
        <v>255</v>
      </c>
    </row>
    <row r="2169" spans="1:15">
      <c r="A2169" t="s">
        <v>4</v>
      </c>
      <c r="B2169" s="4" t="s">
        <v>5</v>
      </c>
      <c r="C2169" s="4" t="s">
        <v>13</v>
      </c>
      <c r="D2169" s="4" t="s">
        <v>28</v>
      </c>
      <c r="E2169" s="4" t="s">
        <v>10</v>
      </c>
      <c r="F2169" s="4" t="s">
        <v>13</v>
      </c>
    </row>
    <row r="2170" spans="1:15">
      <c r="A2170" t="n">
        <v>19331</v>
      </c>
      <c r="B2170" s="16" t="n">
        <v>49</v>
      </c>
      <c r="C2170" s="7" t="n">
        <v>3</v>
      </c>
      <c r="D2170" s="7" t="n">
        <v>0.699999988079071</v>
      </c>
      <c r="E2170" s="7" t="n">
        <v>500</v>
      </c>
      <c r="F2170" s="7" t="n">
        <v>0</v>
      </c>
    </row>
    <row r="2171" spans="1:15">
      <c r="A2171" t="s">
        <v>4</v>
      </c>
      <c r="B2171" s="4" t="s">
        <v>5</v>
      </c>
      <c r="C2171" s="4" t="s">
        <v>13</v>
      </c>
      <c r="D2171" s="4" t="s">
        <v>10</v>
      </c>
      <c r="E2171" s="4" t="s">
        <v>28</v>
      </c>
    </row>
    <row r="2172" spans="1:15">
      <c r="A2172" t="n">
        <v>19340</v>
      </c>
      <c r="B2172" s="34" t="n">
        <v>58</v>
      </c>
      <c r="C2172" s="7" t="n">
        <v>101</v>
      </c>
      <c r="D2172" s="7" t="n">
        <v>300</v>
      </c>
      <c r="E2172" s="7" t="n">
        <v>1</v>
      </c>
    </row>
    <row r="2173" spans="1:15">
      <c r="A2173" t="s">
        <v>4</v>
      </c>
      <c r="B2173" s="4" t="s">
        <v>5</v>
      </c>
      <c r="C2173" s="4" t="s">
        <v>13</v>
      </c>
      <c r="D2173" s="4" t="s">
        <v>10</v>
      </c>
    </row>
    <row r="2174" spans="1:15">
      <c r="A2174" t="n">
        <v>19348</v>
      </c>
      <c r="B2174" s="34" t="n">
        <v>58</v>
      </c>
      <c r="C2174" s="7" t="n">
        <v>254</v>
      </c>
      <c r="D2174" s="7" t="n">
        <v>0</v>
      </c>
    </row>
    <row r="2175" spans="1:15">
      <c r="A2175" t="s">
        <v>4</v>
      </c>
      <c r="B2175" s="4" t="s">
        <v>5</v>
      </c>
      <c r="C2175" s="4" t="s">
        <v>13</v>
      </c>
      <c r="D2175" s="4" t="s">
        <v>13</v>
      </c>
      <c r="E2175" s="4" t="s">
        <v>28</v>
      </c>
      <c r="F2175" s="4" t="s">
        <v>28</v>
      </c>
      <c r="G2175" s="4" t="s">
        <v>28</v>
      </c>
      <c r="H2175" s="4" t="s">
        <v>10</v>
      </c>
    </row>
    <row r="2176" spans="1:15">
      <c r="A2176" t="n">
        <v>19352</v>
      </c>
      <c r="B2176" s="28" t="n">
        <v>45</v>
      </c>
      <c r="C2176" s="7" t="n">
        <v>2</v>
      </c>
      <c r="D2176" s="7" t="n">
        <v>3</v>
      </c>
      <c r="E2176" s="7" t="n">
        <v>-4.23000001907349</v>
      </c>
      <c r="F2176" s="7" t="n">
        <v>42.5</v>
      </c>
      <c r="G2176" s="7" t="n">
        <v>126.01000213623</v>
      </c>
      <c r="H2176" s="7" t="n">
        <v>0</v>
      </c>
    </row>
    <row r="2177" spans="1:8">
      <c r="A2177" t="s">
        <v>4</v>
      </c>
      <c r="B2177" s="4" t="s">
        <v>5</v>
      </c>
      <c r="C2177" s="4" t="s">
        <v>13</v>
      </c>
      <c r="D2177" s="4" t="s">
        <v>13</v>
      </c>
      <c r="E2177" s="4" t="s">
        <v>28</v>
      </c>
      <c r="F2177" s="4" t="s">
        <v>28</v>
      </c>
      <c r="G2177" s="4" t="s">
        <v>28</v>
      </c>
      <c r="H2177" s="4" t="s">
        <v>10</v>
      </c>
      <c r="I2177" s="4" t="s">
        <v>13</v>
      </c>
    </row>
    <row r="2178" spans="1:8">
      <c r="A2178" t="n">
        <v>19369</v>
      </c>
      <c r="B2178" s="28" t="n">
        <v>45</v>
      </c>
      <c r="C2178" s="7" t="n">
        <v>4</v>
      </c>
      <c r="D2178" s="7" t="n">
        <v>3</v>
      </c>
      <c r="E2178" s="7" t="n">
        <v>4.76000022888184</v>
      </c>
      <c r="F2178" s="7" t="n">
        <v>147.169998168945</v>
      </c>
      <c r="G2178" s="7" t="n">
        <v>0</v>
      </c>
      <c r="H2178" s="7" t="n">
        <v>0</v>
      </c>
      <c r="I2178" s="7" t="n">
        <v>0</v>
      </c>
    </row>
    <row r="2179" spans="1:8">
      <c r="A2179" t="s">
        <v>4</v>
      </c>
      <c r="B2179" s="4" t="s">
        <v>5</v>
      </c>
      <c r="C2179" s="4" t="s">
        <v>13</v>
      </c>
      <c r="D2179" s="4" t="s">
        <v>13</v>
      </c>
      <c r="E2179" s="4" t="s">
        <v>28</v>
      </c>
      <c r="F2179" s="4" t="s">
        <v>10</v>
      </c>
    </row>
    <row r="2180" spans="1:8">
      <c r="A2180" t="n">
        <v>19387</v>
      </c>
      <c r="B2180" s="28" t="n">
        <v>45</v>
      </c>
      <c r="C2180" s="7" t="n">
        <v>5</v>
      </c>
      <c r="D2180" s="7" t="n">
        <v>3</v>
      </c>
      <c r="E2180" s="7" t="n">
        <v>4</v>
      </c>
      <c r="F2180" s="7" t="n">
        <v>0</v>
      </c>
    </row>
    <row r="2181" spans="1:8">
      <c r="A2181" t="s">
        <v>4</v>
      </c>
      <c r="B2181" s="4" t="s">
        <v>5</v>
      </c>
      <c r="C2181" s="4" t="s">
        <v>13</v>
      </c>
      <c r="D2181" s="4" t="s">
        <v>13</v>
      </c>
      <c r="E2181" s="4" t="s">
        <v>28</v>
      </c>
      <c r="F2181" s="4" t="s">
        <v>10</v>
      </c>
    </row>
    <row r="2182" spans="1:8">
      <c r="A2182" t="n">
        <v>19396</v>
      </c>
      <c r="B2182" s="28" t="n">
        <v>45</v>
      </c>
      <c r="C2182" s="7" t="n">
        <v>11</v>
      </c>
      <c r="D2182" s="7" t="n">
        <v>3</v>
      </c>
      <c r="E2182" s="7" t="n">
        <v>38.2000007629395</v>
      </c>
      <c r="F2182" s="7" t="n">
        <v>0</v>
      </c>
    </row>
    <row r="2183" spans="1:8">
      <c r="A2183" t="s">
        <v>4</v>
      </c>
      <c r="B2183" s="4" t="s">
        <v>5</v>
      </c>
      <c r="C2183" s="4" t="s">
        <v>13</v>
      </c>
      <c r="D2183" s="4" t="s">
        <v>10</v>
      </c>
    </row>
    <row r="2184" spans="1:8">
      <c r="A2184" t="n">
        <v>19405</v>
      </c>
      <c r="B2184" s="34" t="n">
        <v>58</v>
      </c>
      <c r="C2184" s="7" t="n">
        <v>255</v>
      </c>
      <c r="D2184" s="7" t="n">
        <v>0</v>
      </c>
    </row>
    <row r="2185" spans="1:8">
      <c r="A2185" t="s">
        <v>4</v>
      </c>
      <c r="B2185" s="4" t="s">
        <v>5</v>
      </c>
      <c r="C2185" s="4" t="s">
        <v>13</v>
      </c>
      <c r="D2185" s="4" t="s">
        <v>10</v>
      </c>
      <c r="E2185" s="4" t="s">
        <v>28</v>
      </c>
      <c r="F2185" s="4" t="s">
        <v>10</v>
      </c>
      <c r="G2185" s="4" t="s">
        <v>9</v>
      </c>
      <c r="H2185" s="4" t="s">
        <v>9</v>
      </c>
      <c r="I2185" s="4" t="s">
        <v>10</v>
      </c>
      <c r="J2185" s="4" t="s">
        <v>10</v>
      </c>
      <c r="K2185" s="4" t="s">
        <v>9</v>
      </c>
      <c r="L2185" s="4" t="s">
        <v>9</v>
      </c>
      <c r="M2185" s="4" t="s">
        <v>9</v>
      </c>
      <c r="N2185" s="4" t="s">
        <v>9</v>
      </c>
      <c r="O2185" s="4" t="s">
        <v>6</v>
      </c>
    </row>
    <row r="2186" spans="1:8">
      <c r="A2186" t="n">
        <v>19409</v>
      </c>
      <c r="B2186" s="15" t="n">
        <v>50</v>
      </c>
      <c r="C2186" s="7" t="n">
        <v>0</v>
      </c>
      <c r="D2186" s="7" t="n">
        <v>4360</v>
      </c>
      <c r="E2186" s="7" t="n">
        <v>0.200000002980232</v>
      </c>
      <c r="F2186" s="7" t="n">
        <v>0</v>
      </c>
      <c r="G2186" s="7" t="n">
        <v>0</v>
      </c>
      <c r="H2186" s="7" t="n">
        <v>1073741824</v>
      </c>
      <c r="I2186" s="7" t="n">
        <v>0</v>
      </c>
      <c r="J2186" s="7" t="n">
        <v>65533</v>
      </c>
      <c r="K2186" s="7" t="n">
        <v>0</v>
      </c>
      <c r="L2186" s="7" t="n">
        <v>0</v>
      </c>
      <c r="M2186" s="7" t="n">
        <v>0</v>
      </c>
      <c r="N2186" s="7" t="n">
        <v>0</v>
      </c>
      <c r="O2186" s="7" t="s">
        <v>12</v>
      </c>
    </row>
    <row r="2187" spans="1:8">
      <c r="A2187" t="s">
        <v>4</v>
      </c>
      <c r="B2187" s="4" t="s">
        <v>5</v>
      </c>
      <c r="C2187" s="4" t="s">
        <v>10</v>
      </c>
      <c r="D2187" s="4" t="s">
        <v>13</v>
      </c>
      <c r="E2187" s="4" t="s">
        <v>13</v>
      </c>
      <c r="F2187" s="4" t="s">
        <v>6</v>
      </c>
    </row>
    <row r="2188" spans="1:8">
      <c r="A2188" t="n">
        <v>19448</v>
      </c>
      <c r="B2188" s="51" t="n">
        <v>47</v>
      </c>
      <c r="C2188" s="7" t="n">
        <v>7032</v>
      </c>
      <c r="D2188" s="7" t="n">
        <v>0</v>
      </c>
      <c r="E2188" s="7" t="n">
        <v>0</v>
      </c>
      <c r="F2188" s="7" t="s">
        <v>154</v>
      </c>
    </row>
    <row r="2189" spans="1:8">
      <c r="A2189" t="s">
        <v>4</v>
      </c>
      <c r="B2189" s="4" t="s">
        <v>5</v>
      </c>
      <c r="C2189" s="4" t="s">
        <v>10</v>
      </c>
    </row>
    <row r="2190" spans="1:8">
      <c r="A2190" t="n">
        <v>19463</v>
      </c>
      <c r="B2190" s="37" t="n">
        <v>16</v>
      </c>
      <c r="C2190" s="7" t="n">
        <v>300</v>
      </c>
    </row>
    <row r="2191" spans="1:8">
      <c r="A2191" t="s">
        <v>4</v>
      </c>
      <c r="B2191" s="4" t="s">
        <v>5</v>
      </c>
      <c r="C2191" s="4" t="s">
        <v>10</v>
      </c>
      <c r="D2191" s="4" t="s">
        <v>10</v>
      </c>
      <c r="E2191" s="4" t="s">
        <v>28</v>
      </c>
      <c r="F2191" s="4" t="s">
        <v>28</v>
      </c>
      <c r="G2191" s="4" t="s">
        <v>28</v>
      </c>
      <c r="H2191" s="4" t="s">
        <v>28</v>
      </c>
      <c r="I2191" s="4" t="s">
        <v>28</v>
      </c>
      <c r="J2191" s="4" t="s">
        <v>13</v>
      </c>
      <c r="K2191" s="4" t="s">
        <v>10</v>
      </c>
    </row>
    <row r="2192" spans="1:8">
      <c r="A2192" t="n">
        <v>19466</v>
      </c>
      <c r="B2192" s="71" t="n">
        <v>55</v>
      </c>
      <c r="C2192" s="7" t="n">
        <v>7032</v>
      </c>
      <c r="D2192" s="7" t="n">
        <v>65026</v>
      </c>
      <c r="E2192" s="7" t="n">
        <v>-5.44999980926514</v>
      </c>
      <c r="F2192" s="7" t="n">
        <v>38.3300018310547</v>
      </c>
      <c r="G2192" s="7" t="n">
        <v>127.069999694824</v>
      </c>
      <c r="H2192" s="7" t="n">
        <v>0.100000001490116</v>
      </c>
      <c r="I2192" s="7" t="n">
        <v>2.79999995231628</v>
      </c>
      <c r="J2192" s="7" t="n">
        <v>0</v>
      </c>
      <c r="K2192" s="7" t="n">
        <v>0</v>
      </c>
    </row>
    <row r="2193" spans="1:15">
      <c r="A2193" t="s">
        <v>4</v>
      </c>
      <c r="B2193" s="4" t="s">
        <v>5</v>
      </c>
      <c r="C2193" s="4" t="s">
        <v>10</v>
      </c>
      <c r="D2193" s="4" t="s">
        <v>13</v>
      </c>
    </row>
    <row r="2194" spans="1:15">
      <c r="A2194" t="n">
        <v>19494</v>
      </c>
      <c r="B2194" s="72" t="n">
        <v>56</v>
      </c>
      <c r="C2194" s="7" t="n">
        <v>7032</v>
      </c>
      <c r="D2194" s="7" t="n">
        <v>0</v>
      </c>
    </row>
    <row r="2195" spans="1:15">
      <c r="A2195" t="s">
        <v>4</v>
      </c>
      <c r="B2195" s="4" t="s">
        <v>5</v>
      </c>
      <c r="C2195" s="4" t="s">
        <v>13</v>
      </c>
      <c r="D2195" s="4" t="s">
        <v>10</v>
      </c>
      <c r="E2195" s="4" t="s">
        <v>28</v>
      </c>
    </row>
    <row r="2196" spans="1:15">
      <c r="A2196" t="n">
        <v>19498</v>
      </c>
      <c r="B2196" s="34" t="n">
        <v>58</v>
      </c>
      <c r="C2196" s="7" t="n">
        <v>101</v>
      </c>
      <c r="D2196" s="7" t="n">
        <v>300</v>
      </c>
      <c r="E2196" s="7" t="n">
        <v>1</v>
      </c>
    </row>
    <row r="2197" spans="1:15">
      <c r="A2197" t="s">
        <v>4</v>
      </c>
      <c r="B2197" s="4" t="s">
        <v>5</v>
      </c>
      <c r="C2197" s="4" t="s">
        <v>13</v>
      </c>
      <c r="D2197" s="4" t="s">
        <v>10</v>
      </c>
    </row>
    <row r="2198" spans="1:15">
      <c r="A2198" t="n">
        <v>19506</v>
      </c>
      <c r="B2198" s="34" t="n">
        <v>58</v>
      </c>
      <c r="C2198" s="7" t="n">
        <v>254</v>
      </c>
      <c r="D2198" s="7" t="n">
        <v>0</v>
      </c>
    </row>
    <row r="2199" spans="1:15">
      <c r="A2199" t="s">
        <v>4</v>
      </c>
      <c r="B2199" s="4" t="s">
        <v>5</v>
      </c>
      <c r="C2199" s="4" t="s">
        <v>13</v>
      </c>
      <c r="D2199" s="4" t="s">
        <v>10</v>
      </c>
      <c r="E2199" s="4" t="s">
        <v>6</v>
      </c>
      <c r="F2199" s="4" t="s">
        <v>6</v>
      </c>
      <c r="G2199" s="4" t="s">
        <v>6</v>
      </c>
      <c r="H2199" s="4" t="s">
        <v>6</v>
      </c>
    </row>
    <row r="2200" spans="1:15">
      <c r="A2200" t="n">
        <v>19510</v>
      </c>
      <c r="B2200" s="36" t="n">
        <v>51</v>
      </c>
      <c r="C2200" s="7" t="n">
        <v>3</v>
      </c>
      <c r="D2200" s="7" t="n">
        <v>0</v>
      </c>
      <c r="E2200" s="7" t="s">
        <v>120</v>
      </c>
      <c r="F2200" s="7" t="s">
        <v>120</v>
      </c>
      <c r="G2200" s="7" t="s">
        <v>46</v>
      </c>
      <c r="H2200" s="7" t="s">
        <v>47</v>
      </c>
    </row>
    <row r="2201" spans="1:15">
      <c r="A2201" t="s">
        <v>4</v>
      </c>
      <c r="B2201" s="4" t="s">
        <v>5</v>
      </c>
      <c r="C2201" s="4" t="s">
        <v>13</v>
      </c>
      <c r="D2201" s="4" t="s">
        <v>13</v>
      </c>
      <c r="E2201" s="4" t="s">
        <v>28</v>
      </c>
      <c r="F2201" s="4" t="s">
        <v>28</v>
      </c>
      <c r="G2201" s="4" t="s">
        <v>28</v>
      </c>
      <c r="H2201" s="4" t="s">
        <v>10</v>
      </c>
    </row>
    <row r="2202" spans="1:15">
      <c r="A2202" t="n">
        <v>19523</v>
      </c>
      <c r="B2202" s="28" t="n">
        <v>45</v>
      </c>
      <c r="C2202" s="7" t="n">
        <v>2</v>
      </c>
      <c r="D2202" s="7" t="n">
        <v>3</v>
      </c>
      <c r="E2202" s="7" t="n">
        <v>-4.82000017166138</v>
      </c>
      <c r="F2202" s="7" t="n">
        <v>39.5699996948242</v>
      </c>
      <c r="G2202" s="7" t="n">
        <v>127.230003356934</v>
      </c>
      <c r="H2202" s="7" t="n">
        <v>0</v>
      </c>
    </row>
    <row r="2203" spans="1:15">
      <c r="A2203" t="s">
        <v>4</v>
      </c>
      <c r="B2203" s="4" t="s">
        <v>5</v>
      </c>
      <c r="C2203" s="4" t="s">
        <v>13</v>
      </c>
      <c r="D2203" s="4" t="s">
        <v>13</v>
      </c>
      <c r="E2203" s="4" t="s">
        <v>28</v>
      </c>
      <c r="F2203" s="4" t="s">
        <v>28</v>
      </c>
      <c r="G2203" s="4" t="s">
        <v>28</v>
      </c>
      <c r="H2203" s="4" t="s">
        <v>10</v>
      </c>
      <c r="I2203" s="4" t="s">
        <v>13</v>
      </c>
    </row>
    <row r="2204" spans="1:15">
      <c r="A2204" t="n">
        <v>19540</v>
      </c>
      <c r="B2204" s="28" t="n">
        <v>45</v>
      </c>
      <c r="C2204" s="7" t="n">
        <v>4</v>
      </c>
      <c r="D2204" s="7" t="n">
        <v>3</v>
      </c>
      <c r="E2204" s="7" t="n">
        <v>40.7099990844727</v>
      </c>
      <c r="F2204" s="7" t="n">
        <v>164.029998779297</v>
      </c>
      <c r="G2204" s="7" t="n">
        <v>0</v>
      </c>
      <c r="H2204" s="7" t="n">
        <v>0</v>
      </c>
      <c r="I2204" s="7" t="n">
        <v>0</v>
      </c>
    </row>
    <row r="2205" spans="1:15">
      <c r="A2205" t="s">
        <v>4</v>
      </c>
      <c r="B2205" s="4" t="s">
        <v>5</v>
      </c>
      <c r="C2205" s="4" t="s">
        <v>13</v>
      </c>
      <c r="D2205" s="4" t="s">
        <v>13</v>
      </c>
      <c r="E2205" s="4" t="s">
        <v>28</v>
      </c>
      <c r="F2205" s="4" t="s">
        <v>10</v>
      </c>
    </row>
    <row r="2206" spans="1:15">
      <c r="A2206" t="n">
        <v>19558</v>
      </c>
      <c r="B2206" s="28" t="n">
        <v>45</v>
      </c>
      <c r="C2206" s="7" t="n">
        <v>5</v>
      </c>
      <c r="D2206" s="7" t="n">
        <v>3</v>
      </c>
      <c r="E2206" s="7" t="n">
        <v>1.39999997615814</v>
      </c>
      <c r="F2206" s="7" t="n">
        <v>0</v>
      </c>
    </row>
    <row r="2207" spans="1:15">
      <c r="A2207" t="s">
        <v>4</v>
      </c>
      <c r="B2207" s="4" t="s">
        <v>5</v>
      </c>
      <c r="C2207" s="4" t="s">
        <v>13</v>
      </c>
      <c r="D2207" s="4" t="s">
        <v>13</v>
      </c>
      <c r="E2207" s="4" t="s">
        <v>28</v>
      </c>
      <c r="F2207" s="4" t="s">
        <v>10</v>
      </c>
    </row>
    <row r="2208" spans="1:15">
      <c r="A2208" t="n">
        <v>19567</v>
      </c>
      <c r="B2208" s="28" t="n">
        <v>45</v>
      </c>
      <c r="C2208" s="7" t="n">
        <v>11</v>
      </c>
      <c r="D2208" s="7" t="n">
        <v>3</v>
      </c>
      <c r="E2208" s="7" t="n">
        <v>41.0999984741211</v>
      </c>
      <c r="F2208" s="7" t="n">
        <v>0</v>
      </c>
    </row>
    <row r="2209" spans="1:9">
      <c r="A2209" t="s">
        <v>4</v>
      </c>
      <c r="B2209" s="4" t="s">
        <v>5</v>
      </c>
      <c r="C2209" s="4" t="s">
        <v>13</v>
      </c>
      <c r="D2209" s="4" t="s">
        <v>13</v>
      </c>
      <c r="E2209" s="4" t="s">
        <v>28</v>
      </c>
      <c r="F2209" s="4" t="s">
        <v>28</v>
      </c>
      <c r="G2209" s="4" t="s">
        <v>28</v>
      </c>
      <c r="H2209" s="4" t="s">
        <v>10</v>
      </c>
      <c r="I2209" s="4" t="s">
        <v>13</v>
      </c>
    </row>
    <row r="2210" spans="1:9">
      <c r="A2210" t="n">
        <v>19576</v>
      </c>
      <c r="B2210" s="28" t="n">
        <v>45</v>
      </c>
      <c r="C2210" s="7" t="n">
        <v>4</v>
      </c>
      <c r="D2210" s="7" t="n">
        <v>3</v>
      </c>
      <c r="E2210" s="7" t="n">
        <v>21.6299991607666</v>
      </c>
      <c r="F2210" s="7" t="n">
        <v>164.029998779297</v>
      </c>
      <c r="G2210" s="7" t="n">
        <v>0</v>
      </c>
      <c r="H2210" s="7" t="n">
        <v>3500</v>
      </c>
      <c r="I2210" s="7" t="n">
        <v>1</v>
      </c>
    </row>
    <row r="2211" spans="1:9">
      <c r="A2211" t="s">
        <v>4</v>
      </c>
      <c r="B2211" s="4" t="s">
        <v>5</v>
      </c>
      <c r="C2211" s="4" t="s">
        <v>10</v>
      </c>
      <c r="D2211" s="4" t="s">
        <v>9</v>
      </c>
    </row>
    <row r="2212" spans="1:9">
      <c r="A2212" t="n">
        <v>19594</v>
      </c>
      <c r="B2212" s="63" t="n">
        <v>44</v>
      </c>
      <c r="C2212" s="7" t="n">
        <v>7032</v>
      </c>
      <c r="D2212" s="7" t="n">
        <v>512</v>
      </c>
    </row>
    <row r="2213" spans="1:9">
      <c r="A2213" t="s">
        <v>4</v>
      </c>
      <c r="B2213" s="4" t="s">
        <v>5</v>
      </c>
      <c r="C2213" s="4" t="s">
        <v>10</v>
      </c>
      <c r="D2213" s="4" t="s">
        <v>28</v>
      </c>
      <c r="E2213" s="4" t="s">
        <v>28</v>
      </c>
      <c r="F2213" s="4" t="s">
        <v>28</v>
      </c>
      <c r="G2213" s="4" t="s">
        <v>28</v>
      </c>
    </row>
    <row r="2214" spans="1:9">
      <c r="A2214" t="n">
        <v>19601</v>
      </c>
      <c r="B2214" s="26" t="n">
        <v>46</v>
      </c>
      <c r="C2214" s="7" t="n">
        <v>7032</v>
      </c>
      <c r="D2214" s="7" t="n">
        <v>-5.19000005722046</v>
      </c>
      <c r="E2214" s="7" t="n">
        <v>38.3499984741211</v>
      </c>
      <c r="F2214" s="7" t="n">
        <v>129.619995117188</v>
      </c>
      <c r="G2214" s="7" t="n">
        <v>174.5</v>
      </c>
    </row>
    <row r="2215" spans="1:9">
      <c r="A2215" t="s">
        <v>4</v>
      </c>
      <c r="B2215" s="4" t="s">
        <v>5</v>
      </c>
      <c r="C2215" s="4" t="s">
        <v>10</v>
      </c>
      <c r="D2215" s="4" t="s">
        <v>10</v>
      </c>
      <c r="E2215" s="4" t="s">
        <v>28</v>
      </c>
      <c r="F2215" s="4" t="s">
        <v>28</v>
      </c>
      <c r="G2215" s="4" t="s">
        <v>28</v>
      </c>
      <c r="H2215" s="4" t="s">
        <v>28</v>
      </c>
      <c r="I2215" s="4" t="s">
        <v>13</v>
      </c>
      <c r="J2215" s="4" t="s">
        <v>10</v>
      </c>
    </row>
    <row r="2216" spans="1:9">
      <c r="A2216" t="n">
        <v>19620</v>
      </c>
      <c r="B2216" s="71" t="n">
        <v>55</v>
      </c>
      <c r="C2216" s="7" t="n">
        <v>7032</v>
      </c>
      <c r="D2216" s="7" t="n">
        <v>65533</v>
      </c>
      <c r="E2216" s="7" t="n">
        <v>-5.07000017166138</v>
      </c>
      <c r="F2216" s="7" t="n">
        <v>38.3600006103516</v>
      </c>
      <c r="G2216" s="7" t="n">
        <v>128.350006103516</v>
      </c>
      <c r="H2216" s="7" t="n">
        <v>1.20000004768372</v>
      </c>
      <c r="I2216" s="7" t="n">
        <v>1</v>
      </c>
      <c r="J2216" s="7" t="n">
        <v>0</v>
      </c>
    </row>
    <row r="2217" spans="1:9">
      <c r="A2217" t="s">
        <v>4</v>
      </c>
      <c r="B2217" s="4" t="s">
        <v>5</v>
      </c>
      <c r="C2217" s="4" t="s">
        <v>13</v>
      </c>
      <c r="D2217" s="4" t="s">
        <v>10</v>
      </c>
    </row>
    <row r="2218" spans="1:9">
      <c r="A2218" t="n">
        <v>19644</v>
      </c>
      <c r="B2218" s="34" t="n">
        <v>58</v>
      </c>
      <c r="C2218" s="7" t="n">
        <v>255</v>
      </c>
      <c r="D2218" s="7" t="n">
        <v>0</v>
      </c>
    </row>
    <row r="2219" spans="1:9">
      <c r="A2219" t="s">
        <v>4</v>
      </c>
      <c r="B2219" s="4" t="s">
        <v>5</v>
      </c>
      <c r="C2219" s="4" t="s">
        <v>10</v>
      </c>
      <c r="D2219" s="4" t="s">
        <v>13</v>
      </c>
    </row>
    <row r="2220" spans="1:9">
      <c r="A2220" t="n">
        <v>19648</v>
      </c>
      <c r="B2220" s="72" t="n">
        <v>56</v>
      </c>
      <c r="C2220" s="7" t="n">
        <v>7032</v>
      </c>
      <c r="D2220" s="7" t="n">
        <v>0</v>
      </c>
    </row>
    <row r="2221" spans="1:9">
      <c r="A2221" t="s">
        <v>4</v>
      </c>
      <c r="B2221" s="4" t="s">
        <v>5</v>
      </c>
      <c r="C2221" s="4" t="s">
        <v>10</v>
      </c>
      <c r="D2221" s="4" t="s">
        <v>28</v>
      </c>
      <c r="E2221" s="4" t="s">
        <v>28</v>
      </c>
      <c r="F2221" s="4" t="s">
        <v>13</v>
      </c>
    </row>
    <row r="2222" spans="1:9">
      <c r="A2222" t="n">
        <v>19652</v>
      </c>
      <c r="B2222" s="64" t="n">
        <v>52</v>
      </c>
      <c r="C2222" s="7" t="n">
        <v>7032</v>
      </c>
      <c r="D2222" s="7" t="n">
        <v>174.5</v>
      </c>
      <c r="E2222" s="7" t="n">
        <v>10</v>
      </c>
      <c r="F2222" s="7" t="n">
        <v>0</v>
      </c>
    </row>
    <row r="2223" spans="1:9">
      <c r="A2223" t="s">
        <v>4</v>
      </c>
      <c r="B2223" s="4" t="s">
        <v>5</v>
      </c>
      <c r="C2223" s="4" t="s">
        <v>10</v>
      </c>
    </row>
    <row r="2224" spans="1:9">
      <c r="A2224" t="n">
        <v>19664</v>
      </c>
      <c r="B2224" s="66" t="n">
        <v>54</v>
      </c>
      <c r="C2224" s="7" t="n">
        <v>7032</v>
      </c>
    </row>
    <row r="2225" spans="1:10">
      <c r="A2225" t="s">
        <v>4</v>
      </c>
      <c r="B2225" s="4" t="s">
        <v>5</v>
      </c>
      <c r="C2225" s="4" t="s">
        <v>10</v>
      </c>
      <c r="D2225" s="4" t="s">
        <v>10</v>
      </c>
      <c r="E2225" s="4" t="s">
        <v>10</v>
      </c>
    </row>
    <row r="2226" spans="1:10">
      <c r="A2226" t="n">
        <v>19667</v>
      </c>
      <c r="B2226" s="61" t="n">
        <v>61</v>
      </c>
      <c r="C2226" s="7" t="n">
        <v>7032</v>
      </c>
      <c r="D2226" s="7" t="n">
        <v>0</v>
      </c>
      <c r="E2226" s="7" t="n">
        <v>1000</v>
      </c>
    </row>
    <row r="2227" spans="1:10">
      <c r="A2227" t="s">
        <v>4</v>
      </c>
      <c r="B2227" s="4" t="s">
        <v>5</v>
      </c>
      <c r="C2227" s="4" t="s">
        <v>10</v>
      </c>
    </row>
    <row r="2228" spans="1:10">
      <c r="A2228" t="n">
        <v>19674</v>
      </c>
      <c r="B2228" s="37" t="n">
        <v>16</v>
      </c>
      <c r="C2228" s="7" t="n">
        <v>500</v>
      </c>
    </row>
    <row r="2229" spans="1:10">
      <c r="A2229" t="s">
        <v>4</v>
      </c>
      <c r="B2229" s="4" t="s">
        <v>5</v>
      </c>
      <c r="C2229" s="4" t="s">
        <v>13</v>
      </c>
      <c r="D2229" s="4" t="s">
        <v>10</v>
      </c>
      <c r="E2229" s="4" t="s">
        <v>6</v>
      </c>
    </row>
    <row r="2230" spans="1:10">
      <c r="A2230" t="n">
        <v>19677</v>
      </c>
      <c r="B2230" s="36" t="n">
        <v>51</v>
      </c>
      <c r="C2230" s="7" t="n">
        <v>4</v>
      </c>
      <c r="D2230" s="7" t="n">
        <v>7032</v>
      </c>
      <c r="E2230" s="7" t="s">
        <v>40</v>
      </c>
    </row>
    <row r="2231" spans="1:10">
      <c r="A2231" t="s">
        <v>4</v>
      </c>
      <c r="B2231" s="4" t="s">
        <v>5</v>
      </c>
      <c r="C2231" s="4" t="s">
        <v>10</v>
      </c>
    </row>
    <row r="2232" spans="1:10">
      <c r="A2232" t="n">
        <v>19690</v>
      </c>
      <c r="B2232" s="37" t="n">
        <v>16</v>
      </c>
      <c r="C2232" s="7" t="n">
        <v>0</v>
      </c>
    </row>
    <row r="2233" spans="1:10">
      <c r="A2233" t="s">
        <v>4</v>
      </c>
      <c r="B2233" s="4" t="s">
        <v>5</v>
      </c>
      <c r="C2233" s="4" t="s">
        <v>10</v>
      </c>
      <c r="D2233" s="4" t="s">
        <v>13</v>
      </c>
      <c r="E2233" s="4" t="s">
        <v>9</v>
      </c>
      <c r="F2233" s="4" t="s">
        <v>38</v>
      </c>
      <c r="G2233" s="4" t="s">
        <v>13</v>
      </c>
      <c r="H2233" s="4" t="s">
        <v>13</v>
      </c>
      <c r="I2233" s="4" t="s">
        <v>13</v>
      </c>
      <c r="J2233" s="4" t="s">
        <v>9</v>
      </c>
      <c r="K2233" s="4" t="s">
        <v>38</v>
      </c>
      <c r="L2233" s="4" t="s">
        <v>13</v>
      </c>
      <c r="M2233" s="4" t="s">
        <v>13</v>
      </c>
      <c r="N2233" s="4" t="s">
        <v>13</v>
      </c>
      <c r="O2233" s="4" t="s">
        <v>9</v>
      </c>
      <c r="P2233" s="4" t="s">
        <v>38</v>
      </c>
      <c r="Q2233" s="4" t="s">
        <v>13</v>
      </c>
      <c r="R2233" s="4" t="s">
        <v>13</v>
      </c>
      <c r="S2233" s="4" t="s">
        <v>13</v>
      </c>
      <c r="T2233" s="4" t="s">
        <v>9</v>
      </c>
      <c r="U2233" s="4" t="s">
        <v>38</v>
      </c>
      <c r="V2233" s="4" t="s">
        <v>13</v>
      </c>
      <c r="W2233" s="4" t="s">
        <v>13</v>
      </c>
    </row>
    <row r="2234" spans="1:10">
      <c r="A2234" t="n">
        <v>19693</v>
      </c>
      <c r="B2234" s="38" t="n">
        <v>26</v>
      </c>
      <c r="C2234" s="7" t="n">
        <v>7032</v>
      </c>
      <c r="D2234" s="7" t="n">
        <v>17</v>
      </c>
      <c r="E2234" s="7" t="n">
        <v>18319</v>
      </c>
      <c r="F2234" s="7" t="s">
        <v>199</v>
      </c>
      <c r="G2234" s="7" t="n">
        <v>2</v>
      </c>
      <c r="H2234" s="7" t="n">
        <v>3</v>
      </c>
      <c r="I2234" s="7" t="n">
        <v>17</v>
      </c>
      <c r="J2234" s="7" t="n">
        <v>18320</v>
      </c>
      <c r="K2234" s="7" t="s">
        <v>200</v>
      </c>
      <c r="L2234" s="7" t="n">
        <v>2</v>
      </c>
      <c r="M2234" s="7" t="n">
        <v>3</v>
      </c>
      <c r="N2234" s="7" t="n">
        <v>17</v>
      </c>
      <c r="O2234" s="7" t="n">
        <v>18321</v>
      </c>
      <c r="P2234" s="7" t="s">
        <v>201</v>
      </c>
      <c r="Q2234" s="7" t="n">
        <v>2</v>
      </c>
      <c r="R2234" s="7" t="n">
        <v>3</v>
      </c>
      <c r="S2234" s="7" t="n">
        <v>17</v>
      </c>
      <c r="T2234" s="7" t="n">
        <v>18322</v>
      </c>
      <c r="U2234" s="7" t="s">
        <v>202</v>
      </c>
      <c r="V2234" s="7" t="n">
        <v>2</v>
      </c>
      <c r="W2234" s="7" t="n">
        <v>0</v>
      </c>
    </row>
    <row r="2235" spans="1:10">
      <c r="A2235" t="s">
        <v>4</v>
      </c>
      <c r="B2235" s="4" t="s">
        <v>5</v>
      </c>
    </row>
    <row r="2236" spans="1:10">
      <c r="A2236" t="n">
        <v>20092</v>
      </c>
      <c r="B2236" s="32" t="n">
        <v>28</v>
      </c>
    </row>
    <row r="2237" spans="1:10">
      <c r="A2237" t="s">
        <v>4</v>
      </c>
      <c r="B2237" s="4" t="s">
        <v>5</v>
      </c>
      <c r="C2237" s="4" t="s">
        <v>13</v>
      </c>
      <c r="D2237" s="4" t="s">
        <v>10</v>
      </c>
      <c r="E2237" s="4" t="s">
        <v>6</v>
      </c>
      <c r="F2237" s="4" t="s">
        <v>6</v>
      </c>
      <c r="G2237" s="4" t="s">
        <v>6</v>
      </c>
      <c r="H2237" s="4" t="s">
        <v>6</v>
      </c>
    </row>
    <row r="2238" spans="1:10">
      <c r="A2238" t="n">
        <v>20093</v>
      </c>
      <c r="B2238" s="36" t="n">
        <v>51</v>
      </c>
      <c r="C2238" s="7" t="n">
        <v>3</v>
      </c>
      <c r="D2238" s="7" t="n">
        <v>0</v>
      </c>
      <c r="E2238" s="7" t="s">
        <v>111</v>
      </c>
      <c r="F2238" s="7" t="s">
        <v>120</v>
      </c>
      <c r="G2238" s="7" t="s">
        <v>46</v>
      </c>
      <c r="H2238" s="7" t="s">
        <v>47</v>
      </c>
    </row>
    <row r="2239" spans="1:10">
      <c r="A2239" t="s">
        <v>4</v>
      </c>
      <c r="B2239" s="4" t="s">
        <v>5</v>
      </c>
      <c r="C2239" s="4" t="s">
        <v>10</v>
      </c>
      <c r="D2239" s="4" t="s">
        <v>28</v>
      </c>
      <c r="E2239" s="4" t="s">
        <v>28</v>
      </c>
      <c r="F2239" s="4" t="s">
        <v>28</v>
      </c>
      <c r="G2239" s="4" t="s">
        <v>10</v>
      </c>
      <c r="H2239" s="4" t="s">
        <v>10</v>
      </c>
    </row>
    <row r="2240" spans="1:10">
      <c r="A2240" t="n">
        <v>20106</v>
      </c>
      <c r="B2240" s="60" t="n">
        <v>60</v>
      </c>
      <c r="C2240" s="7" t="n">
        <v>0</v>
      </c>
      <c r="D2240" s="7" t="n">
        <v>0</v>
      </c>
      <c r="E2240" s="7" t="n">
        <v>-20</v>
      </c>
      <c r="F2240" s="7" t="n">
        <v>0</v>
      </c>
      <c r="G2240" s="7" t="n">
        <v>500</v>
      </c>
      <c r="H2240" s="7" t="n">
        <v>0</v>
      </c>
    </row>
    <row r="2241" spans="1:23">
      <c r="A2241" t="s">
        <v>4</v>
      </c>
      <c r="B2241" s="4" t="s">
        <v>5</v>
      </c>
      <c r="C2241" s="4" t="s">
        <v>10</v>
      </c>
    </row>
    <row r="2242" spans="1:23">
      <c r="A2242" t="n">
        <v>20125</v>
      </c>
      <c r="B2242" s="37" t="n">
        <v>16</v>
      </c>
      <c r="C2242" s="7" t="n">
        <v>500</v>
      </c>
    </row>
    <row r="2243" spans="1:23">
      <c r="A2243" t="s">
        <v>4</v>
      </c>
      <c r="B2243" s="4" t="s">
        <v>5</v>
      </c>
      <c r="C2243" s="4" t="s">
        <v>13</v>
      </c>
      <c r="D2243" s="4" t="s">
        <v>10</v>
      </c>
      <c r="E2243" s="4" t="s">
        <v>6</v>
      </c>
    </row>
    <row r="2244" spans="1:23">
      <c r="A2244" t="n">
        <v>20128</v>
      </c>
      <c r="B2244" s="36" t="n">
        <v>51</v>
      </c>
      <c r="C2244" s="7" t="n">
        <v>4</v>
      </c>
      <c r="D2244" s="7" t="n">
        <v>0</v>
      </c>
      <c r="E2244" s="7" t="s">
        <v>181</v>
      </c>
    </row>
    <row r="2245" spans="1:23">
      <c r="A2245" t="s">
        <v>4</v>
      </c>
      <c r="B2245" s="4" t="s">
        <v>5</v>
      </c>
      <c r="C2245" s="4" t="s">
        <v>10</v>
      </c>
    </row>
    <row r="2246" spans="1:23">
      <c r="A2246" t="n">
        <v>20142</v>
      </c>
      <c r="B2246" s="37" t="n">
        <v>16</v>
      </c>
      <c r="C2246" s="7" t="n">
        <v>0</v>
      </c>
    </row>
    <row r="2247" spans="1:23">
      <c r="A2247" t="s">
        <v>4</v>
      </c>
      <c r="B2247" s="4" t="s">
        <v>5</v>
      </c>
      <c r="C2247" s="4" t="s">
        <v>10</v>
      </c>
      <c r="D2247" s="4" t="s">
        <v>13</v>
      </c>
      <c r="E2247" s="4" t="s">
        <v>9</v>
      </c>
      <c r="F2247" s="4" t="s">
        <v>38</v>
      </c>
      <c r="G2247" s="4" t="s">
        <v>13</v>
      </c>
      <c r="H2247" s="4" t="s">
        <v>13</v>
      </c>
    </row>
    <row r="2248" spans="1:23">
      <c r="A2248" t="n">
        <v>20145</v>
      </c>
      <c r="B2248" s="38" t="n">
        <v>26</v>
      </c>
      <c r="C2248" s="7" t="n">
        <v>0</v>
      </c>
      <c r="D2248" s="7" t="n">
        <v>17</v>
      </c>
      <c r="E2248" s="7" t="n">
        <v>52336</v>
      </c>
      <c r="F2248" s="7" t="s">
        <v>203</v>
      </c>
      <c r="G2248" s="7" t="n">
        <v>2</v>
      </c>
      <c r="H2248" s="7" t="n">
        <v>0</v>
      </c>
    </row>
    <row r="2249" spans="1:23">
      <c r="A2249" t="s">
        <v>4</v>
      </c>
      <c r="B2249" s="4" t="s">
        <v>5</v>
      </c>
    </row>
    <row r="2250" spans="1:23">
      <c r="A2250" t="n">
        <v>20165</v>
      </c>
      <c r="B2250" s="32" t="n">
        <v>28</v>
      </c>
    </row>
    <row r="2251" spans="1:23">
      <c r="A2251" t="s">
        <v>4</v>
      </c>
      <c r="B2251" s="4" t="s">
        <v>5</v>
      </c>
      <c r="C2251" s="4" t="s">
        <v>10</v>
      </c>
      <c r="D2251" s="4" t="s">
        <v>13</v>
      </c>
    </row>
    <row r="2252" spans="1:23">
      <c r="A2252" t="n">
        <v>20166</v>
      </c>
      <c r="B2252" s="40" t="n">
        <v>89</v>
      </c>
      <c r="C2252" s="7" t="n">
        <v>65533</v>
      </c>
      <c r="D2252" s="7" t="n">
        <v>1</v>
      </c>
    </row>
    <row r="2253" spans="1:23">
      <c r="A2253" t="s">
        <v>4</v>
      </c>
      <c r="B2253" s="4" t="s">
        <v>5</v>
      </c>
      <c r="C2253" s="4" t="s">
        <v>13</v>
      </c>
      <c r="D2253" s="4" t="s">
        <v>10</v>
      </c>
      <c r="E2253" s="4" t="s">
        <v>28</v>
      </c>
    </row>
    <row r="2254" spans="1:23">
      <c r="A2254" t="n">
        <v>20170</v>
      </c>
      <c r="B2254" s="34" t="n">
        <v>58</v>
      </c>
      <c r="C2254" s="7" t="n">
        <v>101</v>
      </c>
      <c r="D2254" s="7" t="n">
        <v>500</v>
      </c>
      <c r="E2254" s="7" t="n">
        <v>1</v>
      </c>
    </row>
    <row r="2255" spans="1:23">
      <c r="A2255" t="s">
        <v>4</v>
      </c>
      <c r="B2255" s="4" t="s">
        <v>5</v>
      </c>
      <c r="C2255" s="4" t="s">
        <v>13</v>
      </c>
      <c r="D2255" s="4" t="s">
        <v>10</v>
      </c>
    </row>
    <row r="2256" spans="1:23">
      <c r="A2256" t="n">
        <v>20178</v>
      </c>
      <c r="B2256" s="34" t="n">
        <v>58</v>
      </c>
      <c r="C2256" s="7" t="n">
        <v>254</v>
      </c>
      <c r="D2256" s="7" t="n">
        <v>0</v>
      </c>
    </row>
    <row r="2257" spans="1:8">
      <c r="A2257" t="s">
        <v>4</v>
      </c>
      <c r="B2257" s="4" t="s">
        <v>5</v>
      </c>
      <c r="C2257" s="4" t="s">
        <v>13</v>
      </c>
      <c r="D2257" s="4" t="s">
        <v>10</v>
      </c>
      <c r="E2257" s="4" t="s">
        <v>6</v>
      </c>
      <c r="F2257" s="4" t="s">
        <v>6</v>
      </c>
      <c r="G2257" s="4" t="s">
        <v>6</v>
      </c>
      <c r="H2257" s="4" t="s">
        <v>6</v>
      </c>
    </row>
    <row r="2258" spans="1:8">
      <c r="A2258" t="n">
        <v>20182</v>
      </c>
      <c r="B2258" s="36" t="n">
        <v>51</v>
      </c>
      <c r="C2258" s="7" t="n">
        <v>3</v>
      </c>
      <c r="D2258" s="7" t="n">
        <v>0</v>
      </c>
      <c r="E2258" s="7" t="s">
        <v>204</v>
      </c>
      <c r="F2258" s="7" t="s">
        <v>112</v>
      </c>
      <c r="G2258" s="7" t="s">
        <v>46</v>
      </c>
      <c r="H2258" s="7" t="s">
        <v>47</v>
      </c>
    </row>
    <row r="2259" spans="1:8">
      <c r="A2259" t="s">
        <v>4</v>
      </c>
      <c r="B2259" s="4" t="s">
        <v>5</v>
      </c>
      <c r="C2259" s="4" t="s">
        <v>13</v>
      </c>
      <c r="D2259" s="4" t="s">
        <v>13</v>
      </c>
      <c r="E2259" s="4" t="s">
        <v>28</v>
      </c>
      <c r="F2259" s="4" t="s">
        <v>28</v>
      </c>
      <c r="G2259" s="4" t="s">
        <v>28</v>
      </c>
      <c r="H2259" s="4" t="s">
        <v>10</v>
      </c>
    </row>
    <row r="2260" spans="1:8">
      <c r="A2260" t="n">
        <v>20195</v>
      </c>
      <c r="B2260" s="28" t="n">
        <v>45</v>
      </c>
      <c r="C2260" s="7" t="n">
        <v>2</v>
      </c>
      <c r="D2260" s="7" t="n">
        <v>3</v>
      </c>
      <c r="E2260" s="7" t="n">
        <v>-5.80999994277954</v>
      </c>
      <c r="F2260" s="7" t="n">
        <v>39.4300003051758</v>
      </c>
      <c r="G2260" s="7" t="n">
        <v>128.360000610352</v>
      </c>
      <c r="H2260" s="7" t="n">
        <v>0</v>
      </c>
    </row>
    <row r="2261" spans="1:8">
      <c r="A2261" t="s">
        <v>4</v>
      </c>
      <c r="B2261" s="4" t="s">
        <v>5</v>
      </c>
      <c r="C2261" s="4" t="s">
        <v>13</v>
      </c>
      <c r="D2261" s="4" t="s">
        <v>13</v>
      </c>
      <c r="E2261" s="4" t="s">
        <v>28</v>
      </c>
      <c r="F2261" s="4" t="s">
        <v>28</v>
      </c>
      <c r="G2261" s="4" t="s">
        <v>28</v>
      </c>
      <c r="H2261" s="4" t="s">
        <v>10</v>
      </c>
      <c r="I2261" s="4" t="s">
        <v>13</v>
      </c>
    </row>
    <row r="2262" spans="1:8">
      <c r="A2262" t="n">
        <v>20212</v>
      </c>
      <c r="B2262" s="28" t="n">
        <v>45</v>
      </c>
      <c r="C2262" s="7" t="n">
        <v>4</v>
      </c>
      <c r="D2262" s="7" t="n">
        <v>3</v>
      </c>
      <c r="E2262" s="7" t="n">
        <v>5.6100001335144</v>
      </c>
      <c r="F2262" s="7" t="n">
        <v>341.75</v>
      </c>
      <c r="G2262" s="7" t="n">
        <v>0</v>
      </c>
      <c r="H2262" s="7" t="n">
        <v>0</v>
      </c>
      <c r="I2262" s="7" t="n">
        <v>0</v>
      </c>
    </row>
    <row r="2263" spans="1:8">
      <c r="A2263" t="s">
        <v>4</v>
      </c>
      <c r="B2263" s="4" t="s">
        <v>5</v>
      </c>
      <c r="C2263" s="4" t="s">
        <v>13</v>
      </c>
      <c r="D2263" s="4" t="s">
        <v>13</v>
      </c>
      <c r="E2263" s="4" t="s">
        <v>28</v>
      </c>
      <c r="F2263" s="4" t="s">
        <v>10</v>
      </c>
    </row>
    <row r="2264" spans="1:8">
      <c r="A2264" t="n">
        <v>20230</v>
      </c>
      <c r="B2264" s="28" t="n">
        <v>45</v>
      </c>
      <c r="C2264" s="7" t="n">
        <v>5</v>
      </c>
      <c r="D2264" s="7" t="n">
        <v>3</v>
      </c>
      <c r="E2264" s="7" t="n">
        <v>2.5</v>
      </c>
      <c r="F2264" s="7" t="n">
        <v>0</v>
      </c>
    </row>
    <row r="2265" spans="1:8">
      <c r="A2265" t="s">
        <v>4</v>
      </c>
      <c r="B2265" s="4" t="s">
        <v>5</v>
      </c>
      <c r="C2265" s="4" t="s">
        <v>13</v>
      </c>
      <c r="D2265" s="4" t="s">
        <v>13</v>
      </c>
      <c r="E2265" s="4" t="s">
        <v>28</v>
      </c>
      <c r="F2265" s="4" t="s">
        <v>10</v>
      </c>
    </row>
    <row r="2266" spans="1:8">
      <c r="A2266" t="n">
        <v>20239</v>
      </c>
      <c r="B2266" s="28" t="n">
        <v>45</v>
      </c>
      <c r="C2266" s="7" t="n">
        <v>11</v>
      </c>
      <c r="D2266" s="7" t="n">
        <v>3</v>
      </c>
      <c r="E2266" s="7" t="n">
        <v>34.2000007629395</v>
      </c>
      <c r="F2266" s="7" t="n">
        <v>0</v>
      </c>
    </row>
    <row r="2267" spans="1:8">
      <c r="A2267" t="s">
        <v>4</v>
      </c>
      <c r="B2267" s="4" t="s">
        <v>5</v>
      </c>
      <c r="C2267" s="4" t="s">
        <v>10</v>
      </c>
      <c r="D2267" s="4" t="s">
        <v>28</v>
      </c>
      <c r="E2267" s="4" t="s">
        <v>28</v>
      </c>
      <c r="F2267" s="4" t="s">
        <v>28</v>
      </c>
      <c r="G2267" s="4" t="s">
        <v>10</v>
      </c>
      <c r="H2267" s="4" t="s">
        <v>10</v>
      </c>
    </row>
    <row r="2268" spans="1:8">
      <c r="A2268" t="n">
        <v>20248</v>
      </c>
      <c r="B2268" s="60" t="n">
        <v>60</v>
      </c>
      <c r="C2268" s="7" t="n">
        <v>0</v>
      </c>
      <c r="D2268" s="7" t="n">
        <v>0</v>
      </c>
      <c r="E2268" s="7" t="n">
        <v>0</v>
      </c>
      <c r="F2268" s="7" t="n">
        <v>0</v>
      </c>
      <c r="G2268" s="7" t="n">
        <v>0</v>
      </c>
      <c r="H2268" s="7" t="n">
        <v>0</v>
      </c>
    </row>
    <row r="2269" spans="1:8">
      <c r="A2269" t="s">
        <v>4</v>
      </c>
      <c r="B2269" s="4" t="s">
        <v>5</v>
      </c>
      <c r="C2269" s="4" t="s">
        <v>10</v>
      </c>
      <c r="D2269" s="4" t="s">
        <v>28</v>
      </c>
      <c r="E2269" s="4" t="s">
        <v>28</v>
      </c>
      <c r="F2269" s="4" t="s">
        <v>28</v>
      </c>
      <c r="G2269" s="4" t="s">
        <v>28</v>
      </c>
    </row>
    <row r="2270" spans="1:8">
      <c r="A2270" t="n">
        <v>20267</v>
      </c>
      <c r="B2270" s="26" t="n">
        <v>46</v>
      </c>
      <c r="C2270" s="7" t="n">
        <v>7032</v>
      </c>
      <c r="D2270" s="7" t="n">
        <v>-5.07000017166138</v>
      </c>
      <c r="E2270" s="7" t="n">
        <v>38.3499984741211</v>
      </c>
      <c r="F2270" s="7" t="n">
        <v>128.350006103516</v>
      </c>
      <c r="G2270" s="7" t="n">
        <v>206</v>
      </c>
    </row>
    <row r="2271" spans="1:8">
      <c r="A2271" t="s">
        <v>4</v>
      </c>
      <c r="B2271" s="4" t="s">
        <v>5</v>
      </c>
      <c r="C2271" s="4" t="s">
        <v>10</v>
      </c>
      <c r="D2271" s="4" t="s">
        <v>28</v>
      </c>
      <c r="E2271" s="4" t="s">
        <v>28</v>
      </c>
      <c r="F2271" s="4" t="s">
        <v>13</v>
      </c>
    </row>
    <row r="2272" spans="1:8">
      <c r="A2272" t="n">
        <v>20286</v>
      </c>
      <c r="B2272" s="64" t="n">
        <v>52</v>
      </c>
      <c r="C2272" s="7" t="n">
        <v>0</v>
      </c>
      <c r="D2272" s="7" t="n">
        <v>300.399993896484</v>
      </c>
      <c r="E2272" s="7" t="n">
        <v>10</v>
      </c>
      <c r="F2272" s="7" t="n">
        <v>0</v>
      </c>
    </row>
    <row r="2273" spans="1:9">
      <c r="A2273" t="s">
        <v>4</v>
      </c>
      <c r="B2273" s="4" t="s">
        <v>5</v>
      </c>
      <c r="C2273" s="4" t="s">
        <v>13</v>
      </c>
      <c r="D2273" s="4" t="s">
        <v>10</v>
      </c>
    </row>
    <row r="2274" spans="1:9">
      <c r="A2274" t="n">
        <v>20298</v>
      </c>
      <c r="B2274" s="34" t="n">
        <v>58</v>
      </c>
      <c r="C2274" s="7" t="n">
        <v>255</v>
      </c>
      <c r="D2274" s="7" t="n">
        <v>0</v>
      </c>
    </row>
    <row r="2275" spans="1:9">
      <c r="A2275" t="s">
        <v>4</v>
      </c>
      <c r="B2275" s="4" t="s">
        <v>5</v>
      </c>
      <c r="C2275" s="4" t="s">
        <v>10</v>
      </c>
    </row>
    <row r="2276" spans="1:9">
      <c r="A2276" t="n">
        <v>20302</v>
      </c>
      <c r="B2276" s="66" t="n">
        <v>54</v>
      </c>
      <c r="C2276" s="7" t="n">
        <v>0</v>
      </c>
    </row>
    <row r="2277" spans="1:9">
      <c r="A2277" t="s">
        <v>4</v>
      </c>
      <c r="B2277" s="4" t="s">
        <v>5</v>
      </c>
      <c r="C2277" s="4" t="s">
        <v>10</v>
      </c>
    </row>
    <row r="2278" spans="1:9">
      <c r="A2278" t="n">
        <v>20305</v>
      </c>
      <c r="B2278" s="37" t="n">
        <v>16</v>
      </c>
      <c r="C2278" s="7" t="n">
        <v>300</v>
      </c>
    </row>
    <row r="2279" spans="1:9">
      <c r="A2279" t="s">
        <v>4</v>
      </c>
      <c r="B2279" s="4" t="s">
        <v>5</v>
      </c>
      <c r="C2279" s="4" t="s">
        <v>13</v>
      </c>
      <c r="D2279" s="4" t="s">
        <v>10</v>
      </c>
      <c r="E2279" s="4" t="s">
        <v>6</v>
      </c>
      <c r="F2279" s="4" t="s">
        <v>6</v>
      </c>
      <c r="G2279" s="4" t="s">
        <v>6</v>
      </c>
      <c r="H2279" s="4" t="s">
        <v>6</v>
      </c>
    </row>
    <row r="2280" spans="1:9">
      <c r="A2280" t="n">
        <v>20308</v>
      </c>
      <c r="B2280" s="36" t="n">
        <v>51</v>
      </c>
      <c r="C2280" s="7" t="n">
        <v>3</v>
      </c>
      <c r="D2280" s="7" t="n">
        <v>0</v>
      </c>
      <c r="E2280" s="7" t="s">
        <v>177</v>
      </c>
      <c r="F2280" s="7" t="s">
        <v>112</v>
      </c>
      <c r="G2280" s="7" t="s">
        <v>46</v>
      </c>
      <c r="H2280" s="7" t="s">
        <v>47</v>
      </c>
    </row>
    <row r="2281" spans="1:9">
      <c r="A2281" t="s">
        <v>4</v>
      </c>
      <c r="B2281" s="4" t="s">
        <v>5</v>
      </c>
      <c r="C2281" s="4" t="s">
        <v>10</v>
      </c>
      <c r="D2281" s="4" t="s">
        <v>13</v>
      </c>
      <c r="E2281" s="4" t="s">
        <v>28</v>
      </c>
      <c r="F2281" s="4" t="s">
        <v>10</v>
      </c>
    </row>
    <row r="2282" spans="1:9">
      <c r="A2282" t="n">
        <v>20321</v>
      </c>
      <c r="B2282" s="62" t="n">
        <v>59</v>
      </c>
      <c r="C2282" s="7" t="n">
        <v>0</v>
      </c>
      <c r="D2282" s="7" t="n">
        <v>8</v>
      </c>
      <c r="E2282" s="7" t="n">
        <v>0.150000005960464</v>
      </c>
      <c r="F2282" s="7" t="n">
        <v>0</v>
      </c>
    </row>
    <row r="2283" spans="1:9">
      <c r="A2283" t="s">
        <v>4</v>
      </c>
      <c r="B2283" s="4" t="s">
        <v>5</v>
      </c>
      <c r="C2283" s="4" t="s">
        <v>10</v>
      </c>
      <c r="D2283" s="4" t="s">
        <v>28</v>
      </c>
      <c r="E2283" s="4" t="s">
        <v>28</v>
      </c>
      <c r="F2283" s="4" t="s">
        <v>28</v>
      </c>
      <c r="G2283" s="4" t="s">
        <v>10</v>
      </c>
      <c r="H2283" s="4" t="s">
        <v>10</v>
      </c>
    </row>
    <row r="2284" spans="1:9">
      <c r="A2284" t="n">
        <v>20331</v>
      </c>
      <c r="B2284" s="60" t="n">
        <v>60</v>
      </c>
      <c r="C2284" s="7" t="n">
        <v>0</v>
      </c>
      <c r="D2284" s="7" t="n">
        <v>35</v>
      </c>
      <c r="E2284" s="7" t="n">
        <v>0</v>
      </c>
      <c r="F2284" s="7" t="n">
        <v>0</v>
      </c>
      <c r="G2284" s="7" t="n">
        <v>1000</v>
      </c>
      <c r="H2284" s="7" t="n">
        <v>0</v>
      </c>
    </row>
    <row r="2285" spans="1:9">
      <c r="A2285" t="s">
        <v>4</v>
      </c>
      <c r="B2285" s="4" t="s">
        <v>5</v>
      </c>
      <c r="C2285" s="4" t="s">
        <v>10</v>
      </c>
    </row>
    <row r="2286" spans="1:9">
      <c r="A2286" t="n">
        <v>20350</v>
      </c>
      <c r="B2286" s="37" t="n">
        <v>16</v>
      </c>
      <c r="C2286" s="7" t="n">
        <v>1000</v>
      </c>
    </row>
    <row r="2287" spans="1:9">
      <c r="A2287" t="s">
        <v>4</v>
      </c>
      <c r="B2287" s="4" t="s">
        <v>5</v>
      </c>
      <c r="C2287" s="4" t="s">
        <v>10</v>
      </c>
      <c r="D2287" s="4" t="s">
        <v>28</v>
      </c>
      <c r="E2287" s="4" t="s">
        <v>28</v>
      </c>
      <c r="F2287" s="4" t="s">
        <v>28</v>
      </c>
      <c r="G2287" s="4" t="s">
        <v>10</v>
      </c>
      <c r="H2287" s="4" t="s">
        <v>10</v>
      </c>
    </row>
    <row r="2288" spans="1:9">
      <c r="A2288" t="n">
        <v>20353</v>
      </c>
      <c r="B2288" s="60" t="n">
        <v>60</v>
      </c>
      <c r="C2288" s="7" t="n">
        <v>0</v>
      </c>
      <c r="D2288" s="7" t="n">
        <v>-35</v>
      </c>
      <c r="E2288" s="7" t="n">
        <v>0</v>
      </c>
      <c r="F2288" s="7" t="n">
        <v>0</v>
      </c>
      <c r="G2288" s="7" t="n">
        <v>1000</v>
      </c>
      <c r="H2288" s="7" t="n">
        <v>0</v>
      </c>
    </row>
    <row r="2289" spans="1:8">
      <c r="A2289" t="s">
        <v>4</v>
      </c>
      <c r="B2289" s="4" t="s">
        <v>5</v>
      </c>
      <c r="C2289" s="4" t="s">
        <v>10</v>
      </c>
    </row>
    <row r="2290" spans="1:8">
      <c r="A2290" t="n">
        <v>20372</v>
      </c>
      <c r="B2290" s="37" t="n">
        <v>16</v>
      </c>
      <c r="C2290" s="7" t="n">
        <v>1000</v>
      </c>
    </row>
    <row r="2291" spans="1:8">
      <c r="A2291" t="s">
        <v>4</v>
      </c>
      <c r="B2291" s="4" t="s">
        <v>5</v>
      </c>
      <c r="C2291" s="4" t="s">
        <v>10</v>
      </c>
      <c r="D2291" s="4" t="s">
        <v>13</v>
      </c>
      <c r="E2291" s="4" t="s">
        <v>28</v>
      </c>
      <c r="F2291" s="4" t="s">
        <v>10</v>
      </c>
    </row>
    <row r="2292" spans="1:8">
      <c r="A2292" t="n">
        <v>20375</v>
      </c>
      <c r="B2292" s="62" t="n">
        <v>59</v>
      </c>
      <c r="C2292" s="7" t="n">
        <v>0</v>
      </c>
      <c r="D2292" s="7" t="n">
        <v>255</v>
      </c>
      <c r="E2292" s="7" t="n">
        <v>0</v>
      </c>
      <c r="F2292" s="7" t="n">
        <v>0</v>
      </c>
    </row>
    <row r="2293" spans="1:8">
      <c r="A2293" t="s">
        <v>4</v>
      </c>
      <c r="B2293" s="4" t="s">
        <v>5</v>
      </c>
      <c r="C2293" s="4" t="s">
        <v>10</v>
      </c>
      <c r="D2293" s="4" t="s">
        <v>28</v>
      </c>
      <c r="E2293" s="4" t="s">
        <v>28</v>
      </c>
      <c r="F2293" s="4" t="s">
        <v>28</v>
      </c>
      <c r="G2293" s="4" t="s">
        <v>10</v>
      </c>
      <c r="H2293" s="4" t="s">
        <v>10</v>
      </c>
    </row>
    <row r="2294" spans="1:8">
      <c r="A2294" t="n">
        <v>20385</v>
      </c>
      <c r="B2294" s="60" t="n">
        <v>60</v>
      </c>
      <c r="C2294" s="7" t="n">
        <v>0</v>
      </c>
      <c r="D2294" s="7" t="n">
        <v>0</v>
      </c>
      <c r="E2294" s="7" t="n">
        <v>0</v>
      </c>
      <c r="F2294" s="7" t="n">
        <v>0</v>
      </c>
      <c r="G2294" s="7" t="n">
        <v>1000</v>
      </c>
      <c r="H2294" s="7" t="n">
        <v>0</v>
      </c>
    </row>
    <row r="2295" spans="1:8">
      <c r="A2295" t="s">
        <v>4</v>
      </c>
      <c r="B2295" s="4" t="s">
        <v>5</v>
      </c>
      <c r="C2295" s="4" t="s">
        <v>10</v>
      </c>
    </row>
    <row r="2296" spans="1:8">
      <c r="A2296" t="n">
        <v>20404</v>
      </c>
      <c r="B2296" s="37" t="n">
        <v>16</v>
      </c>
      <c r="C2296" s="7" t="n">
        <v>800</v>
      </c>
    </row>
    <row r="2297" spans="1:8">
      <c r="A2297" t="s">
        <v>4</v>
      </c>
      <c r="B2297" s="4" t="s">
        <v>5</v>
      </c>
      <c r="C2297" s="4" t="s">
        <v>10</v>
      </c>
      <c r="D2297" s="4" t="s">
        <v>10</v>
      </c>
      <c r="E2297" s="4" t="s">
        <v>28</v>
      </c>
      <c r="F2297" s="4" t="s">
        <v>28</v>
      </c>
      <c r="G2297" s="4" t="s">
        <v>28</v>
      </c>
      <c r="H2297" s="4" t="s">
        <v>28</v>
      </c>
      <c r="I2297" s="4" t="s">
        <v>13</v>
      </c>
      <c r="J2297" s="4" t="s">
        <v>10</v>
      </c>
    </row>
    <row r="2298" spans="1:8">
      <c r="A2298" t="n">
        <v>20407</v>
      </c>
      <c r="B2298" s="71" t="n">
        <v>55</v>
      </c>
      <c r="C2298" s="7" t="n">
        <v>0</v>
      </c>
      <c r="D2298" s="7" t="n">
        <v>65533</v>
      </c>
      <c r="E2298" s="7" t="n">
        <v>-9.59000015258789</v>
      </c>
      <c r="F2298" s="7" t="n">
        <v>38.7599983215332</v>
      </c>
      <c r="G2298" s="7" t="n">
        <v>129.649993896484</v>
      </c>
      <c r="H2298" s="7" t="n">
        <v>1.5</v>
      </c>
      <c r="I2298" s="7" t="n">
        <v>1</v>
      </c>
      <c r="J2298" s="7" t="n">
        <v>0</v>
      </c>
    </row>
    <row r="2299" spans="1:8">
      <c r="A2299" t="s">
        <v>4</v>
      </c>
      <c r="B2299" s="4" t="s">
        <v>5</v>
      </c>
      <c r="C2299" s="4" t="s">
        <v>10</v>
      </c>
    </row>
    <row r="2300" spans="1:8">
      <c r="A2300" t="n">
        <v>20431</v>
      </c>
      <c r="B2300" s="37" t="n">
        <v>16</v>
      </c>
      <c r="C2300" s="7" t="n">
        <v>300</v>
      </c>
    </row>
    <row r="2301" spans="1:8">
      <c r="A2301" t="s">
        <v>4</v>
      </c>
      <c r="B2301" s="4" t="s">
        <v>5</v>
      </c>
      <c r="C2301" s="4" t="s">
        <v>10</v>
      </c>
      <c r="D2301" s="4" t="s">
        <v>10</v>
      </c>
      <c r="E2301" s="4" t="s">
        <v>10</v>
      </c>
    </row>
    <row r="2302" spans="1:8">
      <c r="A2302" t="n">
        <v>20434</v>
      </c>
      <c r="B2302" s="61" t="n">
        <v>61</v>
      </c>
      <c r="C2302" s="7" t="n">
        <v>7032</v>
      </c>
      <c r="D2302" s="7" t="n">
        <v>0</v>
      </c>
      <c r="E2302" s="7" t="n">
        <v>1000</v>
      </c>
    </row>
    <row r="2303" spans="1:8">
      <c r="A2303" t="s">
        <v>4</v>
      </c>
      <c r="B2303" s="4" t="s">
        <v>5</v>
      </c>
      <c r="C2303" s="4" t="s">
        <v>13</v>
      </c>
      <c r="D2303" s="4" t="s">
        <v>13</v>
      </c>
      <c r="E2303" s="4" t="s">
        <v>28</v>
      </c>
      <c r="F2303" s="4" t="s">
        <v>28</v>
      </c>
      <c r="G2303" s="4" t="s">
        <v>28</v>
      </c>
      <c r="H2303" s="4" t="s">
        <v>10</v>
      </c>
    </row>
    <row r="2304" spans="1:8">
      <c r="A2304" t="n">
        <v>20441</v>
      </c>
      <c r="B2304" s="28" t="n">
        <v>45</v>
      </c>
      <c r="C2304" s="7" t="n">
        <v>2</v>
      </c>
      <c r="D2304" s="7" t="n">
        <v>3</v>
      </c>
      <c r="E2304" s="7" t="n">
        <v>-5.80999994277954</v>
      </c>
      <c r="F2304" s="7" t="n">
        <v>39.4300003051758</v>
      </c>
      <c r="G2304" s="7" t="n">
        <v>128.360000610352</v>
      </c>
      <c r="H2304" s="7" t="n">
        <v>2500</v>
      </c>
    </row>
    <row r="2305" spans="1:10">
      <c r="A2305" t="s">
        <v>4</v>
      </c>
      <c r="B2305" s="4" t="s">
        <v>5</v>
      </c>
      <c r="C2305" s="4" t="s">
        <v>13</v>
      </c>
      <c r="D2305" s="4" t="s">
        <v>13</v>
      </c>
      <c r="E2305" s="4" t="s">
        <v>28</v>
      </c>
      <c r="F2305" s="4" t="s">
        <v>28</v>
      </c>
      <c r="G2305" s="4" t="s">
        <v>28</v>
      </c>
      <c r="H2305" s="4" t="s">
        <v>10</v>
      </c>
      <c r="I2305" s="4" t="s">
        <v>13</v>
      </c>
    </row>
    <row r="2306" spans="1:10">
      <c r="A2306" t="n">
        <v>20458</v>
      </c>
      <c r="B2306" s="28" t="n">
        <v>45</v>
      </c>
      <c r="C2306" s="7" t="n">
        <v>4</v>
      </c>
      <c r="D2306" s="7" t="n">
        <v>3</v>
      </c>
      <c r="E2306" s="7" t="n">
        <v>353.720001220703</v>
      </c>
      <c r="F2306" s="7" t="n">
        <v>81.9100036621094</v>
      </c>
      <c r="G2306" s="7" t="n">
        <v>0</v>
      </c>
      <c r="H2306" s="7" t="n">
        <v>2500</v>
      </c>
      <c r="I2306" s="7" t="n">
        <v>1</v>
      </c>
    </row>
    <row r="2307" spans="1:10">
      <c r="A2307" t="s">
        <v>4</v>
      </c>
      <c r="B2307" s="4" t="s">
        <v>5</v>
      </c>
      <c r="C2307" s="4" t="s">
        <v>10</v>
      </c>
    </row>
    <row r="2308" spans="1:10">
      <c r="A2308" t="n">
        <v>20476</v>
      </c>
      <c r="B2308" s="37" t="n">
        <v>16</v>
      </c>
      <c r="C2308" s="7" t="n">
        <v>3000</v>
      </c>
    </row>
    <row r="2309" spans="1:10">
      <c r="A2309" t="s">
        <v>4</v>
      </c>
      <c r="B2309" s="4" t="s">
        <v>5</v>
      </c>
      <c r="C2309" s="4" t="s">
        <v>13</v>
      </c>
      <c r="D2309" s="4" t="s">
        <v>10</v>
      </c>
      <c r="E2309" s="4" t="s">
        <v>28</v>
      </c>
    </row>
    <row r="2310" spans="1:10">
      <c r="A2310" t="n">
        <v>20479</v>
      </c>
      <c r="B2310" s="34" t="n">
        <v>58</v>
      </c>
      <c r="C2310" s="7" t="n">
        <v>101</v>
      </c>
      <c r="D2310" s="7" t="n">
        <v>500</v>
      </c>
      <c r="E2310" s="7" t="n">
        <v>1</v>
      </c>
    </row>
    <row r="2311" spans="1:10">
      <c r="A2311" t="s">
        <v>4</v>
      </c>
      <c r="B2311" s="4" t="s">
        <v>5</v>
      </c>
      <c r="C2311" s="4" t="s">
        <v>13</v>
      </c>
      <c r="D2311" s="4" t="s">
        <v>10</v>
      </c>
    </row>
    <row r="2312" spans="1:10">
      <c r="A2312" t="n">
        <v>20487</v>
      </c>
      <c r="B2312" s="34" t="n">
        <v>58</v>
      </c>
      <c r="C2312" s="7" t="n">
        <v>254</v>
      </c>
      <c r="D2312" s="7" t="n">
        <v>0</v>
      </c>
    </row>
    <row r="2313" spans="1:10">
      <c r="A2313" t="s">
        <v>4</v>
      </c>
      <c r="B2313" s="4" t="s">
        <v>5</v>
      </c>
      <c r="C2313" s="4" t="s">
        <v>13</v>
      </c>
    </row>
    <row r="2314" spans="1:10">
      <c r="A2314" t="n">
        <v>20491</v>
      </c>
      <c r="B2314" s="68" t="n">
        <v>116</v>
      </c>
      <c r="C2314" s="7" t="n">
        <v>1</v>
      </c>
    </row>
    <row r="2315" spans="1:10">
      <c r="A2315" t="s">
        <v>4</v>
      </c>
      <c r="B2315" s="4" t="s">
        <v>5</v>
      </c>
      <c r="C2315" s="4" t="s">
        <v>13</v>
      </c>
      <c r="D2315" s="4" t="s">
        <v>13</v>
      </c>
      <c r="E2315" s="4" t="s">
        <v>28</v>
      </c>
      <c r="F2315" s="4" t="s">
        <v>28</v>
      </c>
      <c r="G2315" s="4" t="s">
        <v>28</v>
      </c>
      <c r="H2315" s="4" t="s">
        <v>10</v>
      </c>
    </row>
    <row r="2316" spans="1:10">
      <c r="A2316" t="n">
        <v>20493</v>
      </c>
      <c r="B2316" s="28" t="n">
        <v>45</v>
      </c>
      <c r="C2316" s="7" t="n">
        <v>2</v>
      </c>
      <c r="D2316" s="7" t="n">
        <v>3</v>
      </c>
      <c r="E2316" s="7" t="n">
        <v>-15</v>
      </c>
      <c r="F2316" s="7" t="n">
        <v>41.7099990844727</v>
      </c>
      <c r="G2316" s="7" t="n">
        <v>132.050003051758</v>
      </c>
      <c r="H2316" s="7" t="n">
        <v>0</v>
      </c>
    </row>
    <row r="2317" spans="1:10">
      <c r="A2317" t="s">
        <v>4</v>
      </c>
      <c r="B2317" s="4" t="s">
        <v>5</v>
      </c>
      <c r="C2317" s="4" t="s">
        <v>13</v>
      </c>
      <c r="D2317" s="4" t="s">
        <v>13</v>
      </c>
      <c r="E2317" s="4" t="s">
        <v>28</v>
      </c>
      <c r="F2317" s="4" t="s">
        <v>28</v>
      </c>
      <c r="G2317" s="4" t="s">
        <v>28</v>
      </c>
      <c r="H2317" s="4" t="s">
        <v>10</v>
      </c>
      <c r="I2317" s="4" t="s">
        <v>13</v>
      </c>
    </row>
    <row r="2318" spans="1:10">
      <c r="A2318" t="n">
        <v>20510</v>
      </c>
      <c r="B2318" s="28" t="n">
        <v>45</v>
      </c>
      <c r="C2318" s="7" t="n">
        <v>4</v>
      </c>
      <c r="D2318" s="7" t="n">
        <v>3</v>
      </c>
      <c r="E2318" s="7" t="n">
        <v>8.3100004196167</v>
      </c>
      <c r="F2318" s="7" t="n">
        <v>149.410003662109</v>
      </c>
      <c r="G2318" s="7" t="n">
        <v>0</v>
      </c>
      <c r="H2318" s="7" t="n">
        <v>0</v>
      </c>
      <c r="I2318" s="7" t="n">
        <v>0</v>
      </c>
    </row>
    <row r="2319" spans="1:10">
      <c r="A2319" t="s">
        <v>4</v>
      </c>
      <c r="B2319" s="4" t="s">
        <v>5</v>
      </c>
      <c r="C2319" s="4" t="s">
        <v>13</v>
      </c>
      <c r="D2319" s="4" t="s">
        <v>13</v>
      </c>
      <c r="E2319" s="4" t="s">
        <v>28</v>
      </c>
      <c r="F2319" s="4" t="s">
        <v>10</v>
      </c>
    </row>
    <row r="2320" spans="1:10">
      <c r="A2320" t="n">
        <v>20528</v>
      </c>
      <c r="B2320" s="28" t="n">
        <v>45</v>
      </c>
      <c r="C2320" s="7" t="n">
        <v>5</v>
      </c>
      <c r="D2320" s="7" t="n">
        <v>3</v>
      </c>
      <c r="E2320" s="7" t="n">
        <v>1.20000004768372</v>
      </c>
      <c r="F2320" s="7" t="n">
        <v>0</v>
      </c>
    </row>
    <row r="2321" spans="1:9">
      <c r="A2321" t="s">
        <v>4</v>
      </c>
      <c r="B2321" s="4" t="s">
        <v>5</v>
      </c>
      <c r="C2321" s="4" t="s">
        <v>13</v>
      </c>
      <c r="D2321" s="4" t="s">
        <v>13</v>
      </c>
      <c r="E2321" s="4" t="s">
        <v>28</v>
      </c>
      <c r="F2321" s="4" t="s">
        <v>10</v>
      </c>
    </row>
    <row r="2322" spans="1:9">
      <c r="A2322" t="n">
        <v>20537</v>
      </c>
      <c r="B2322" s="28" t="n">
        <v>45</v>
      </c>
      <c r="C2322" s="7" t="n">
        <v>11</v>
      </c>
      <c r="D2322" s="7" t="n">
        <v>3</v>
      </c>
      <c r="E2322" s="7" t="n">
        <v>51.4000015258789</v>
      </c>
      <c r="F2322" s="7" t="n">
        <v>0</v>
      </c>
    </row>
    <row r="2323" spans="1:9">
      <c r="A2323" t="s">
        <v>4</v>
      </c>
      <c r="B2323" s="4" t="s">
        <v>5</v>
      </c>
      <c r="C2323" s="4" t="s">
        <v>10</v>
      </c>
      <c r="D2323" s="4" t="s">
        <v>13</v>
      </c>
    </row>
    <row r="2324" spans="1:9">
      <c r="A2324" t="n">
        <v>20546</v>
      </c>
      <c r="B2324" s="72" t="n">
        <v>56</v>
      </c>
      <c r="C2324" s="7" t="n">
        <v>0</v>
      </c>
      <c r="D2324" s="7" t="n">
        <v>1</v>
      </c>
    </row>
    <row r="2325" spans="1:9">
      <c r="A2325" t="s">
        <v>4</v>
      </c>
      <c r="B2325" s="4" t="s">
        <v>5</v>
      </c>
      <c r="C2325" s="4" t="s">
        <v>10</v>
      </c>
      <c r="D2325" s="4" t="s">
        <v>13</v>
      </c>
      <c r="E2325" s="4" t="s">
        <v>6</v>
      </c>
      <c r="F2325" s="4" t="s">
        <v>28</v>
      </c>
      <c r="G2325" s="4" t="s">
        <v>28</v>
      </c>
      <c r="H2325" s="4" t="s">
        <v>28</v>
      </c>
    </row>
    <row r="2326" spans="1:9">
      <c r="A2326" t="n">
        <v>20550</v>
      </c>
      <c r="B2326" s="49" t="n">
        <v>48</v>
      </c>
      <c r="C2326" s="7" t="n">
        <v>0</v>
      </c>
      <c r="D2326" s="7" t="n">
        <v>0</v>
      </c>
      <c r="E2326" s="7" t="s">
        <v>205</v>
      </c>
      <c r="F2326" s="7" t="n">
        <v>0.300000011920929</v>
      </c>
      <c r="G2326" s="7" t="n">
        <v>1</v>
      </c>
      <c r="H2326" s="7" t="n">
        <v>0</v>
      </c>
    </row>
    <row r="2327" spans="1:9">
      <c r="A2327" t="s">
        <v>4</v>
      </c>
      <c r="B2327" s="4" t="s">
        <v>5</v>
      </c>
      <c r="C2327" s="4" t="s">
        <v>10</v>
      </c>
      <c r="D2327" s="4" t="s">
        <v>28</v>
      </c>
      <c r="E2327" s="4" t="s">
        <v>28</v>
      </c>
      <c r="F2327" s="4" t="s">
        <v>28</v>
      </c>
      <c r="G2327" s="4" t="s">
        <v>28</v>
      </c>
    </row>
    <row r="2328" spans="1:9">
      <c r="A2328" t="n">
        <v>20575</v>
      </c>
      <c r="B2328" s="26" t="n">
        <v>46</v>
      </c>
      <c r="C2328" s="7" t="n">
        <v>0</v>
      </c>
      <c r="D2328" s="7" t="n">
        <v>-14.8000001907349</v>
      </c>
      <c r="E2328" s="7" t="n">
        <v>40.0200004577637</v>
      </c>
      <c r="F2328" s="7" t="n">
        <v>131.899993896484</v>
      </c>
      <c r="G2328" s="7" t="n">
        <v>300.399993896484</v>
      </c>
    </row>
    <row r="2329" spans="1:9">
      <c r="A2329" t="s">
        <v>4</v>
      </c>
      <c r="B2329" s="4" t="s">
        <v>5</v>
      </c>
      <c r="C2329" s="4" t="s">
        <v>13</v>
      </c>
      <c r="D2329" s="4" t="s">
        <v>13</v>
      </c>
      <c r="E2329" s="4" t="s">
        <v>28</v>
      </c>
      <c r="F2329" s="4" t="s">
        <v>28</v>
      </c>
      <c r="G2329" s="4" t="s">
        <v>28</v>
      </c>
      <c r="H2329" s="4" t="s">
        <v>10</v>
      </c>
      <c r="I2329" s="4" t="s">
        <v>13</v>
      </c>
    </row>
    <row r="2330" spans="1:9">
      <c r="A2330" t="n">
        <v>20594</v>
      </c>
      <c r="B2330" s="28" t="n">
        <v>45</v>
      </c>
      <c r="C2330" s="7" t="n">
        <v>4</v>
      </c>
      <c r="D2330" s="7" t="n">
        <v>3</v>
      </c>
      <c r="E2330" s="7" t="n">
        <v>8.3100004196167</v>
      </c>
      <c r="F2330" s="7" t="n">
        <v>95.8199996948242</v>
      </c>
      <c r="G2330" s="7" t="n">
        <v>0</v>
      </c>
      <c r="H2330" s="7" t="n">
        <v>6000</v>
      </c>
      <c r="I2330" s="7" t="n">
        <v>1</v>
      </c>
    </row>
    <row r="2331" spans="1:9">
      <c r="A2331" t="s">
        <v>4</v>
      </c>
      <c r="B2331" s="4" t="s">
        <v>5</v>
      </c>
      <c r="C2331" s="4" t="s">
        <v>13</v>
      </c>
      <c r="D2331" s="4" t="s">
        <v>10</v>
      </c>
    </row>
    <row r="2332" spans="1:9">
      <c r="A2332" t="n">
        <v>20612</v>
      </c>
      <c r="B2332" s="34" t="n">
        <v>58</v>
      </c>
      <c r="C2332" s="7" t="n">
        <v>255</v>
      </c>
      <c r="D2332" s="7" t="n">
        <v>0</v>
      </c>
    </row>
    <row r="2333" spans="1:9">
      <c r="A2333" t="s">
        <v>4</v>
      </c>
      <c r="B2333" s="4" t="s">
        <v>5</v>
      </c>
      <c r="C2333" s="4" t="s">
        <v>10</v>
      </c>
    </row>
    <row r="2334" spans="1:9">
      <c r="A2334" t="n">
        <v>20616</v>
      </c>
      <c r="B2334" s="37" t="n">
        <v>16</v>
      </c>
      <c r="C2334" s="7" t="n">
        <v>1500</v>
      </c>
    </row>
    <row r="2335" spans="1:9">
      <c r="A2335" t="s">
        <v>4</v>
      </c>
      <c r="B2335" s="4" t="s">
        <v>5</v>
      </c>
      <c r="C2335" s="4" t="s">
        <v>10</v>
      </c>
      <c r="D2335" s="4" t="s">
        <v>28</v>
      </c>
      <c r="E2335" s="4" t="s">
        <v>28</v>
      </c>
      <c r="F2335" s="4" t="s">
        <v>28</v>
      </c>
      <c r="G2335" s="4" t="s">
        <v>10</v>
      </c>
      <c r="H2335" s="4" t="s">
        <v>10</v>
      </c>
    </row>
    <row r="2336" spans="1:9">
      <c r="A2336" t="n">
        <v>20619</v>
      </c>
      <c r="B2336" s="60" t="n">
        <v>60</v>
      </c>
      <c r="C2336" s="7" t="n">
        <v>0</v>
      </c>
      <c r="D2336" s="7" t="n">
        <v>35</v>
      </c>
      <c r="E2336" s="7" t="n">
        <v>0</v>
      </c>
      <c r="F2336" s="7" t="n">
        <v>0</v>
      </c>
      <c r="G2336" s="7" t="n">
        <v>1000</v>
      </c>
      <c r="H2336" s="7" t="n">
        <v>0</v>
      </c>
    </row>
    <row r="2337" spans="1:9">
      <c r="A2337" t="s">
        <v>4</v>
      </c>
      <c r="B2337" s="4" t="s">
        <v>5</v>
      </c>
      <c r="C2337" s="4" t="s">
        <v>10</v>
      </c>
    </row>
    <row r="2338" spans="1:9">
      <c r="A2338" t="n">
        <v>20638</v>
      </c>
      <c r="B2338" s="37" t="n">
        <v>16</v>
      </c>
      <c r="C2338" s="7" t="n">
        <v>1500</v>
      </c>
    </row>
    <row r="2339" spans="1:9">
      <c r="A2339" t="s">
        <v>4</v>
      </c>
      <c r="B2339" s="4" t="s">
        <v>5</v>
      </c>
      <c r="C2339" s="4" t="s">
        <v>10</v>
      </c>
      <c r="D2339" s="4" t="s">
        <v>28</v>
      </c>
      <c r="E2339" s="4" t="s">
        <v>28</v>
      </c>
      <c r="F2339" s="4" t="s">
        <v>28</v>
      </c>
      <c r="G2339" s="4" t="s">
        <v>10</v>
      </c>
      <c r="H2339" s="4" t="s">
        <v>10</v>
      </c>
    </row>
    <row r="2340" spans="1:9">
      <c r="A2340" t="n">
        <v>20641</v>
      </c>
      <c r="B2340" s="60" t="n">
        <v>60</v>
      </c>
      <c r="C2340" s="7" t="n">
        <v>0</v>
      </c>
      <c r="D2340" s="7" t="n">
        <v>-35</v>
      </c>
      <c r="E2340" s="7" t="n">
        <v>0</v>
      </c>
      <c r="F2340" s="7" t="n">
        <v>0</v>
      </c>
      <c r="G2340" s="7" t="n">
        <v>1000</v>
      </c>
      <c r="H2340" s="7" t="n">
        <v>0</v>
      </c>
    </row>
    <row r="2341" spans="1:9">
      <c r="A2341" t="s">
        <v>4</v>
      </c>
      <c r="B2341" s="4" t="s">
        <v>5</v>
      </c>
      <c r="C2341" s="4" t="s">
        <v>13</v>
      </c>
      <c r="D2341" s="4" t="s">
        <v>13</v>
      </c>
      <c r="E2341" s="4" t="s">
        <v>13</v>
      </c>
      <c r="F2341" s="4" t="s">
        <v>13</v>
      </c>
    </row>
    <row r="2342" spans="1:9">
      <c r="A2342" t="n">
        <v>20660</v>
      </c>
      <c r="B2342" s="8" t="n">
        <v>14</v>
      </c>
      <c r="C2342" s="7" t="n">
        <v>0</v>
      </c>
      <c r="D2342" s="7" t="n">
        <v>1</v>
      </c>
      <c r="E2342" s="7" t="n">
        <v>0</v>
      </c>
      <c r="F2342" s="7" t="n">
        <v>0</v>
      </c>
    </row>
    <row r="2343" spans="1:9">
      <c r="A2343" t="s">
        <v>4</v>
      </c>
      <c r="B2343" s="4" t="s">
        <v>5</v>
      </c>
      <c r="C2343" s="4" t="s">
        <v>13</v>
      </c>
      <c r="D2343" s="4" t="s">
        <v>10</v>
      </c>
      <c r="E2343" s="4" t="s">
        <v>6</v>
      </c>
    </row>
    <row r="2344" spans="1:9">
      <c r="A2344" t="n">
        <v>20665</v>
      </c>
      <c r="B2344" s="36" t="n">
        <v>51</v>
      </c>
      <c r="C2344" s="7" t="n">
        <v>4</v>
      </c>
      <c r="D2344" s="7" t="n">
        <v>0</v>
      </c>
      <c r="E2344" s="7" t="s">
        <v>133</v>
      </c>
    </row>
    <row r="2345" spans="1:9">
      <c r="A2345" t="s">
        <v>4</v>
      </c>
      <c r="B2345" s="4" t="s">
        <v>5</v>
      </c>
      <c r="C2345" s="4" t="s">
        <v>10</v>
      </c>
    </row>
    <row r="2346" spans="1:9">
      <c r="A2346" t="n">
        <v>20678</v>
      </c>
      <c r="B2346" s="37" t="n">
        <v>16</v>
      </c>
      <c r="C2346" s="7" t="n">
        <v>0</v>
      </c>
    </row>
    <row r="2347" spans="1:9">
      <c r="A2347" t="s">
        <v>4</v>
      </c>
      <c r="B2347" s="4" t="s">
        <v>5</v>
      </c>
      <c r="C2347" s="4" t="s">
        <v>10</v>
      </c>
      <c r="D2347" s="4" t="s">
        <v>13</v>
      </c>
      <c r="E2347" s="4" t="s">
        <v>9</v>
      </c>
      <c r="F2347" s="4" t="s">
        <v>38</v>
      </c>
      <c r="G2347" s="4" t="s">
        <v>13</v>
      </c>
      <c r="H2347" s="4" t="s">
        <v>13</v>
      </c>
    </row>
    <row r="2348" spans="1:9">
      <c r="A2348" t="n">
        <v>20681</v>
      </c>
      <c r="B2348" s="38" t="n">
        <v>26</v>
      </c>
      <c r="C2348" s="7" t="n">
        <v>0</v>
      </c>
      <c r="D2348" s="7" t="n">
        <v>17</v>
      </c>
      <c r="E2348" s="7" t="n">
        <v>52337</v>
      </c>
      <c r="F2348" s="7" t="s">
        <v>206</v>
      </c>
      <c r="G2348" s="7" t="n">
        <v>2</v>
      </c>
      <c r="H2348" s="7" t="n">
        <v>0</v>
      </c>
    </row>
    <row r="2349" spans="1:9">
      <c r="A2349" t="s">
        <v>4</v>
      </c>
      <c r="B2349" s="4" t="s">
        <v>5</v>
      </c>
    </row>
    <row r="2350" spans="1:9">
      <c r="A2350" t="n">
        <v>20703</v>
      </c>
      <c r="B2350" s="32" t="n">
        <v>28</v>
      </c>
    </row>
    <row r="2351" spans="1:9">
      <c r="A2351" t="s">
        <v>4</v>
      </c>
      <c r="B2351" s="4" t="s">
        <v>5</v>
      </c>
      <c r="C2351" s="4" t="s">
        <v>10</v>
      </c>
      <c r="D2351" s="4" t="s">
        <v>10</v>
      </c>
      <c r="E2351" s="4" t="s">
        <v>28</v>
      </c>
      <c r="F2351" s="4" t="s">
        <v>28</v>
      </c>
      <c r="G2351" s="4" t="s">
        <v>28</v>
      </c>
      <c r="H2351" s="4" t="s">
        <v>28</v>
      </c>
      <c r="I2351" s="4" t="s">
        <v>13</v>
      </c>
      <c r="J2351" s="4" t="s">
        <v>10</v>
      </c>
    </row>
    <row r="2352" spans="1:9">
      <c r="A2352" t="n">
        <v>20704</v>
      </c>
      <c r="B2352" s="71" t="n">
        <v>55</v>
      </c>
      <c r="C2352" s="7" t="n">
        <v>7032</v>
      </c>
      <c r="D2352" s="7" t="n">
        <v>65533</v>
      </c>
      <c r="E2352" s="7" t="n">
        <v>-10.9499998092651</v>
      </c>
      <c r="F2352" s="7" t="n">
        <v>39.0400009155273</v>
      </c>
      <c r="G2352" s="7" t="n">
        <v>130.789993286133</v>
      </c>
      <c r="H2352" s="7" t="n">
        <v>1.5</v>
      </c>
      <c r="I2352" s="7" t="n">
        <v>1</v>
      </c>
      <c r="J2352" s="7" t="n">
        <v>0</v>
      </c>
    </row>
    <row r="2353" spans="1:10">
      <c r="A2353" t="s">
        <v>4</v>
      </c>
      <c r="B2353" s="4" t="s">
        <v>5</v>
      </c>
      <c r="C2353" s="4" t="s">
        <v>13</v>
      </c>
      <c r="D2353" s="4" t="s">
        <v>10</v>
      </c>
    </row>
    <row r="2354" spans="1:10">
      <c r="A2354" t="n">
        <v>20728</v>
      </c>
      <c r="B2354" s="28" t="n">
        <v>45</v>
      </c>
      <c r="C2354" s="7" t="n">
        <v>7</v>
      </c>
      <c r="D2354" s="7" t="n">
        <v>255</v>
      </c>
    </row>
    <row r="2355" spans="1:10">
      <c r="A2355" t="s">
        <v>4</v>
      </c>
      <c r="B2355" s="4" t="s">
        <v>5</v>
      </c>
      <c r="C2355" s="4" t="s">
        <v>10</v>
      </c>
      <c r="D2355" s="4" t="s">
        <v>13</v>
      </c>
    </row>
    <row r="2356" spans="1:10">
      <c r="A2356" t="n">
        <v>20732</v>
      </c>
      <c r="B2356" s="40" t="n">
        <v>89</v>
      </c>
      <c r="C2356" s="7" t="n">
        <v>65533</v>
      </c>
      <c r="D2356" s="7" t="n">
        <v>1</v>
      </c>
    </row>
    <row r="2357" spans="1:10">
      <c r="A2357" t="s">
        <v>4</v>
      </c>
      <c r="B2357" s="4" t="s">
        <v>5</v>
      </c>
      <c r="C2357" s="4" t="s">
        <v>13</v>
      </c>
      <c r="D2357" s="4" t="s">
        <v>10</v>
      </c>
      <c r="E2357" s="4" t="s">
        <v>28</v>
      </c>
    </row>
    <row r="2358" spans="1:10">
      <c r="A2358" t="n">
        <v>20736</v>
      </c>
      <c r="B2358" s="34" t="n">
        <v>58</v>
      </c>
      <c r="C2358" s="7" t="n">
        <v>101</v>
      </c>
      <c r="D2358" s="7" t="n">
        <v>500</v>
      </c>
      <c r="E2358" s="7" t="n">
        <v>1</v>
      </c>
    </row>
    <row r="2359" spans="1:10">
      <c r="A2359" t="s">
        <v>4</v>
      </c>
      <c r="B2359" s="4" t="s">
        <v>5</v>
      </c>
      <c r="C2359" s="4" t="s">
        <v>13</v>
      </c>
      <c r="D2359" s="4" t="s">
        <v>10</v>
      </c>
    </row>
    <row r="2360" spans="1:10">
      <c r="A2360" t="n">
        <v>20744</v>
      </c>
      <c r="B2360" s="34" t="n">
        <v>58</v>
      </c>
      <c r="C2360" s="7" t="n">
        <v>254</v>
      </c>
      <c r="D2360" s="7" t="n">
        <v>0</v>
      </c>
    </row>
    <row r="2361" spans="1:10">
      <c r="A2361" t="s">
        <v>4</v>
      </c>
      <c r="B2361" s="4" t="s">
        <v>5</v>
      </c>
      <c r="C2361" s="4" t="s">
        <v>9</v>
      </c>
    </row>
    <row r="2362" spans="1:10">
      <c r="A2362" t="n">
        <v>20748</v>
      </c>
      <c r="B2362" s="39" t="n">
        <v>15</v>
      </c>
      <c r="C2362" s="7" t="n">
        <v>256</v>
      </c>
    </row>
    <row r="2363" spans="1:10">
      <c r="A2363" t="s">
        <v>4</v>
      </c>
      <c r="B2363" s="4" t="s">
        <v>5</v>
      </c>
      <c r="C2363" s="4" t="s">
        <v>13</v>
      </c>
      <c r="D2363" s="4" t="s">
        <v>13</v>
      </c>
      <c r="E2363" s="4" t="s">
        <v>28</v>
      </c>
      <c r="F2363" s="4" t="s">
        <v>28</v>
      </c>
      <c r="G2363" s="4" t="s">
        <v>28</v>
      </c>
      <c r="H2363" s="4" t="s">
        <v>10</v>
      </c>
    </row>
    <row r="2364" spans="1:10">
      <c r="A2364" t="n">
        <v>20753</v>
      </c>
      <c r="B2364" s="28" t="n">
        <v>45</v>
      </c>
      <c r="C2364" s="7" t="n">
        <v>2</v>
      </c>
      <c r="D2364" s="7" t="n">
        <v>3</v>
      </c>
      <c r="E2364" s="7" t="n">
        <v>-14.75</v>
      </c>
      <c r="F2364" s="7" t="n">
        <v>41.4099998474121</v>
      </c>
      <c r="G2364" s="7" t="n">
        <v>132.440002441406</v>
      </c>
      <c r="H2364" s="7" t="n">
        <v>0</v>
      </c>
    </row>
    <row r="2365" spans="1:10">
      <c r="A2365" t="s">
        <v>4</v>
      </c>
      <c r="B2365" s="4" t="s">
        <v>5</v>
      </c>
      <c r="C2365" s="4" t="s">
        <v>13</v>
      </c>
      <c r="D2365" s="4" t="s">
        <v>13</v>
      </c>
      <c r="E2365" s="4" t="s">
        <v>28</v>
      </c>
      <c r="F2365" s="4" t="s">
        <v>28</v>
      </c>
      <c r="G2365" s="4" t="s">
        <v>28</v>
      </c>
      <c r="H2365" s="4" t="s">
        <v>10</v>
      </c>
      <c r="I2365" s="4" t="s">
        <v>13</v>
      </c>
    </row>
    <row r="2366" spans="1:10">
      <c r="A2366" t="n">
        <v>20770</v>
      </c>
      <c r="B2366" s="28" t="n">
        <v>45</v>
      </c>
      <c r="C2366" s="7" t="n">
        <v>4</v>
      </c>
      <c r="D2366" s="7" t="n">
        <v>3</v>
      </c>
      <c r="E2366" s="7" t="n">
        <v>10.2600002288818</v>
      </c>
      <c r="F2366" s="7" t="n">
        <v>317.359985351563</v>
      </c>
      <c r="G2366" s="7" t="n">
        <v>0</v>
      </c>
      <c r="H2366" s="7" t="n">
        <v>0</v>
      </c>
      <c r="I2366" s="7" t="n">
        <v>0</v>
      </c>
    </row>
    <row r="2367" spans="1:10">
      <c r="A2367" t="s">
        <v>4</v>
      </c>
      <c r="B2367" s="4" t="s">
        <v>5</v>
      </c>
      <c r="C2367" s="4" t="s">
        <v>13</v>
      </c>
      <c r="D2367" s="4" t="s">
        <v>13</v>
      </c>
      <c r="E2367" s="4" t="s">
        <v>28</v>
      </c>
      <c r="F2367" s="4" t="s">
        <v>10</v>
      </c>
    </row>
    <row r="2368" spans="1:10">
      <c r="A2368" t="n">
        <v>20788</v>
      </c>
      <c r="B2368" s="28" t="n">
        <v>45</v>
      </c>
      <c r="C2368" s="7" t="n">
        <v>5</v>
      </c>
      <c r="D2368" s="7" t="n">
        <v>3</v>
      </c>
      <c r="E2368" s="7" t="n">
        <v>1.20000004768372</v>
      </c>
      <c r="F2368" s="7" t="n">
        <v>0</v>
      </c>
    </row>
    <row r="2369" spans="1:9">
      <c r="A2369" t="s">
        <v>4</v>
      </c>
      <c r="B2369" s="4" t="s">
        <v>5</v>
      </c>
      <c r="C2369" s="4" t="s">
        <v>13</v>
      </c>
      <c r="D2369" s="4" t="s">
        <v>13</v>
      </c>
      <c r="E2369" s="4" t="s">
        <v>28</v>
      </c>
      <c r="F2369" s="4" t="s">
        <v>10</v>
      </c>
    </row>
    <row r="2370" spans="1:9">
      <c r="A2370" t="n">
        <v>20797</v>
      </c>
      <c r="B2370" s="28" t="n">
        <v>45</v>
      </c>
      <c r="C2370" s="7" t="n">
        <v>11</v>
      </c>
      <c r="D2370" s="7" t="n">
        <v>3</v>
      </c>
      <c r="E2370" s="7" t="n">
        <v>51.4000015258789</v>
      </c>
      <c r="F2370" s="7" t="n">
        <v>0</v>
      </c>
    </row>
    <row r="2371" spans="1:9">
      <c r="A2371" t="s">
        <v>4</v>
      </c>
      <c r="B2371" s="4" t="s">
        <v>5</v>
      </c>
      <c r="C2371" s="4" t="s">
        <v>13</v>
      </c>
    </row>
    <row r="2372" spans="1:9">
      <c r="A2372" t="n">
        <v>20806</v>
      </c>
      <c r="B2372" s="68" t="n">
        <v>116</v>
      </c>
      <c r="C2372" s="7" t="n">
        <v>0</v>
      </c>
    </row>
    <row r="2373" spans="1:9">
      <c r="A2373" t="s">
        <v>4</v>
      </c>
      <c r="B2373" s="4" t="s">
        <v>5</v>
      </c>
      <c r="C2373" s="4" t="s">
        <v>13</v>
      </c>
      <c r="D2373" s="4" t="s">
        <v>10</v>
      </c>
    </row>
    <row r="2374" spans="1:9">
      <c r="A2374" t="n">
        <v>20808</v>
      </c>
      <c r="B2374" s="68" t="n">
        <v>116</v>
      </c>
      <c r="C2374" s="7" t="n">
        <v>2</v>
      </c>
      <c r="D2374" s="7" t="n">
        <v>1</v>
      </c>
    </row>
    <row r="2375" spans="1:9">
      <c r="A2375" t="s">
        <v>4</v>
      </c>
      <c r="B2375" s="4" t="s">
        <v>5</v>
      </c>
      <c r="C2375" s="4" t="s">
        <v>13</v>
      </c>
      <c r="D2375" s="4" t="s">
        <v>9</v>
      </c>
    </row>
    <row r="2376" spans="1:9">
      <c r="A2376" t="n">
        <v>20812</v>
      </c>
      <c r="B2376" s="68" t="n">
        <v>116</v>
      </c>
      <c r="C2376" s="7" t="n">
        <v>5</v>
      </c>
      <c r="D2376" s="7" t="n">
        <v>1120403456</v>
      </c>
    </row>
    <row r="2377" spans="1:9">
      <c r="A2377" t="s">
        <v>4</v>
      </c>
      <c r="B2377" s="4" t="s">
        <v>5</v>
      </c>
      <c r="C2377" s="4" t="s">
        <v>13</v>
      </c>
      <c r="D2377" s="4" t="s">
        <v>10</v>
      </c>
    </row>
    <row r="2378" spans="1:9">
      <c r="A2378" t="n">
        <v>20818</v>
      </c>
      <c r="B2378" s="68" t="n">
        <v>116</v>
      </c>
      <c r="C2378" s="7" t="n">
        <v>6</v>
      </c>
      <c r="D2378" s="7" t="n">
        <v>1</v>
      </c>
    </row>
    <row r="2379" spans="1:9">
      <c r="A2379" t="s">
        <v>4</v>
      </c>
      <c r="B2379" s="4" t="s">
        <v>5</v>
      </c>
      <c r="C2379" s="4" t="s">
        <v>13</v>
      </c>
      <c r="D2379" s="4" t="s">
        <v>10</v>
      </c>
    </row>
    <row r="2380" spans="1:9">
      <c r="A2380" t="n">
        <v>20822</v>
      </c>
      <c r="B2380" s="34" t="n">
        <v>58</v>
      </c>
      <c r="C2380" s="7" t="n">
        <v>255</v>
      </c>
      <c r="D2380" s="7" t="n">
        <v>0</v>
      </c>
    </row>
    <row r="2381" spans="1:9">
      <c r="A2381" t="s">
        <v>4</v>
      </c>
      <c r="B2381" s="4" t="s">
        <v>5</v>
      </c>
      <c r="C2381" s="4" t="s">
        <v>10</v>
      </c>
      <c r="D2381" s="4" t="s">
        <v>28</v>
      </c>
      <c r="E2381" s="4" t="s">
        <v>28</v>
      </c>
      <c r="F2381" s="4" t="s">
        <v>28</v>
      </c>
      <c r="G2381" s="4" t="s">
        <v>10</v>
      </c>
      <c r="H2381" s="4" t="s">
        <v>10</v>
      </c>
    </row>
    <row r="2382" spans="1:9">
      <c r="A2382" t="n">
        <v>20826</v>
      </c>
      <c r="B2382" s="60" t="n">
        <v>60</v>
      </c>
      <c r="C2382" s="7" t="n">
        <v>0</v>
      </c>
      <c r="D2382" s="7" t="n">
        <v>0</v>
      </c>
      <c r="E2382" s="7" t="n">
        <v>0</v>
      </c>
      <c r="F2382" s="7" t="n">
        <v>0</v>
      </c>
      <c r="G2382" s="7" t="n">
        <v>1000</v>
      </c>
      <c r="H2382" s="7" t="n">
        <v>0</v>
      </c>
    </row>
    <row r="2383" spans="1:9">
      <c r="A2383" t="s">
        <v>4</v>
      </c>
      <c r="B2383" s="4" t="s">
        <v>5</v>
      </c>
      <c r="C2383" s="4" t="s">
        <v>10</v>
      </c>
    </row>
    <row r="2384" spans="1:9">
      <c r="A2384" t="n">
        <v>20845</v>
      </c>
      <c r="B2384" s="37" t="n">
        <v>16</v>
      </c>
      <c r="C2384" s="7" t="n">
        <v>500</v>
      </c>
    </row>
    <row r="2385" spans="1:8">
      <c r="A2385" t="s">
        <v>4</v>
      </c>
      <c r="B2385" s="4" t="s">
        <v>5</v>
      </c>
      <c r="C2385" s="4" t="s">
        <v>13</v>
      </c>
      <c r="D2385" s="4" t="s">
        <v>10</v>
      </c>
      <c r="E2385" s="4" t="s">
        <v>6</v>
      </c>
    </row>
    <row r="2386" spans="1:8">
      <c r="A2386" t="n">
        <v>20848</v>
      </c>
      <c r="B2386" s="36" t="n">
        <v>51</v>
      </c>
      <c r="C2386" s="7" t="n">
        <v>4</v>
      </c>
      <c r="D2386" s="7" t="n">
        <v>0</v>
      </c>
      <c r="E2386" s="7" t="s">
        <v>171</v>
      </c>
    </row>
    <row r="2387" spans="1:8">
      <c r="A2387" t="s">
        <v>4</v>
      </c>
      <c r="B2387" s="4" t="s">
        <v>5</v>
      </c>
      <c r="C2387" s="4" t="s">
        <v>10</v>
      </c>
    </row>
    <row r="2388" spans="1:8">
      <c r="A2388" t="n">
        <v>20862</v>
      </c>
      <c r="B2388" s="37" t="n">
        <v>16</v>
      </c>
      <c r="C2388" s="7" t="n">
        <v>0</v>
      </c>
    </row>
    <row r="2389" spans="1:8">
      <c r="A2389" t="s">
        <v>4</v>
      </c>
      <c r="B2389" s="4" t="s">
        <v>5</v>
      </c>
      <c r="C2389" s="4" t="s">
        <v>10</v>
      </c>
      <c r="D2389" s="4" t="s">
        <v>13</v>
      </c>
      <c r="E2389" s="4" t="s">
        <v>9</v>
      </c>
      <c r="F2389" s="4" t="s">
        <v>38</v>
      </c>
      <c r="G2389" s="4" t="s">
        <v>13</v>
      </c>
      <c r="H2389" s="4" t="s">
        <v>13</v>
      </c>
    </row>
    <row r="2390" spans="1:8">
      <c r="A2390" t="n">
        <v>20865</v>
      </c>
      <c r="B2390" s="38" t="n">
        <v>26</v>
      </c>
      <c r="C2390" s="7" t="n">
        <v>0</v>
      </c>
      <c r="D2390" s="7" t="n">
        <v>17</v>
      </c>
      <c r="E2390" s="7" t="n">
        <v>52338</v>
      </c>
      <c r="F2390" s="7" t="s">
        <v>207</v>
      </c>
      <c r="G2390" s="7" t="n">
        <v>2</v>
      </c>
      <c r="H2390" s="7" t="n">
        <v>0</v>
      </c>
    </row>
    <row r="2391" spans="1:8">
      <c r="A2391" t="s">
        <v>4</v>
      </c>
      <c r="B2391" s="4" t="s">
        <v>5</v>
      </c>
    </row>
    <row r="2392" spans="1:8">
      <c r="A2392" t="n">
        <v>20970</v>
      </c>
      <c r="B2392" s="32" t="n">
        <v>28</v>
      </c>
    </row>
    <row r="2393" spans="1:8">
      <c r="A2393" t="s">
        <v>4</v>
      </c>
      <c r="B2393" s="4" t="s">
        <v>5</v>
      </c>
      <c r="C2393" s="4" t="s">
        <v>10</v>
      </c>
      <c r="D2393" s="4" t="s">
        <v>13</v>
      </c>
    </row>
    <row r="2394" spans="1:8">
      <c r="A2394" t="n">
        <v>20971</v>
      </c>
      <c r="B2394" s="72" t="n">
        <v>56</v>
      </c>
      <c r="C2394" s="7" t="n">
        <v>7032</v>
      </c>
      <c r="D2394" s="7" t="n">
        <v>0</v>
      </c>
    </row>
    <row r="2395" spans="1:8">
      <c r="A2395" t="s">
        <v>4</v>
      </c>
      <c r="B2395" s="4" t="s">
        <v>5</v>
      </c>
      <c r="C2395" s="4" t="s">
        <v>13</v>
      </c>
      <c r="D2395" s="4" t="s">
        <v>10</v>
      </c>
      <c r="E2395" s="4" t="s">
        <v>6</v>
      </c>
    </row>
    <row r="2396" spans="1:8">
      <c r="A2396" t="n">
        <v>20975</v>
      </c>
      <c r="B2396" s="36" t="n">
        <v>51</v>
      </c>
      <c r="C2396" s="7" t="n">
        <v>4</v>
      </c>
      <c r="D2396" s="7" t="n">
        <v>7032</v>
      </c>
      <c r="E2396" s="7" t="s">
        <v>208</v>
      </c>
    </row>
    <row r="2397" spans="1:8">
      <c r="A2397" t="s">
        <v>4</v>
      </c>
      <c r="B2397" s="4" t="s">
        <v>5</v>
      </c>
      <c r="C2397" s="4" t="s">
        <v>10</v>
      </c>
    </row>
    <row r="2398" spans="1:8">
      <c r="A2398" t="n">
        <v>20989</v>
      </c>
      <c r="B2398" s="37" t="n">
        <v>16</v>
      </c>
      <c r="C2398" s="7" t="n">
        <v>0</v>
      </c>
    </row>
    <row r="2399" spans="1:8">
      <c r="A2399" t="s">
        <v>4</v>
      </c>
      <c r="B2399" s="4" t="s">
        <v>5</v>
      </c>
      <c r="C2399" s="4" t="s">
        <v>10</v>
      </c>
      <c r="D2399" s="4" t="s">
        <v>13</v>
      </c>
      <c r="E2399" s="4" t="s">
        <v>9</v>
      </c>
      <c r="F2399" s="4" t="s">
        <v>38</v>
      </c>
      <c r="G2399" s="4" t="s">
        <v>13</v>
      </c>
      <c r="H2399" s="4" t="s">
        <v>13</v>
      </c>
      <c r="I2399" s="4" t="s">
        <v>13</v>
      </c>
      <c r="J2399" s="4" t="s">
        <v>9</v>
      </c>
      <c r="K2399" s="4" t="s">
        <v>38</v>
      </c>
      <c r="L2399" s="4" t="s">
        <v>13</v>
      </c>
      <c r="M2399" s="4" t="s">
        <v>13</v>
      </c>
    </row>
    <row r="2400" spans="1:8">
      <c r="A2400" t="n">
        <v>20992</v>
      </c>
      <c r="B2400" s="38" t="n">
        <v>26</v>
      </c>
      <c r="C2400" s="7" t="n">
        <v>7032</v>
      </c>
      <c r="D2400" s="7" t="n">
        <v>17</v>
      </c>
      <c r="E2400" s="7" t="n">
        <v>18323</v>
      </c>
      <c r="F2400" s="7" t="s">
        <v>209</v>
      </c>
      <c r="G2400" s="7" t="n">
        <v>2</v>
      </c>
      <c r="H2400" s="7" t="n">
        <v>3</v>
      </c>
      <c r="I2400" s="7" t="n">
        <v>17</v>
      </c>
      <c r="J2400" s="7" t="n">
        <v>18324</v>
      </c>
      <c r="K2400" s="7" t="s">
        <v>210</v>
      </c>
      <c r="L2400" s="7" t="n">
        <v>2</v>
      </c>
      <c r="M2400" s="7" t="n">
        <v>0</v>
      </c>
    </row>
    <row r="2401" spans="1:13">
      <c r="A2401" t="s">
        <v>4</v>
      </c>
      <c r="B2401" s="4" t="s">
        <v>5</v>
      </c>
    </row>
    <row r="2402" spans="1:13">
      <c r="A2402" t="n">
        <v>21154</v>
      </c>
      <c r="B2402" s="32" t="n">
        <v>28</v>
      </c>
    </row>
    <row r="2403" spans="1:13">
      <c r="A2403" t="s">
        <v>4</v>
      </c>
      <c r="B2403" s="4" t="s">
        <v>5</v>
      </c>
      <c r="C2403" s="4" t="s">
        <v>13</v>
      </c>
      <c r="D2403" s="4" t="s">
        <v>10</v>
      </c>
      <c r="E2403" s="4" t="s">
        <v>6</v>
      </c>
      <c r="F2403" s="4" t="s">
        <v>6</v>
      </c>
      <c r="G2403" s="4" t="s">
        <v>6</v>
      </c>
      <c r="H2403" s="4" t="s">
        <v>6</v>
      </c>
    </row>
    <row r="2404" spans="1:13">
      <c r="A2404" t="n">
        <v>21155</v>
      </c>
      <c r="B2404" s="36" t="n">
        <v>51</v>
      </c>
      <c r="C2404" s="7" t="n">
        <v>3</v>
      </c>
      <c r="D2404" s="7" t="n">
        <v>0</v>
      </c>
      <c r="E2404" s="7" t="s">
        <v>177</v>
      </c>
      <c r="F2404" s="7" t="s">
        <v>112</v>
      </c>
      <c r="G2404" s="7" t="s">
        <v>46</v>
      </c>
      <c r="H2404" s="7" t="s">
        <v>47</v>
      </c>
    </row>
    <row r="2405" spans="1:13">
      <c r="A2405" t="s">
        <v>4</v>
      </c>
      <c r="B2405" s="4" t="s">
        <v>5</v>
      </c>
      <c r="C2405" s="4" t="s">
        <v>10</v>
      </c>
      <c r="D2405" s="4" t="s">
        <v>9</v>
      </c>
    </row>
    <row r="2406" spans="1:13">
      <c r="A2406" t="n">
        <v>21168</v>
      </c>
      <c r="B2406" s="63" t="n">
        <v>44</v>
      </c>
      <c r="C2406" s="7" t="n">
        <v>7032</v>
      </c>
      <c r="D2406" s="7" t="n">
        <v>512</v>
      </c>
    </row>
    <row r="2407" spans="1:13">
      <c r="A2407" t="s">
        <v>4</v>
      </c>
      <c r="B2407" s="4" t="s">
        <v>5</v>
      </c>
      <c r="C2407" s="4" t="s">
        <v>10</v>
      </c>
      <c r="D2407" s="4" t="s">
        <v>10</v>
      </c>
      <c r="E2407" s="4" t="s">
        <v>28</v>
      </c>
      <c r="F2407" s="4" t="s">
        <v>28</v>
      </c>
      <c r="G2407" s="4" t="s">
        <v>28</v>
      </c>
      <c r="H2407" s="4" t="s">
        <v>28</v>
      </c>
      <c r="I2407" s="4" t="s">
        <v>13</v>
      </c>
      <c r="J2407" s="4" t="s">
        <v>10</v>
      </c>
    </row>
    <row r="2408" spans="1:13">
      <c r="A2408" t="n">
        <v>21175</v>
      </c>
      <c r="B2408" s="71" t="n">
        <v>55</v>
      </c>
      <c r="C2408" s="7" t="n">
        <v>0</v>
      </c>
      <c r="D2408" s="7" t="n">
        <v>65533</v>
      </c>
      <c r="E2408" s="7" t="n">
        <v>-18.5499992370605</v>
      </c>
      <c r="F2408" s="7" t="n">
        <v>39.4700012207031</v>
      </c>
      <c r="G2408" s="7" t="n">
        <v>134.100006103516</v>
      </c>
      <c r="H2408" s="7" t="n">
        <v>1.5</v>
      </c>
      <c r="I2408" s="7" t="n">
        <v>1</v>
      </c>
      <c r="J2408" s="7" t="n">
        <v>0</v>
      </c>
    </row>
    <row r="2409" spans="1:13">
      <c r="A2409" t="s">
        <v>4</v>
      </c>
      <c r="B2409" s="4" t="s">
        <v>5</v>
      </c>
      <c r="C2409" s="4" t="s">
        <v>10</v>
      </c>
    </row>
    <row r="2410" spans="1:13">
      <c r="A2410" t="n">
        <v>21199</v>
      </c>
      <c r="B2410" s="37" t="n">
        <v>16</v>
      </c>
      <c r="C2410" s="7" t="n">
        <v>500</v>
      </c>
    </row>
    <row r="2411" spans="1:13">
      <c r="A2411" t="s">
        <v>4</v>
      </c>
      <c r="B2411" s="4" t="s">
        <v>5</v>
      </c>
      <c r="C2411" s="4" t="s">
        <v>13</v>
      </c>
      <c r="D2411" s="4" t="s">
        <v>28</v>
      </c>
      <c r="E2411" s="4" t="s">
        <v>28</v>
      </c>
      <c r="F2411" s="4" t="s">
        <v>28</v>
      </c>
    </row>
    <row r="2412" spans="1:13">
      <c r="A2412" t="n">
        <v>21202</v>
      </c>
      <c r="B2412" s="28" t="n">
        <v>45</v>
      </c>
      <c r="C2412" s="7" t="n">
        <v>9</v>
      </c>
      <c r="D2412" s="7" t="n">
        <v>0.0399999991059303</v>
      </c>
      <c r="E2412" s="7" t="n">
        <v>0.0399999991059303</v>
      </c>
      <c r="F2412" s="7" t="n">
        <v>0.150000005960464</v>
      </c>
    </row>
    <row r="2413" spans="1:13">
      <c r="A2413" t="s">
        <v>4</v>
      </c>
      <c r="B2413" s="4" t="s">
        <v>5</v>
      </c>
      <c r="C2413" s="4" t="s">
        <v>13</v>
      </c>
      <c r="D2413" s="4" t="s">
        <v>10</v>
      </c>
      <c r="E2413" s="4" t="s">
        <v>6</v>
      </c>
    </row>
    <row r="2414" spans="1:13">
      <c r="A2414" t="n">
        <v>21216</v>
      </c>
      <c r="B2414" s="36" t="n">
        <v>51</v>
      </c>
      <c r="C2414" s="7" t="n">
        <v>4</v>
      </c>
      <c r="D2414" s="7" t="n">
        <v>7032</v>
      </c>
      <c r="E2414" s="7" t="s">
        <v>208</v>
      </c>
    </row>
    <row r="2415" spans="1:13">
      <c r="A2415" t="s">
        <v>4</v>
      </c>
      <c r="B2415" s="4" t="s">
        <v>5</v>
      </c>
      <c r="C2415" s="4" t="s">
        <v>10</v>
      </c>
    </row>
    <row r="2416" spans="1:13">
      <c r="A2416" t="n">
        <v>21230</v>
      </c>
      <c r="B2416" s="37" t="n">
        <v>16</v>
      </c>
      <c r="C2416" s="7" t="n">
        <v>0</v>
      </c>
    </row>
    <row r="2417" spans="1:10">
      <c r="A2417" t="s">
        <v>4</v>
      </c>
      <c r="B2417" s="4" t="s">
        <v>5</v>
      </c>
      <c r="C2417" s="4" t="s">
        <v>10</v>
      </c>
      <c r="D2417" s="4" t="s">
        <v>13</v>
      </c>
      <c r="E2417" s="4" t="s">
        <v>9</v>
      </c>
      <c r="F2417" s="4" t="s">
        <v>38</v>
      </c>
      <c r="G2417" s="4" t="s">
        <v>13</v>
      </c>
      <c r="H2417" s="4" t="s">
        <v>13</v>
      </c>
    </row>
    <row r="2418" spans="1:10">
      <c r="A2418" t="n">
        <v>21233</v>
      </c>
      <c r="B2418" s="38" t="n">
        <v>26</v>
      </c>
      <c r="C2418" s="7" t="n">
        <v>7032</v>
      </c>
      <c r="D2418" s="7" t="n">
        <v>17</v>
      </c>
      <c r="E2418" s="7" t="n">
        <v>18325</v>
      </c>
      <c r="F2418" s="7" t="s">
        <v>211</v>
      </c>
      <c r="G2418" s="7" t="n">
        <v>2</v>
      </c>
      <c r="H2418" s="7" t="n">
        <v>0</v>
      </c>
    </row>
    <row r="2419" spans="1:10">
      <c r="A2419" t="s">
        <v>4</v>
      </c>
      <c r="B2419" s="4" t="s">
        <v>5</v>
      </c>
    </row>
    <row r="2420" spans="1:10">
      <c r="A2420" t="n">
        <v>21273</v>
      </c>
      <c r="B2420" s="32" t="n">
        <v>28</v>
      </c>
    </row>
    <row r="2421" spans="1:10">
      <c r="A2421" t="s">
        <v>4</v>
      </c>
      <c r="B2421" s="4" t="s">
        <v>5</v>
      </c>
      <c r="C2421" s="4" t="s">
        <v>10</v>
      </c>
      <c r="D2421" s="4" t="s">
        <v>13</v>
      </c>
    </row>
    <row r="2422" spans="1:10">
      <c r="A2422" t="n">
        <v>21274</v>
      </c>
      <c r="B2422" s="40" t="n">
        <v>89</v>
      </c>
      <c r="C2422" s="7" t="n">
        <v>65533</v>
      </c>
      <c r="D2422" s="7" t="n">
        <v>1</v>
      </c>
    </row>
    <row r="2423" spans="1:10">
      <c r="A2423" t="s">
        <v>4</v>
      </c>
      <c r="B2423" s="4" t="s">
        <v>5</v>
      </c>
      <c r="C2423" s="4" t="s">
        <v>10</v>
      </c>
      <c r="D2423" s="4" t="s">
        <v>13</v>
      </c>
    </row>
    <row r="2424" spans="1:10">
      <c r="A2424" t="n">
        <v>21278</v>
      </c>
      <c r="B2424" s="73" t="n">
        <v>96</v>
      </c>
      <c r="C2424" s="7" t="n">
        <v>7032</v>
      </c>
      <c r="D2424" s="7" t="n">
        <v>1</v>
      </c>
    </row>
    <row r="2425" spans="1:10">
      <c r="A2425" t="s">
        <v>4</v>
      </c>
      <c r="B2425" s="4" t="s">
        <v>5</v>
      </c>
      <c r="C2425" s="4" t="s">
        <v>10</v>
      </c>
      <c r="D2425" s="4" t="s">
        <v>13</v>
      </c>
      <c r="E2425" s="4" t="s">
        <v>28</v>
      </c>
      <c r="F2425" s="4" t="s">
        <v>28</v>
      </c>
      <c r="G2425" s="4" t="s">
        <v>28</v>
      </c>
    </row>
    <row r="2426" spans="1:10">
      <c r="A2426" t="n">
        <v>21282</v>
      </c>
      <c r="B2426" s="73" t="n">
        <v>96</v>
      </c>
      <c r="C2426" s="7" t="n">
        <v>7032</v>
      </c>
      <c r="D2426" s="7" t="n">
        <v>2</v>
      </c>
      <c r="E2426" s="7" t="n">
        <v>-17.1399993896484</v>
      </c>
      <c r="F2426" s="7" t="n">
        <v>39.9199981689453</v>
      </c>
      <c r="G2426" s="7" t="n">
        <v>133.25</v>
      </c>
    </row>
    <row r="2427" spans="1:10">
      <c r="A2427" t="s">
        <v>4</v>
      </c>
      <c r="B2427" s="4" t="s">
        <v>5</v>
      </c>
      <c r="C2427" s="4" t="s">
        <v>10</v>
      </c>
      <c r="D2427" s="4" t="s">
        <v>13</v>
      </c>
      <c r="E2427" s="4" t="s">
        <v>28</v>
      </c>
      <c r="F2427" s="4" t="s">
        <v>28</v>
      </c>
      <c r="G2427" s="4" t="s">
        <v>28</v>
      </c>
    </row>
    <row r="2428" spans="1:10">
      <c r="A2428" t="n">
        <v>21298</v>
      </c>
      <c r="B2428" s="73" t="n">
        <v>96</v>
      </c>
      <c r="C2428" s="7" t="n">
        <v>7032</v>
      </c>
      <c r="D2428" s="7" t="n">
        <v>2</v>
      </c>
      <c r="E2428" s="7" t="n">
        <v>-18.7000007629395</v>
      </c>
      <c r="F2428" s="7" t="n">
        <v>39.6199989318848</v>
      </c>
      <c r="G2428" s="7" t="n">
        <v>134.830001831055</v>
      </c>
    </row>
    <row r="2429" spans="1:10">
      <c r="A2429" t="s">
        <v>4</v>
      </c>
      <c r="B2429" s="4" t="s">
        <v>5</v>
      </c>
      <c r="C2429" s="4" t="s">
        <v>10</v>
      </c>
      <c r="D2429" s="4" t="s">
        <v>13</v>
      </c>
      <c r="E2429" s="4" t="s">
        <v>28</v>
      </c>
      <c r="F2429" s="4" t="s">
        <v>28</v>
      </c>
      <c r="G2429" s="4" t="s">
        <v>28</v>
      </c>
    </row>
    <row r="2430" spans="1:10">
      <c r="A2430" t="n">
        <v>21314</v>
      </c>
      <c r="B2430" s="73" t="n">
        <v>96</v>
      </c>
      <c r="C2430" s="7" t="n">
        <v>7032</v>
      </c>
      <c r="D2430" s="7" t="n">
        <v>2</v>
      </c>
      <c r="E2430" s="7" t="n">
        <v>-20.6800003051758</v>
      </c>
      <c r="F2430" s="7" t="n">
        <v>39.6100006103516</v>
      </c>
      <c r="G2430" s="7" t="n">
        <v>135.059997558594</v>
      </c>
    </row>
    <row r="2431" spans="1:10">
      <c r="A2431" t="s">
        <v>4</v>
      </c>
      <c r="B2431" s="4" t="s">
        <v>5</v>
      </c>
      <c r="C2431" s="4" t="s">
        <v>10</v>
      </c>
      <c r="D2431" s="4" t="s">
        <v>13</v>
      </c>
      <c r="E2431" s="4" t="s">
        <v>9</v>
      </c>
      <c r="F2431" s="4" t="s">
        <v>13</v>
      </c>
      <c r="G2431" s="4" t="s">
        <v>10</v>
      </c>
    </row>
    <row r="2432" spans="1:10">
      <c r="A2432" t="n">
        <v>21330</v>
      </c>
      <c r="B2432" s="73" t="n">
        <v>96</v>
      </c>
      <c r="C2432" s="7" t="n">
        <v>7032</v>
      </c>
      <c r="D2432" s="7" t="n">
        <v>0</v>
      </c>
      <c r="E2432" s="7" t="n">
        <v>1077097267</v>
      </c>
      <c r="F2432" s="7" t="n">
        <v>2</v>
      </c>
      <c r="G2432" s="7" t="n">
        <v>0</v>
      </c>
    </row>
    <row r="2433" spans="1:8">
      <c r="A2433" t="s">
        <v>4</v>
      </c>
      <c r="B2433" s="4" t="s">
        <v>5</v>
      </c>
      <c r="C2433" s="4" t="s">
        <v>10</v>
      </c>
    </row>
    <row r="2434" spans="1:8">
      <c r="A2434" t="n">
        <v>21341</v>
      </c>
      <c r="B2434" s="37" t="n">
        <v>16</v>
      </c>
      <c r="C2434" s="7" t="n">
        <v>800</v>
      </c>
    </row>
    <row r="2435" spans="1:8">
      <c r="A2435" t="s">
        <v>4</v>
      </c>
      <c r="B2435" s="4" t="s">
        <v>5</v>
      </c>
      <c r="C2435" s="4" t="s">
        <v>13</v>
      </c>
      <c r="D2435" s="4" t="s">
        <v>10</v>
      </c>
      <c r="E2435" s="4" t="s">
        <v>28</v>
      </c>
    </row>
    <row r="2436" spans="1:8">
      <c r="A2436" t="n">
        <v>21344</v>
      </c>
      <c r="B2436" s="34" t="n">
        <v>58</v>
      </c>
      <c r="C2436" s="7" t="n">
        <v>101</v>
      </c>
      <c r="D2436" s="7" t="n">
        <v>300</v>
      </c>
      <c r="E2436" s="7" t="n">
        <v>1</v>
      </c>
    </row>
    <row r="2437" spans="1:8">
      <c r="A2437" t="s">
        <v>4</v>
      </c>
      <c r="B2437" s="4" t="s">
        <v>5</v>
      </c>
      <c r="C2437" s="4" t="s">
        <v>13</v>
      </c>
      <c r="D2437" s="4" t="s">
        <v>10</v>
      </c>
    </row>
    <row r="2438" spans="1:8">
      <c r="A2438" t="n">
        <v>21352</v>
      </c>
      <c r="B2438" s="34" t="n">
        <v>58</v>
      </c>
      <c r="C2438" s="7" t="n">
        <v>254</v>
      </c>
      <c r="D2438" s="7" t="n">
        <v>0</v>
      </c>
    </row>
    <row r="2439" spans="1:8">
      <c r="A2439" t="s">
        <v>4</v>
      </c>
      <c r="B2439" s="4" t="s">
        <v>5</v>
      </c>
      <c r="C2439" s="4" t="s">
        <v>13</v>
      </c>
      <c r="D2439" s="4" t="s">
        <v>13</v>
      </c>
      <c r="E2439" s="4" t="s">
        <v>28</v>
      </c>
      <c r="F2439" s="4" t="s">
        <v>28</v>
      </c>
      <c r="G2439" s="4" t="s">
        <v>28</v>
      </c>
      <c r="H2439" s="4" t="s">
        <v>10</v>
      </c>
    </row>
    <row r="2440" spans="1:8">
      <c r="A2440" t="n">
        <v>21356</v>
      </c>
      <c r="B2440" s="28" t="n">
        <v>45</v>
      </c>
      <c r="C2440" s="7" t="n">
        <v>2</v>
      </c>
      <c r="D2440" s="7" t="n">
        <v>3</v>
      </c>
      <c r="E2440" s="7" t="n">
        <v>-13.9099998474121</v>
      </c>
      <c r="F2440" s="7" t="n">
        <v>41.4099998474121</v>
      </c>
      <c r="G2440" s="7" t="n">
        <v>133.020004272461</v>
      </c>
      <c r="H2440" s="7" t="n">
        <v>0</v>
      </c>
    </row>
    <row r="2441" spans="1:8">
      <c r="A2441" t="s">
        <v>4</v>
      </c>
      <c r="B2441" s="4" t="s">
        <v>5</v>
      </c>
      <c r="C2441" s="4" t="s">
        <v>13</v>
      </c>
      <c r="D2441" s="4" t="s">
        <v>13</v>
      </c>
      <c r="E2441" s="4" t="s">
        <v>28</v>
      </c>
      <c r="F2441" s="4" t="s">
        <v>28</v>
      </c>
      <c r="G2441" s="4" t="s">
        <v>28</v>
      </c>
      <c r="H2441" s="4" t="s">
        <v>10</v>
      </c>
      <c r="I2441" s="4" t="s">
        <v>13</v>
      </c>
    </row>
    <row r="2442" spans="1:8">
      <c r="A2442" t="n">
        <v>21373</v>
      </c>
      <c r="B2442" s="28" t="n">
        <v>45</v>
      </c>
      <c r="C2442" s="7" t="n">
        <v>4</v>
      </c>
      <c r="D2442" s="7" t="n">
        <v>3</v>
      </c>
      <c r="E2442" s="7" t="n">
        <v>4.55999994277954</v>
      </c>
      <c r="F2442" s="7" t="n">
        <v>100.599998474121</v>
      </c>
      <c r="G2442" s="7" t="n">
        <v>0</v>
      </c>
      <c r="H2442" s="7" t="n">
        <v>0</v>
      </c>
      <c r="I2442" s="7" t="n">
        <v>0</v>
      </c>
    </row>
    <row r="2443" spans="1:8">
      <c r="A2443" t="s">
        <v>4</v>
      </c>
      <c r="B2443" s="4" t="s">
        <v>5</v>
      </c>
      <c r="C2443" s="4" t="s">
        <v>13</v>
      </c>
      <c r="D2443" s="4" t="s">
        <v>13</v>
      </c>
      <c r="E2443" s="4" t="s">
        <v>28</v>
      </c>
      <c r="F2443" s="4" t="s">
        <v>10</v>
      </c>
    </row>
    <row r="2444" spans="1:8">
      <c r="A2444" t="n">
        <v>21391</v>
      </c>
      <c r="B2444" s="28" t="n">
        <v>45</v>
      </c>
      <c r="C2444" s="7" t="n">
        <v>5</v>
      </c>
      <c r="D2444" s="7" t="n">
        <v>3</v>
      </c>
      <c r="E2444" s="7" t="n">
        <v>1.20000004768372</v>
      </c>
      <c r="F2444" s="7" t="n">
        <v>0</v>
      </c>
    </row>
    <row r="2445" spans="1:8">
      <c r="A2445" t="s">
        <v>4</v>
      </c>
      <c r="B2445" s="4" t="s">
        <v>5</v>
      </c>
      <c r="C2445" s="4" t="s">
        <v>13</v>
      </c>
      <c r="D2445" s="4" t="s">
        <v>13</v>
      </c>
      <c r="E2445" s="4" t="s">
        <v>28</v>
      </c>
      <c r="F2445" s="4" t="s">
        <v>10</v>
      </c>
    </row>
    <row r="2446" spans="1:8">
      <c r="A2446" t="n">
        <v>21400</v>
      </c>
      <c r="B2446" s="28" t="n">
        <v>45</v>
      </c>
      <c r="C2446" s="7" t="n">
        <v>11</v>
      </c>
      <c r="D2446" s="7" t="n">
        <v>3</v>
      </c>
      <c r="E2446" s="7" t="n">
        <v>51.4000015258789</v>
      </c>
      <c r="F2446" s="7" t="n">
        <v>0</v>
      </c>
    </row>
    <row r="2447" spans="1:8">
      <c r="A2447" t="s">
        <v>4</v>
      </c>
      <c r="B2447" s="4" t="s">
        <v>5</v>
      </c>
      <c r="C2447" s="4" t="s">
        <v>10</v>
      </c>
      <c r="D2447" s="4" t="s">
        <v>28</v>
      </c>
      <c r="E2447" s="4" t="s">
        <v>28</v>
      </c>
      <c r="F2447" s="4" t="s">
        <v>28</v>
      </c>
      <c r="G2447" s="4" t="s">
        <v>28</v>
      </c>
    </row>
    <row r="2448" spans="1:8">
      <c r="A2448" t="n">
        <v>21409</v>
      </c>
      <c r="B2448" s="26" t="n">
        <v>46</v>
      </c>
      <c r="C2448" s="7" t="n">
        <v>0</v>
      </c>
      <c r="D2448" s="7" t="n">
        <v>-17.1399993896484</v>
      </c>
      <c r="E2448" s="7" t="n">
        <v>39.9199981689453</v>
      </c>
      <c r="F2448" s="7" t="n">
        <v>133.25</v>
      </c>
      <c r="G2448" s="7" t="n">
        <v>317</v>
      </c>
    </row>
    <row r="2449" spans="1:9">
      <c r="A2449" t="s">
        <v>4</v>
      </c>
      <c r="B2449" s="4" t="s">
        <v>5</v>
      </c>
      <c r="C2449" s="4" t="s">
        <v>10</v>
      </c>
      <c r="D2449" s="4" t="s">
        <v>13</v>
      </c>
    </row>
    <row r="2450" spans="1:9">
      <c r="A2450" t="n">
        <v>21428</v>
      </c>
      <c r="B2450" s="73" t="n">
        <v>96</v>
      </c>
      <c r="C2450" s="7" t="n">
        <v>0</v>
      </c>
      <c r="D2450" s="7" t="n">
        <v>1</v>
      </c>
    </row>
    <row r="2451" spans="1:9">
      <c r="A2451" t="s">
        <v>4</v>
      </c>
      <c r="B2451" s="4" t="s">
        <v>5</v>
      </c>
      <c r="C2451" s="4" t="s">
        <v>10</v>
      </c>
      <c r="D2451" s="4" t="s">
        <v>13</v>
      </c>
      <c r="E2451" s="4" t="s">
        <v>28</v>
      </c>
      <c r="F2451" s="4" t="s">
        <v>28</v>
      </c>
      <c r="G2451" s="4" t="s">
        <v>28</v>
      </c>
    </row>
    <row r="2452" spans="1:9">
      <c r="A2452" t="n">
        <v>21432</v>
      </c>
      <c r="B2452" s="73" t="n">
        <v>96</v>
      </c>
      <c r="C2452" s="7" t="n">
        <v>0</v>
      </c>
      <c r="D2452" s="7" t="n">
        <v>2</v>
      </c>
      <c r="E2452" s="7" t="n">
        <v>-18.7000007629395</v>
      </c>
      <c r="F2452" s="7" t="n">
        <v>39.6199989318848</v>
      </c>
      <c r="G2452" s="7" t="n">
        <v>134.830001831055</v>
      </c>
    </row>
    <row r="2453" spans="1:9">
      <c r="A2453" t="s">
        <v>4</v>
      </c>
      <c r="B2453" s="4" t="s">
        <v>5</v>
      </c>
      <c r="C2453" s="4" t="s">
        <v>10</v>
      </c>
      <c r="D2453" s="4" t="s">
        <v>13</v>
      </c>
      <c r="E2453" s="4" t="s">
        <v>28</v>
      </c>
      <c r="F2453" s="4" t="s">
        <v>28</v>
      </c>
      <c r="G2453" s="4" t="s">
        <v>28</v>
      </c>
    </row>
    <row r="2454" spans="1:9">
      <c r="A2454" t="n">
        <v>21448</v>
      </c>
      <c r="B2454" s="73" t="n">
        <v>96</v>
      </c>
      <c r="C2454" s="7" t="n">
        <v>0</v>
      </c>
      <c r="D2454" s="7" t="n">
        <v>2</v>
      </c>
      <c r="E2454" s="7" t="n">
        <v>-20.6800003051758</v>
      </c>
      <c r="F2454" s="7" t="n">
        <v>39.6100006103516</v>
      </c>
      <c r="G2454" s="7" t="n">
        <v>135.059997558594</v>
      </c>
    </row>
    <row r="2455" spans="1:9">
      <c r="A2455" t="s">
        <v>4</v>
      </c>
      <c r="B2455" s="4" t="s">
        <v>5</v>
      </c>
      <c r="C2455" s="4" t="s">
        <v>10</v>
      </c>
      <c r="D2455" s="4" t="s">
        <v>13</v>
      </c>
      <c r="E2455" s="4" t="s">
        <v>9</v>
      </c>
      <c r="F2455" s="4" t="s">
        <v>13</v>
      </c>
      <c r="G2455" s="4" t="s">
        <v>10</v>
      </c>
    </row>
    <row r="2456" spans="1:9">
      <c r="A2456" t="n">
        <v>21464</v>
      </c>
      <c r="B2456" s="73" t="n">
        <v>96</v>
      </c>
      <c r="C2456" s="7" t="n">
        <v>0</v>
      </c>
      <c r="D2456" s="7" t="n">
        <v>0</v>
      </c>
      <c r="E2456" s="7" t="n">
        <v>1069547520</v>
      </c>
      <c r="F2456" s="7" t="n">
        <v>1</v>
      </c>
      <c r="G2456" s="7" t="n">
        <v>0</v>
      </c>
    </row>
    <row r="2457" spans="1:9">
      <c r="A2457" t="s">
        <v>4</v>
      </c>
      <c r="B2457" s="4" t="s">
        <v>5</v>
      </c>
      <c r="C2457" s="4" t="s">
        <v>13</v>
      </c>
      <c r="D2457" s="4" t="s">
        <v>10</v>
      </c>
    </row>
    <row r="2458" spans="1:9">
      <c r="A2458" t="n">
        <v>21475</v>
      </c>
      <c r="B2458" s="34" t="n">
        <v>58</v>
      </c>
      <c r="C2458" s="7" t="n">
        <v>255</v>
      </c>
      <c r="D2458" s="7" t="n">
        <v>0</v>
      </c>
    </row>
    <row r="2459" spans="1:9">
      <c r="A2459" t="s">
        <v>4</v>
      </c>
      <c r="B2459" s="4" t="s">
        <v>5</v>
      </c>
      <c r="C2459" s="4" t="s">
        <v>10</v>
      </c>
    </row>
    <row r="2460" spans="1:9">
      <c r="A2460" t="n">
        <v>21479</v>
      </c>
      <c r="B2460" s="37" t="n">
        <v>16</v>
      </c>
      <c r="C2460" s="7" t="n">
        <v>1500</v>
      </c>
    </row>
    <row r="2461" spans="1:9">
      <c r="A2461" t="s">
        <v>4</v>
      </c>
      <c r="B2461" s="4" t="s">
        <v>5</v>
      </c>
      <c r="C2461" s="4" t="s">
        <v>13</v>
      </c>
      <c r="D2461" s="4" t="s">
        <v>10</v>
      </c>
      <c r="E2461" s="4" t="s">
        <v>28</v>
      </c>
    </row>
    <row r="2462" spans="1:9">
      <c r="A2462" t="n">
        <v>21482</v>
      </c>
      <c r="B2462" s="34" t="n">
        <v>58</v>
      </c>
      <c r="C2462" s="7" t="n">
        <v>0</v>
      </c>
      <c r="D2462" s="7" t="n">
        <v>1000</v>
      </c>
      <c r="E2462" s="7" t="n">
        <v>1</v>
      </c>
    </row>
    <row r="2463" spans="1:9">
      <c r="A2463" t="s">
        <v>4</v>
      </c>
      <c r="B2463" s="4" t="s">
        <v>5</v>
      </c>
      <c r="C2463" s="4" t="s">
        <v>13</v>
      </c>
      <c r="D2463" s="4" t="s">
        <v>10</v>
      </c>
    </row>
    <row r="2464" spans="1:9">
      <c r="A2464" t="n">
        <v>21490</v>
      </c>
      <c r="B2464" s="34" t="n">
        <v>58</v>
      </c>
      <c r="C2464" s="7" t="n">
        <v>255</v>
      </c>
      <c r="D2464" s="7" t="n">
        <v>0</v>
      </c>
    </row>
    <row r="2465" spans="1:7">
      <c r="A2465" t="s">
        <v>4</v>
      </c>
      <c r="B2465" s="4" t="s">
        <v>5</v>
      </c>
      <c r="C2465" s="4" t="s">
        <v>13</v>
      </c>
      <c r="D2465" s="4" t="s">
        <v>28</v>
      </c>
      <c r="E2465" s="4" t="s">
        <v>10</v>
      </c>
      <c r="F2465" s="4" t="s">
        <v>13</v>
      </c>
    </row>
    <row r="2466" spans="1:7">
      <c r="A2466" t="n">
        <v>21494</v>
      </c>
      <c r="B2466" s="16" t="n">
        <v>49</v>
      </c>
      <c r="C2466" s="7" t="n">
        <v>3</v>
      </c>
      <c r="D2466" s="7" t="n">
        <v>1</v>
      </c>
      <c r="E2466" s="7" t="n">
        <v>1000</v>
      </c>
      <c r="F2466" s="7" t="n">
        <v>0</v>
      </c>
    </row>
    <row r="2467" spans="1:7">
      <c r="A2467" t="s">
        <v>4</v>
      </c>
      <c r="B2467" s="4" t="s">
        <v>5</v>
      </c>
      <c r="C2467" s="4" t="s">
        <v>10</v>
      </c>
      <c r="D2467" s="4" t="s">
        <v>9</v>
      </c>
    </row>
    <row r="2468" spans="1:7">
      <c r="A2468" t="n">
        <v>21503</v>
      </c>
      <c r="B2468" s="63" t="n">
        <v>44</v>
      </c>
      <c r="C2468" s="7" t="n">
        <v>0</v>
      </c>
      <c r="D2468" s="7" t="n">
        <v>512</v>
      </c>
    </row>
    <row r="2469" spans="1:7">
      <c r="A2469" t="s">
        <v>4</v>
      </c>
      <c r="B2469" s="4" t="s">
        <v>5</v>
      </c>
      <c r="C2469" s="4" t="s">
        <v>10</v>
      </c>
      <c r="D2469" s="4" t="s">
        <v>9</v>
      </c>
    </row>
    <row r="2470" spans="1:7">
      <c r="A2470" t="n">
        <v>21510</v>
      </c>
      <c r="B2470" s="63" t="n">
        <v>44</v>
      </c>
      <c r="C2470" s="7" t="n">
        <v>7032</v>
      </c>
      <c r="D2470" s="7" t="n">
        <v>512</v>
      </c>
    </row>
    <row r="2471" spans="1:7">
      <c r="A2471" t="s">
        <v>4</v>
      </c>
      <c r="B2471" s="4" t="s">
        <v>5</v>
      </c>
      <c r="C2471" s="4" t="s">
        <v>10</v>
      </c>
      <c r="D2471" s="4" t="s">
        <v>9</v>
      </c>
    </row>
    <row r="2472" spans="1:7">
      <c r="A2472" t="n">
        <v>21517</v>
      </c>
      <c r="B2472" s="63" t="n">
        <v>44</v>
      </c>
      <c r="C2472" s="7" t="n">
        <v>0</v>
      </c>
      <c r="D2472" s="7" t="n">
        <v>256</v>
      </c>
    </row>
    <row r="2473" spans="1:7">
      <c r="A2473" t="s">
        <v>4</v>
      </c>
      <c r="B2473" s="4" t="s">
        <v>5</v>
      </c>
      <c r="C2473" s="4" t="s">
        <v>10</v>
      </c>
      <c r="D2473" s="4" t="s">
        <v>9</v>
      </c>
    </row>
    <row r="2474" spans="1:7">
      <c r="A2474" t="n">
        <v>21524</v>
      </c>
      <c r="B2474" s="63" t="n">
        <v>44</v>
      </c>
      <c r="C2474" s="7" t="n">
        <v>7033</v>
      </c>
      <c r="D2474" s="7" t="n">
        <v>256</v>
      </c>
    </row>
    <row r="2475" spans="1:7">
      <c r="A2475" t="s">
        <v>4</v>
      </c>
      <c r="B2475" s="4" t="s">
        <v>5</v>
      </c>
      <c r="C2475" s="4" t="s">
        <v>10</v>
      </c>
      <c r="D2475" s="4" t="s">
        <v>9</v>
      </c>
    </row>
    <row r="2476" spans="1:7">
      <c r="A2476" t="n">
        <v>21531</v>
      </c>
      <c r="B2476" s="63" t="n">
        <v>44</v>
      </c>
      <c r="C2476" s="7" t="n">
        <v>7032</v>
      </c>
      <c r="D2476" s="7" t="n">
        <v>256</v>
      </c>
    </row>
    <row r="2477" spans="1:7">
      <c r="A2477" t="s">
        <v>4</v>
      </c>
      <c r="B2477" s="4" t="s">
        <v>5</v>
      </c>
      <c r="C2477" s="4" t="s">
        <v>13</v>
      </c>
    </row>
    <row r="2478" spans="1:7">
      <c r="A2478" t="n">
        <v>21538</v>
      </c>
      <c r="B2478" s="67" t="n">
        <v>78</v>
      </c>
      <c r="C2478" s="7" t="n">
        <v>255</v>
      </c>
    </row>
    <row r="2479" spans="1:7">
      <c r="A2479" t="s">
        <v>4</v>
      </c>
      <c r="B2479" s="4" t="s">
        <v>5</v>
      </c>
      <c r="C2479" s="4" t="s">
        <v>13</v>
      </c>
      <c r="D2479" s="4" t="s">
        <v>10</v>
      </c>
      <c r="E2479" s="4" t="s">
        <v>13</v>
      </c>
    </row>
    <row r="2480" spans="1:7">
      <c r="A2480" t="n">
        <v>21540</v>
      </c>
      <c r="B2480" s="48" t="n">
        <v>36</v>
      </c>
      <c r="C2480" s="7" t="n">
        <v>9</v>
      </c>
      <c r="D2480" s="7" t="n">
        <v>0</v>
      </c>
      <c r="E2480" s="7" t="n">
        <v>0</v>
      </c>
    </row>
    <row r="2481" spans="1:6">
      <c r="A2481" t="s">
        <v>4</v>
      </c>
      <c r="B2481" s="4" t="s">
        <v>5</v>
      </c>
      <c r="C2481" s="4" t="s">
        <v>13</v>
      </c>
      <c r="D2481" s="4" t="s">
        <v>10</v>
      </c>
      <c r="E2481" s="4" t="s">
        <v>13</v>
      </c>
    </row>
    <row r="2482" spans="1:6">
      <c r="A2482" t="n">
        <v>21545</v>
      </c>
      <c r="B2482" s="48" t="n">
        <v>36</v>
      </c>
      <c r="C2482" s="7" t="n">
        <v>9</v>
      </c>
      <c r="D2482" s="7" t="n">
        <v>7032</v>
      </c>
      <c r="E2482" s="7" t="n">
        <v>0</v>
      </c>
    </row>
    <row r="2483" spans="1:6">
      <c r="A2483" t="s">
        <v>4</v>
      </c>
      <c r="B2483" s="4" t="s">
        <v>5</v>
      </c>
      <c r="C2483" s="4" t="s">
        <v>13</v>
      </c>
      <c r="D2483" s="4" t="s">
        <v>10</v>
      </c>
      <c r="E2483" s="4" t="s">
        <v>13</v>
      </c>
    </row>
    <row r="2484" spans="1:6">
      <c r="A2484" t="n">
        <v>21550</v>
      </c>
      <c r="B2484" s="48" t="n">
        <v>36</v>
      </c>
      <c r="C2484" s="7" t="n">
        <v>9</v>
      </c>
      <c r="D2484" s="7" t="n">
        <v>7033</v>
      </c>
      <c r="E2484" s="7" t="n">
        <v>0</v>
      </c>
    </row>
    <row r="2485" spans="1:6">
      <c r="A2485" t="s">
        <v>4</v>
      </c>
      <c r="B2485" s="4" t="s">
        <v>5</v>
      </c>
      <c r="C2485" s="4" t="s">
        <v>13</v>
      </c>
      <c r="D2485" s="4" t="s">
        <v>13</v>
      </c>
      <c r="E2485" s="4" t="s">
        <v>9</v>
      </c>
      <c r="F2485" s="4" t="s">
        <v>13</v>
      </c>
      <c r="G2485" s="4" t="s">
        <v>13</v>
      </c>
    </row>
    <row r="2486" spans="1:6">
      <c r="A2486" t="n">
        <v>21555</v>
      </c>
      <c r="B2486" s="27" t="n">
        <v>8</v>
      </c>
      <c r="C2486" s="7" t="n">
        <v>9</v>
      </c>
      <c r="D2486" s="7" t="n">
        <v>0</v>
      </c>
      <c r="E2486" s="7" t="n">
        <v>0</v>
      </c>
      <c r="F2486" s="7" t="n">
        <v>19</v>
      </c>
      <c r="G2486" s="7" t="n">
        <v>1</v>
      </c>
    </row>
    <row r="2487" spans="1:6">
      <c r="A2487" t="s">
        <v>4</v>
      </c>
      <c r="B2487" s="4" t="s">
        <v>5</v>
      </c>
      <c r="C2487" s="4" t="s">
        <v>10</v>
      </c>
    </row>
    <row r="2488" spans="1:6">
      <c r="A2488" t="n">
        <v>21564</v>
      </c>
      <c r="B2488" s="24" t="n">
        <v>12</v>
      </c>
      <c r="C2488" s="7" t="n">
        <v>8192</v>
      </c>
    </row>
    <row r="2489" spans="1:6">
      <c r="A2489" t="s">
        <v>4</v>
      </c>
      <c r="B2489" s="4" t="s">
        <v>5</v>
      </c>
      <c r="C2489" s="4" t="s">
        <v>10</v>
      </c>
    </row>
    <row r="2490" spans="1:6">
      <c r="A2490" t="n">
        <v>21567</v>
      </c>
      <c r="B2490" s="24" t="n">
        <v>12</v>
      </c>
      <c r="C2490" s="7" t="n">
        <v>8432</v>
      </c>
    </row>
    <row r="2491" spans="1:6">
      <c r="A2491" t="s">
        <v>4</v>
      </c>
      <c r="B2491" s="4" t="s">
        <v>5</v>
      </c>
      <c r="C2491" s="4" t="s">
        <v>13</v>
      </c>
      <c r="D2491" s="4" t="s">
        <v>10</v>
      </c>
      <c r="E2491" s="4" t="s">
        <v>9</v>
      </c>
    </row>
    <row r="2492" spans="1:6">
      <c r="A2492" t="n">
        <v>21570</v>
      </c>
      <c r="B2492" s="74" t="n">
        <v>101</v>
      </c>
      <c r="C2492" s="7" t="n">
        <v>0</v>
      </c>
      <c r="D2492" s="7" t="n">
        <v>250</v>
      </c>
      <c r="E2492" s="7" t="n">
        <v>1</v>
      </c>
    </row>
    <row r="2493" spans="1:6">
      <c r="A2493" t="s">
        <v>4</v>
      </c>
      <c r="B2493" s="4" t="s">
        <v>5</v>
      </c>
      <c r="C2493" s="4" t="s">
        <v>13</v>
      </c>
      <c r="D2493" s="4" t="s">
        <v>10</v>
      </c>
      <c r="E2493" s="4" t="s">
        <v>9</v>
      </c>
    </row>
    <row r="2494" spans="1:6">
      <c r="A2494" t="n">
        <v>21578</v>
      </c>
      <c r="B2494" s="74" t="n">
        <v>101</v>
      </c>
      <c r="C2494" s="7" t="n">
        <v>0</v>
      </c>
      <c r="D2494" s="7" t="n">
        <v>155</v>
      </c>
      <c r="E2494" s="7" t="n">
        <v>1</v>
      </c>
    </row>
    <row r="2495" spans="1:6">
      <c r="A2495" t="s">
        <v>4</v>
      </c>
      <c r="B2495" s="4" t="s">
        <v>5</v>
      </c>
      <c r="C2495" s="4" t="s">
        <v>10</v>
      </c>
      <c r="D2495" s="4" t="s">
        <v>13</v>
      </c>
      <c r="E2495" s="4" t="s">
        <v>13</v>
      </c>
    </row>
    <row r="2496" spans="1:6">
      <c r="A2496" t="n">
        <v>21586</v>
      </c>
      <c r="B2496" s="75" t="n">
        <v>104</v>
      </c>
      <c r="C2496" s="7" t="n">
        <v>100</v>
      </c>
      <c r="D2496" s="7" t="n">
        <v>3</v>
      </c>
      <c r="E2496" s="7" t="n">
        <v>1</v>
      </c>
    </row>
    <row r="2497" spans="1:7">
      <c r="A2497" t="s">
        <v>4</v>
      </c>
      <c r="B2497" s="4" t="s">
        <v>5</v>
      </c>
    </row>
    <row r="2498" spans="1:7">
      <c r="A2498" t="n">
        <v>21591</v>
      </c>
      <c r="B2498" s="5" t="n">
        <v>1</v>
      </c>
    </row>
    <row r="2499" spans="1:7">
      <c r="A2499" t="s">
        <v>4</v>
      </c>
      <c r="B2499" s="4" t="s">
        <v>5</v>
      </c>
      <c r="C2499" s="4" t="s">
        <v>10</v>
      </c>
      <c r="D2499" s="4" t="s">
        <v>13</v>
      </c>
      <c r="E2499" s="4" t="s">
        <v>10</v>
      </c>
    </row>
    <row r="2500" spans="1:7">
      <c r="A2500" t="n">
        <v>21592</v>
      </c>
      <c r="B2500" s="75" t="n">
        <v>104</v>
      </c>
      <c r="C2500" s="7" t="n">
        <v>100</v>
      </c>
      <c r="D2500" s="7" t="n">
        <v>1</v>
      </c>
      <c r="E2500" s="7" t="n">
        <v>0</v>
      </c>
    </row>
    <row r="2501" spans="1:7">
      <c r="A2501" t="s">
        <v>4</v>
      </c>
      <c r="B2501" s="4" t="s">
        <v>5</v>
      </c>
    </row>
    <row r="2502" spans="1:7">
      <c r="A2502" t="n">
        <v>21598</v>
      </c>
      <c r="B2502" s="5" t="n">
        <v>1</v>
      </c>
    </row>
    <row r="2503" spans="1:7">
      <c r="A2503" t="s">
        <v>4</v>
      </c>
      <c r="B2503" s="4" t="s">
        <v>5</v>
      </c>
      <c r="C2503" s="4" t="s">
        <v>13</v>
      </c>
      <c r="D2503" s="4" t="s">
        <v>10</v>
      </c>
      <c r="E2503" s="4" t="s">
        <v>9</v>
      </c>
    </row>
    <row r="2504" spans="1:7">
      <c r="A2504" t="n">
        <v>21599</v>
      </c>
      <c r="B2504" s="74" t="n">
        <v>101</v>
      </c>
      <c r="C2504" s="7" t="n">
        <v>0</v>
      </c>
      <c r="D2504" s="7" t="n">
        <v>256</v>
      </c>
      <c r="E2504" s="7" t="n">
        <v>1</v>
      </c>
    </row>
    <row r="2505" spans="1:7">
      <c r="A2505" t="s">
        <v>4</v>
      </c>
      <c r="B2505" s="4" t="s">
        <v>5</v>
      </c>
      <c r="C2505" s="4" t="s">
        <v>10</v>
      </c>
    </row>
    <row r="2506" spans="1:7">
      <c r="A2506" t="n">
        <v>21607</v>
      </c>
      <c r="B2506" s="24" t="n">
        <v>12</v>
      </c>
      <c r="C2506" s="7" t="n">
        <v>6486</v>
      </c>
    </row>
    <row r="2507" spans="1:7">
      <c r="A2507" t="s">
        <v>4</v>
      </c>
      <c r="B2507" s="4" t="s">
        <v>5</v>
      </c>
      <c r="C2507" s="4" t="s">
        <v>13</v>
      </c>
      <c r="D2507" s="4" t="s">
        <v>10</v>
      </c>
    </row>
    <row r="2508" spans="1:7">
      <c r="A2508" t="n">
        <v>21610</v>
      </c>
      <c r="B2508" s="15" t="n">
        <v>50</v>
      </c>
      <c r="C2508" s="7" t="n">
        <v>254</v>
      </c>
      <c r="D2508" s="7" t="n">
        <v>43</v>
      </c>
    </row>
    <row r="2509" spans="1:7">
      <c r="A2509" t="s">
        <v>4</v>
      </c>
      <c r="B2509" s="4" t="s">
        <v>5</v>
      </c>
      <c r="C2509" s="4" t="s">
        <v>10</v>
      </c>
    </row>
    <row r="2510" spans="1:7">
      <c r="A2510" t="n">
        <v>21614</v>
      </c>
      <c r="B2510" s="76" t="n">
        <v>143</v>
      </c>
      <c r="C2510" s="7" t="n">
        <v>26</v>
      </c>
    </row>
    <row r="2511" spans="1:7">
      <c r="A2511" t="s">
        <v>4</v>
      </c>
      <c r="B2511" s="4" t="s">
        <v>5</v>
      </c>
      <c r="C2511" s="4" t="s">
        <v>10</v>
      </c>
    </row>
    <row r="2512" spans="1:7">
      <c r="A2512" t="n">
        <v>21617</v>
      </c>
      <c r="B2512" s="76" t="n">
        <v>143</v>
      </c>
      <c r="C2512" s="7" t="n">
        <v>27</v>
      </c>
    </row>
    <row r="2513" spans="1:5">
      <c r="A2513" t="s">
        <v>4</v>
      </c>
      <c r="B2513" s="4" t="s">
        <v>5</v>
      </c>
      <c r="C2513" s="4" t="s">
        <v>9</v>
      </c>
    </row>
    <row r="2514" spans="1:5">
      <c r="A2514" t="n">
        <v>21620</v>
      </c>
      <c r="B2514" s="39" t="n">
        <v>15</v>
      </c>
      <c r="C2514" s="7" t="n">
        <v>2097152</v>
      </c>
    </row>
    <row r="2515" spans="1:5">
      <c r="A2515" t="s">
        <v>4</v>
      </c>
      <c r="B2515" s="4" t="s">
        <v>5</v>
      </c>
      <c r="C2515" s="4" t="s">
        <v>10</v>
      </c>
      <c r="D2515" s="4" t="s">
        <v>28</v>
      </c>
      <c r="E2515" s="4" t="s">
        <v>28</v>
      </c>
      <c r="F2515" s="4" t="s">
        <v>28</v>
      </c>
      <c r="G2515" s="4" t="s">
        <v>28</v>
      </c>
    </row>
    <row r="2516" spans="1:5">
      <c r="A2516" t="n">
        <v>21625</v>
      </c>
      <c r="B2516" s="26" t="n">
        <v>46</v>
      </c>
      <c r="C2516" s="7" t="n">
        <v>61456</v>
      </c>
      <c r="D2516" s="7" t="n">
        <v>-20.7099990844727</v>
      </c>
      <c r="E2516" s="7" t="n">
        <v>39.6100006103516</v>
      </c>
      <c r="F2516" s="7" t="n">
        <v>134.970001220703</v>
      </c>
      <c r="G2516" s="7" t="n">
        <v>272.700012207031</v>
      </c>
    </row>
    <row r="2517" spans="1:5">
      <c r="A2517" t="s">
        <v>4</v>
      </c>
      <c r="B2517" s="4" t="s">
        <v>5</v>
      </c>
      <c r="C2517" s="4" t="s">
        <v>13</v>
      </c>
      <c r="D2517" s="4" t="s">
        <v>13</v>
      </c>
      <c r="E2517" s="4" t="s">
        <v>28</v>
      </c>
      <c r="F2517" s="4" t="s">
        <v>28</v>
      </c>
      <c r="G2517" s="4" t="s">
        <v>28</v>
      </c>
      <c r="H2517" s="4" t="s">
        <v>10</v>
      </c>
      <c r="I2517" s="4" t="s">
        <v>13</v>
      </c>
    </row>
    <row r="2518" spans="1:5">
      <c r="A2518" t="n">
        <v>21644</v>
      </c>
      <c r="B2518" s="28" t="n">
        <v>45</v>
      </c>
      <c r="C2518" s="7" t="n">
        <v>4</v>
      </c>
      <c r="D2518" s="7" t="n">
        <v>3</v>
      </c>
      <c r="E2518" s="7" t="n">
        <v>5.19999980926514</v>
      </c>
      <c r="F2518" s="7" t="n">
        <v>104.669998168945</v>
      </c>
      <c r="G2518" s="7" t="n">
        <v>0</v>
      </c>
      <c r="H2518" s="7" t="n">
        <v>0</v>
      </c>
      <c r="I2518" s="7" t="n">
        <v>0</v>
      </c>
    </row>
    <row r="2519" spans="1:5">
      <c r="A2519" t="s">
        <v>4</v>
      </c>
      <c r="B2519" s="4" t="s">
        <v>5</v>
      </c>
      <c r="C2519" s="4" t="s">
        <v>13</v>
      </c>
      <c r="D2519" s="4" t="s">
        <v>6</v>
      </c>
    </row>
    <row r="2520" spans="1:5">
      <c r="A2520" t="n">
        <v>21662</v>
      </c>
      <c r="B2520" s="9" t="n">
        <v>2</v>
      </c>
      <c r="C2520" s="7" t="n">
        <v>10</v>
      </c>
      <c r="D2520" s="7" t="s">
        <v>212</v>
      </c>
    </row>
    <row r="2521" spans="1:5">
      <c r="A2521" t="s">
        <v>4</v>
      </c>
      <c r="B2521" s="4" t="s">
        <v>5</v>
      </c>
      <c r="C2521" s="4" t="s">
        <v>10</v>
      </c>
    </row>
    <row r="2522" spans="1:5">
      <c r="A2522" t="n">
        <v>21677</v>
      </c>
      <c r="B2522" s="37" t="n">
        <v>16</v>
      </c>
      <c r="C2522" s="7" t="n">
        <v>0</v>
      </c>
    </row>
    <row r="2523" spans="1:5">
      <c r="A2523" t="s">
        <v>4</v>
      </c>
      <c r="B2523" s="4" t="s">
        <v>5</v>
      </c>
      <c r="C2523" s="4" t="s">
        <v>13</v>
      </c>
      <c r="D2523" s="4" t="s">
        <v>10</v>
      </c>
    </row>
    <row r="2524" spans="1:5">
      <c r="A2524" t="n">
        <v>21680</v>
      </c>
      <c r="B2524" s="34" t="n">
        <v>58</v>
      </c>
      <c r="C2524" s="7" t="n">
        <v>105</v>
      </c>
      <c r="D2524" s="7" t="n">
        <v>300</v>
      </c>
    </row>
    <row r="2525" spans="1:5">
      <c r="A2525" t="s">
        <v>4</v>
      </c>
      <c r="B2525" s="4" t="s">
        <v>5</v>
      </c>
      <c r="C2525" s="4" t="s">
        <v>28</v>
      </c>
      <c r="D2525" s="4" t="s">
        <v>10</v>
      </c>
    </row>
    <row r="2526" spans="1:5">
      <c r="A2526" t="n">
        <v>21684</v>
      </c>
      <c r="B2526" s="35" t="n">
        <v>103</v>
      </c>
      <c r="C2526" s="7" t="n">
        <v>1</v>
      </c>
      <c r="D2526" s="7" t="n">
        <v>300</v>
      </c>
    </row>
    <row r="2527" spans="1:5">
      <c r="A2527" t="s">
        <v>4</v>
      </c>
      <c r="B2527" s="4" t="s">
        <v>5</v>
      </c>
      <c r="C2527" s="4" t="s">
        <v>13</v>
      </c>
      <c r="D2527" s="4" t="s">
        <v>10</v>
      </c>
    </row>
    <row r="2528" spans="1:5">
      <c r="A2528" t="n">
        <v>21691</v>
      </c>
      <c r="B2528" s="25" t="n">
        <v>72</v>
      </c>
      <c r="C2528" s="7" t="n">
        <v>4</v>
      </c>
      <c r="D2528" s="7" t="n">
        <v>0</v>
      </c>
    </row>
    <row r="2529" spans="1:9">
      <c r="A2529" t="s">
        <v>4</v>
      </c>
      <c r="B2529" s="4" t="s">
        <v>5</v>
      </c>
      <c r="C2529" s="4" t="s">
        <v>9</v>
      </c>
    </row>
    <row r="2530" spans="1:9">
      <c r="A2530" t="n">
        <v>21695</v>
      </c>
      <c r="B2530" s="39" t="n">
        <v>15</v>
      </c>
      <c r="C2530" s="7" t="n">
        <v>1073741824</v>
      </c>
    </row>
    <row r="2531" spans="1:9">
      <c r="A2531" t="s">
        <v>4</v>
      </c>
      <c r="B2531" s="4" t="s">
        <v>5</v>
      </c>
      <c r="C2531" s="4" t="s">
        <v>13</v>
      </c>
    </row>
    <row r="2532" spans="1:9">
      <c r="A2532" t="n">
        <v>21700</v>
      </c>
      <c r="B2532" s="52" t="n">
        <v>64</v>
      </c>
      <c r="C2532" s="7" t="n">
        <v>3</v>
      </c>
    </row>
    <row r="2533" spans="1:9">
      <c r="A2533" t="s">
        <v>4</v>
      </c>
      <c r="B2533" s="4" t="s">
        <v>5</v>
      </c>
      <c r="C2533" s="4" t="s">
        <v>13</v>
      </c>
    </row>
    <row r="2534" spans="1:9">
      <c r="A2534" t="n">
        <v>21702</v>
      </c>
      <c r="B2534" s="18" t="n">
        <v>74</v>
      </c>
      <c r="C2534" s="7" t="n">
        <v>67</v>
      </c>
    </row>
    <row r="2535" spans="1:9">
      <c r="A2535" t="s">
        <v>4</v>
      </c>
      <c r="B2535" s="4" t="s">
        <v>5</v>
      </c>
      <c r="C2535" s="4" t="s">
        <v>13</v>
      </c>
      <c r="D2535" s="4" t="s">
        <v>13</v>
      </c>
      <c r="E2535" s="4" t="s">
        <v>10</v>
      </c>
    </row>
    <row r="2536" spans="1:9">
      <c r="A2536" t="n">
        <v>21704</v>
      </c>
      <c r="B2536" s="28" t="n">
        <v>45</v>
      </c>
      <c r="C2536" s="7" t="n">
        <v>8</v>
      </c>
      <c r="D2536" s="7" t="n">
        <v>1</v>
      </c>
      <c r="E2536" s="7" t="n">
        <v>0</v>
      </c>
    </row>
    <row r="2537" spans="1:9">
      <c r="A2537" t="s">
        <v>4</v>
      </c>
      <c r="B2537" s="4" t="s">
        <v>5</v>
      </c>
      <c r="C2537" s="4" t="s">
        <v>10</v>
      </c>
    </row>
    <row r="2538" spans="1:9">
      <c r="A2538" t="n">
        <v>21709</v>
      </c>
      <c r="B2538" s="77" t="n">
        <v>13</v>
      </c>
      <c r="C2538" s="7" t="n">
        <v>6409</v>
      </c>
    </row>
    <row r="2539" spans="1:9">
      <c r="A2539" t="s">
        <v>4</v>
      </c>
      <c r="B2539" s="4" t="s">
        <v>5</v>
      </c>
      <c r="C2539" s="4" t="s">
        <v>10</v>
      </c>
    </row>
    <row r="2540" spans="1:9">
      <c r="A2540" t="n">
        <v>21712</v>
      </c>
      <c r="B2540" s="77" t="n">
        <v>13</v>
      </c>
      <c r="C2540" s="7" t="n">
        <v>6408</v>
      </c>
    </row>
    <row r="2541" spans="1:9">
      <c r="A2541" t="s">
        <v>4</v>
      </c>
      <c r="B2541" s="4" t="s">
        <v>5</v>
      </c>
      <c r="C2541" s="4" t="s">
        <v>10</v>
      </c>
    </row>
    <row r="2542" spans="1:9">
      <c r="A2542" t="n">
        <v>21715</v>
      </c>
      <c r="B2542" s="24" t="n">
        <v>12</v>
      </c>
      <c r="C2542" s="7" t="n">
        <v>6464</v>
      </c>
    </row>
    <row r="2543" spans="1:9">
      <c r="A2543" t="s">
        <v>4</v>
      </c>
      <c r="B2543" s="4" t="s">
        <v>5</v>
      </c>
      <c r="C2543" s="4" t="s">
        <v>10</v>
      </c>
    </row>
    <row r="2544" spans="1:9">
      <c r="A2544" t="n">
        <v>21718</v>
      </c>
      <c r="B2544" s="77" t="n">
        <v>13</v>
      </c>
      <c r="C2544" s="7" t="n">
        <v>6465</v>
      </c>
    </row>
    <row r="2545" spans="1:5">
      <c r="A2545" t="s">
        <v>4</v>
      </c>
      <c r="B2545" s="4" t="s">
        <v>5</v>
      </c>
      <c r="C2545" s="4" t="s">
        <v>10</v>
      </c>
    </row>
    <row r="2546" spans="1:5">
      <c r="A2546" t="n">
        <v>21721</v>
      </c>
      <c r="B2546" s="77" t="n">
        <v>13</v>
      </c>
      <c r="C2546" s="7" t="n">
        <v>6466</v>
      </c>
    </row>
    <row r="2547" spans="1:5">
      <c r="A2547" t="s">
        <v>4</v>
      </c>
      <c r="B2547" s="4" t="s">
        <v>5</v>
      </c>
      <c r="C2547" s="4" t="s">
        <v>10</v>
      </c>
    </row>
    <row r="2548" spans="1:5">
      <c r="A2548" t="n">
        <v>21724</v>
      </c>
      <c r="B2548" s="77" t="n">
        <v>13</v>
      </c>
      <c r="C2548" s="7" t="n">
        <v>6467</v>
      </c>
    </row>
    <row r="2549" spans="1:5">
      <c r="A2549" t="s">
        <v>4</v>
      </c>
      <c r="B2549" s="4" t="s">
        <v>5</v>
      </c>
      <c r="C2549" s="4" t="s">
        <v>10</v>
      </c>
    </row>
    <row r="2550" spans="1:5">
      <c r="A2550" t="n">
        <v>21727</v>
      </c>
      <c r="B2550" s="77" t="n">
        <v>13</v>
      </c>
      <c r="C2550" s="7" t="n">
        <v>6468</v>
      </c>
    </row>
    <row r="2551" spans="1:5">
      <c r="A2551" t="s">
        <v>4</v>
      </c>
      <c r="B2551" s="4" t="s">
        <v>5</v>
      </c>
      <c r="C2551" s="4" t="s">
        <v>10</v>
      </c>
    </row>
    <row r="2552" spans="1:5">
      <c r="A2552" t="n">
        <v>21730</v>
      </c>
      <c r="B2552" s="77" t="n">
        <v>13</v>
      </c>
      <c r="C2552" s="7" t="n">
        <v>6469</v>
      </c>
    </row>
    <row r="2553" spans="1:5">
      <c r="A2553" t="s">
        <v>4</v>
      </c>
      <c r="B2553" s="4" t="s">
        <v>5</v>
      </c>
      <c r="C2553" s="4" t="s">
        <v>10</v>
      </c>
    </row>
    <row r="2554" spans="1:5">
      <c r="A2554" t="n">
        <v>21733</v>
      </c>
      <c r="B2554" s="77" t="n">
        <v>13</v>
      </c>
      <c r="C2554" s="7" t="n">
        <v>6470</v>
      </c>
    </row>
    <row r="2555" spans="1:5">
      <c r="A2555" t="s">
        <v>4</v>
      </c>
      <c r="B2555" s="4" t="s">
        <v>5</v>
      </c>
      <c r="C2555" s="4" t="s">
        <v>10</v>
      </c>
    </row>
    <row r="2556" spans="1:5">
      <c r="A2556" t="n">
        <v>21736</v>
      </c>
      <c r="B2556" s="77" t="n">
        <v>13</v>
      </c>
      <c r="C2556" s="7" t="n">
        <v>6471</v>
      </c>
    </row>
    <row r="2557" spans="1:5">
      <c r="A2557" t="s">
        <v>4</v>
      </c>
      <c r="B2557" s="4" t="s">
        <v>5</v>
      </c>
      <c r="C2557" s="4" t="s">
        <v>13</v>
      </c>
    </row>
    <row r="2558" spans="1:5">
      <c r="A2558" t="n">
        <v>21739</v>
      </c>
      <c r="B2558" s="18" t="n">
        <v>74</v>
      </c>
      <c r="C2558" s="7" t="n">
        <v>18</v>
      </c>
    </row>
    <row r="2559" spans="1:5">
      <c r="A2559" t="s">
        <v>4</v>
      </c>
      <c r="B2559" s="4" t="s">
        <v>5</v>
      </c>
      <c r="C2559" s="4" t="s">
        <v>13</v>
      </c>
    </row>
    <row r="2560" spans="1:5">
      <c r="A2560" t="n">
        <v>21741</v>
      </c>
      <c r="B2560" s="18" t="n">
        <v>74</v>
      </c>
      <c r="C2560" s="7" t="n">
        <v>45</v>
      </c>
    </row>
    <row r="2561" spans="1:3">
      <c r="A2561" t="s">
        <v>4</v>
      </c>
      <c r="B2561" s="4" t="s">
        <v>5</v>
      </c>
      <c r="C2561" s="4" t="s">
        <v>10</v>
      </c>
    </row>
    <row r="2562" spans="1:3">
      <c r="A2562" t="n">
        <v>21743</v>
      </c>
      <c r="B2562" s="37" t="n">
        <v>16</v>
      </c>
      <c r="C2562" s="7" t="n">
        <v>0</v>
      </c>
    </row>
    <row r="2563" spans="1:3">
      <c r="A2563" t="s">
        <v>4</v>
      </c>
      <c r="B2563" s="4" t="s">
        <v>5</v>
      </c>
      <c r="C2563" s="4" t="s">
        <v>13</v>
      </c>
      <c r="D2563" s="4" t="s">
        <v>13</v>
      </c>
      <c r="E2563" s="4" t="s">
        <v>13</v>
      </c>
      <c r="F2563" s="4" t="s">
        <v>13</v>
      </c>
    </row>
    <row r="2564" spans="1:3">
      <c r="A2564" t="n">
        <v>21746</v>
      </c>
      <c r="B2564" s="8" t="n">
        <v>14</v>
      </c>
      <c r="C2564" s="7" t="n">
        <v>0</v>
      </c>
      <c r="D2564" s="7" t="n">
        <v>8</v>
      </c>
      <c r="E2564" s="7" t="n">
        <v>0</v>
      </c>
      <c r="F2564" s="7" t="n">
        <v>0</v>
      </c>
    </row>
    <row r="2565" spans="1:3">
      <c r="A2565" t="s">
        <v>4</v>
      </c>
      <c r="B2565" s="4" t="s">
        <v>5</v>
      </c>
      <c r="C2565" s="4" t="s">
        <v>13</v>
      </c>
      <c r="D2565" s="4" t="s">
        <v>6</v>
      </c>
    </row>
    <row r="2566" spans="1:3">
      <c r="A2566" t="n">
        <v>21751</v>
      </c>
      <c r="B2566" s="9" t="n">
        <v>2</v>
      </c>
      <c r="C2566" s="7" t="n">
        <v>11</v>
      </c>
      <c r="D2566" s="7" t="s">
        <v>31</v>
      </c>
    </row>
    <row r="2567" spans="1:3">
      <c r="A2567" t="s">
        <v>4</v>
      </c>
      <c r="B2567" s="4" t="s">
        <v>5</v>
      </c>
      <c r="C2567" s="4" t="s">
        <v>10</v>
      </c>
    </row>
    <row r="2568" spans="1:3">
      <c r="A2568" t="n">
        <v>21765</v>
      </c>
      <c r="B2568" s="37" t="n">
        <v>16</v>
      </c>
      <c r="C2568" s="7" t="n">
        <v>0</v>
      </c>
    </row>
    <row r="2569" spans="1:3">
      <c r="A2569" t="s">
        <v>4</v>
      </c>
      <c r="B2569" s="4" t="s">
        <v>5</v>
      </c>
      <c r="C2569" s="4" t="s">
        <v>13</v>
      </c>
      <c r="D2569" s="4" t="s">
        <v>6</v>
      </c>
    </row>
    <row r="2570" spans="1:3">
      <c r="A2570" t="n">
        <v>21768</v>
      </c>
      <c r="B2570" s="9" t="n">
        <v>2</v>
      </c>
      <c r="C2570" s="7" t="n">
        <v>11</v>
      </c>
      <c r="D2570" s="7" t="s">
        <v>213</v>
      </c>
    </row>
    <row r="2571" spans="1:3">
      <c r="A2571" t="s">
        <v>4</v>
      </c>
      <c r="B2571" s="4" t="s">
        <v>5</v>
      </c>
      <c r="C2571" s="4" t="s">
        <v>10</v>
      </c>
    </row>
    <row r="2572" spans="1:3">
      <c r="A2572" t="n">
        <v>21777</v>
      </c>
      <c r="B2572" s="37" t="n">
        <v>16</v>
      </c>
      <c r="C2572" s="7" t="n">
        <v>0</v>
      </c>
    </row>
    <row r="2573" spans="1:3">
      <c r="A2573" t="s">
        <v>4</v>
      </c>
      <c r="B2573" s="4" t="s">
        <v>5</v>
      </c>
      <c r="C2573" s="4" t="s">
        <v>9</v>
      </c>
    </row>
    <row r="2574" spans="1:3">
      <c r="A2574" t="n">
        <v>21780</v>
      </c>
      <c r="B2574" s="39" t="n">
        <v>15</v>
      </c>
      <c r="C2574" s="7" t="n">
        <v>2048</v>
      </c>
    </row>
    <row r="2575" spans="1:3">
      <c r="A2575" t="s">
        <v>4</v>
      </c>
      <c r="B2575" s="4" t="s">
        <v>5</v>
      </c>
      <c r="C2575" s="4" t="s">
        <v>13</v>
      </c>
      <c r="D2575" s="4" t="s">
        <v>6</v>
      </c>
    </row>
    <row r="2576" spans="1:3">
      <c r="A2576" t="n">
        <v>21785</v>
      </c>
      <c r="B2576" s="9" t="n">
        <v>2</v>
      </c>
      <c r="C2576" s="7" t="n">
        <v>10</v>
      </c>
      <c r="D2576" s="7" t="s">
        <v>49</v>
      </c>
    </row>
    <row r="2577" spans="1:6">
      <c r="A2577" t="s">
        <v>4</v>
      </c>
      <c r="B2577" s="4" t="s">
        <v>5</v>
      </c>
      <c r="C2577" s="4" t="s">
        <v>10</v>
      </c>
    </row>
    <row r="2578" spans="1:6">
      <c r="A2578" t="n">
        <v>21803</v>
      </c>
      <c r="B2578" s="37" t="n">
        <v>16</v>
      </c>
      <c r="C2578" s="7" t="n">
        <v>0</v>
      </c>
    </row>
    <row r="2579" spans="1:6">
      <c r="A2579" t="s">
        <v>4</v>
      </c>
      <c r="B2579" s="4" t="s">
        <v>5</v>
      </c>
      <c r="C2579" s="4" t="s">
        <v>13</v>
      </c>
      <c r="D2579" s="4" t="s">
        <v>6</v>
      </c>
    </row>
    <row r="2580" spans="1:6">
      <c r="A2580" t="n">
        <v>21806</v>
      </c>
      <c r="B2580" s="9" t="n">
        <v>2</v>
      </c>
      <c r="C2580" s="7" t="n">
        <v>10</v>
      </c>
      <c r="D2580" s="7" t="s">
        <v>50</v>
      </c>
    </row>
    <row r="2581" spans="1:6">
      <c r="A2581" t="s">
        <v>4</v>
      </c>
      <c r="B2581" s="4" t="s">
        <v>5</v>
      </c>
      <c r="C2581" s="4" t="s">
        <v>10</v>
      </c>
    </row>
    <row r="2582" spans="1:6">
      <c r="A2582" t="n">
        <v>21825</v>
      </c>
      <c r="B2582" s="37" t="n">
        <v>16</v>
      </c>
      <c r="C2582" s="7" t="n">
        <v>0</v>
      </c>
    </row>
    <row r="2583" spans="1:6">
      <c r="A2583" t="s">
        <v>4</v>
      </c>
      <c r="B2583" s="4" t="s">
        <v>5</v>
      </c>
      <c r="C2583" s="4" t="s">
        <v>13</v>
      </c>
      <c r="D2583" s="4" t="s">
        <v>6</v>
      </c>
    </row>
    <row r="2584" spans="1:6">
      <c r="A2584" t="n">
        <v>21828</v>
      </c>
      <c r="B2584" s="78" t="n">
        <v>4</v>
      </c>
      <c r="C2584" s="7" t="n">
        <v>11</v>
      </c>
      <c r="D2584" s="7" t="s">
        <v>214</v>
      </c>
    </row>
    <row r="2585" spans="1:6">
      <c r="A2585" t="s">
        <v>4</v>
      </c>
      <c r="B2585" s="4" t="s">
        <v>5</v>
      </c>
    </row>
    <row r="2586" spans="1:6">
      <c r="A2586" t="n">
        <v>21842</v>
      </c>
      <c r="B2586" s="5" t="n">
        <v>1</v>
      </c>
    </row>
    <row r="2587" spans="1:6" s="3" customFormat="1" customHeight="0">
      <c r="A2587" s="3" t="s">
        <v>2</v>
      </c>
      <c r="B2587" s="3" t="s">
        <v>215</v>
      </c>
    </row>
    <row r="2588" spans="1:6">
      <c r="A2588" t="s">
        <v>4</v>
      </c>
      <c r="B2588" s="4" t="s">
        <v>5</v>
      </c>
      <c r="C2588" s="4" t="s">
        <v>13</v>
      </c>
      <c r="D2588" s="4" t="s">
        <v>13</v>
      </c>
      <c r="E2588" s="4" t="s">
        <v>13</v>
      </c>
      <c r="F2588" s="4" t="s">
        <v>13</v>
      </c>
    </row>
    <row r="2589" spans="1:6">
      <c r="A2589" t="n">
        <v>21844</v>
      </c>
      <c r="B2589" s="8" t="n">
        <v>14</v>
      </c>
      <c r="C2589" s="7" t="n">
        <v>2</v>
      </c>
      <c r="D2589" s="7" t="n">
        <v>0</v>
      </c>
      <c r="E2589" s="7" t="n">
        <v>0</v>
      </c>
      <c r="F2589" s="7" t="n">
        <v>0</v>
      </c>
    </row>
    <row r="2590" spans="1:6">
      <c r="A2590" t="s">
        <v>4</v>
      </c>
      <c r="B2590" s="4" t="s">
        <v>5</v>
      </c>
      <c r="C2590" s="4" t="s">
        <v>13</v>
      </c>
      <c r="D2590" s="50" t="s">
        <v>63</v>
      </c>
      <c r="E2590" s="4" t="s">
        <v>5</v>
      </c>
      <c r="F2590" s="4" t="s">
        <v>13</v>
      </c>
      <c r="G2590" s="4" t="s">
        <v>10</v>
      </c>
      <c r="H2590" s="50" t="s">
        <v>64</v>
      </c>
      <c r="I2590" s="4" t="s">
        <v>13</v>
      </c>
      <c r="J2590" s="4" t="s">
        <v>9</v>
      </c>
      <c r="K2590" s="4" t="s">
        <v>13</v>
      </c>
      <c r="L2590" s="4" t="s">
        <v>13</v>
      </c>
      <c r="M2590" s="50" t="s">
        <v>63</v>
      </c>
      <c r="N2590" s="4" t="s">
        <v>5</v>
      </c>
      <c r="O2590" s="4" t="s">
        <v>13</v>
      </c>
      <c r="P2590" s="4" t="s">
        <v>10</v>
      </c>
      <c r="Q2590" s="50" t="s">
        <v>64</v>
      </c>
      <c r="R2590" s="4" t="s">
        <v>13</v>
      </c>
      <c r="S2590" s="4" t="s">
        <v>9</v>
      </c>
      <c r="T2590" s="4" t="s">
        <v>13</v>
      </c>
      <c r="U2590" s="4" t="s">
        <v>13</v>
      </c>
      <c r="V2590" s="4" t="s">
        <v>13</v>
      </c>
      <c r="W2590" s="4" t="s">
        <v>27</v>
      </c>
    </row>
    <row r="2591" spans="1:6">
      <c r="A2591" t="n">
        <v>21849</v>
      </c>
      <c r="B2591" s="13" t="n">
        <v>5</v>
      </c>
      <c r="C2591" s="7" t="n">
        <v>28</v>
      </c>
      <c r="D2591" s="50" t="s">
        <v>3</v>
      </c>
      <c r="E2591" s="10" t="n">
        <v>162</v>
      </c>
      <c r="F2591" s="7" t="n">
        <v>3</v>
      </c>
      <c r="G2591" s="7" t="n">
        <v>3</v>
      </c>
      <c r="H2591" s="50" t="s">
        <v>3</v>
      </c>
      <c r="I2591" s="7" t="n">
        <v>0</v>
      </c>
      <c r="J2591" s="7" t="n">
        <v>1</v>
      </c>
      <c r="K2591" s="7" t="n">
        <v>2</v>
      </c>
      <c r="L2591" s="7" t="n">
        <v>28</v>
      </c>
      <c r="M2591" s="50" t="s">
        <v>3</v>
      </c>
      <c r="N2591" s="10" t="n">
        <v>162</v>
      </c>
      <c r="O2591" s="7" t="n">
        <v>3</v>
      </c>
      <c r="P2591" s="7" t="n">
        <v>3</v>
      </c>
      <c r="Q2591" s="50" t="s">
        <v>3</v>
      </c>
      <c r="R2591" s="7" t="n">
        <v>0</v>
      </c>
      <c r="S2591" s="7" t="n">
        <v>2</v>
      </c>
      <c r="T2591" s="7" t="n">
        <v>2</v>
      </c>
      <c r="U2591" s="7" t="n">
        <v>11</v>
      </c>
      <c r="V2591" s="7" t="n">
        <v>1</v>
      </c>
      <c r="W2591" s="14" t="n">
        <f t="normal" ca="1">A2595</f>
        <v>0</v>
      </c>
    </row>
    <row r="2592" spans="1:6">
      <c r="A2592" t="s">
        <v>4</v>
      </c>
      <c r="B2592" s="4" t="s">
        <v>5</v>
      </c>
      <c r="C2592" s="4" t="s">
        <v>13</v>
      </c>
      <c r="D2592" s="4" t="s">
        <v>10</v>
      </c>
      <c r="E2592" s="4" t="s">
        <v>28</v>
      </c>
    </row>
    <row r="2593" spans="1:23">
      <c r="A2593" t="n">
        <v>21878</v>
      </c>
      <c r="B2593" s="34" t="n">
        <v>58</v>
      </c>
      <c r="C2593" s="7" t="n">
        <v>0</v>
      </c>
      <c r="D2593" s="7" t="n">
        <v>0</v>
      </c>
      <c r="E2593" s="7" t="n">
        <v>1</v>
      </c>
    </row>
    <row r="2594" spans="1:23">
      <c r="A2594" t="s">
        <v>4</v>
      </c>
      <c r="B2594" s="4" t="s">
        <v>5</v>
      </c>
      <c r="C2594" s="4" t="s">
        <v>13</v>
      </c>
      <c r="D2594" s="50" t="s">
        <v>63</v>
      </c>
      <c r="E2594" s="4" t="s">
        <v>5</v>
      </c>
      <c r="F2594" s="4" t="s">
        <v>13</v>
      </c>
      <c r="G2594" s="4" t="s">
        <v>10</v>
      </c>
      <c r="H2594" s="50" t="s">
        <v>64</v>
      </c>
      <c r="I2594" s="4" t="s">
        <v>13</v>
      </c>
      <c r="J2594" s="4" t="s">
        <v>9</v>
      </c>
      <c r="K2594" s="4" t="s">
        <v>13</v>
      </c>
      <c r="L2594" s="4" t="s">
        <v>13</v>
      </c>
      <c r="M2594" s="50" t="s">
        <v>63</v>
      </c>
      <c r="N2594" s="4" t="s">
        <v>5</v>
      </c>
      <c r="O2594" s="4" t="s">
        <v>13</v>
      </c>
      <c r="P2594" s="4" t="s">
        <v>10</v>
      </c>
      <c r="Q2594" s="50" t="s">
        <v>64</v>
      </c>
      <c r="R2594" s="4" t="s">
        <v>13</v>
      </c>
      <c r="S2594" s="4" t="s">
        <v>9</v>
      </c>
      <c r="T2594" s="4" t="s">
        <v>13</v>
      </c>
      <c r="U2594" s="4" t="s">
        <v>13</v>
      </c>
      <c r="V2594" s="4" t="s">
        <v>13</v>
      </c>
      <c r="W2594" s="4" t="s">
        <v>27</v>
      </c>
    </row>
    <row r="2595" spans="1:23">
      <c r="A2595" t="n">
        <v>21886</v>
      </c>
      <c r="B2595" s="13" t="n">
        <v>5</v>
      </c>
      <c r="C2595" s="7" t="n">
        <v>28</v>
      </c>
      <c r="D2595" s="50" t="s">
        <v>3</v>
      </c>
      <c r="E2595" s="10" t="n">
        <v>162</v>
      </c>
      <c r="F2595" s="7" t="n">
        <v>3</v>
      </c>
      <c r="G2595" s="7" t="n">
        <v>3</v>
      </c>
      <c r="H2595" s="50" t="s">
        <v>3</v>
      </c>
      <c r="I2595" s="7" t="n">
        <v>0</v>
      </c>
      <c r="J2595" s="7" t="n">
        <v>1</v>
      </c>
      <c r="K2595" s="7" t="n">
        <v>3</v>
      </c>
      <c r="L2595" s="7" t="n">
        <v>28</v>
      </c>
      <c r="M2595" s="50" t="s">
        <v>3</v>
      </c>
      <c r="N2595" s="10" t="n">
        <v>162</v>
      </c>
      <c r="O2595" s="7" t="n">
        <v>3</v>
      </c>
      <c r="P2595" s="7" t="n">
        <v>3</v>
      </c>
      <c r="Q2595" s="50" t="s">
        <v>3</v>
      </c>
      <c r="R2595" s="7" t="n">
        <v>0</v>
      </c>
      <c r="S2595" s="7" t="n">
        <v>2</v>
      </c>
      <c r="T2595" s="7" t="n">
        <v>3</v>
      </c>
      <c r="U2595" s="7" t="n">
        <v>9</v>
      </c>
      <c r="V2595" s="7" t="n">
        <v>1</v>
      </c>
      <c r="W2595" s="14" t="n">
        <f t="normal" ca="1">A2605</f>
        <v>0</v>
      </c>
    </row>
    <row r="2596" spans="1:23">
      <c r="A2596" t="s">
        <v>4</v>
      </c>
      <c r="B2596" s="4" t="s">
        <v>5</v>
      </c>
      <c r="C2596" s="4" t="s">
        <v>13</v>
      </c>
      <c r="D2596" s="50" t="s">
        <v>63</v>
      </c>
      <c r="E2596" s="4" t="s">
        <v>5</v>
      </c>
      <c r="F2596" s="4" t="s">
        <v>10</v>
      </c>
      <c r="G2596" s="4" t="s">
        <v>13</v>
      </c>
      <c r="H2596" s="4" t="s">
        <v>13</v>
      </c>
      <c r="I2596" s="4" t="s">
        <v>6</v>
      </c>
      <c r="J2596" s="50" t="s">
        <v>64</v>
      </c>
      <c r="K2596" s="4" t="s">
        <v>13</v>
      </c>
      <c r="L2596" s="4" t="s">
        <v>13</v>
      </c>
      <c r="M2596" s="50" t="s">
        <v>63</v>
      </c>
      <c r="N2596" s="4" t="s">
        <v>5</v>
      </c>
      <c r="O2596" s="4" t="s">
        <v>13</v>
      </c>
      <c r="P2596" s="50" t="s">
        <v>64</v>
      </c>
      <c r="Q2596" s="4" t="s">
        <v>13</v>
      </c>
      <c r="R2596" s="4" t="s">
        <v>9</v>
      </c>
      <c r="S2596" s="4" t="s">
        <v>13</v>
      </c>
      <c r="T2596" s="4" t="s">
        <v>13</v>
      </c>
      <c r="U2596" s="4" t="s">
        <v>13</v>
      </c>
      <c r="V2596" s="50" t="s">
        <v>63</v>
      </c>
      <c r="W2596" s="4" t="s">
        <v>5</v>
      </c>
      <c r="X2596" s="4" t="s">
        <v>13</v>
      </c>
      <c r="Y2596" s="50" t="s">
        <v>64</v>
      </c>
      <c r="Z2596" s="4" t="s">
        <v>13</v>
      </c>
      <c r="AA2596" s="4" t="s">
        <v>9</v>
      </c>
      <c r="AB2596" s="4" t="s">
        <v>13</v>
      </c>
      <c r="AC2596" s="4" t="s">
        <v>13</v>
      </c>
      <c r="AD2596" s="4" t="s">
        <v>13</v>
      </c>
      <c r="AE2596" s="4" t="s">
        <v>27</v>
      </c>
    </row>
    <row r="2597" spans="1:23">
      <c r="A2597" t="n">
        <v>21915</v>
      </c>
      <c r="B2597" s="13" t="n">
        <v>5</v>
      </c>
      <c r="C2597" s="7" t="n">
        <v>28</v>
      </c>
      <c r="D2597" s="50" t="s">
        <v>3</v>
      </c>
      <c r="E2597" s="51" t="n">
        <v>47</v>
      </c>
      <c r="F2597" s="7" t="n">
        <v>61456</v>
      </c>
      <c r="G2597" s="7" t="n">
        <v>2</v>
      </c>
      <c r="H2597" s="7" t="n">
        <v>0</v>
      </c>
      <c r="I2597" s="7" t="s">
        <v>65</v>
      </c>
      <c r="J2597" s="50" t="s">
        <v>3</v>
      </c>
      <c r="K2597" s="7" t="n">
        <v>8</v>
      </c>
      <c r="L2597" s="7" t="n">
        <v>28</v>
      </c>
      <c r="M2597" s="50" t="s">
        <v>3</v>
      </c>
      <c r="N2597" s="18" t="n">
        <v>74</v>
      </c>
      <c r="O2597" s="7" t="n">
        <v>65</v>
      </c>
      <c r="P2597" s="50" t="s">
        <v>3</v>
      </c>
      <c r="Q2597" s="7" t="n">
        <v>0</v>
      </c>
      <c r="R2597" s="7" t="n">
        <v>1</v>
      </c>
      <c r="S2597" s="7" t="n">
        <v>3</v>
      </c>
      <c r="T2597" s="7" t="n">
        <v>9</v>
      </c>
      <c r="U2597" s="7" t="n">
        <v>28</v>
      </c>
      <c r="V2597" s="50" t="s">
        <v>3</v>
      </c>
      <c r="W2597" s="18" t="n">
        <v>74</v>
      </c>
      <c r="X2597" s="7" t="n">
        <v>65</v>
      </c>
      <c r="Y2597" s="50" t="s">
        <v>3</v>
      </c>
      <c r="Z2597" s="7" t="n">
        <v>0</v>
      </c>
      <c r="AA2597" s="7" t="n">
        <v>2</v>
      </c>
      <c r="AB2597" s="7" t="n">
        <v>3</v>
      </c>
      <c r="AC2597" s="7" t="n">
        <v>9</v>
      </c>
      <c r="AD2597" s="7" t="n">
        <v>1</v>
      </c>
      <c r="AE2597" s="14" t="n">
        <f t="normal" ca="1">A2601</f>
        <v>0</v>
      </c>
    </row>
    <row r="2598" spans="1:23">
      <c r="A2598" t="s">
        <v>4</v>
      </c>
      <c r="B2598" s="4" t="s">
        <v>5</v>
      </c>
      <c r="C2598" s="4" t="s">
        <v>10</v>
      </c>
      <c r="D2598" s="4" t="s">
        <v>13</v>
      </c>
      <c r="E2598" s="4" t="s">
        <v>13</v>
      </c>
      <c r="F2598" s="4" t="s">
        <v>6</v>
      </c>
    </row>
    <row r="2599" spans="1:23">
      <c r="A2599" t="n">
        <v>21963</v>
      </c>
      <c r="B2599" s="51" t="n">
        <v>47</v>
      </c>
      <c r="C2599" s="7" t="n">
        <v>61456</v>
      </c>
      <c r="D2599" s="7" t="n">
        <v>0</v>
      </c>
      <c r="E2599" s="7" t="n">
        <v>0</v>
      </c>
      <c r="F2599" s="7" t="s">
        <v>66</v>
      </c>
    </row>
    <row r="2600" spans="1:23">
      <c r="A2600" t="s">
        <v>4</v>
      </c>
      <c r="B2600" s="4" t="s">
        <v>5</v>
      </c>
      <c r="C2600" s="4" t="s">
        <v>13</v>
      </c>
      <c r="D2600" s="4" t="s">
        <v>10</v>
      </c>
      <c r="E2600" s="4" t="s">
        <v>28</v>
      </c>
    </row>
    <row r="2601" spans="1:23">
      <c r="A2601" t="n">
        <v>21976</v>
      </c>
      <c r="B2601" s="34" t="n">
        <v>58</v>
      </c>
      <c r="C2601" s="7" t="n">
        <v>0</v>
      </c>
      <c r="D2601" s="7" t="n">
        <v>300</v>
      </c>
      <c r="E2601" s="7" t="n">
        <v>1</v>
      </c>
    </row>
    <row r="2602" spans="1:23">
      <c r="A2602" t="s">
        <v>4</v>
      </c>
      <c r="B2602" s="4" t="s">
        <v>5</v>
      </c>
      <c r="C2602" s="4" t="s">
        <v>13</v>
      </c>
      <c r="D2602" s="4" t="s">
        <v>10</v>
      </c>
    </row>
    <row r="2603" spans="1:23">
      <c r="A2603" t="n">
        <v>21984</v>
      </c>
      <c r="B2603" s="34" t="n">
        <v>58</v>
      </c>
      <c r="C2603" s="7" t="n">
        <v>255</v>
      </c>
      <c r="D2603" s="7" t="n">
        <v>0</v>
      </c>
    </row>
    <row r="2604" spans="1:23">
      <c r="A2604" t="s">
        <v>4</v>
      </c>
      <c r="B2604" s="4" t="s">
        <v>5</v>
      </c>
      <c r="C2604" s="4" t="s">
        <v>13</v>
      </c>
      <c r="D2604" s="4" t="s">
        <v>13</v>
      </c>
      <c r="E2604" s="4" t="s">
        <v>13</v>
      </c>
      <c r="F2604" s="4" t="s">
        <v>13</v>
      </c>
    </row>
    <row r="2605" spans="1:23">
      <c r="A2605" t="n">
        <v>21988</v>
      </c>
      <c r="B2605" s="8" t="n">
        <v>14</v>
      </c>
      <c r="C2605" s="7" t="n">
        <v>0</v>
      </c>
      <c r="D2605" s="7" t="n">
        <v>0</v>
      </c>
      <c r="E2605" s="7" t="n">
        <v>0</v>
      </c>
      <c r="F2605" s="7" t="n">
        <v>64</v>
      </c>
    </row>
    <row r="2606" spans="1:23">
      <c r="A2606" t="s">
        <v>4</v>
      </c>
      <c r="B2606" s="4" t="s">
        <v>5</v>
      </c>
      <c r="C2606" s="4" t="s">
        <v>13</v>
      </c>
      <c r="D2606" s="4" t="s">
        <v>10</v>
      </c>
    </row>
    <row r="2607" spans="1:23">
      <c r="A2607" t="n">
        <v>21993</v>
      </c>
      <c r="B2607" s="29" t="n">
        <v>22</v>
      </c>
      <c r="C2607" s="7" t="n">
        <v>0</v>
      </c>
      <c r="D2607" s="7" t="n">
        <v>3</v>
      </c>
    </row>
    <row r="2608" spans="1:23">
      <c r="A2608" t="s">
        <v>4</v>
      </c>
      <c r="B2608" s="4" t="s">
        <v>5</v>
      </c>
      <c r="C2608" s="4" t="s">
        <v>13</v>
      </c>
      <c r="D2608" s="4" t="s">
        <v>10</v>
      </c>
    </row>
    <row r="2609" spans="1:31">
      <c r="A2609" t="n">
        <v>21997</v>
      </c>
      <c r="B2609" s="34" t="n">
        <v>58</v>
      </c>
      <c r="C2609" s="7" t="n">
        <v>5</v>
      </c>
      <c r="D2609" s="7" t="n">
        <v>300</v>
      </c>
    </row>
    <row r="2610" spans="1:31">
      <c r="A2610" t="s">
        <v>4</v>
      </c>
      <c r="B2610" s="4" t="s">
        <v>5</v>
      </c>
      <c r="C2610" s="4" t="s">
        <v>28</v>
      </c>
      <c r="D2610" s="4" t="s">
        <v>10</v>
      </c>
    </row>
    <row r="2611" spans="1:31">
      <c r="A2611" t="n">
        <v>22001</v>
      </c>
      <c r="B2611" s="35" t="n">
        <v>103</v>
      </c>
      <c r="C2611" s="7" t="n">
        <v>0</v>
      </c>
      <c r="D2611" s="7" t="n">
        <v>300</v>
      </c>
    </row>
    <row r="2612" spans="1:31">
      <c r="A2612" t="s">
        <v>4</v>
      </c>
      <c r="B2612" s="4" t="s">
        <v>5</v>
      </c>
      <c r="C2612" s="4" t="s">
        <v>13</v>
      </c>
    </row>
    <row r="2613" spans="1:31">
      <c r="A2613" t="n">
        <v>22008</v>
      </c>
      <c r="B2613" s="52" t="n">
        <v>64</v>
      </c>
      <c r="C2613" s="7" t="n">
        <v>7</v>
      </c>
    </row>
    <row r="2614" spans="1:31">
      <c r="A2614" t="s">
        <v>4</v>
      </c>
      <c r="B2614" s="4" t="s">
        <v>5</v>
      </c>
      <c r="C2614" s="4" t="s">
        <v>13</v>
      </c>
      <c r="D2614" s="4" t="s">
        <v>10</v>
      </c>
    </row>
    <row r="2615" spans="1:31">
      <c r="A2615" t="n">
        <v>22010</v>
      </c>
      <c r="B2615" s="25" t="n">
        <v>72</v>
      </c>
      <c r="C2615" s="7" t="n">
        <v>5</v>
      </c>
      <c r="D2615" s="7" t="n">
        <v>0</v>
      </c>
    </row>
    <row r="2616" spans="1:31">
      <c r="A2616" t="s">
        <v>4</v>
      </c>
      <c r="B2616" s="4" t="s">
        <v>5</v>
      </c>
      <c r="C2616" s="4" t="s">
        <v>13</v>
      </c>
      <c r="D2616" s="50" t="s">
        <v>63</v>
      </c>
      <c r="E2616" s="4" t="s">
        <v>5</v>
      </c>
      <c r="F2616" s="4" t="s">
        <v>13</v>
      </c>
      <c r="G2616" s="4" t="s">
        <v>10</v>
      </c>
      <c r="H2616" s="50" t="s">
        <v>64</v>
      </c>
      <c r="I2616" s="4" t="s">
        <v>13</v>
      </c>
      <c r="J2616" s="4" t="s">
        <v>9</v>
      </c>
      <c r="K2616" s="4" t="s">
        <v>13</v>
      </c>
      <c r="L2616" s="4" t="s">
        <v>13</v>
      </c>
      <c r="M2616" s="4" t="s">
        <v>27</v>
      </c>
    </row>
    <row r="2617" spans="1:31">
      <c r="A2617" t="n">
        <v>22014</v>
      </c>
      <c r="B2617" s="13" t="n">
        <v>5</v>
      </c>
      <c r="C2617" s="7" t="n">
        <v>28</v>
      </c>
      <c r="D2617" s="50" t="s">
        <v>3</v>
      </c>
      <c r="E2617" s="10" t="n">
        <v>162</v>
      </c>
      <c r="F2617" s="7" t="n">
        <v>4</v>
      </c>
      <c r="G2617" s="7" t="n">
        <v>3</v>
      </c>
      <c r="H2617" s="50" t="s">
        <v>3</v>
      </c>
      <c r="I2617" s="7" t="n">
        <v>0</v>
      </c>
      <c r="J2617" s="7" t="n">
        <v>1</v>
      </c>
      <c r="K2617" s="7" t="n">
        <v>2</v>
      </c>
      <c r="L2617" s="7" t="n">
        <v>1</v>
      </c>
      <c r="M2617" s="14" t="n">
        <f t="normal" ca="1">A2623</f>
        <v>0</v>
      </c>
    </row>
    <row r="2618" spans="1:31">
      <c r="A2618" t="s">
        <v>4</v>
      </c>
      <c r="B2618" s="4" t="s">
        <v>5</v>
      </c>
      <c r="C2618" s="4" t="s">
        <v>13</v>
      </c>
      <c r="D2618" s="4" t="s">
        <v>6</v>
      </c>
    </row>
    <row r="2619" spans="1:31">
      <c r="A2619" t="n">
        <v>22031</v>
      </c>
      <c r="B2619" s="9" t="n">
        <v>2</v>
      </c>
      <c r="C2619" s="7" t="n">
        <v>10</v>
      </c>
      <c r="D2619" s="7" t="s">
        <v>67</v>
      </c>
    </row>
    <row r="2620" spans="1:31">
      <c r="A2620" t="s">
        <v>4</v>
      </c>
      <c r="B2620" s="4" t="s">
        <v>5</v>
      </c>
      <c r="C2620" s="4" t="s">
        <v>10</v>
      </c>
    </row>
    <row r="2621" spans="1:31">
      <c r="A2621" t="n">
        <v>22048</v>
      </c>
      <c r="B2621" s="37" t="n">
        <v>16</v>
      </c>
      <c r="C2621" s="7" t="n">
        <v>0</v>
      </c>
    </row>
    <row r="2622" spans="1:31">
      <c r="A2622" t="s">
        <v>4</v>
      </c>
      <c r="B2622" s="4" t="s">
        <v>5</v>
      </c>
      <c r="C2622" s="4" t="s">
        <v>13</v>
      </c>
      <c r="D2622" s="4" t="s">
        <v>10</v>
      </c>
      <c r="E2622" s="4" t="s">
        <v>10</v>
      </c>
      <c r="F2622" s="4" t="s">
        <v>10</v>
      </c>
      <c r="G2622" s="4" t="s">
        <v>10</v>
      </c>
      <c r="H2622" s="4" t="s">
        <v>10</v>
      </c>
      <c r="I2622" s="4" t="s">
        <v>10</v>
      </c>
      <c r="J2622" s="4" t="s">
        <v>10</v>
      </c>
      <c r="K2622" s="4" t="s">
        <v>10</v>
      </c>
      <c r="L2622" s="4" t="s">
        <v>10</v>
      </c>
      <c r="M2622" s="4" t="s">
        <v>10</v>
      </c>
      <c r="N2622" s="4" t="s">
        <v>9</v>
      </c>
      <c r="O2622" s="4" t="s">
        <v>9</v>
      </c>
      <c r="P2622" s="4" t="s">
        <v>9</v>
      </c>
      <c r="Q2622" s="4" t="s">
        <v>9</v>
      </c>
      <c r="R2622" s="4" t="s">
        <v>13</v>
      </c>
      <c r="S2622" s="4" t="s">
        <v>6</v>
      </c>
    </row>
    <row r="2623" spans="1:31">
      <c r="A2623" t="n">
        <v>22051</v>
      </c>
      <c r="B2623" s="53" t="n">
        <v>75</v>
      </c>
      <c r="C2623" s="7" t="n">
        <v>0</v>
      </c>
      <c r="D2623" s="7" t="n">
        <v>0</v>
      </c>
      <c r="E2623" s="7" t="n">
        <v>0</v>
      </c>
      <c r="F2623" s="7" t="n">
        <v>1024</v>
      </c>
      <c r="G2623" s="7" t="n">
        <v>720</v>
      </c>
      <c r="H2623" s="7" t="n">
        <v>0</v>
      </c>
      <c r="I2623" s="7" t="n">
        <v>0</v>
      </c>
      <c r="J2623" s="7" t="n">
        <v>0</v>
      </c>
      <c r="K2623" s="7" t="n">
        <v>0</v>
      </c>
      <c r="L2623" s="7" t="n">
        <v>1024</v>
      </c>
      <c r="M2623" s="7" t="n">
        <v>720</v>
      </c>
      <c r="N2623" s="7" t="n">
        <v>1065353216</v>
      </c>
      <c r="O2623" s="7" t="n">
        <v>1065353216</v>
      </c>
      <c r="P2623" s="7" t="n">
        <v>1065353216</v>
      </c>
      <c r="Q2623" s="7" t="n">
        <v>0</v>
      </c>
      <c r="R2623" s="7" t="n">
        <v>0</v>
      </c>
      <c r="S2623" s="7" t="s">
        <v>216</v>
      </c>
    </row>
    <row r="2624" spans="1:31">
      <c r="A2624" t="s">
        <v>4</v>
      </c>
      <c r="B2624" s="4" t="s">
        <v>5</v>
      </c>
      <c r="C2624" s="4" t="s">
        <v>13</v>
      </c>
      <c r="D2624" s="4" t="s">
        <v>13</v>
      </c>
      <c r="E2624" s="4" t="s">
        <v>13</v>
      </c>
      <c r="F2624" s="4" t="s">
        <v>28</v>
      </c>
      <c r="G2624" s="4" t="s">
        <v>28</v>
      </c>
      <c r="H2624" s="4" t="s">
        <v>28</v>
      </c>
      <c r="I2624" s="4" t="s">
        <v>28</v>
      </c>
      <c r="J2624" s="4" t="s">
        <v>28</v>
      </c>
    </row>
    <row r="2625" spans="1:19">
      <c r="A2625" t="n">
        <v>22100</v>
      </c>
      <c r="B2625" s="54" t="n">
        <v>76</v>
      </c>
      <c r="C2625" s="7" t="n">
        <v>0</v>
      </c>
      <c r="D2625" s="7" t="n">
        <v>9</v>
      </c>
      <c r="E2625" s="7" t="n">
        <v>2</v>
      </c>
      <c r="F2625" s="7" t="n">
        <v>0</v>
      </c>
      <c r="G2625" s="7" t="n">
        <v>0</v>
      </c>
      <c r="H2625" s="7" t="n">
        <v>0</v>
      </c>
      <c r="I2625" s="7" t="n">
        <v>0</v>
      </c>
      <c r="J2625" s="7" t="n">
        <v>0</v>
      </c>
    </row>
    <row r="2626" spans="1:19">
      <c r="A2626" t="s">
        <v>4</v>
      </c>
      <c r="B2626" s="4" t="s">
        <v>5</v>
      </c>
      <c r="C2626" s="4" t="s">
        <v>13</v>
      </c>
      <c r="D2626" s="4" t="s">
        <v>10</v>
      </c>
      <c r="E2626" s="4" t="s">
        <v>13</v>
      </c>
      <c r="F2626" s="4" t="s">
        <v>6</v>
      </c>
      <c r="G2626" s="4" t="s">
        <v>6</v>
      </c>
      <c r="H2626" s="4" t="s">
        <v>6</v>
      </c>
      <c r="I2626" s="4" t="s">
        <v>6</v>
      </c>
      <c r="J2626" s="4" t="s">
        <v>6</v>
      </c>
      <c r="K2626" s="4" t="s">
        <v>6</v>
      </c>
      <c r="L2626" s="4" t="s">
        <v>6</v>
      </c>
      <c r="M2626" s="4" t="s">
        <v>6</v>
      </c>
      <c r="N2626" s="4" t="s">
        <v>6</v>
      </c>
      <c r="O2626" s="4" t="s">
        <v>6</v>
      </c>
      <c r="P2626" s="4" t="s">
        <v>6</v>
      </c>
      <c r="Q2626" s="4" t="s">
        <v>6</v>
      </c>
      <c r="R2626" s="4" t="s">
        <v>6</v>
      </c>
      <c r="S2626" s="4" t="s">
        <v>6</v>
      </c>
      <c r="T2626" s="4" t="s">
        <v>6</v>
      </c>
      <c r="U2626" s="4" t="s">
        <v>6</v>
      </c>
    </row>
    <row r="2627" spans="1:19">
      <c r="A2627" t="n">
        <v>22124</v>
      </c>
      <c r="B2627" s="48" t="n">
        <v>36</v>
      </c>
      <c r="C2627" s="7" t="n">
        <v>8</v>
      </c>
      <c r="D2627" s="7" t="n">
        <v>0</v>
      </c>
      <c r="E2627" s="7" t="n">
        <v>0</v>
      </c>
      <c r="F2627" s="7" t="s">
        <v>217</v>
      </c>
      <c r="G2627" s="7" t="s">
        <v>218</v>
      </c>
      <c r="H2627" s="7" t="s">
        <v>219</v>
      </c>
      <c r="I2627" s="7" t="s">
        <v>12</v>
      </c>
      <c r="J2627" s="7" t="s">
        <v>12</v>
      </c>
      <c r="K2627" s="7" t="s">
        <v>12</v>
      </c>
      <c r="L2627" s="7" t="s">
        <v>12</v>
      </c>
      <c r="M2627" s="7" t="s">
        <v>12</v>
      </c>
      <c r="N2627" s="7" t="s">
        <v>12</v>
      </c>
      <c r="O2627" s="7" t="s">
        <v>12</v>
      </c>
      <c r="P2627" s="7" t="s">
        <v>12</v>
      </c>
      <c r="Q2627" s="7" t="s">
        <v>12</v>
      </c>
      <c r="R2627" s="7" t="s">
        <v>12</v>
      </c>
      <c r="S2627" s="7" t="s">
        <v>12</v>
      </c>
      <c r="T2627" s="7" t="s">
        <v>12</v>
      </c>
      <c r="U2627" s="7" t="s">
        <v>12</v>
      </c>
    </row>
    <row r="2628" spans="1:19">
      <c r="A2628" t="s">
        <v>4</v>
      </c>
      <c r="B2628" s="4" t="s">
        <v>5</v>
      </c>
      <c r="C2628" s="4" t="s">
        <v>10</v>
      </c>
      <c r="D2628" s="4" t="s">
        <v>9</v>
      </c>
    </row>
    <row r="2629" spans="1:19">
      <c r="A2629" t="n">
        <v>22177</v>
      </c>
      <c r="B2629" s="55" t="n">
        <v>43</v>
      </c>
      <c r="C2629" s="7" t="n">
        <v>122</v>
      </c>
      <c r="D2629" s="7" t="n">
        <v>128</v>
      </c>
    </row>
    <row r="2630" spans="1:19">
      <c r="A2630" t="s">
        <v>4</v>
      </c>
      <c r="B2630" s="4" t="s">
        <v>5</v>
      </c>
      <c r="C2630" s="4" t="s">
        <v>10</v>
      </c>
      <c r="D2630" s="4" t="s">
        <v>9</v>
      </c>
    </row>
    <row r="2631" spans="1:19">
      <c r="A2631" t="n">
        <v>22184</v>
      </c>
      <c r="B2631" s="55" t="n">
        <v>43</v>
      </c>
      <c r="C2631" s="7" t="n">
        <v>122</v>
      </c>
      <c r="D2631" s="7" t="n">
        <v>32</v>
      </c>
    </row>
    <row r="2632" spans="1:19">
      <c r="A2632" t="s">
        <v>4</v>
      </c>
      <c r="B2632" s="4" t="s">
        <v>5</v>
      </c>
      <c r="C2632" s="4" t="s">
        <v>10</v>
      </c>
      <c r="D2632" s="4" t="s">
        <v>6</v>
      </c>
      <c r="E2632" s="4" t="s">
        <v>6</v>
      </c>
      <c r="F2632" s="4" t="s">
        <v>6</v>
      </c>
      <c r="G2632" s="4" t="s">
        <v>13</v>
      </c>
      <c r="H2632" s="4" t="s">
        <v>9</v>
      </c>
      <c r="I2632" s="4" t="s">
        <v>28</v>
      </c>
      <c r="J2632" s="4" t="s">
        <v>28</v>
      </c>
      <c r="K2632" s="4" t="s">
        <v>28</v>
      </c>
      <c r="L2632" s="4" t="s">
        <v>28</v>
      </c>
      <c r="M2632" s="4" t="s">
        <v>28</v>
      </c>
      <c r="N2632" s="4" t="s">
        <v>28</v>
      </c>
      <c r="O2632" s="4" t="s">
        <v>28</v>
      </c>
      <c r="P2632" s="4" t="s">
        <v>6</v>
      </c>
      <c r="Q2632" s="4" t="s">
        <v>6</v>
      </c>
      <c r="R2632" s="4" t="s">
        <v>9</v>
      </c>
      <c r="S2632" s="4" t="s">
        <v>13</v>
      </c>
      <c r="T2632" s="4" t="s">
        <v>9</v>
      </c>
      <c r="U2632" s="4" t="s">
        <v>9</v>
      </c>
      <c r="V2632" s="4" t="s">
        <v>10</v>
      </c>
    </row>
    <row r="2633" spans="1:19">
      <c r="A2633" t="n">
        <v>22191</v>
      </c>
      <c r="B2633" s="19" t="n">
        <v>19</v>
      </c>
      <c r="C2633" s="7" t="n">
        <v>7032</v>
      </c>
      <c r="D2633" s="7" t="s">
        <v>87</v>
      </c>
      <c r="E2633" s="7" t="s">
        <v>88</v>
      </c>
      <c r="F2633" s="7" t="s">
        <v>12</v>
      </c>
      <c r="G2633" s="7" t="n">
        <v>0</v>
      </c>
      <c r="H2633" s="7" t="n">
        <v>1</v>
      </c>
      <c r="I2633" s="7" t="n">
        <v>0</v>
      </c>
      <c r="J2633" s="7" t="n">
        <v>0</v>
      </c>
      <c r="K2633" s="7" t="n">
        <v>0</v>
      </c>
      <c r="L2633" s="7" t="n">
        <v>0</v>
      </c>
      <c r="M2633" s="7" t="n">
        <v>1</v>
      </c>
      <c r="N2633" s="7" t="n">
        <v>1.60000002384186</v>
      </c>
      <c r="O2633" s="7" t="n">
        <v>0.0900000035762787</v>
      </c>
      <c r="P2633" s="7" t="s">
        <v>12</v>
      </c>
      <c r="Q2633" s="7" t="s">
        <v>12</v>
      </c>
      <c r="R2633" s="7" t="n">
        <v>-1</v>
      </c>
      <c r="S2633" s="7" t="n">
        <v>0</v>
      </c>
      <c r="T2633" s="7" t="n">
        <v>0</v>
      </c>
      <c r="U2633" s="7" t="n">
        <v>0</v>
      </c>
      <c r="V2633" s="7" t="n">
        <v>0</v>
      </c>
    </row>
    <row r="2634" spans="1:19">
      <c r="A2634" t="s">
        <v>4</v>
      </c>
      <c r="B2634" s="4" t="s">
        <v>5</v>
      </c>
      <c r="C2634" s="4" t="s">
        <v>10</v>
      </c>
      <c r="D2634" s="4" t="s">
        <v>13</v>
      </c>
      <c r="E2634" s="4" t="s">
        <v>13</v>
      </c>
      <c r="F2634" s="4" t="s">
        <v>6</v>
      </c>
    </row>
    <row r="2635" spans="1:19">
      <c r="A2635" t="n">
        <v>22261</v>
      </c>
      <c r="B2635" s="21" t="n">
        <v>20</v>
      </c>
      <c r="C2635" s="7" t="n">
        <v>0</v>
      </c>
      <c r="D2635" s="7" t="n">
        <v>3</v>
      </c>
      <c r="E2635" s="7" t="n">
        <v>10</v>
      </c>
      <c r="F2635" s="7" t="s">
        <v>89</v>
      </c>
    </row>
    <row r="2636" spans="1:19">
      <c r="A2636" t="s">
        <v>4</v>
      </c>
      <c r="B2636" s="4" t="s">
        <v>5</v>
      </c>
      <c r="C2636" s="4" t="s">
        <v>10</v>
      </c>
    </row>
    <row r="2637" spans="1:19">
      <c r="A2637" t="n">
        <v>22279</v>
      </c>
      <c r="B2637" s="37" t="n">
        <v>16</v>
      </c>
      <c r="C2637" s="7" t="n">
        <v>0</v>
      </c>
    </row>
    <row r="2638" spans="1:19">
      <c r="A2638" t="s">
        <v>4</v>
      </c>
      <c r="B2638" s="4" t="s">
        <v>5</v>
      </c>
      <c r="C2638" s="4" t="s">
        <v>10</v>
      </c>
      <c r="D2638" s="4" t="s">
        <v>13</v>
      </c>
      <c r="E2638" s="4" t="s">
        <v>13</v>
      </c>
      <c r="F2638" s="4" t="s">
        <v>6</v>
      </c>
    </row>
    <row r="2639" spans="1:19">
      <c r="A2639" t="n">
        <v>22282</v>
      </c>
      <c r="B2639" s="21" t="n">
        <v>20</v>
      </c>
      <c r="C2639" s="7" t="n">
        <v>7032</v>
      </c>
      <c r="D2639" s="7" t="n">
        <v>3</v>
      </c>
      <c r="E2639" s="7" t="n">
        <v>10</v>
      </c>
      <c r="F2639" s="7" t="s">
        <v>89</v>
      </c>
    </row>
    <row r="2640" spans="1:19">
      <c r="A2640" t="s">
        <v>4</v>
      </c>
      <c r="B2640" s="4" t="s">
        <v>5</v>
      </c>
      <c r="C2640" s="4" t="s">
        <v>10</v>
      </c>
    </row>
    <row r="2641" spans="1:22">
      <c r="A2641" t="n">
        <v>22300</v>
      </c>
      <c r="B2641" s="37" t="n">
        <v>16</v>
      </c>
      <c r="C2641" s="7" t="n">
        <v>0</v>
      </c>
    </row>
    <row r="2642" spans="1:22">
      <c r="A2642" t="s">
        <v>4</v>
      </c>
      <c r="B2642" s="4" t="s">
        <v>5</v>
      </c>
      <c r="C2642" s="4" t="s">
        <v>10</v>
      </c>
      <c r="D2642" s="4" t="s">
        <v>9</v>
      </c>
    </row>
    <row r="2643" spans="1:22">
      <c r="A2643" t="n">
        <v>22303</v>
      </c>
      <c r="B2643" s="55" t="n">
        <v>43</v>
      </c>
      <c r="C2643" s="7" t="n">
        <v>122</v>
      </c>
      <c r="D2643" s="7" t="n">
        <v>128</v>
      </c>
    </row>
    <row r="2644" spans="1:22">
      <c r="A2644" t="s">
        <v>4</v>
      </c>
      <c r="B2644" s="4" t="s">
        <v>5</v>
      </c>
      <c r="C2644" s="4" t="s">
        <v>13</v>
      </c>
    </row>
    <row r="2645" spans="1:22">
      <c r="A2645" t="n">
        <v>22310</v>
      </c>
      <c r="B2645" s="68" t="n">
        <v>116</v>
      </c>
      <c r="C2645" s="7" t="n">
        <v>0</v>
      </c>
    </row>
    <row r="2646" spans="1:22">
      <c r="A2646" t="s">
        <v>4</v>
      </c>
      <c r="B2646" s="4" t="s">
        <v>5</v>
      </c>
      <c r="C2646" s="4" t="s">
        <v>13</v>
      </c>
      <c r="D2646" s="4" t="s">
        <v>10</v>
      </c>
    </row>
    <row r="2647" spans="1:22">
      <c r="A2647" t="n">
        <v>22312</v>
      </c>
      <c r="B2647" s="68" t="n">
        <v>116</v>
      </c>
      <c r="C2647" s="7" t="n">
        <v>2</v>
      </c>
      <c r="D2647" s="7" t="n">
        <v>1</v>
      </c>
    </row>
    <row r="2648" spans="1:22">
      <c r="A2648" t="s">
        <v>4</v>
      </c>
      <c r="B2648" s="4" t="s">
        <v>5</v>
      </c>
      <c r="C2648" s="4" t="s">
        <v>13</v>
      </c>
      <c r="D2648" s="4" t="s">
        <v>9</v>
      </c>
    </row>
    <row r="2649" spans="1:22">
      <c r="A2649" t="n">
        <v>22316</v>
      </c>
      <c r="B2649" s="68" t="n">
        <v>116</v>
      </c>
      <c r="C2649" s="7" t="n">
        <v>5</v>
      </c>
      <c r="D2649" s="7" t="n">
        <v>1120403456</v>
      </c>
    </row>
    <row r="2650" spans="1:22">
      <c r="A2650" t="s">
        <v>4</v>
      </c>
      <c r="B2650" s="4" t="s">
        <v>5</v>
      </c>
      <c r="C2650" s="4" t="s">
        <v>13</v>
      </c>
      <c r="D2650" s="4" t="s">
        <v>10</v>
      </c>
    </row>
    <row r="2651" spans="1:22">
      <c r="A2651" t="n">
        <v>22322</v>
      </c>
      <c r="B2651" s="68" t="n">
        <v>116</v>
      </c>
      <c r="C2651" s="7" t="n">
        <v>6</v>
      </c>
      <c r="D2651" s="7" t="n">
        <v>1</v>
      </c>
    </row>
    <row r="2652" spans="1:22">
      <c r="A2652" t="s">
        <v>4</v>
      </c>
      <c r="B2652" s="4" t="s">
        <v>5</v>
      </c>
      <c r="C2652" s="4" t="s">
        <v>10</v>
      </c>
      <c r="D2652" s="4" t="s">
        <v>28</v>
      </c>
      <c r="E2652" s="4" t="s">
        <v>28</v>
      </c>
      <c r="F2652" s="4" t="s">
        <v>28</v>
      </c>
      <c r="G2652" s="4" t="s">
        <v>28</v>
      </c>
    </row>
    <row r="2653" spans="1:22">
      <c r="A2653" t="n">
        <v>22326</v>
      </c>
      <c r="B2653" s="26" t="n">
        <v>46</v>
      </c>
      <c r="C2653" s="7" t="n">
        <v>0</v>
      </c>
      <c r="D2653" s="7" t="n">
        <v>-51.75</v>
      </c>
      <c r="E2653" s="7" t="n">
        <v>22.5300006866455</v>
      </c>
      <c r="F2653" s="7" t="n">
        <v>24.8700008392334</v>
      </c>
      <c r="G2653" s="7" t="n">
        <v>144</v>
      </c>
    </row>
    <row r="2654" spans="1:22">
      <c r="A2654" t="s">
        <v>4</v>
      </c>
      <c r="B2654" s="4" t="s">
        <v>5</v>
      </c>
      <c r="C2654" s="4" t="s">
        <v>10</v>
      </c>
      <c r="D2654" s="4" t="s">
        <v>28</v>
      </c>
      <c r="E2654" s="4" t="s">
        <v>28</v>
      </c>
      <c r="F2654" s="4" t="s">
        <v>28</v>
      </c>
      <c r="G2654" s="4" t="s">
        <v>28</v>
      </c>
    </row>
    <row r="2655" spans="1:22">
      <c r="A2655" t="n">
        <v>22345</v>
      </c>
      <c r="B2655" s="26" t="n">
        <v>46</v>
      </c>
      <c r="C2655" s="7" t="n">
        <v>7032</v>
      </c>
      <c r="D2655" s="7" t="n">
        <v>-60.7999992370605</v>
      </c>
      <c r="E2655" s="7" t="n">
        <v>22.5</v>
      </c>
      <c r="F2655" s="7" t="n">
        <v>34.189998626709</v>
      </c>
      <c r="G2655" s="7" t="n">
        <v>144</v>
      </c>
    </row>
    <row r="2656" spans="1:22">
      <c r="A2656" t="s">
        <v>4</v>
      </c>
      <c r="B2656" s="4" t="s">
        <v>5</v>
      </c>
      <c r="C2656" s="4" t="s">
        <v>13</v>
      </c>
      <c r="D2656" s="4" t="s">
        <v>13</v>
      </c>
      <c r="E2656" s="4" t="s">
        <v>28</v>
      </c>
      <c r="F2656" s="4" t="s">
        <v>28</v>
      </c>
      <c r="G2656" s="4" t="s">
        <v>28</v>
      </c>
      <c r="H2656" s="4" t="s">
        <v>10</v>
      </c>
    </row>
    <row r="2657" spans="1:8">
      <c r="A2657" t="n">
        <v>22364</v>
      </c>
      <c r="B2657" s="28" t="n">
        <v>45</v>
      </c>
      <c r="C2657" s="7" t="n">
        <v>2</v>
      </c>
      <c r="D2657" s="7" t="n">
        <v>3</v>
      </c>
      <c r="E2657" s="7" t="n">
        <v>-51.4099998474121</v>
      </c>
      <c r="F2657" s="7" t="n">
        <v>24.0900001525879</v>
      </c>
      <c r="G2657" s="7" t="n">
        <v>23.7099990844727</v>
      </c>
      <c r="H2657" s="7" t="n">
        <v>0</v>
      </c>
    </row>
    <row r="2658" spans="1:8">
      <c r="A2658" t="s">
        <v>4</v>
      </c>
      <c r="B2658" s="4" t="s">
        <v>5</v>
      </c>
      <c r="C2658" s="4" t="s">
        <v>13</v>
      </c>
      <c r="D2658" s="4" t="s">
        <v>13</v>
      </c>
      <c r="E2658" s="4" t="s">
        <v>28</v>
      </c>
      <c r="F2658" s="4" t="s">
        <v>28</v>
      </c>
      <c r="G2658" s="4" t="s">
        <v>28</v>
      </c>
      <c r="H2658" s="4" t="s">
        <v>10</v>
      </c>
      <c r="I2658" s="4" t="s">
        <v>13</v>
      </c>
    </row>
    <row r="2659" spans="1:8">
      <c r="A2659" t="n">
        <v>22381</v>
      </c>
      <c r="B2659" s="28" t="n">
        <v>45</v>
      </c>
      <c r="C2659" s="7" t="n">
        <v>4</v>
      </c>
      <c r="D2659" s="7" t="n">
        <v>3</v>
      </c>
      <c r="E2659" s="7" t="n">
        <v>354.209991455078</v>
      </c>
      <c r="F2659" s="7" t="n">
        <v>112.620002746582</v>
      </c>
      <c r="G2659" s="7" t="n">
        <v>0</v>
      </c>
      <c r="H2659" s="7" t="n">
        <v>0</v>
      </c>
      <c r="I2659" s="7" t="n">
        <v>0</v>
      </c>
    </row>
    <row r="2660" spans="1:8">
      <c r="A2660" t="s">
        <v>4</v>
      </c>
      <c r="B2660" s="4" t="s">
        <v>5</v>
      </c>
      <c r="C2660" s="4" t="s">
        <v>13</v>
      </c>
      <c r="D2660" s="4" t="s">
        <v>13</v>
      </c>
      <c r="E2660" s="4" t="s">
        <v>28</v>
      </c>
      <c r="F2660" s="4" t="s">
        <v>10</v>
      </c>
    </row>
    <row r="2661" spans="1:8">
      <c r="A2661" t="n">
        <v>22399</v>
      </c>
      <c r="B2661" s="28" t="n">
        <v>45</v>
      </c>
      <c r="C2661" s="7" t="n">
        <v>5</v>
      </c>
      <c r="D2661" s="7" t="n">
        <v>3</v>
      </c>
      <c r="E2661" s="7" t="n">
        <v>2.20000004768372</v>
      </c>
      <c r="F2661" s="7" t="n">
        <v>0</v>
      </c>
    </row>
    <row r="2662" spans="1:8">
      <c r="A2662" t="s">
        <v>4</v>
      </c>
      <c r="B2662" s="4" t="s">
        <v>5</v>
      </c>
      <c r="C2662" s="4" t="s">
        <v>13</v>
      </c>
      <c r="D2662" s="4" t="s">
        <v>13</v>
      </c>
      <c r="E2662" s="4" t="s">
        <v>28</v>
      </c>
      <c r="F2662" s="4" t="s">
        <v>10</v>
      </c>
    </row>
    <row r="2663" spans="1:8">
      <c r="A2663" t="n">
        <v>22408</v>
      </c>
      <c r="B2663" s="28" t="n">
        <v>45</v>
      </c>
      <c r="C2663" s="7" t="n">
        <v>5</v>
      </c>
      <c r="D2663" s="7" t="n">
        <v>3</v>
      </c>
      <c r="E2663" s="7" t="n">
        <v>1.89999997615814</v>
      </c>
      <c r="F2663" s="7" t="n">
        <v>2000</v>
      </c>
    </row>
    <row r="2664" spans="1:8">
      <c r="A2664" t="s">
        <v>4</v>
      </c>
      <c r="B2664" s="4" t="s">
        <v>5</v>
      </c>
      <c r="C2664" s="4" t="s">
        <v>13</v>
      </c>
      <c r="D2664" s="4" t="s">
        <v>13</v>
      </c>
      <c r="E2664" s="4" t="s">
        <v>28</v>
      </c>
      <c r="F2664" s="4" t="s">
        <v>10</v>
      </c>
    </row>
    <row r="2665" spans="1:8">
      <c r="A2665" t="n">
        <v>22417</v>
      </c>
      <c r="B2665" s="28" t="n">
        <v>45</v>
      </c>
      <c r="C2665" s="7" t="n">
        <v>11</v>
      </c>
      <c r="D2665" s="7" t="n">
        <v>3</v>
      </c>
      <c r="E2665" s="7" t="n">
        <v>40</v>
      </c>
      <c r="F2665" s="7" t="n">
        <v>0</v>
      </c>
    </row>
    <row r="2666" spans="1:8">
      <c r="A2666" t="s">
        <v>4</v>
      </c>
      <c r="B2666" s="4" t="s">
        <v>5</v>
      </c>
      <c r="C2666" s="4" t="s">
        <v>10</v>
      </c>
      <c r="D2666" s="4" t="s">
        <v>10</v>
      </c>
      <c r="E2666" s="4" t="s">
        <v>28</v>
      </c>
      <c r="F2666" s="4" t="s">
        <v>28</v>
      </c>
      <c r="G2666" s="4" t="s">
        <v>28</v>
      </c>
      <c r="H2666" s="4" t="s">
        <v>28</v>
      </c>
      <c r="I2666" s="4" t="s">
        <v>13</v>
      </c>
      <c r="J2666" s="4" t="s">
        <v>10</v>
      </c>
    </row>
    <row r="2667" spans="1:8">
      <c r="A2667" t="n">
        <v>22426</v>
      </c>
      <c r="B2667" s="71" t="n">
        <v>55</v>
      </c>
      <c r="C2667" s="7" t="n">
        <v>0</v>
      </c>
      <c r="D2667" s="7" t="n">
        <v>65533</v>
      </c>
      <c r="E2667" s="7" t="n">
        <v>-50.75</v>
      </c>
      <c r="F2667" s="7" t="n">
        <v>22.5200004577637</v>
      </c>
      <c r="G2667" s="7" t="n">
        <v>23.4899997711182</v>
      </c>
      <c r="H2667" s="7" t="n">
        <v>1.5</v>
      </c>
      <c r="I2667" s="7" t="n">
        <v>1</v>
      </c>
      <c r="J2667" s="7" t="n">
        <v>0</v>
      </c>
    </row>
    <row r="2668" spans="1:8">
      <c r="A2668" t="s">
        <v>4</v>
      </c>
      <c r="B2668" s="4" t="s">
        <v>5</v>
      </c>
      <c r="C2668" s="4" t="s">
        <v>10</v>
      </c>
      <c r="D2668" s="4" t="s">
        <v>10</v>
      </c>
      <c r="E2668" s="4" t="s">
        <v>28</v>
      </c>
      <c r="F2668" s="4" t="s">
        <v>28</v>
      </c>
      <c r="G2668" s="4" t="s">
        <v>28</v>
      </c>
      <c r="H2668" s="4" t="s">
        <v>28</v>
      </c>
      <c r="I2668" s="4" t="s">
        <v>13</v>
      </c>
      <c r="J2668" s="4" t="s">
        <v>10</v>
      </c>
    </row>
    <row r="2669" spans="1:8">
      <c r="A2669" t="n">
        <v>22450</v>
      </c>
      <c r="B2669" s="71" t="n">
        <v>55</v>
      </c>
      <c r="C2669" s="7" t="n">
        <v>7032</v>
      </c>
      <c r="D2669" s="7" t="n">
        <v>65533</v>
      </c>
      <c r="E2669" s="7" t="n">
        <v>-52.5999984741211</v>
      </c>
      <c r="F2669" s="7" t="n">
        <v>22.5</v>
      </c>
      <c r="G2669" s="7" t="n">
        <v>25.6599998474121</v>
      </c>
      <c r="H2669" s="7" t="n">
        <v>1.5</v>
      </c>
      <c r="I2669" s="7" t="n">
        <v>1</v>
      </c>
      <c r="J2669" s="7" t="n">
        <v>0</v>
      </c>
    </row>
    <row r="2670" spans="1:8">
      <c r="A2670" t="s">
        <v>4</v>
      </c>
      <c r="B2670" s="4" t="s">
        <v>5</v>
      </c>
      <c r="C2670" s="4" t="s">
        <v>13</v>
      </c>
      <c r="D2670" s="4" t="s">
        <v>10</v>
      </c>
      <c r="E2670" s="4" t="s">
        <v>28</v>
      </c>
    </row>
    <row r="2671" spans="1:8">
      <c r="A2671" t="n">
        <v>22474</v>
      </c>
      <c r="B2671" s="34" t="n">
        <v>58</v>
      </c>
      <c r="C2671" s="7" t="n">
        <v>100</v>
      </c>
      <c r="D2671" s="7" t="n">
        <v>1000</v>
      </c>
      <c r="E2671" s="7" t="n">
        <v>1</v>
      </c>
    </row>
    <row r="2672" spans="1:8">
      <c r="A2672" t="s">
        <v>4</v>
      </c>
      <c r="B2672" s="4" t="s">
        <v>5</v>
      </c>
      <c r="C2672" s="4" t="s">
        <v>13</v>
      </c>
      <c r="D2672" s="4" t="s">
        <v>10</v>
      </c>
    </row>
    <row r="2673" spans="1:10">
      <c r="A2673" t="n">
        <v>22482</v>
      </c>
      <c r="B2673" s="34" t="n">
        <v>58</v>
      </c>
      <c r="C2673" s="7" t="n">
        <v>255</v>
      </c>
      <c r="D2673" s="7" t="n">
        <v>0</v>
      </c>
    </row>
    <row r="2674" spans="1:10">
      <c r="A2674" t="s">
        <v>4</v>
      </c>
      <c r="B2674" s="4" t="s">
        <v>5</v>
      </c>
      <c r="C2674" s="4" t="s">
        <v>13</v>
      </c>
      <c r="D2674" s="4" t="s">
        <v>28</v>
      </c>
      <c r="E2674" s="4" t="s">
        <v>10</v>
      </c>
      <c r="F2674" s="4" t="s">
        <v>13</v>
      </c>
    </row>
    <row r="2675" spans="1:10">
      <c r="A2675" t="n">
        <v>22486</v>
      </c>
      <c r="B2675" s="16" t="n">
        <v>49</v>
      </c>
      <c r="C2675" s="7" t="n">
        <v>3</v>
      </c>
      <c r="D2675" s="7" t="n">
        <v>0.699999988079071</v>
      </c>
      <c r="E2675" s="7" t="n">
        <v>500</v>
      </c>
      <c r="F2675" s="7" t="n">
        <v>0</v>
      </c>
    </row>
    <row r="2676" spans="1:10">
      <c r="A2676" t="s">
        <v>4</v>
      </c>
      <c r="B2676" s="4" t="s">
        <v>5</v>
      </c>
      <c r="C2676" s="4" t="s">
        <v>10</v>
      </c>
      <c r="D2676" s="4" t="s">
        <v>9</v>
      </c>
    </row>
    <row r="2677" spans="1:10">
      <c r="A2677" t="n">
        <v>22495</v>
      </c>
      <c r="B2677" s="55" t="n">
        <v>43</v>
      </c>
      <c r="C2677" s="7" t="n">
        <v>0</v>
      </c>
      <c r="D2677" s="7" t="n">
        <v>32768</v>
      </c>
    </row>
    <row r="2678" spans="1:10">
      <c r="A2678" t="s">
        <v>4</v>
      </c>
      <c r="B2678" s="4" t="s">
        <v>5</v>
      </c>
      <c r="C2678" s="4" t="s">
        <v>10</v>
      </c>
      <c r="D2678" s="4" t="s">
        <v>13</v>
      </c>
    </row>
    <row r="2679" spans="1:10">
      <c r="A2679" t="n">
        <v>22502</v>
      </c>
      <c r="B2679" s="72" t="n">
        <v>56</v>
      </c>
      <c r="C2679" s="7" t="n">
        <v>0</v>
      </c>
      <c r="D2679" s="7" t="n">
        <v>0</v>
      </c>
    </row>
    <row r="2680" spans="1:10">
      <c r="A2680" t="s">
        <v>4</v>
      </c>
      <c r="B2680" s="4" t="s">
        <v>5</v>
      </c>
      <c r="C2680" s="4" t="s">
        <v>10</v>
      </c>
      <c r="D2680" s="4" t="s">
        <v>13</v>
      </c>
      <c r="E2680" s="4" t="s">
        <v>13</v>
      </c>
      <c r="F2680" s="4" t="s">
        <v>6</v>
      </c>
    </row>
    <row r="2681" spans="1:10">
      <c r="A2681" t="n">
        <v>22506</v>
      </c>
      <c r="B2681" s="51" t="n">
        <v>47</v>
      </c>
      <c r="C2681" s="7" t="n">
        <v>0</v>
      </c>
      <c r="D2681" s="7" t="n">
        <v>0</v>
      </c>
      <c r="E2681" s="7" t="n">
        <v>0</v>
      </c>
      <c r="F2681" s="7" t="s">
        <v>205</v>
      </c>
    </row>
    <row r="2682" spans="1:10">
      <c r="A2682" t="s">
        <v>4</v>
      </c>
      <c r="B2682" s="4" t="s">
        <v>5</v>
      </c>
      <c r="C2682" s="4" t="s">
        <v>10</v>
      </c>
    </row>
    <row r="2683" spans="1:10">
      <c r="A2683" t="n">
        <v>22520</v>
      </c>
      <c r="B2683" s="37" t="n">
        <v>16</v>
      </c>
      <c r="C2683" s="7" t="n">
        <v>800</v>
      </c>
    </row>
    <row r="2684" spans="1:10">
      <c r="A2684" t="s">
        <v>4</v>
      </c>
      <c r="B2684" s="4" t="s">
        <v>5</v>
      </c>
      <c r="C2684" s="4" t="s">
        <v>13</v>
      </c>
      <c r="D2684" s="4" t="s">
        <v>10</v>
      </c>
      <c r="E2684" s="4" t="s">
        <v>6</v>
      </c>
    </row>
    <row r="2685" spans="1:10">
      <c r="A2685" t="n">
        <v>22523</v>
      </c>
      <c r="B2685" s="36" t="n">
        <v>51</v>
      </c>
      <c r="C2685" s="7" t="n">
        <v>4</v>
      </c>
      <c r="D2685" s="7" t="n">
        <v>0</v>
      </c>
      <c r="E2685" s="7" t="s">
        <v>220</v>
      </c>
    </row>
    <row r="2686" spans="1:10">
      <c r="A2686" t="s">
        <v>4</v>
      </c>
      <c r="B2686" s="4" t="s">
        <v>5</v>
      </c>
      <c r="C2686" s="4" t="s">
        <v>10</v>
      </c>
    </row>
    <row r="2687" spans="1:10">
      <c r="A2687" t="n">
        <v>22538</v>
      </c>
      <c r="B2687" s="37" t="n">
        <v>16</v>
      </c>
      <c r="C2687" s="7" t="n">
        <v>0</v>
      </c>
    </row>
    <row r="2688" spans="1:10">
      <c r="A2688" t="s">
        <v>4</v>
      </c>
      <c r="B2688" s="4" t="s">
        <v>5</v>
      </c>
      <c r="C2688" s="4" t="s">
        <v>10</v>
      </c>
      <c r="D2688" s="4" t="s">
        <v>13</v>
      </c>
      <c r="E2688" s="4" t="s">
        <v>9</v>
      </c>
      <c r="F2688" s="4" t="s">
        <v>38</v>
      </c>
      <c r="G2688" s="4" t="s">
        <v>13</v>
      </c>
      <c r="H2688" s="4" t="s">
        <v>13</v>
      </c>
    </row>
    <row r="2689" spans="1:8">
      <c r="A2689" t="n">
        <v>22541</v>
      </c>
      <c r="B2689" s="38" t="n">
        <v>26</v>
      </c>
      <c r="C2689" s="7" t="n">
        <v>0</v>
      </c>
      <c r="D2689" s="7" t="n">
        <v>17</v>
      </c>
      <c r="E2689" s="7" t="n">
        <v>52339</v>
      </c>
      <c r="F2689" s="7" t="s">
        <v>221</v>
      </c>
      <c r="G2689" s="7" t="n">
        <v>2</v>
      </c>
      <c r="H2689" s="7" t="n">
        <v>0</v>
      </c>
    </row>
    <row r="2690" spans="1:8">
      <c r="A2690" t="s">
        <v>4</v>
      </c>
      <c r="B2690" s="4" t="s">
        <v>5</v>
      </c>
    </row>
    <row r="2691" spans="1:8">
      <c r="A2691" t="n">
        <v>22624</v>
      </c>
      <c r="B2691" s="32" t="n">
        <v>28</v>
      </c>
    </row>
    <row r="2692" spans="1:8">
      <c r="A2692" t="s">
        <v>4</v>
      </c>
      <c r="B2692" s="4" t="s">
        <v>5</v>
      </c>
      <c r="C2692" s="4" t="s">
        <v>10</v>
      </c>
      <c r="D2692" s="4" t="s">
        <v>13</v>
      </c>
    </row>
    <row r="2693" spans="1:8">
      <c r="A2693" t="n">
        <v>22625</v>
      </c>
      <c r="B2693" s="40" t="n">
        <v>89</v>
      </c>
      <c r="C2693" s="7" t="n">
        <v>65533</v>
      </c>
      <c r="D2693" s="7" t="n">
        <v>1</v>
      </c>
    </row>
    <row r="2694" spans="1:8">
      <c r="A2694" t="s">
        <v>4</v>
      </c>
      <c r="B2694" s="4" t="s">
        <v>5</v>
      </c>
      <c r="C2694" s="4" t="s">
        <v>13</v>
      </c>
      <c r="D2694" s="4" t="s">
        <v>10</v>
      </c>
      <c r="E2694" s="4" t="s">
        <v>10</v>
      </c>
      <c r="F2694" s="4" t="s">
        <v>13</v>
      </c>
    </row>
    <row r="2695" spans="1:8">
      <c r="A2695" t="n">
        <v>22629</v>
      </c>
      <c r="B2695" s="30" t="n">
        <v>25</v>
      </c>
      <c r="C2695" s="7" t="n">
        <v>1</v>
      </c>
      <c r="D2695" s="7" t="n">
        <v>60</v>
      </c>
      <c r="E2695" s="7" t="n">
        <v>640</v>
      </c>
      <c r="F2695" s="7" t="n">
        <v>1</v>
      </c>
    </row>
    <row r="2696" spans="1:8">
      <c r="A2696" t="s">
        <v>4</v>
      </c>
      <c r="B2696" s="4" t="s">
        <v>5</v>
      </c>
      <c r="C2696" s="4" t="s">
        <v>13</v>
      </c>
      <c r="D2696" s="4" t="s">
        <v>10</v>
      </c>
      <c r="E2696" s="4" t="s">
        <v>6</v>
      </c>
    </row>
    <row r="2697" spans="1:8">
      <c r="A2697" t="n">
        <v>22636</v>
      </c>
      <c r="B2697" s="36" t="n">
        <v>51</v>
      </c>
      <c r="C2697" s="7" t="n">
        <v>4</v>
      </c>
      <c r="D2697" s="7" t="n">
        <v>7032</v>
      </c>
      <c r="E2697" s="7" t="s">
        <v>133</v>
      </c>
    </row>
    <row r="2698" spans="1:8">
      <c r="A2698" t="s">
        <v>4</v>
      </c>
      <c r="B2698" s="4" t="s">
        <v>5</v>
      </c>
      <c r="C2698" s="4" t="s">
        <v>10</v>
      </c>
    </row>
    <row r="2699" spans="1:8">
      <c r="A2699" t="n">
        <v>22649</v>
      </c>
      <c r="B2699" s="37" t="n">
        <v>16</v>
      </c>
      <c r="C2699" s="7" t="n">
        <v>0</v>
      </c>
    </row>
    <row r="2700" spans="1:8">
      <c r="A2700" t="s">
        <v>4</v>
      </c>
      <c r="B2700" s="4" t="s">
        <v>5</v>
      </c>
      <c r="C2700" s="4" t="s">
        <v>10</v>
      </c>
      <c r="D2700" s="4" t="s">
        <v>13</v>
      </c>
      <c r="E2700" s="4" t="s">
        <v>9</v>
      </c>
      <c r="F2700" s="4" t="s">
        <v>38</v>
      </c>
      <c r="G2700" s="4" t="s">
        <v>13</v>
      </c>
      <c r="H2700" s="4" t="s">
        <v>13</v>
      </c>
    </row>
    <row r="2701" spans="1:8">
      <c r="A2701" t="n">
        <v>22652</v>
      </c>
      <c r="B2701" s="38" t="n">
        <v>26</v>
      </c>
      <c r="C2701" s="7" t="n">
        <v>7032</v>
      </c>
      <c r="D2701" s="7" t="n">
        <v>17</v>
      </c>
      <c r="E2701" s="7" t="n">
        <v>18326</v>
      </c>
      <c r="F2701" s="7" t="s">
        <v>222</v>
      </c>
      <c r="G2701" s="7" t="n">
        <v>2</v>
      </c>
      <c r="H2701" s="7" t="n">
        <v>0</v>
      </c>
    </row>
    <row r="2702" spans="1:8">
      <c r="A2702" t="s">
        <v>4</v>
      </c>
      <c r="B2702" s="4" t="s">
        <v>5</v>
      </c>
    </row>
    <row r="2703" spans="1:8">
      <c r="A2703" t="n">
        <v>22679</v>
      </c>
      <c r="B2703" s="32" t="n">
        <v>28</v>
      </c>
    </row>
    <row r="2704" spans="1:8">
      <c r="A2704" t="s">
        <v>4</v>
      </c>
      <c r="B2704" s="4" t="s">
        <v>5</v>
      </c>
      <c r="C2704" s="4" t="s">
        <v>13</v>
      </c>
      <c r="D2704" s="4" t="s">
        <v>10</v>
      </c>
      <c r="E2704" s="4" t="s">
        <v>10</v>
      </c>
      <c r="F2704" s="4" t="s">
        <v>13</v>
      </c>
    </row>
    <row r="2705" spans="1:8">
      <c r="A2705" t="n">
        <v>22680</v>
      </c>
      <c r="B2705" s="30" t="n">
        <v>25</v>
      </c>
      <c r="C2705" s="7" t="n">
        <v>1</v>
      </c>
      <c r="D2705" s="7" t="n">
        <v>65535</v>
      </c>
      <c r="E2705" s="7" t="n">
        <v>65535</v>
      </c>
      <c r="F2705" s="7" t="n">
        <v>0</v>
      </c>
    </row>
    <row r="2706" spans="1:8">
      <c r="A2706" t="s">
        <v>4</v>
      </c>
      <c r="B2706" s="4" t="s">
        <v>5</v>
      </c>
      <c r="C2706" s="4" t="s">
        <v>13</v>
      </c>
      <c r="D2706" s="4" t="s">
        <v>13</v>
      </c>
      <c r="E2706" s="4" t="s">
        <v>28</v>
      </c>
      <c r="F2706" s="4" t="s">
        <v>28</v>
      </c>
      <c r="G2706" s="4" t="s">
        <v>28</v>
      </c>
      <c r="H2706" s="4" t="s">
        <v>10</v>
      </c>
    </row>
    <row r="2707" spans="1:8">
      <c r="A2707" t="n">
        <v>22687</v>
      </c>
      <c r="B2707" s="28" t="n">
        <v>45</v>
      </c>
      <c r="C2707" s="7" t="n">
        <v>2</v>
      </c>
      <c r="D2707" s="7" t="n">
        <v>3</v>
      </c>
      <c r="E2707" s="7" t="n">
        <v>-51.1199989318848</v>
      </c>
      <c r="F2707" s="7" t="n">
        <v>23.8299999237061</v>
      </c>
      <c r="G2707" s="7" t="n">
        <v>23.9400005340576</v>
      </c>
      <c r="H2707" s="7" t="n">
        <v>3000</v>
      </c>
    </row>
    <row r="2708" spans="1:8">
      <c r="A2708" t="s">
        <v>4</v>
      </c>
      <c r="B2708" s="4" t="s">
        <v>5</v>
      </c>
      <c r="C2708" s="4" t="s">
        <v>13</v>
      </c>
      <c r="D2708" s="4" t="s">
        <v>13</v>
      </c>
      <c r="E2708" s="4" t="s">
        <v>28</v>
      </c>
      <c r="F2708" s="4" t="s">
        <v>28</v>
      </c>
      <c r="G2708" s="4" t="s">
        <v>28</v>
      </c>
      <c r="H2708" s="4" t="s">
        <v>10</v>
      </c>
      <c r="I2708" s="4" t="s">
        <v>13</v>
      </c>
    </row>
    <row r="2709" spans="1:8">
      <c r="A2709" t="n">
        <v>22704</v>
      </c>
      <c r="B2709" s="28" t="n">
        <v>45</v>
      </c>
      <c r="C2709" s="7" t="n">
        <v>4</v>
      </c>
      <c r="D2709" s="7" t="n">
        <v>3</v>
      </c>
      <c r="E2709" s="7" t="n">
        <v>12.5100002288818</v>
      </c>
      <c r="F2709" s="7" t="n">
        <v>113.209999084473</v>
      </c>
      <c r="G2709" s="7" t="n">
        <v>0</v>
      </c>
      <c r="H2709" s="7" t="n">
        <v>3000</v>
      </c>
      <c r="I2709" s="7" t="n">
        <v>1</v>
      </c>
    </row>
    <row r="2710" spans="1:8">
      <c r="A2710" t="s">
        <v>4</v>
      </c>
      <c r="B2710" s="4" t="s">
        <v>5</v>
      </c>
      <c r="C2710" s="4" t="s">
        <v>13</v>
      </c>
      <c r="D2710" s="4" t="s">
        <v>13</v>
      </c>
      <c r="E2710" s="4" t="s">
        <v>28</v>
      </c>
      <c r="F2710" s="4" t="s">
        <v>10</v>
      </c>
    </row>
    <row r="2711" spans="1:8">
      <c r="A2711" t="n">
        <v>22722</v>
      </c>
      <c r="B2711" s="28" t="n">
        <v>45</v>
      </c>
      <c r="C2711" s="7" t="n">
        <v>5</v>
      </c>
      <c r="D2711" s="7" t="n">
        <v>3</v>
      </c>
      <c r="E2711" s="7" t="n">
        <v>2.29999995231628</v>
      </c>
      <c r="F2711" s="7" t="n">
        <v>3000</v>
      </c>
    </row>
    <row r="2712" spans="1:8">
      <c r="A2712" t="s">
        <v>4</v>
      </c>
      <c r="B2712" s="4" t="s">
        <v>5</v>
      </c>
      <c r="C2712" s="4" t="s">
        <v>13</v>
      </c>
      <c r="D2712" s="4" t="s">
        <v>13</v>
      </c>
      <c r="E2712" s="4" t="s">
        <v>28</v>
      </c>
      <c r="F2712" s="4" t="s">
        <v>10</v>
      </c>
    </row>
    <row r="2713" spans="1:8">
      <c r="A2713" t="n">
        <v>22731</v>
      </c>
      <c r="B2713" s="28" t="n">
        <v>45</v>
      </c>
      <c r="C2713" s="7" t="n">
        <v>11</v>
      </c>
      <c r="D2713" s="7" t="n">
        <v>3</v>
      </c>
      <c r="E2713" s="7" t="n">
        <v>40</v>
      </c>
      <c r="F2713" s="7" t="n">
        <v>3000</v>
      </c>
    </row>
    <row r="2714" spans="1:8">
      <c r="A2714" t="s">
        <v>4</v>
      </c>
      <c r="B2714" s="4" t="s">
        <v>5</v>
      </c>
      <c r="C2714" s="4" t="s">
        <v>13</v>
      </c>
    </row>
    <row r="2715" spans="1:8">
      <c r="A2715" t="n">
        <v>22740</v>
      </c>
      <c r="B2715" s="68" t="n">
        <v>116</v>
      </c>
      <c r="C2715" s="7" t="n">
        <v>0</v>
      </c>
    </row>
    <row r="2716" spans="1:8">
      <c r="A2716" t="s">
        <v>4</v>
      </c>
      <c r="B2716" s="4" t="s">
        <v>5</v>
      </c>
      <c r="C2716" s="4" t="s">
        <v>13</v>
      </c>
      <c r="D2716" s="4" t="s">
        <v>10</v>
      </c>
    </row>
    <row r="2717" spans="1:8">
      <c r="A2717" t="n">
        <v>22742</v>
      </c>
      <c r="B2717" s="68" t="n">
        <v>116</v>
      </c>
      <c r="C2717" s="7" t="n">
        <v>2</v>
      </c>
      <c r="D2717" s="7" t="n">
        <v>1</v>
      </c>
    </row>
    <row r="2718" spans="1:8">
      <c r="A2718" t="s">
        <v>4</v>
      </c>
      <c r="B2718" s="4" t="s">
        <v>5</v>
      </c>
      <c r="C2718" s="4" t="s">
        <v>13</v>
      </c>
      <c r="D2718" s="4" t="s">
        <v>9</v>
      </c>
    </row>
    <row r="2719" spans="1:8">
      <c r="A2719" t="n">
        <v>22746</v>
      </c>
      <c r="B2719" s="68" t="n">
        <v>116</v>
      </c>
      <c r="C2719" s="7" t="n">
        <v>5</v>
      </c>
      <c r="D2719" s="7" t="n">
        <v>1112014848</v>
      </c>
    </row>
    <row r="2720" spans="1:8">
      <c r="A2720" t="s">
        <v>4</v>
      </c>
      <c r="B2720" s="4" t="s">
        <v>5</v>
      </c>
      <c r="C2720" s="4" t="s">
        <v>13</v>
      </c>
      <c r="D2720" s="4" t="s">
        <v>10</v>
      </c>
    </row>
    <row r="2721" spans="1:9">
      <c r="A2721" t="n">
        <v>22752</v>
      </c>
      <c r="B2721" s="68" t="n">
        <v>116</v>
      </c>
      <c r="C2721" s="7" t="n">
        <v>6</v>
      </c>
      <c r="D2721" s="7" t="n">
        <v>1</v>
      </c>
    </row>
    <row r="2722" spans="1:9">
      <c r="A2722" t="s">
        <v>4</v>
      </c>
      <c r="B2722" s="4" t="s">
        <v>5</v>
      </c>
      <c r="C2722" s="4" t="s">
        <v>10</v>
      </c>
      <c r="D2722" s="4" t="s">
        <v>13</v>
      </c>
    </row>
    <row r="2723" spans="1:9">
      <c r="A2723" t="n">
        <v>22756</v>
      </c>
      <c r="B2723" s="72" t="n">
        <v>56</v>
      </c>
      <c r="C2723" s="7" t="n">
        <v>7032</v>
      </c>
      <c r="D2723" s="7" t="n">
        <v>0</v>
      </c>
    </row>
    <row r="2724" spans="1:9">
      <c r="A2724" t="s">
        <v>4</v>
      </c>
      <c r="B2724" s="4" t="s">
        <v>5</v>
      </c>
      <c r="C2724" s="4" t="s">
        <v>13</v>
      </c>
      <c r="D2724" s="4" t="s">
        <v>10</v>
      </c>
    </row>
    <row r="2725" spans="1:9">
      <c r="A2725" t="n">
        <v>22760</v>
      </c>
      <c r="B2725" s="28" t="n">
        <v>45</v>
      </c>
      <c r="C2725" s="7" t="n">
        <v>7</v>
      </c>
      <c r="D2725" s="7" t="n">
        <v>255</v>
      </c>
    </row>
    <row r="2726" spans="1:9">
      <c r="A2726" t="s">
        <v>4</v>
      </c>
      <c r="B2726" s="4" t="s">
        <v>5</v>
      </c>
      <c r="C2726" s="4" t="s">
        <v>13</v>
      </c>
      <c r="D2726" s="4" t="s">
        <v>10</v>
      </c>
      <c r="E2726" s="4" t="s">
        <v>6</v>
      </c>
    </row>
    <row r="2727" spans="1:9">
      <c r="A2727" t="n">
        <v>22764</v>
      </c>
      <c r="B2727" s="36" t="n">
        <v>51</v>
      </c>
      <c r="C2727" s="7" t="n">
        <v>4</v>
      </c>
      <c r="D2727" s="7" t="n">
        <v>7032</v>
      </c>
      <c r="E2727" s="7" t="s">
        <v>133</v>
      </c>
    </row>
    <row r="2728" spans="1:9">
      <c r="A2728" t="s">
        <v>4</v>
      </c>
      <c r="B2728" s="4" t="s">
        <v>5</v>
      </c>
      <c r="C2728" s="4" t="s">
        <v>10</v>
      </c>
    </row>
    <row r="2729" spans="1:9">
      <c r="A2729" t="n">
        <v>22777</v>
      </c>
      <c r="B2729" s="37" t="n">
        <v>16</v>
      </c>
      <c r="C2729" s="7" t="n">
        <v>0</v>
      </c>
    </row>
    <row r="2730" spans="1:9">
      <c r="A2730" t="s">
        <v>4</v>
      </c>
      <c r="B2730" s="4" t="s">
        <v>5</v>
      </c>
      <c r="C2730" s="4" t="s">
        <v>10</v>
      </c>
      <c r="D2730" s="4" t="s">
        <v>13</v>
      </c>
      <c r="E2730" s="4" t="s">
        <v>9</v>
      </c>
      <c r="F2730" s="4" t="s">
        <v>38</v>
      </c>
      <c r="G2730" s="4" t="s">
        <v>13</v>
      </c>
      <c r="H2730" s="4" t="s">
        <v>13</v>
      </c>
    </row>
    <row r="2731" spans="1:9">
      <c r="A2731" t="n">
        <v>22780</v>
      </c>
      <c r="B2731" s="38" t="n">
        <v>26</v>
      </c>
      <c r="C2731" s="7" t="n">
        <v>7032</v>
      </c>
      <c r="D2731" s="7" t="n">
        <v>17</v>
      </c>
      <c r="E2731" s="7" t="n">
        <v>18327</v>
      </c>
      <c r="F2731" s="7" t="s">
        <v>223</v>
      </c>
      <c r="G2731" s="7" t="n">
        <v>2</v>
      </c>
      <c r="H2731" s="7" t="n">
        <v>0</v>
      </c>
    </row>
    <row r="2732" spans="1:9">
      <c r="A2732" t="s">
        <v>4</v>
      </c>
      <c r="B2732" s="4" t="s">
        <v>5</v>
      </c>
    </row>
    <row r="2733" spans="1:9">
      <c r="A2733" t="n">
        <v>22873</v>
      </c>
      <c r="B2733" s="32" t="n">
        <v>28</v>
      </c>
    </row>
    <row r="2734" spans="1:9">
      <c r="A2734" t="s">
        <v>4</v>
      </c>
      <c r="B2734" s="4" t="s">
        <v>5</v>
      </c>
      <c r="C2734" s="4" t="s">
        <v>13</v>
      </c>
      <c r="D2734" s="4" t="s">
        <v>10</v>
      </c>
      <c r="E2734" s="4" t="s">
        <v>6</v>
      </c>
    </row>
    <row r="2735" spans="1:9">
      <c r="A2735" t="n">
        <v>22874</v>
      </c>
      <c r="B2735" s="36" t="n">
        <v>51</v>
      </c>
      <c r="C2735" s="7" t="n">
        <v>4</v>
      </c>
      <c r="D2735" s="7" t="n">
        <v>0</v>
      </c>
      <c r="E2735" s="7" t="s">
        <v>224</v>
      </c>
    </row>
    <row r="2736" spans="1:9">
      <c r="A2736" t="s">
        <v>4</v>
      </c>
      <c r="B2736" s="4" t="s">
        <v>5</v>
      </c>
      <c r="C2736" s="4" t="s">
        <v>10</v>
      </c>
    </row>
    <row r="2737" spans="1:8">
      <c r="A2737" t="n">
        <v>22888</v>
      </c>
      <c r="B2737" s="37" t="n">
        <v>16</v>
      </c>
      <c r="C2737" s="7" t="n">
        <v>0</v>
      </c>
    </row>
    <row r="2738" spans="1:8">
      <c r="A2738" t="s">
        <v>4</v>
      </c>
      <c r="B2738" s="4" t="s">
        <v>5</v>
      </c>
      <c r="C2738" s="4" t="s">
        <v>10</v>
      </c>
      <c r="D2738" s="4" t="s">
        <v>13</v>
      </c>
      <c r="E2738" s="4" t="s">
        <v>9</v>
      </c>
      <c r="F2738" s="4" t="s">
        <v>38</v>
      </c>
      <c r="G2738" s="4" t="s">
        <v>13</v>
      </c>
      <c r="H2738" s="4" t="s">
        <v>13</v>
      </c>
    </row>
    <row r="2739" spans="1:8">
      <c r="A2739" t="n">
        <v>22891</v>
      </c>
      <c r="B2739" s="38" t="n">
        <v>26</v>
      </c>
      <c r="C2739" s="7" t="n">
        <v>0</v>
      </c>
      <c r="D2739" s="7" t="n">
        <v>17</v>
      </c>
      <c r="E2739" s="7" t="n">
        <v>53957</v>
      </c>
      <c r="F2739" s="7" t="s">
        <v>225</v>
      </c>
      <c r="G2739" s="7" t="n">
        <v>2</v>
      </c>
      <c r="H2739" s="7" t="n">
        <v>0</v>
      </c>
    </row>
    <row r="2740" spans="1:8">
      <c r="A2740" t="s">
        <v>4</v>
      </c>
      <c r="B2740" s="4" t="s">
        <v>5</v>
      </c>
    </row>
    <row r="2741" spans="1:8">
      <c r="A2741" t="n">
        <v>22907</v>
      </c>
      <c r="B2741" s="32" t="n">
        <v>28</v>
      </c>
    </row>
    <row r="2742" spans="1:8">
      <c r="A2742" t="s">
        <v>4</v>
      </c>
      <c r="B2742" s="4" t="s">
        <v>5</v>
      </c>
      <c r="C2742" s="4" t="s">
        <v>13</v>
      </c>
      <c r="D2742" s="4" t="s">
        <v>10</v>
      </c>
      <c r="E2742" s="4" t="s">
        <v>6</v>
      </c>
    </row>
    <row r="2743" spans="1:8">
      <c r="A2743" t="n">
        <v>22908</v>
      </c>
      <c r="B2743" s="36" t="n">
        <v>51</v>
      </c>
      <c r="C2743" s="7" t="n">
        <v>4</v>
      </c>
      <c r="D2743" s="7" t="n">
        <v>7032</v>
      </c>
      <c r="E2743" s="7" t="s">
        <v>171</v>
      </c>
    </row>
    <row r="2744" spans="1:8">
      <c r="A2744" t="s">
        <v>4</v>
      </c>
      <c r="B2744" s="4" t="s">
        <v>5</v>
      </c>
      <c r="C2744" s="4" t="s">
        <v>10</v>
      </c>
    </row>
    <row r="2745" spans="1:8">
      <c r="A2745" t="n">
        <v>22922</v>
      </c>
      <c r="B2745" s="37" t="n">
        <v>16</v>
      </c>
      <c r="C2745" s="7" t="n">
        <v>0</v>
      </c>
    </row>
    <row r="2746" spans="1:8">
      <c r="A2746" t="s">
        <v>4</v>
      </c>
      <c r="B2746" s="4" t="s">
        <v>5</v>
      </c>
      <c r="C2746" s="4" t="s">
        <v>10</v>
      </c>
      <c r="D2746" s="4" t="s">
        <v>13</v>
      </c>
      <c r="E2746" s="4" t="s">
        <v>9</v>
      </c>
      <c r="F2746" s="4" t="s">
        <v>38</v>
      </c>
      <c r="G2746" s="4" t="s">
        <v>13</v>
      </c>
      <c r="H2746" s="4" t="s">
        <v>13</v>
      </c>
      <c r="I2746" s="4" t="s">
        <v>13</v>
      </c>
      <c r="J2746" s="4" t="s">
        <v>9</v>
      </c>
      <c r="K2746" s="4" t="s">
        <v>38</v>
      </c>
      <c r="L2746" s="4" t="s">
        <v>13</v>
      </c>
      <c r="M2746" s="4" t="s">
        <v>13</v>
      </c>
    </row>
    <row r="2747" spans="1:8">
      <c r="A2747" t="n">
        <v>22925</v>
      </c>
      <c r="B2747" s="38" t="n">
        <v>26</v>
      </c>
      <c r="C2747" s="7" t="n">
        <v>7032</v>
      </c>
      <c r="D2747" s="7" t="n">
        <v>17</v>
      </c>
      <c r="E2747" s="7" t="n">
        <v>18328</v>
      </c>
      <c r="F2747" s="7" t="s">
        <v>226</v>
      </c>
      <c r="G2747" s="7" t="n">
        <v>2</v>
      </c>
      <c r="H2747" s="7" t="n">
        <v>3</v>
      </c>
      <c r="I2747" s="7" t="n">
        <v>17</v>
      </c>
      <c r="J2747" s="7" t="n">
        <v>18329</v>
      </c>
      <c r="K2747" s="7" t="s">
        <v>227</v>
      </c>
      <c r="L2747" s="7" t="n">
        <v>2</v>
      </c>
      <c r="M2747" s="7" t="n">
        <v>0</v>
      </c>
    </row>
    <row r="2748" spans="1:8">
      <c r="A2748" t="s">
        <v>4</v>
      </c>
      <c r="B2748" s="4" t="s">
        <v>5</v>
      </c>
    </row>
    <row r="2749" spans="1:8">
      <c r="A2749" t="n">
        <v>23010</v>
      </c>
      <c r="B2749" s="32" t="n">
        <v>28</v>
      </c>
    </row>
    <row r="2750" spans="1:8">
      <c r="A2750" t="s">
        <v>4</v>
      </c>
      <c r="B2750" s="4" t="s">
        <v>5</v>
      </c>
      <c r="C2750" s="4" t="s">
        <v>13</v>
      </c>
      <c r="D2750" s="4" t="s">
        <v>10</v>
      </c>
      <c r="E2750" s="4" t="s">
        <v>6</v>
      </c>
    </row>
    <row r="2751" spans="1:8">
      <c r="A2751" t="n">
        <v>23011</v>
      </c>
      <c r="B2751" s="36" t="n">
        <v>51</v>
      </c>
      <c r="C2751" s="7" t="n">
        <v>4</v>
      </c>
      <c r="D2751" s="7" t="n">
        <v>0</v>
      </c>
      <c r="E2751" s="7" t="s">
        <v>171</v>
      </c>
    </row>
    <row r="2752" spans="1:8">
      <c r="A2752" t="s">
        <v>4</v>
      </c>
      <c r="B2752" s="4" t="s">
        <v>5</v>
      </c>
      <c r="C2752" s="4" t="s">
        <v>10</v>
      </c>
    </row>
    <row r="2753" spans="1:13">
      <c r="A2753" t="n">
        <v>23025</v>
      </c>
      <c r="B2753" s="37" t="n">
        <v>16</v>
      </c>
      <c r="C2753" s="7" t="n">
        <v>0</v>
      </c>
    </row>
    <row r="2754" spans="1:13">
      <c r="A2754" t="s">
        <v>4</v>
      </c>
      <c r="B2754" s="4" t="s">
        <v>5</v>
      </c>
      <c r="C2754" s="4" t="s">
        <v>10</v>
      </c>
      <c r="D2754" s="4" t="s">
        <v>13</v>
      </c>
      <c r="E2754" s="4" t="s">
        <v>9</v>
      </c>
      <c r="F2754" s="4" t="s">
        <v>38</v>
      </c>
      <c r="G2754" s="4" t="s">
        <v>13</v>
      </c>
      <c r="H2754" s="4" t="s">
        <v>13</v>
      </c>
      <c r="I2754" s="4" t="s">
        <v>13</v>
      </c>
      <c r="J2754" s="4" t="s">
        <v>9</v>
      </c>
      <c r="K2754" s="4" t="s">
        <v>38</v>
      </c>
      <c r="L2754" s="4" t="s">
        <v>13</v>
      </c>
      <c r="M2754" s="4" t="s">
        <v>13</v>
      </c>
    </row>
    <row r="2755" spans="1:13">
      <c r="A2755" t="n">
        <v>23028</v>
      </c>
      <c r="B2755" s="38" t="n">
        <v>26</v>
      </c>
      <c r="C2755" s="7" t="n">
        <v>0</v>
      </c>
      <c r="D2755" s="7" t="n">
        <v>17</v>
      </c>
      <c r="E2755" s="7" t="n">
        <v>52340</v>
      </c>
      <c r="F2755" s="7" t="s">
        <v>228</v>
      </c>
      <c r="G2755" s="7" t="n">
        <v>2</v>
      </c>
      <c r="H2755" s="7" t="n">
        <v>3</v>
      </c>
      <c r="I2755" s="7" t="n">
        <v>17</v>
      </c>
      <c r="J2755" s="7" t="n">
        <v>52341</v>
      </c>
      <c r="K2755" s="7" t="s">
        <v>229</v>
      </c>
      <c r="L2755" s="7" t="n">
        <v>2</v>
      </c>
      <c r="M2755" s="7" t="n">
        <v>0</v>
      </c>
    </row>
    <row r="2756" spans="1:13">
      <c r="A2756" t="s">
        <v>4</v>
      </c>
      <c r="B2756" s="4" t="s">
        <v>5</v>
      </c>
    </row>
    <row r="2757" spans="1:13">
      <c r="A2757" t="n">
        <v>23133</v>
      </c>
      <c r="B2757" s="32" t="n">
        <v>28</v>
      </c>
    </row>
    <row r="2758" spans="1:13">
      <c r="A2758" t="s">
        <v>4</v>
      </c>
      <c r="B2758" s="4" t="s">
        <v>5</v>
      </c>
      <c r="C2758" s="4" t="s">
        <v>10</v>
      </c>
      <c r="D2758" s="4" t="s">
        <v>13</v>
      </c>
    </row>
    <row r="2759" spans="1:13">
      <c r="A2759" t="n">
        <v>23134</v>
      </c>
      <c r="B2759" s="40" t="n">
        <v>89</v>
      </c>
      <c r="C2759" s="7" t="n">
        <v>65533</v>
      </c>
      <c r="D2759" s="7" t="n">
        <v>1</v>
      </c>
    </row>
    <row r="2760" spans="1:13">
      <c r="A2760" t="s">
        <v>4</v>
      </c>
      <c r="B2760" s="4" t="s">
        <v>5</v>
      </c>
      <c r="C2760" s="4" t="s">
        <v>13</v>
      </c>
      <c r="D2760" s="4" t="s">
        <v>10</v>
      </c>
      <c r="E2760" s="4" t="s">
        <v>9</v>
      </c>
      <c r="F2760" s="4" t="s">
        <v>10</v>
      </c>
    </row>
    <row r="2761" spans="1:13">
      <c r="A2761" t="n">
        <v>23138</v>
      </c>
      <c r="B2761" s="15" t="n">
        <v>50</v>
      </c>
      <c r="C2761" s="7" t="n">
        <v>3</v>
      </c>
      <c r="D2761" s="7" t="n">
        <v>8060</v>
      </c>
      <c r="E2761" s="7" t="n">
        <v>1045220557</v>
      </c>
      <c r="F2761" s="7" t="n">
        <v>500</v>
      </c>
    </row>
    <row r="2762" spans="1:13">
      <c r="A2762" t="s">
        <v>4</v>
      </c>
      <c r="B2762" s="4" t="s">
        <v>5</v>
      </c>
      <c r="C2762" s="4" t="s">
        <v>13</v>
      </c>
      <c r="D2762" s="4" t="s">
        <v>28</v>
      </c>
      <c r="E2762" s="4" t="s">
        <v>10</v>
      </c>
      <c r="F2762" s="4" t="s">
        <v>13</v>
      </c>
    </row>
    <row r="2763" spans="1:13">
      <c r="A2763" t="n">
        <v>23148</v>
      </c>
      <c r="B2763" s="16" t="n">
        <v>49</v>
      </c>
      <c r="C2763" s="7" t="n">
        <v>3</v>
      </c>
      <c r="D2763" s="7" t="n">
        <v>0.5</v>
      </c>
      <c r="E2763" s="7" t="n">
        <v>500</v>
      </c>
      <c r="F2763" s="7" t="n">
        <v>0</v>
      </c>
    </row>
    <row r="2764" spans="1:13">
      <c r="A2764" t="s">
        <v>4</v>
      </c>
      <c r="B2764" s="4" t="s">
        <v>5</v>
      </c>
      <c r="C2764" s="4" t="s">
        <v>13</v>
      </c>
      <c r="D2764" s="4" t="s">
        <v>13</v>
      </c>
      <c r="E2764" s="4" t="s">
        <v>13</v>
      </c>
      <c r="F2764" s="4" t="s">
        <v>28</v>
      </c>
      <c r="G2764" s="4" t="s">
        <v>28</v>
      </c>
      <c r="H2764" s="4" t="s">
        <v>28</v>
      </c>
      <c r="I2764" s="4" t="s">
        <v>28</v>
      </c>
      <c r="J2764" s="4" t="s">
        <v>28</v>
      </c>
    </row>
    <row r="2765" spans="1:13">
      <c r="A2765" t="n">
        <v>23157</v>
      </c>
      <c r="B2765" s="54" t="n">
        <v>76</v>
      </c>
      <c r="C2765" s="7" t="n">
        <v>0</v>
      </c>
      <c r="D2765" s="7" t="n">
        <v>3</v>
      </c>
      <c r="E2765" s="7" t="n">
        <v>0</v>
      </c>
      <c r="F2765" s="7" t="n">
        <v>1</v>
      </c>
      <c r="G2765" s="7" t="n">
        <v>1</v>
      </c>
      <c r="H2765" s="7" t="n">
        <v>1</v>
      </c>
      <c r="I2765" s="7" t="n">
        <v>1</v>
      </c>
      <c r="J2765" s="7" t="n">
        <v>1000</v>
      </c>
    </row>
    <row r="2766" spans="1:13">
      <c r="A2766" t="s">
        <v>4</v>
      </c>
      <c r="B2766" s="4" t="s">
        <v>5</v>
      </c>
      <c r="C2766" s="4" t="s">
        <v>13</v>
      </c>
      <c r="D2766" s="4" t="s">
        <v>13</v>
      </c>
    </row>
    <row r="2767" spans="1:13">
      <c r="A2767" t="n">
        <v>23181</v>
      </c>
      <c r="B2767" s="57" t="n">
        <v>77</v>
      </c>
      <c r="C2767" s="7" t="n">
        <v>0</v>
      </c>
      <c r="D2767" s="7" t="n">
        <v>3</v>
      </c>
    </row>
    <row r="2768" spans="1:13">
      <c r="A2768" t="s">
        <v>4</v>
      </c>
      <c r="B2768" s="4" t="s">
        <v>5</v>
      </c>
      <c r="C2768" s="4" t="s">
        <v>10</v>
      </c>
    </row>
    <row r="2769" spans="1:13">
      <c r="A2769" t="n">
        <v>23184</v>
      </c>
      <c r="B2769" s="37" t="n">
        <v>16</v>
      </c>
      <c r="C2769" s="7" t="n">
        <v>2000</v>
      </c>
    </row>
    <row r="2770" spans="1:13">
      <c r="A2770" t="s">
        <v>4</v>
      </c>
      <c r="B2770" s="4" t="s">
        <v>5</v>
      </c>
      <c r="C2770" s="4" t="s">
        <v>13</v>
      </c>
      <c r="D2770" s="4" t="s">
        <v>13</v>
      </c>
      <c r="E2770" s="4" t="s">
        <v>28</v>
      </c>
      <c r="F2770" s="4" t="s">
        <v>28</v>
      </c>
      <c r="G2770" s="4" t="s">
        <v>28</v>
      </c>
      <c r="H2770" s="4" t="s">
        <v>10</v>
      </c>
    </row>
    <row r="2771" spans="1:13">
      <c r="A2771" t="n">
        <v>23187</v>
      </c>
      <c r="B2771" s="28" t="n">
        <v>45</v>
      </c>
      <c r="C2771" s="7" t="n">
        <v>2</v>
      </c>
      <c r="D2771" s="7" t="n">
        <v>3</v>
      </c>
      <c r="E2771" s="7" t="n">
        <v>-51.5099983215332</v>
      </c>
      <c r="F2771" s="7" t="n">
        <v>23.6200008392334</v>
      </c>
      <c r="G2771" s="7" t="n">
        <v>24.2000007629395</v>
      </c>
      <c r="H2771" s="7" t="n">
        <v>0</v>
      </c>
    </row>
    <row r="2772" spans="1:13">
      <c r="A2772" t="s">
        <v>4</v>
      </c>
      <c r="B2772" s="4" t="s">
        <v>5</v>
      </c>
      <c r="C2772" s="4" t="s">
        <v>13</v>
      </c>
      <c r="D2772" s="4" t="s">
        <v>13</v>
      </c>
      <c r="E2772" s="4" t="s">
        <v>28</v>
      </c>
      <c r="F2772" s="4" t="s">
        <v>28</v>
      </c>
      <c r="G2772" s="4" t="s">
        <v>28</v>
      </c>
      <c r="H2772" s="4" t="s">
        <v>10</v>
      </c>
      <c r="I2772" s="4" t="s">
        <v>13</v>
      </c>
    </row>
    <row r="2773" spans="1:13">
      <c r="A2773" t="n">
        <v>23204</v>
      </c>
      <c r="B2773" s="28" t="n">
        <v>45</v>
      </c>
      <c r="C2773" s="7" t="n">
        <v>4</v>
      </c>
      <c r="D2773" s="7" t="n">
        <v>3</v>
      </c>
      <c r="E2773" s="7" t="n">
        <v>19.7000007629395</v>
      </c>
      <c r="F2773" s="7" t="n">
        <v>118.910003662109</v>
      </c>
      <c r="G2773" s="7" t="n">
        <v>0</v>
      </c>
      <c r="H2773" s="7" t="n">
        <v>0</v>
      </c>
      <c r="I2773" s="7" t="n">
        <v>0</v>
      </c>
    </row>
    <row r="2774" spans="1:13">
      <c r="A2774" t="s">
        <v>4</v>
      </c>
      <c r="B2774" s="4" t="s">
        <v>5</v>
      </c>
      <c r="C2774" s="4" t="s">
        <v>13</v>
      </c>
      <c r="D2774" s="4" t="s">
        <v>13</v>
      </c>
      <c r="E2774" s="4" t="s">
        <v>28</v>
      </c>
      <c r="F2774" s="4" t="s">
        <v>10</v>
      </c>
    </row>
    <row r="2775" spans="1:13">
      <c r="A2775" t="n">
        <v>23222</v>
      </c>
      <c r="B2775" s="28" t="n">
        <v>45</v>
      </c>
      <c r="C2775" s="7" t="n">
        <v>5</v>
      </c>
      <c r="D2775" s="7" t="n">
        <v>3</v>
      </c>
      <c r="E2775" s="7" t="n">
        <v>2</v>
      </c>
      <c r="F2775" s="7" t="n">
        <v>0</v>
      </c>
    </row>
    <row r="2776" spans="1:13">
      <c r="A2776" t="s">
        <v>4</v>
      </c>
      <c r="B2776" s="4" t="s">
        <v>5</v>
      </c>
      <c r="C2776" s="4" t="s">
        <v>13</v>
      </c>
      <c r="D2776" s="4" t="s">
        <v>13</v>
      </c>
      <c r="E2776" s="4" t="s">
        <v>28</v>
      </c>
      <c r="F2776" s="4" t="s">
        <v>10</v>
      </c>
    </row>
    <row r="2777" spans="1:13">
      <c r="A2777" t="n">
        <v>23231</v>
      </c>
      <c r="B2777" s="28" t="n">
        <v>45</v>
      </c>
      <c r="C2777" s="7" t="n">
        <v>11</v>
      </c>
      <c r="D2777" s="7" t="n">
        <v>3</v>
      </c>
      <c r="E2777" s="7" t="n">
        <v>40</v>
      </c>
      <c r="F2777" s="7" t="n">
        <v>0</v>
      </c>
    </row>
    <row r="2778" spans="1:13">
      <c r="A2778" t="s">
        <v>4</v>
      </c>
      <c r="B2778" s="4" t="s">
        <v>5</v>
      </c>
      <c r="C2778" s="4" t="s">
        <v>13</v>
      </c>
      <c r="D2778" s="4" t="s">
        <v>10</v>
      </c>
      <c r="E2778" s="4" t="s">
        <v>9</v>
      </c>
      <c r="F2778" s="4" t="s">
        <v>10</v>
      </c>
    </row>
    <row r="2779" spans="1:13">
      <c r="A2779" t="n">
        <v>23240</v>
      </c>
      <c r="B2779" s="15" t="n">
        <v>50</v>
      </c>
      <c r="C2779" s="7" t="n">
        <v>3</v>
      </c>
      <c r="D2779" s="7" t="n">
        <v>8060</v>
      </c>
      <c r="E2779" s="7" t="n">
        <v>1060320051</v>
      </c>
      <c r="F2779" s="7" t="n">
        <v>1000</v>
      </c>
    </row>
    <row r="2780" spans="1:13">
      <c r="A2780" t="s">
        <v>4</v>
      </c>
      <c r="B2780" s="4" t="s">
        <v>5</v>
      </c>
      <c r="C2780" s="4" t="s">
        <v>13</v>
      </c>
      <c r="D2780" s="4" t="s">
        <v>28</v>
      </c>
      <c r="E2780" s="4" t="s">
        <v>10</v>
      </c>
      <c r="F2780" s="4" t="s">
        <v>13</v>
      </c>
    </row>
    <row r="2781" spans="1:13">
      <c r="A2781" t="n">
        <v>23250</v>
      </c>
      <c r="B2781" s="16" t="n">
        <v>49</v>
      </c>
      <c r="C2781" s="7" t="n">
        <v>3</v>
      </c>
      <c r="D2781" s="7" t="n">
        <v>0.699999988079071</v>
      </c>
      <c r="E2781" s="7" t="n">
        <v>1000</v>
      </c>
      <c r="F2781" s="7" t="n">
        <v>0</v>
      </c>
    </row>
    <row r="2782" spans="1:13">
      <c r="A2782" t="s">
        <v>4</v>
      </c>
      <c r="B2782" s="4" t="s">
        <v>5</v>
      </c>
      <c r="C2782" s="4" t="s">
        <v>13</v>
      </c>
      <c r="D2782" s="4" t="s">
        <v>13</v>
      </c>
      <c r="E2782" s="4" t="s">
        <v>13</v>
      </c>
      <c r="F2782" s="4" t="s">
        <v>28</v>
      </c>
      <c r="G2782" s="4" t="s">
        <v>28</v>
      </c>
      <c r="H2782" s="4" t="s">
        <v>28</v>
      </c>
      <c r="I2782" s="4" t="s">
        <v>28</v>
      </c>
      <c r="J2782" s="4" t="s">
        <v>28</v>
      </c>
    </row>
    <row r="2783" spans="1:13">
      <c r="A2783" t="n">
        <v>23259</v>
      </c>
      <c r="B2783" s="54" t="n">
        <v>76</v>
      </c>
      <c r="C2783" s="7" t="n">
        <v>0</v>
      </c>
      <c r="D2783" s="7" t="n">
        <v>3</v>
      </c>
      <c r="E2783" s="7" t="n">
        <v>0</v>
      </c>
      <c r="F2783" s="7" t="n">
        <v>1</v>
      </c>
      <c r="G2783" s="7" t="n">
        <v>1</v>
      </c>
      <c r="H2783" s="7" t="n">
        <v>1</v>
      </c>
      <c r="I2783" s="7" t="n">
        <v>0</v>
      </c>
      <c r="J2783" s="7" t="n">
        <v>1000</v>
      </c>
    </row>
    <row r="2784" spans="1:13">
      <c r="A2784" t="s">
        <v>4</v>
      </c>
      <c r="B2784" s="4" t="s">
        <v>5</v>
      </c>
      <c r="C2784" s="4" t="s">
        <v>13</v>
      </c>
      <c r="D2784" s="4" t="s">
        <v>13</v>
      </c>
    </row>
    <row r="2785" spans="1:10">
      <c r="A2785" t="n">
        <v>23283</v>
      </c>
      <c r="B2785" s="57" t="n">
        <v>77</v>
      </c>
      <c r="C2785" s="7" t="n">
        <v>0</v>
      </c>
      <c r="D2785" s="7" t="n">
        <v>3</v>
      </c>
    </row>
    <row r="2786" spans="1:10">
      <c r="A2786" t="s">
        <v>4</v>
      </c>
      <c r="B2786" s="4" t="s">
        <v>5</v>
      </c>
      <c r="C2786" s="4" t="s">
        <v>13</v>
      </c>
      <c r="D2786" s="4" t="s">
        <v>10</v>
      </c>
      <c r="E2786" s="4" t="s">
        <v>6</v>
      </c>
    </row>
    <row r="2787" spans="1:10">
      <c r="A2787" t="n">
        <v>23286</v>
      </c>
      <c r="B2787" s="36" t="n">
        <v>51</v>
      </c>
      <c r="C2787" s="7" t="n">
        <v>4</v>
      </c>
      <c r="D2787" s="7" t="n">
        <v>7032</v>
      </c>
      <c r="E2787" s="7" t="s">
        <v>162</v>
      </c>
    </row>
    <row r="2788" spans="1:10">
      <c r="A2788" t="s">
        <v>4</v>
      </c>
      <c r="B2788" s="4" t="s">
        <v>5</v>
      </c>
      <c r="C2788" s="4" t="s">
        <v>10</v>
      </c>
    </row>
    <row r="2789" spans="1:10">
      <c r="A2789" t="n">
        <v>23300</v>
      </c>
      <c r="B2789" s="37" t="n">
        <v>16</v>
      </c>
      <c r="C2789" s="7" t="n">
        <v>0</v>
      </c>
    </row>
    <row r="2790" spans="1:10">
      <c r="A2790" t="s">
        <v>4</v>
      </c>
      <c r="B2790" s="4" t="s">
        <v>5</v>
      </c>
      <c r="C2790" s="4" t="s">
        <v>10</v>
      </c>
      <c r="D2790" s="4" t="s">
        <v>13</v>
      </c>
      <c r="E2790" s="4" t="s">
        <v>9</v>
      </c>
      <c r="F2790" s="4" t="s">
        <v>38</v>
      </c>
      <c r="G2790" s="4" t="s">
        <v>13</v>
      </c>
      <c r="H2790" s="4" t="s">
        <v>13</v>
      </c>
      <c r="I2790" s="4" t="s">
        <v>13</v>
      </c>
      <c r="J2790" s="4" t="s">
        <v>9</v>
      </c>
      <c r="K2790" s="4" t="s">
        <v>38</v>
      </c>
      <c r="L2790" s="4" t="s">
        <v>13</v>
      </c>
      <c r="M2790" s="4" t="s">
        <v>13</v>
      </c>
      <c r="N2790" s="4" t="s">
        <v>13</v>
      </c>
      <c r="O2790" s="4" t="s">
        <v>9</v>
      </c>
      <c r="P2790" s="4" t="s">
        <v>38</v>
      </c>
      <c r="Q2790" s="4" t="s">
        <v>13</v>
      </c>
      <c r="R2790" s="4" t="s">
        <v>13</v>
      </c>
    </row>
    <row r="2791" spans="1:10">
      <c r="A2791" t="n">
        <v>23303</v>
      </c>
      <c r="B2791" s="38" t="n">
        <v>26</v>
      </c>
      <c r="C2791" s="7" t="n">
        <v>7032</v>
      </c>
      <c r="D2791" s="7" t="n">
        <v>17</v>
      </c>
      <c r="E2791" s="7" t="n">
        <v>18330</v>
      </c>
      <c r="F2791" s="7" t="s">
        <v>230</v>
      </c>
      <c r="G2791" s="7" t="n">
        <v>2</v>
      </c>
      <c r="H2791" s="7" t="n">
        <v>3</v>
      </c>
      <c r="I2791" s="7" t="n">
        <v>17</v>
      </c>
      <c r="J2791" s="7" t="n">
        <v>18331</v>
      </c>
      <c r="K2791" s="7" t="s">
        <v>231</v>
      </c>
      <c r="L2791" s="7" t="n">
        <v>2</v>
      </c>
      <c r="M2791" s="7" t="n">
        <v>3</v>
      </c>
      <c r="N2791" s="7" t="n">
        <v>17</v>
      </c>
      <c r="O2791" s="7" t="n">
        <v>18332</v>
      </c>
      <c r="P2791" s="7" t="s">
        <v>232</v>
      </c>
      <c r="Q2791" s="7" t="n">
        <v>2</v>
      </c>
      <c r="R2791" s="7" t="n">
        <v>0</v>
      </c>
    </row>
    <row r="2792" spans="1:10">
      <c r="A2792" t="s">
        <v>4</v>
      </c>
      <c r="B2792" s="4" t="s">
        <v>5</v>
      </c>
    </row>
    <row r="2793" spans="1:10">
      <c r="A2793" t="n">
        <v>23520</v>
      </c>
      <c r="B2793" s="32" t="n">
        <v>28</v>
      </c>
    </row>
    <row r="2794" spans="1:10">
      <c r="A2794" t="s">
        <v>4</v>
      </c>
      <c r="B2794" s="4" t="s">
        <v>5</v>
      </c>
      <c r="C2794" s="4" t="s">
        <v>13</v>
      </c>
      <c r="D2794" s="4" t="s">
        <v>10</v>
      </c>
      <c r="E2794" s="4" t="s">
        <v>6</v>
      </c>
    </row>
    <row r="2795" spans="1:10">
      <c r="A2795" t="n">
        <v>23521</v>
      </c>
      <c r="B2795" s="36" t="n">
        <v>51</v>
      </c>
      <c r="C2795" s="7" t="n">
        <v>4</v>
      </c>
      <c r="D2795" s="7" t="n">
        <v>0</v>
      </c>
      <c r="E2795" s="7" t="s">
        <v>181</v>
      </c>
    </row>
    <row r="2796" spans="1:10">
      <c r="A2796" t="s">
        <v>4</v>
      </c>
      <c r="B2796" s="4" t="s">
        <v>5</v>
      </c>
      <c r="C2796" s="4" t="s">
        <v>10</v>
      </c>
    </row>
    <row r="2797" spans="1:10">
      <c r="A2797" t="n">
        <v>23535</v>
      </c>
      <c r="B2797" s="37" t="n">
        <v>16</v>
      </c>
      <c r="C2797" s="7" t="n">
        <v>0</v>
      </c>
    </row>
    <row r="2798" spans="1:10">
      <c r="A2798" t="s">
        <v>4</v>
      </c>
      <c r="B2798" s="4" t="s">
        <v>5</v>
      </c>
      <c r="C2798" s="4" t="s">
        <v>10</v>
      </c>
      <c r="D2798" s="4" t="s">
        <v>13</v>
      </c>
      <c r="E2798" s="4" t="s">
        <v>9</v>
      </c>
      <c r="F2798" s="4" t="s">
        <v>38</v>
      </c>
      <c r="G2798" s="4" t="s">
        <v>13</v>
      </c>
      <c r="H2798" s="4" t="s">
        <v>13</v>
      </c>
      <c r="I2798" s="4" t="s">
        <v>13</v>
      </c>
      <c r="J2798" s="4" t="s">
        <v>9</v>
      </c>
      <c r="K2798" s="4" t="s">
        <v>38</v>
      </c>
      <c r="L2798" s="4" t="s">
        <v>13</v>
      </c>
      <c r="M2798" s="4" t="s">
        <v>13</v>
      </c>
      <c r="N2798" s="4" t="s">
        <v>13</v>
      </c>
      <c r="O2798" s="4" t="s">
        <v>9</v>
      </c>
      <c r="P2798" s="4" t="s">
        <v>38</v>
      </c>
      <c r="Q2798" s="4" t="s">
        <v>13</v>
      </c>
      <c r="R2798" s="4" t="s">
        <v>13</v>
      </c>
    </row>
    <row r="2799" spans="1:10">
      <c r="A2799" t="n">
        <v>23538</v>
      </c>
      <c r="B2799" s="38" t="n">
        <v>26</v>
      </c>
      <c r="C2799" s="7" t="n">
        <v>0</v>
      </c>
      <c r="D2799" s="7" t="n">
        <v>17</v>
      </c>
      <c r="E2799" s="7" t="n">
        <v>52342</v>
      </c>
      <c r="F2799" s="7" t="s">
        <v>233</v>
      </c>
      <c r="G2799" s="7" t="n">
        <v>2</v>
      </c>
      <c r="H2799" s="7" t="n">
        <v>3</v>
      </c>
      <c r="I2799" s="7" t="n">
        <v>17</v>
      </c>
      <c r="J2799" s="7" t="n">
        <v>52343</v>
      </c>
      <c r="K2799" s="7" t="s">
        <v>234</v>
      </c>
      <c r="L2799" s="7" t="n">
        <v>2</v>
      </c>
      <c r="M2799" s="7" t="n">
        <v>3</v>
      </c>
      <c r="N2799" s="7" t="n">
        <v>17</v>
      </c>
      <c r="O2799" s="7" t="n">
        <v>52344</v>
      </c>
      <c r="P2799" s="7" t="s">
        <v>235</v>
      </c>
      <c r="Q2799" s="7" t="n">
        <v>2</v>
      </c>
      <c r="R2799" s="7" t="n">
        <v>0</v>
      </c>
    </row>
    <row r="2800" spans="1:10">
      <c r="A2800" t="s">
        <v>4</v>
      </c>
      <c r="B2800" s="4" t="s">
        <v>5</v>
      </c>
    </row>
    <row r="2801" spans="1:18">
      <c r="A2801" t="n">
        <v>23716</v>
      </c>
      <c r="B2801" s="32" t="n">
        <v>28</v>
      </c>
    </row>
    <row r="2802" spans="1:18">
      <c r="A2802" t="s">
        <v>4</v>
      </c>
      <c r="B2802" s="4" t="s">
        <v>5</v>
      </c>
      <c r="C2802" s="4" t="s">
        <v>10</v>
      </c>
      <c r="D2802" s="4" t="s">
        <v>13</v>
      </c>
    </row>
    <row r="2803" spans="1:18">
      <c r="A2803" t="n">
        <v>23717</v>
      </c>
      <c r="B2803" s="40" t="n">
        <v>89</v>
      </c>
      <c r="C2803" s="7" t="n">
        <v>65533</v>
      </c>
      <c r="D2803" s="7" t="n">
        <v>1</v>
      </c>
    </row>
    <row r="2804" spans="1:18">
      <c r="A2804" t="s">
        <v>4</v>
      </c>
      <c r="B2804" s="4" t="s">
        <v>5</v>
      </c>
      <c r="C2804" s="4" t="s">
        <v>13</v>
      </c>
      <c r="D2804" s="4" t="s">
        <v>10</v>
      </c>
      <c r="E2804" s="4" t="s">
        <v>28</v>
      </c>
    </row>
    <row r="2805" spans="1:18">
      <c r="A2805" t="n">
        <v>23721</v>
      </c>
      <c r="B2805" s="34" t="n">
        <v>58</v>
      </c>
      <c r="C2805" s="7" t="n">
        <v>101</v>
      </c>
      <c r="D2805" s="7" t="n">
        <v>500</v>
      </c>
      <c r="E2805" s="7" t="n">
        <v>1</v>
      </c>
    </row>
    <row r="2806" spans="1:18">
      <c r="A2806" t="s">
        <v>4</v>
      </c>
      <c r="B2806" s="4" t="s">
        <v>5</v>
      </c>
      <c r="C2806" s="4" t="s">
        <v>13</v>
      </c>
      <c r="D2806" s="4" t="s">
        <v>10</v>
      </c>
    </row>
    <row r="2807" spans="1:18">
      <c r="A2807" t="n">
        <v>23729</v>
      </c>
      <c r="B2807" s="34" t="n">
        <v>58</v>
      </c>
      <c r="C2807" s="7" t="n">
        <v>254</v>
      </c>
      <c r="D2807" s="7" t="n">
        <v>0</v>
      </c>
    </row>
    <row r="2808" spans="1:18">
      <c r="A2808" t="s">
        <v>4</v>
      </c>
      <c r="B2808" s="4" t="s">
        <v>5</v>
      </c>
      <c r="C2808" s="4" t="s">
        <v>13</v>
      </c>
      <c r="D2808" s="4" t="s">
        <v>13</v>
      </c>
      <c r="E2808" s="4" t="s">
        <v>28</v>
      </c>
      <c r="F2808" s="4" t="s">
        <v>28</v>
      </c>
      <c r="G2808" s="4" t="s">
        <v>28</v>
      </c>
      <c r="H2808" s="4" t="s">
        <v>10</v>
      </c>
    </row>
    <row r="2809" spans="1:18">
      <c r="A2809" t="n">
        <v>23733</v>
      </c>
      <c r="B2809" s="28" t="n">
        <v>45</v>
      </c>
      <c r="C2809" s="7" t="n">
        <v>2</v>
      </c>
      <c r="D2809" s="7" t="n">
        <v>3</v>
      </c>
      <c r="E2809" s="7" t="n">
        <v>-52.5200004577637</v>
      </c>
      <c r="F2809" s="7" t="n">
        <v>22.8700008392334</v>
      </c>
      <c r="G2809" s="7" t="n">
        <v>25.5499992370605</v>
      </c>
      <c r="H2809" s="7" t="n">
        <v>0</v>
      </c>
    </row>
    <row r="2810" spans="1:18">
      <c r="A2810" t="s">
        <v>4</v>
      </c>
      <c r="B2810" s="4" t="s">
        <v>5</v>
      </c>
      <c r="C2810" s="4" t="s">
        <v>13</v>
      </c>
      <c r="D2810" s="4" t="s">
        <v>13</v>
      </c>
      <c r="E2810" s="4" t="s">
        <v>28</v>
      </c>
      <c r="F2810" s="4" t="s">
        <v>28</v>
      </c>
      <c r="G2810" s="4" t="s">
        <v>28</v>
      </c>
      <c r="H2810" s="4" t="s">
        <v>10</v>
      </c>
      <c r="I2810" s="4" t="s">
        <v>13</v>
      </c>
    </row>
    <row r="2811" spans="1:18">
      <c r="A2811" t="n">
        <v>23750</v>
      </c>
      <c r="B2811" s="28" t="n">
        <v>45</v>
      </c>
      <c r="C2811" s="7" t="n">
        <v>4</v>
      </c>
      <c r="D2811" s="7" t="n">
        <v>3</v>
      </c>
      <c r="E2811" s="7" t="n">
        <v>6.07999992370605</v>
      </c>
      <c r="F2811" s="7" t="n">
        <v>131.309997558594</v>
      </c>
      <c r="G2811" s="7" t="n">
        <v>2</v>
      </c>
      <c r="H2811" s="7" t="n">
        <v>0</v>
      </c>
      <c r="I2811" s="7" t="n">
        <v>0</v>
      </c>
    </row>
    <row r="2812" spans="1:18">
      <c r="A2812" t="s">
        <v>4</v>
      </c>
      <c r="B2812" s="4" t="s">
        <v>5</v>
      </c>
      <c r="C2812" s="4" t="s">
        <v>13</v>
      </c>
      <c r="D2812" s="4" t="s">
        <v>13</v>
      </c>
      <c r="E2812" s="4" t="s">
        <v>28</v>
      </c>
      <c r="F2812" s="4" t="s">
        <v>10</v>
      </c>
    </row>
    <row r="2813" spans="1:18">
      <c r="A2813" t="n">
        <v>23768</v>
      </c>
      <c r="B2813" s="28" t="n">
        <v>45</v>
      </c>
      <c r="C2813" s="7" t="n">
        <v>5</v>
      </c>
      <c r="D2813" s="7" t="n">
        <v>3</v>
      </c>
      <c r="E2813" s="7" t="n">
        <v>1.60000002384186</v>
      </c>
      <c r="F2813" s="7" t="n">
        <v>0</v>
      </c>
    </row>
    <row r="2814" spans="1:18">
      <c r="A2814" t="s">
        <v>4</v>
      </c>
      <c r="B2814" s="4" t="s">
        <v>5</v>
      </c>
      <c r="C2814" s="4" t="s">
        <v>13</v>
      </c>
      <c r="D2814" s="4" t="s">
        <v>13</v>
      </c>
      <c r="E2814" s="4" t="s">
        <v>28</v>
      </c>
      <c r="F2814" s="4" t="s">
        <v>10</v>
      </c>
    </row>
    <row r="2815" spans="1:18">
      <c r="A2815" t="n">
        <v>23777</v>
      </c>
      <c r="B2815" s="28" t="n">
        <v>45</v>
      </c>
      <c r="C2815" s="7" t="n">
        <v>11</v>
      </c>
      <c r="D2815" s="7" t="n">
        <v>3</v>
      </c>
      <c r="E2815" s="7" t="n">
        <v>31.3999996185303</v>
      </c>
      <c r="F2815" s="7" t="n">
        <v>0</v>
      </c>
    </row>
    <row r="2816" spans="1:18">
      <c r="A2816" t="s">
        <v>4</v>
      </c>
      <c r="B2816" s="4" t="s">
        <v>5</v>
      </c>
      <c r="C2816" s="4" t="s">
        <v>13</v>
      </c>
      <c r="D2816" s="4" t="s">
        <v>10</v>
      </c>
    </row>
    <row r="2817" spans="1:9">
      <c r="A2817" t="n">
        <v>23786</v>
      </c>
      <c r="B2817" s="34" t="n">
        <v>58</v>
      </c>
      <c r="C2817" s="7" t="n">
        <v>255</v>
      </c>
      <c r="D2817" s="7" t="n">
        <v>0</v>
      </c>
    </row>
    <row r="2818" spans="1:9">
      <c r="A2818" t="s">
        <v>4</v>
      </c>
      <c r="B2818" s="4" t="s">
        <v>5</v>
      </c>
      <c r="C2818" s="4" t="s">
        <v>13</v>
      </c>
      <c r="D2818" s="4" t="s">
        <v>10</v>
      </c>
      <c r="E2818" s="4" t="s">
        <v>6</v>
      </c>
    </row>
    <row r="2819" spans="1:9">
      <c r="A2819" t="n">
        <v>23790</v>
      </c>
      <c r="B2819" s="36" t="n">
        <v>51</v>
      </c>
      <c r="C2819" s="7" t="n">
        <v>4</v>
      </c>
      <c r="D2819" s="7" t="n">
        <v>7032</v>
      </c>
      <c r="E2819" s="7" t="s">
        <v>137</v>
      </c>
    </row>
    <row r="2820" spans="1:9">
      <c r="A2820" t="s">
        <v>4</v>
      </c>
      <c r="B2820" s="4" t="s">
        <v>5</v>
      </c>
      <c r="C2820" s="4" t="s">
        <v>10</v>
      </c>
    </row>
    <row r="2821" spans="1:9">
      <c r="A2821" t="n">
        <v>23804</v>
      </c>
      <c r="B2821" s="37" t="n">
        <v>16</v>
      </c>
      <c r="C2821" s="7" t="n">
        <v>0</v>
      </c>
    </row>
    <row r="2822" spans="1:9">
      <c r="A2822" t="s">
        <v>4</v>
      </c>
      <c r="B2822" s="4" t="s">
        <v>5</v>
      </c>
      <c r="C2822" s="4" t="s">
        <v>10</v>
      </c>
      <c r="D2822" s="4" t="s">
        <v>13</v>
      </c>
      <c r="E2822" s="4" t="s">
        <v>9</v>
      </c>
      <c r="F2822" s="4" t="s">
        <v>38</v>
      </c>
      <c r="G2822" s="4" t="s">
        <v>13</v>
      </c>
      <c r="H2822" s="4" t="s">
        <v>13</v>
      </c>
      <c r="I2822" s="4" t="s">
        <v>13</v>
      </c>
      <c r="J2822" s="4" t="s">
        <v>9</v>
      </c>
      <c r="K2822" s="4" t="s">
        <v>38</v>
      </c>
      <c r="L2822" s="4" t="s">
        <v>13</v>
      </c>
      <c r="M2822" s="4" t="s">
        <v>13</v>
      </c>
    </row>
    <row r="2823" spans="1:9">
      <c r="A2823" t="n">
        <v>23807</v>
      </c>
      <c r="B2823" s="38" t="n">
        <v>26</v>
      </c>
      <c r="C2823" s="7" t="n">
        <v>7032</v>
      </c>
      <c r="D2823" s="7" t="n">
        <v>17</v>
      </c>
      <c r="E2823" s="7" t="n">
        <v>18333</v>
      </c>
      <c r="F2823" s="7" t="s">
        <v>236</v>
      </c>
      <c r="G2823" s="7" t="n">
        <v>2</v>
      </c>
      <c r="H2823" s="7" t="n">
        <v>3</v>
      </c>
      <c r="I2823" s="7" t="n">
        <v>17</v>
      </c>
      <c r="J2823" s="7" t="n">
        <v>18334</v>
      </c>
      <c r="K2823" s="7" t="s">
        <v>237</v>
      </c>
      <c r="L2823" s="7" t="n">
        <v>2</v>
      </c>
      <c r="M2823" s="7" t="n">
        <v>0</v>
      </c>
    </row>
    <row r="2824" spans="1:9">
      <c r="A2824" t="s">
        <v>4</v>
      </c>
      <c r="B2824" s="4" t="s">
        <v>5</v>
      </c>
    </row>
    <row r="2825" spans="1:9">
      <c r="A2825" t="n">
        <v>23938</v>
      </c>
      <c r="B2825" s="32" t="n">
        <v>28</v>
      </c>
    </row>
    <row r="2826" spans="1:9">
      <c r="A2826" t="s">
        <v>4</v>
      </c>
      <c r="B2826" s="4" t="s">
        <v>5</v>
      </c>
      <c r="C2826" s="4" t="s">
        <v>10</v>
      </c>
      <c r="D2826" s="4" t="s">
        <v>13</v>
      </c>
    </row>
    <row r="2827" spans="1:9">
      <c r="A2827" t="n">
        <v>23939</v>
      </c>
      <c r="B2827" s="40" t="n">
        <v>89</v>
      </c>
      <c r="C2827" s="7" t="n">
        <v>65533</v>
      </c>
      <c r="D2827" s="7" t="n">
        <v>1</v>
      </c>
    </row>
    <row r="2828" spans="1:9">
      <c r="A2828" t="s">
        <v>4</v>
      </c>
      <c r="B2828" s="4" t="s">
        <v>5</v>
      </c>
      <c r="C2828" s="4" t="s">
        <v>13</v>
      </c>
      <c r="D2828" s="4" t="s">
        <v>10</v>
      </c>
      <c r="E2828" s="4" t="s">
        <v>28</v>
      </c>
    </row>
    <row r="2829" spans="1:9">
      <c r="A2829" t="n">
        <v>23943</v>
      </c>
      <c r="B2829" s="34" t="n">
        <v>58</v>
      </c>
      <c r="C2829" s="7" t="n">
        <v>101</v>
      </c>
      <c r="D2829" s="7" t="n">
        <v>500</v>
      </c>
      <c r="E2829" s="7" t="n">
        <v>1</v>
      </c>
    </row>
    <row r="2830" spans="1:9">
      <c r="A2830" t="s">
        <v>4</v>
      </c>
      <c r="B2830" s="4" t="s">
        <v>5</v>
      </c>
      <c r="C2830" s="4" t="s">
        <v>13</v>
      </c>
      <c r="D2830" s="4" t="s">
        <v>10</v>
      </c>
    </row>
    <row r="2831" spans="1:9">
      <c r="A2831" t="n">
        <v>23951</v>
      </c>
      <c r="B2831" s="34" t="n">
        <v>58</v>
      </c>
      <c r="C2831" s="7" t="n">
        <v>254</v>
      </c>
      <c r="D2831" s="7" t="n">
        <v>0</v>
      </c>
    </row>
    <row r="2832" spans="1:9">
      <c r="A2832" t="s">
        <v>4</v>
      </c>
      <c r="B2832" s="4" t="s">
        <v>5</v>
      </c>
      <c r="C2832" s="4" t="s">
        <v>13</v>
      </c>
      <c r="D2832" s="4" t="s">
        <v>13</v>
      </c>
      <c r="E2832" s="4" t="s">
        <v>28</v>
      </c>
      <c r="F2832" s="4" t="s">
        <v>28</v>
      </c>
      <c r="G2832" s="4" t="s">
        <v>28</v>
      </c>
      <c r="H2832" s="4" t="s">
        <v>10</v>
      </c>
    </row>
    <row r="2833" spans="1:13">
      <c r="A2833" t="n">
        <v>23955</v>
      </c>
      <c r="B2833" s="28" t="n">
        <v>45</v>
      </c>
      <c r="C2833" s="7" t="n">
        <v>2</v>
      </c>
      <c r="D2833" s="7" t="n">
        <v>3</v>
      </c>
      <c r="E2833" s="7" t="n">
        <v>-51.2400016784668</v>
      </c>
      <c r="F2833" s="7" t="n">
        <v>23.6399993896484</v>
      </c>
      <c r="G2833" s="7" t="n">
        <v>24.2000007629395</v>
      </c>
      <c r="H2833" s="7" t="n">
        <v>0</v>
      </c>
    </row>
    <row r="2834" spans="1:13">
      <c r="A2834" t="s">
        <v>4</v>
      </c>
      <c r="B2834" s="4" t="s">
        <v>5</v>
      </c>
      <c r="C2834" s="4" t="s">
        <v>13</v>
      </c>
      <c r="D2834" s="4" t="s">
        <v>13</v>
      </c>
      <c r="E2834" s="4" t="s">
        <v>28</v>
      </c>
      <c r="F2834" s="4" t="s">
        <v>28</v>
      </c>
      <c r="G2834" s="4" t="s">
        <v>28</v>
      </c>
      <c r="H2834" s="4" t="s">
        <v>10</v>
      </c>
      <c r="I2834" s="4" t="s">
        <v>13</v>
      </c>
    </row>
    <row r="2835" spans="1:13">
      <c r="A2835" t="n">
        <v>23972</v>
      </c>
      <c r="B2835" s="28" t="n">
        <v>45</v>
      </c>
      <c r="C2835" s="7" t="n">
        <v>4</v>
      </c>
      <c r="D2835" s="7" t="n">
        <v>3</v>
      </c>
      <c r="E2835" s="7" t="n">
        <v>23.3099994659424</v>
      </c>
      <c r="F2835" s="7" t="n">
        <v>162.419998168945</v>
      </c>
      <c r="G2835" s="7" t="n">
        <v>2</v>
      </c>
      <c r="H2835" s="7" t="n">
        <v>0</v>
      </c>
      <c r="I2835" s="7" t="n">
        <v>0</v>
      </c>
    </row>
    <row r="2836" spans="1:13">
      <c r="A2836" t="s">
        <v>4</v>
      </c>
      <c r="B2836" s="4" t="s">
        <v>5</v>
      </c>
      <c r="C2836" s="4" t="s">
        <v>13</v>
      </c>
      <c r="D2836" s="4" t="s">
        <v>13</v>
      </c>
      <c r="E2836" s="4" t="s">
        <v>28</v>
      </c>
      <c r="F2836" s="4" t="s">
        <v>10</v>
      </c>
    </row>
    <row r="2837" spans="1:13">
      <c r="A2837" t="n">
        <v>23990</v>
      </c>
      <c r="B2837" s="28" t="n">
        <v>45</v>
      </c>
      <c r="C2837" s="7" t="n">
        <v>5</v>
      </c>
      <c r="D2837" s="7" t="n">
        <v>3</v>
      </c>
      <c r="E2837" s="7" t="n">
        <v>2.79999995231628</v>
      </c>
      <c r="F2837" s="7" t="n">
        <v>0</v>
      </c>
    </row>
    <row r="2838" spans="1:13">
      <c r="A2838" t="s">
        <v>4</v>
      </c>
      <c r="B2838" s="4" t="s">
        <v>5</v>
      </c>
      <c r="C2838" s="4" t="s">
        <v>13</v>
      </c>
      <c r="D2838" s="4" t="s">
        <v>13</v>
      </c>
      <c r="E2838" s="4" t="s">
        <v>28</v>
      </c>
      <c r="F2838" s="4" t="s">
        <v>10</v>
      </c>
    </row>
    <row r="2839" spans="1:13">
      <c r="A2839" t="n">
        <v>23999</v>
      </c>
      <c r="B2839" s="28" t="n">
        <v>45</v>
      </c>
      <c r="C2839" s="7" t="n">
        <v>11</v>
      </c>
      <c r="D2839" s="7" t="n">
        <v>3</v>
      </c>
      <c r="E2839" s="7" t="n">
        <v>31.3999996185303</v>
      </c>
      <c r="F2839" s="7" t="n">
        <v>0</v>
      </c>
    </row>
    <row r="2840" spans="1:13">
      <c r="A2840" t="s">
        <v>4</v>
      </c>
      <c r="B2840" s="4" t="s">
        <v>5</v>
      </c>
      <c r="C2840" s="4" t="s">
        <v>13</v>
      </c>
      <c r="D2840" s="4" t="s">
        <v>10</v>
      </c>
    </row>
    <row r="2841" spans="1:13">
      <c r="A2841" t="n">
        <v>24008</v>
      </c>
      <c r="B2841" s="34" t="n">
        <v>58</v>
      </c>
      <c r="C2841" s="7" t="n">
        <v>255</v>
      </c>
      <c r="D2841" s="7" t="n">
        <v>0</v>
      </c>
    </row>
    <row r="2842" spans="1:13">
      <c r="A2842" t="s">
        <v>4</v>
      </c>
      <c r="B2842" s="4" t="s">
        <v>5</v>
      </c>
      <c r="C2842" s="4" t="s">
        <v>13</v>
      </c>
      <c r="D2842" s="4" t="s">
        <v>10</v>
      </c>
      <c r="E2842" s="4" t="s">
        <v>6</v>
      </c>
      <c r="F2842" s="4" t="s">
        <v>6</v>
      </c>
      <c r="G2842" s="4" t="s">
        <v>6</v>
      </c>
      <c r="H2842" s="4" t="s">
        <v>6</v>
      </c>
    </row>
    <row r="2843" spans="1:13">
      <c r="A2843" t="n">
        <v>24012</v>
      </c>
      <c r="B2843" s="36" t="n">
        <v>51</v>
      </c>
      <c r="C2843" s="7" t="n">
        <v>3</v>
      </c>
      <c r="D2843" s="7" t="n">
        <v>0</v>
      </c>
      <c r="E2843" s="7" t="s">
        <v>130</v>
      </c>
      <c r="F2843" s="7" t="s">
        <v>47</v>
      </c>
      <c r="G2843" s="7" t="s">
        <v>46</v>
      </c>
      <c r="H2843" s="7" t="s">
        <v>47</v>
      </c>
    </row>
    <row r="2844" spans="1:13">
      <c r="A2844" t="s">
        <v>4</v>
      </c>
      <c r="B2844" s="4" t="s">
        <v>5</v>
      </c>
      <c r="C2844" s="4" t="s">
        <v>10</v>
      </c>
      <c r="D2844" s="4" t="s">
        <v>13</v>
      </c>
      <c r="E2844" s="4" t="s">
        <v>28</v>
      </c>
      <c r="F2844" s="4" t="s">
        <v>10</v>
      </c>
    </row>
    <row r="2845" spans="1:13">
      <c r="A2845" t="n">
        <v>24025</v>
      </c>
      <c r="B2845" s="62" t="n">
        <v>59</v>
      </c>
      <c r="C2845" s="7" t="n">
        <v>0</v>
      </c>
      <c r="D2845" s="7" t="n">
        <v>20</v>
      </c>
      <c r="E2845" s="7" t="n">
        <v>0.150000005960464</v>
      </c>
      <c r="F2845" s="7" t="n">
        <v>0</v>
      </c>
    </row>
    <row r="2846" spans="1:13">
      <c r="A2846" t="s">
        <v>4</v>
      </c>
      <c r="B2846" s="4" t="s">
        <v>5</v>
      </c>
      <c r="C2846" s="4" t="s">
        <v>10</v>
      </c>
    </row>
    <row r="2847" spans="1:13">
      <c r="A2847" t="n">
        <v>24035</v>
      </c>
      <c r="B2847" s="37" t="n">
        <v>16</v>
      </c>
      <c r="C2847" s="7" t="n">
        <v>1000</v>
      </c>
    </row>
    <row r="2848" spans="1:13">
      <c r="A2848" t="s">
        <v>4</v>
      </c>
      <c r="B2848" s="4" t="s">
        <v>5</v>
      </c>
      <c r="C2848" s="4" t="s">
        <v>10</v>
      </c>
      <c r="D2848" s="4" t="s">
        <v>10</v>
      </c>
      <c r="E2848" s="4" t="s">
        <v>28</v>
      </c>
      <c r="F2848" s="4" t="s">
        <v>13</v>
      </c>
    </row>
    <row r="2849" spans="1:9">
      <c r="A2849" t="n">
        <v>24038</v>
      </c>
      <c r="B2849" s="79" t="n">
        <v>53</v>
      </c>
      <c r="C2849" s="7" t="n">
        <v>0</v>
      </c>
      <c r="D2849" s="7" t="n">
        <v>7032</v>
      </c>
      <c r="E2849" s="7" t="n">
        <v>10</v>
      </c>
      <c r="F2849" s="7" t="n">
        <v>1</v>
      </c>
    </row>
    <row r="2850" spans="1:9">
      <c r="A2850" t="s">
        <v>4</v>
      </c>
      <c r="B2850" s="4" t="s">
        <v>5</v>
      </c>
      <c r="C2850" s="4" t="s">
        <v>10</v>
      </c>
      <c r="D2850" s="4" t="s">
        <v>13</v>
      </c>
      <c r="E2850" s="4" t="s">
        <v>6</v>
      </c>
      <c r="F2850" s="4" t="s">
        <v>28</v>
      </c>
      <c r="G2850" s="4" t="s">
        <v>28</v>
      </c>
      <c r="H2850" s="4" t="s">
        <v>28</v>
      </c>
    </row>
    <row r="2851" spans="1:9">
      <c r="A2851" t="n">
        <v>24048</v>
      </c>
      <c r="B2851" s="49" t="n">
        <v>48</v>
      </c>
      <c r="C2851" s="7" t="n">
        <v>0</v>
      </c>
      <c r="D2851" s="7" t="n">
        <v>0</v>
      </c>
      <c r="E2851" s="7" t="s">
        <v>217</v>
      </c>
      <c r="F2851" s="7" t="n">
        <v>-1</v>
      </c>
      <c r="G2851" s="7" t="n">
        <v>1</v>
      </c>
      <c r="H2851" s="7" t="n">
        <v>0</v>
      </c>
    </row>
    <row r="2852" spans="1:9">
      <c r="A2852" t="s">
        <v>4</v>
      </c>
      <c r="B2852" s="4" t="s">
        <v>5</v>
      </c>
      <c r="C2852" s="4" t="s">
        <v>10</v>
      </c>
    </row>
    <row r="2853" spans="1:9">
      <c r="A2853" t="n">
        <v>24077</v>
      </c>
      <c r="B2853" s="37" t="n">
        <v>16</v>
      </c>
      <c r="C2853" s="7" t="n">
        <v>800</v>
      </c>
    </row>
    <row r="2854" spans="1:9">
      <c r="A2854" t="s">
        <v>4</v>
      </c>
      <c r="B2854" s="4" t="s">
        <v>5</v>
      </c>
      <c r="C2854" s="4" t="s">
        <v>13</v>
      </c>
      <c r="D2854" s="4" t="s">
        <v>28</v>
      </c>
      <c r="E2854" s="4" t="s">
        <v>28</v>
      </c>
      <c r="F2854" s="4" t="s">
        <v>28</v>
      </c>
    </row>
    <row r="2855" spans="1:9">
      <c r="A2855" t="n">
        <v>24080</v>
      </c>
      <c r="B2855" s="28" t="n">
        <v>45</v>
      </c>
      <c r="C2855" s="7" t="n">
        <v>9</v>
      </c>
      <c r="D2855" s="7" t="n">
        <v>0.0500000007450581</v>
      </c>
      <c r="E2855" s="7" t="n">
        <v>0.0500000007450581</v>
      </c>
      <c r="F2855" s="7" t="n">
        <v>0.200000002980232</v>
      </c>
    </row>
    <row r="2856" spans="1:9">
      <c r="A2856" t="s">
        <v>4</v>
      </c>
      <c r="B2856" s="4" t="s">
        <v>5</v>
      </c>
      <c r="C2856" s="4" t="s">
        <v>13</v>
      </c>
      <c r="D2856" s="4" t="s">
        <v>10</v>
      </c>
      <c r="E2856" s="4" t="s">
        <v>6</v>
      </c>
    </row>
    <row r="2857" spans="1:9">
      <c r="A2857" t="n">
        <v>24094</v>
      </c>
      <c r="B2857" s="36" t="n">
        <v>51</v>
      </c>
      <c r="C2857" s="7" t="n">
        <v>4</v>
      </c>
      <c r="D2857" s="7" t="n">
        <v>0</v>
      </c>
      <c r="E2857" s="7" t="s">
        <v>158</v>
      </c>
    </row>
    <row r="2858" spans="1:9">
      <c r="A2858" t="s">
        <v>4</v>
      </c>
      <c r="B2858" s="4" t="s">
        <v>5</v>
      </c>
      <c r="C2858" s="4" t="s">
        <v>10</v>
      </c>
    </row>
    <row r="2859" spans="1:9">
      <c r="A2859" t="n">
        <v>24107</v>
      </c>
      <c r="B2859" s="37" t="n">
        <v>16</v>
      </c>
      <c r="C2859" s="7" t="n">
        <v>0</v>
      </c>
    </row>
    <row r="2860" spans="1:9">
      <c r="A2860" t="s">
        <v>4</v>
      </c>
      <c r="B2860" s="4" t="s">
        <v>5</v>
      </c>
      <c r="C2860" s="4" t="s">
        <v>10</v>
      </c>
      <c r="D2860" s="4" t="s">
        <v>13</v>
      </c>
      <c r="E2860" s="4" t="s">
        <v>9</v>
      </c>
      <c r="F2860" s="4" t="s">
        <v>38</v>
      </c>
      <c r="G2860" s="4" t="s">
        <v>13</v>
      </c>
      <c r="H2860" s="4" t="s">
        <v>13</v>
      </c>
      <c r="I2860" s="4" t="s">
        <v>13</v>
      </c>
      <c r="J2860" s="4" t="s">
        <v>9</v>
      </c>
      <c r="K2860" s="4" t="s">
        <v>38</v>
      </c>
      <c r="L2860" s="4" t="s">
        <v>13</v>
      </c>
      <c r="M2860" s="4" t="s">
        <v>13</v>
      </c>
    </row>
    <row r="2861" spans="1:9">
      <c r="A2861" t="n">
        <v>24110</v>
      </c>
      <c r="B2861" s="38" t="n">
        <v>26</v>
      </c>
      <c r="C2861" s="7" t="n">
        <v>0</v>
      </c>
      <c r="D2861" s="7" t="n">
        <v>17</v>
      </c>
      <c r="E2861" s="7" t="n">
        <v>52345</v>
      </c>
      <c r="F2861" s="7" t="s">
        <v>238</v>
      </c>
      <c r="G2861" s="7" t="n">
        <v>2</v>
      </c>
      <c r="H2861" s="7" t="n">
        <v>3</v>
      </c>
      <c r="I2861" s="7" t="n">
        <v>17</v>
      </c>
      <c r="J2861" s="7" t="n">
        <v>52346</v>
      </c>
      <c r="K2861" s="7" t="s">
        <v>239</v>
      </c>
      <c r="L2861" s="7" t="n">
        <v>2</v>
      </c>
      <c r="M2861" s="7" t="n">
        <v>0</v>
      </c>
    </row>
    <row r="2862" spans="1:9">
      <c r="A2862" t="s">
        <v>4</v>
      </c>
      <c r="B2862" s="4" t="s">
        <v>5</v>
      </c>
    </row>
    <row r="2863" spans="1:9">
      <c r="A2863" t="n">
        <v>24209</v>
      </c>
      <c r="B2863" s="32" t="n">
        <v>28</v>
      </c>
    </row>
    <row r="2864" spans="1:9">
      <c r="A2864" t="s">
        <v>4</v>
      </c>
      <c r="B2864" s="4" t="s">
        <v>5</v>
      </c>
      <c r="C2864" s="4" t="s">
        <v>10</v>
      </c>
      <c r="D2864" s="4" t="s">
        <v>13</v>
      </c>
    </row>
    <row r="2865" spans="1:13">
      <c r="A2865" t="n">
        <v>24210</v>
      </c>
      <c r="B2865" s="40" t="n">
        <v>89</v>
      </c>
      <c r="C2865" s="7" t="n">
        <v>65533</v>
      </c>
      <c r="D2865" s="7" t="n">
        <v>1</v>
      </c>
    </row>
    <row r="2866" spans="1:13">
      <c r="A2866" t="s">
        <v>4</v>
      </c>
      <c r="B2866" s="4" t="s">
        <v>5</v>
      </c>
      <c r="C2866" s="4" t="s">
        <v>13</v>
      </c>
      <c r="D2866" s="4" t="s">
        <v>10</v>
      </c>
      <c r="E2866" s="4" t="s">
        <v>28</v>
      </c>
    </row>
    <row r="2867" spans="1:13">
      <c r="A2867" t="n">
        <v>24214</v>
      </c>
      <c r="B2867" s="34" t="n">
        <v>58</v>
      </c>
      <c r="C2867" s="7" t="n">
        <v>101</v>
      </c>
      <c r="D2867" s="7" t="n">
        <v>500</v>
      </c>
      <c r="E2867" s="7" t="n">
        <v>1</v>
      </c>
    </row>
    <row r="2868" spans="1:13">
      <c r="A2868" t="s">
        <v>4</v>
      </c>
      <c r="B2868" s="4" t="s">
        <v>5</v>
      </c>
      <c r="C2868" s="4" t="s">
        <v>13</v>
      </c>
      <c r="D2868" s="4" t="s">
        <v>10</v>
      </c>
    </row>
    <row r="2869" spans="1:13">
      <c r="A2869" t="n">
        <v>24222</v>
      </c>
      <c r="B2869" s="34" t="n">
        <v>58</v>
      </c>
      <c r="C2869" s="7" t="n">
        <v>254</v>
      </c>
      <c r="D2869" s="7" t="n">
        <v>0</v>
      </c>
    </row>
    <row r="2870" spans="1:13">
      <c r="A2870" t="s">
        <v>4</v>
      </c>
      <c r="B2870" s="4" t="s">
        <v>5</v>
      </c>
      <c r="C2870" s="4" t="s">
        <v>13</v>
      </c>
      <c r="D2870" s="4" t="s">
        <v>13</v>
      </c>
      <c r="E2870" s="4" t="s">
        <v>28</v>
      </c>
      <c r="F2870" s="4" t="s">
        <v>28</v>
      </c>
      <c r="G2870" s="4" t="s">
        <v>28</v>
      </c>
      <c r="H2870" s="4" t="s">
        <v>10</v>
      </c>
    </row>
    <row r="2871" spans="1:13">
      <c r="A2871" t="n">
        <v>24226</v>
      </c>
      <c r="B2871" s="28" t="n">
        <v>45</v>
      </c>
      <c r="C2871" s="7" t="n">
        <v>2</v>
      </c>
      <c r="D2871" s="7" t="n">
        <v>3</v>
      </c>
      <c r="E2871" s="7" t="n">
        <v>-51.2700004577637</v>
      </c>
      <c r="F2871" s="7" t="n">
        <v>23.3400001525879</v>
      </c>
      <c r="G2871" s="7" t="n">
        <v>24.3500003814697</v>
      </c>
      <c r="H2871" s="7" t="n">
        <v>0</v>
      </c>
    </row>
    <row r="2872" spans="1:13">
      <c r="A2872" t="s">
        <v>4</v>
      </c>
      <c r="B2872" s="4" t="s">
        <v>5</v>
      </c>
      <c r="C2872" s="4" t="s">
        <v>13</v>
      </c>
      <c r="D2872" s="4" t="s">
        <v>13</v>
      </c>
      <c r="E2872" s="4" t="s">
        <v>28</v>
      </c>
      <c r="F2872" s="4" t="s">
        <v>28</v>
      </c>
      <c r="G2872" s="4" t="s">
        <v>28</v>
      </c>
      <c r="H2872" s="4" t="s">
        <v>10</v>
      </c>
      <c r="I2872" s="4" t="s">
        <v>13</v>
      </c>
    </row>
    <row r="2873" spans="1:13">
      <c r="A2873" t="n">
        <v>24243</v>
      </c>
      <c r="B2873" s="28" t="n">
        <v>45</v>
      </c>
      <c r="C2873" s="7" t="n">
        <v>4</v>
      </c>
      <c r="D2873" s="7" t="n">
        <v>3</v>
      </c>
      <c r="E2873" s="7" t="n">
        <v>349.739990234375</v>
      </c>
      <c r="F2873" s="7" t="n">
        <v>309.920013427734</v>
      </c>
      <c r="G2873" s="7" t="n">
        <v>358</v>
      </c>
      <c r="H2873" s="7" t="n">
        <v>0</v>
      </c>
      <c r="I2873" s="7" t="n">
        <v>0</v>
      </c>
    </row>
    <row r="2874" spans="1:13">
      <c r="A2874" t="s">
        <v>4</v>
      </c>
      <c r="B2874" s="4" t="s">
        <v>5</v>
      </c>
      <c r="C2874" s="4" t="s">
        <v>13</v>
      </c>
      <c r="D2874" s="4" t="s">
        <v>13</v>
      </c>
      <c r="E2874" s="4" t="s">
        <v>28</v>
      </c>
      <c r="F2874" s="4" t="s">
        <v>10</v>
      </c>
    </row>
    <row r="2875" spans="1:13">
      <c r="A2875" t="n">
        <v>24261</v>
      </c>
      <c r="B2875" s="28" t="n">
        <v>45</v>
      </c>
      <c r="C2875" s="7" t="n">
        <v>5</v>
      </c>
      <c r="D2875" s="7" t="n">
        <v>3</v>
      </c>
      <c r="E2875" s="7" t="n">
        <v>3.40000009536743</v>
      </c>
      <c r="F2875" s="7" t="n">
        <v>0</v>
      </c>
    </row>
    <row r="2876" spans="1:13">
      <c r="A2876" t="s">
        <v>4</v>
      </c>
      <c r="B2876" s="4" t="s">
        <v>5</v>
      </c>
      <c r="C2876" s="4" t="s">
        <v>13</v>
      </c>
      <c r="D2876" s="4" t="s">
        <v>13</v>
      </c>
      <c r="E2876" s="4" t="s">
        <v>28</v>
      </c>
      <c r="F2876" s="4" t="s">
        <v>10</v>
      </c>
    </row>
    <row r="2877" spans="1:13">
      <c r="A2877" t="n">
        <v>24270</v>
      </c>
      <c r="B2877" s="28" t="n">
        <v>45</v>
      </c>
      <c r="C2877" s="7" t="n">
        <v>11</v>
      </c>
      <c r="D2877" s="7" t="n">
        <v>3</v>
      </c>
      <c r="E2877" s="7" t="n">
        <v>40</v>
      </c>
      <c r="F2877" s="7" t="n">
        <v>0</v>
      </c>
    </row>
    <row r="2878" spans="1:13">
      <c r="A2878" t="s">
        <v>4</v>
      </c>
      <c r="B2878" s="4" t="s">
        <v>5</v>
      </c>
      <c r="C2878" s="4" t="s">
        <v>13</v>
      </c>
      <c r="D2878" s="4" t="s">
        <v>10</v>
      </c>
      <c r="E2878" s="4" t="s">
        <v>6</v>
      </c>
      <c r="F2878" s="4" t="s">
        <v>6</v>
      </c>
      <c r="G2878" s="4" t="s">
        <v>6</v>
      </c>
      <c r="H2878" s="4" t="s">
        <v>6</v>
      </c>
    </row>
    <row r="2879" spans="1:13">
      <c r="A2879" t="n">
        <v>24279</v>
      </c>
      <c r="B2879" s="36" t="n">
        <v>51</v>
      </c>
      <c r="C2879" s="7" t="n">
        <v>3</v>
      </c>
      <c r="D2879" s="7" t="n">
        <v>0</v>
      </c>
      <c r="E2879" s="7" t="s">
        <v>120</v>
      </c>
      <c r="F2879" s="7" t="s">
        <v>120</v>
      </c>
      <c r="G2879" s="7" t="s">
        <v>46</v>
      </c>
      <c r="H2879" s="7" t="s">
        <v>47</v>
      </c>
    </row>
    <row r="2880" spans="1:13">
      <c r="A2880" t="s">
        <v>4</v>
      </c>
      <c r="B2880" s="4" t="s">
        <v>5</v>
      </c>
      <c r="C2880" s="4" t="s">
        <v>13</v>
      </c>
      <c r="D2880" s="4" t="s">
        <v>10</v>
      </c>
    </row>
    <row r="2881" spans="1:9">
      <c r="A2881" t="n">
        <v>24292</v>
      </c>
      <c r="B2881" s="34" t="n">
        <v>58</v>
      </c>
      <c r="C2881" s="7" t="n">
        <v>255</v>
      </c>
      <c r="D2881" s="7" t="n">
        <v>0</v>
      </c>
    </row>
    <row r="2882" spans="1:9">
      <c r="A2882" t="s">
        <v>4</v>
      </c>
      <c r="B2882" s="4" t="s">
        <v>5</v>
      </c>
      <c r="C2882" s="4" t="s">
        <v>13</v>
      </c>
      <c r="D2882" s="4" t="s">
        <v>13</v>
      </c>
      <c r="E2882" s="4" t="s">
        <v>28</v>
      </c>
      <c r="F2882" s="4" t="s">
        <v>28</v>
      </c>
      <c r="G2882" s="4" t="s">
        <v>28</v>
      </c>
      <c r="H2882" s="4" t="s">
        <v>10</v>
      </c>
    </row>
    <row r="2883" spans="1:9">
      <c r="A2883" t="n">
        <v>24296</v>
      </c>
      <c r="B2883" s="28" t="n">
        <v>45</v>
      </c>
      <c r="C2883" s="7" t="n">
        <v>2</v>
      </c>
      <c r="D2883" s="7" t="n">
        <v>3</v>
      </c>
      <c r="E2883" s="7" t="n">
        <v>-51.75</v>
      </c>
      <c r="F2883" s="7" t="n">
        <v>23.3400001525879</v>
      </c>
      <c r="G2883" s="7" t="n">
        <v>24.7000007629395</v>
      </c>
      <c r="H2883" s="7" t="n">
        <v>20000</v>
      </c>
    </row>
    <row r="2884" spans="1:9">
      <c r="A2884" t="s">
        <v>4</v>
      </c>
      <c r="B2884" s="4" t="s">
        <v>5</v>
      </c>
      <c r="C2884" s="4" t="s">
        <v>13</v>
      </c>
      <c r="D2884" s="4" t="s">
        <v>13</v>
      </c>
      <c r="E2884" s="4" t="s">
        <v>28</v>
      </c>
      <c r="F2884" s="4" t="s">
        <v>28</v>
      </c>
      <c r="G2884" s="4" t="s">
        <v>28</v>
      </c>
      <c r="H2884" s="4" t="s">
        <v>10</v>
      </c>
      <c r="I2884" s="4" t="s">
        <v>13</v>
      </c>
    </row>
    <row r="2885" spans="1:9">
      <c r="A2885" t="n">
        <v>24313</v>
      </c>
      <c r="B2885" s="28" t="n">
        <v>45</v>
      </c>
      <c r="C2885" s="7" t="n">
        <v>4</v>
      </c>
      <c r="D2885" s="7" t="n">
        <v>3</v>
      </c>
      <c r="E2885" s="7" t="n">
        <v>346.279998779297</v>
      </c>
      <c r="F2885" s="7" t="n">
        <v>309.920013427734</v>
      </c>
      <c r="G2885" s="7" t="n">
        <v>358</v>
      </c>
      <c r="H2885" s="7" t="n">
        <v>20000</v>
      </c>
      <c r="I2885" s="7" t="n">
        <v>1</v>
      </c>
    </row>
    <row r="2886" spans="1:9">
      <c r="A2886" t="s">
        <v>4</v>
      </c>
      <c r="B2886" s="4" t="s">
        <v>5</v>
      </c>
      <c r="C2886" s="4" t="s">
        <v>13</v>
      </c>
      <c r="D2886" s="4" t="s">
        <v>13</v>
      </c>
      <c r="E2886" s="4" t="s">
        <v>28</v>
      </c>
      <c r="F2886" s="4" t="s">
        <v>10</v>
      </c>
    </row>
    <row r="2887" spans="1:9">
      <c r="A2887" t="n">
        <v>24331</v>
      </c>
      <c r="B2887" s="28" t="n">
        <v>45</v>
      </c>
      <c r="C2887" s="7" t="n">
        <v>5</v>
      </c>
      <c r="D2887" s="7" t="n">
        <v>3</v>
      </c>
      <c r="E2887" s="7" t="n">
        <v>3.29999995231628</v>
      </c>
      <c r="F2887" s="7" t="n">
        <v>2000</v>
      </c>
    </row>
    <row r="2888" spans="1:9">
      <c r="A2888" t="s">
        <v>4</v>
      </c>
      <c r="B2888" s="4" t="s">
        <v>5</v>
      </c>
      <c r="C2888" s="4" t="s">
        <v>13</v>
      </c>
      <c r="D2888" s="4" t="s">
        <v>13</v>
      </c>
      <c r="E2888" s="4" t="s">
        <v>28</v>
      </c>
      <c r="F2888" s="4" t="s">
        <v>10</v>
      </c>
    </row>
    <row r="2889" spans="1:9">
      <c r="A2889" t="n">
        <v>24340</v>
      </c>
      <c r="B2889" s="28" t="n">
        <v>45</v>
      </c>
      <c r="C2889" s="7" t="n">
        <v>11</v>
      </c>
      <c r="D2889" s="7" t="n">
        <v>3</v>
      </c>
      <c r="E2889" s="7" t="n">
        <v>21.1000003814697</v>
      </c>
      <c r="F2889" s="7" t="n">
        <v>20000</v>
      </c>
    </row>
    <row r="2890" spans="1:9">
      <c r="A2890" t="s">
        <v>4</v>
      </c>
      <c r="B2890" s="4" t="s">
        <v>5</v>
      </c>
      <c r="C2890" s="4" t="s">
        <v>13</v>
      </c>
      <c r="D2890" s="4" t="s">
        <v>13</v>
      </c>
      <c r="E2890" s="4" t="s">
        <v>28</v>
      </c>
      <c r="F2890" s="4" t="s">
        <v>10</v>
      </c>
    </row>
    <row r="2891" spans="1:9">
      <c r="A2891" t="n">
        <v>24349</v>
      </c>
      <c r="B2891" s="28" t="n">
        <v>45</v>
      </c>
      <c r="C2891" s="7" t="n">
        <v>5</v>
      </c>
      <c r="D2891" s="7" t="n">
        <v>3</v>
      </c>
      <c r="E2891" s="7" t="n">
        <v>3.29999995231628</v>
      </c>
      <c r="F2891" s="7" t="n">
        <v>10000</v>
      </c>
    </row>
    <row r="2892" spans="1:9">
      <c r="A2892" t="s">
        <v>4</v>
      </c>
      <c r="B2892" s="4" t="s">
        <v>5</v>
      </c>
      <c r="C2892" s="4" t="s">
        <v>13</v>
      </c>
      <c r="D2892" s="4" t="s">
        <v>10</v>
      </c>
      <c r="E2892" s="4" t="s">
        <v>6</v>
      </c>
    </row>
    <row r="2893" spans="1:9">
      <c r="A2893" t="n">
        <v>24358</v>
      </c>
      <c r="B2893" s="36" t="n">
        <v>51</v>
      </c>
      <c r="C2893" s="7" t="n">
        <v>4</v>
      </c>
      <c r="D2893" s="7" t="n">
        <v>7032</v>
      </c>
      <c r="E2893" s="7" t="s">
        <v>162</v>
      </c>
    </row>
    <row r="2894" spans="1:9">
      <c r="A2894" t="s">
        <v>4</v>
      </c>
      <c r="B2894" s="4" t="s">
        <v>5</v>
      </c>
      <c r="C2894" s="4" t="s">
        <v>10</v>
      </c>
    </row>
    <row r="2895" spans="1:9">
      <c r="A2895" t="n">
        <v>24372</v>
      </c>
      <c r="B2895" s="37" t="n">
        <v>16</v>
      </c>
      <c r="C2895" s="7" t="n">
        <v>0</v>
      </c>
    </row>
    <row r="2896" spans="1:9">
      <c r="A2896" t="s">
        <v>4</v>
      </c>
      <c r="B2896" s="4" t="s">
        <v>5</v>
      </c>
      <c r="C2896" s="4" t="s">
        <v>10</v>
      </c>
      <c r="D2896" s="4" t="s">
        <v>13</v>
      </c>
      <c r="E2896" s="4" t="s">
        <v>9</v>
      </c>
      <c r="F2896" s="4" t="s">
        <v>38</v>
      </c>
      <c r="G2896" s="4" t="s">
        <v>13</v>
      </c>
      <c r="H2896" s="4" t="s">
        <v>13</v>
      </c>
      <c r="I2896" s="4" t="s">
        <v>13</v>
      </c>
      <c r="J2896" s="4" t="s">
        <v>9</v>
      </c>
      <c r="K2896" s="4" t="s">
        <v>38</v>
      </c>
      <c r="L2896" s="4" t="s">
        <v>13</v>
      </c>
      <c r="M2896" s="4" t="s">
        <v>13</v>
      </c>
      <c r="N2896" s="4" t="s">
        <v>13</v>
      </c>
      <c r="O2896" s="4" t="s">
        <v>9</v>
      </c>
      <c r="P2896" s="4" t="s">
        <v>38</v>
      </c>
      <c r="Q2896" s="4" t="s">
        <v>13</v>
      </c>
      <c r="R2896" s="4" t="s">
        <v>13</v>
      </c>
    </row>
    <row r="2897" spans="1:18">
      <c r="A2897" t="n">
        <v>24375</v>
      </c>
      <c r="B2897" s="38" t="n">
        <v>26</v>
      </c>
      <c r="C2897" s="7" t="n">
        <v>7032</v>
      </c>
      <c r="D2897" s="7" t="n">
        <v>17</v>
      </c>
      <c r="E2897" s="7" t="n">
        <v>18335</v>
      </c>
      <c r="F2897" s="7" t="s">
        <v>240</v>
      </c>
      <c r="G2897" s="7" t="n">
        <v>2</v>
      </c>
      <c r="H2897" s="7" t="n">
        <v>3</v>
      </c>
      <c r="I2897" s="7" t="n">
        <v>17</v>
      </c>
      <c r="J2897" s="7" t="n">
        <v>18336</v>
      </c>
      <c r="K2897" s="7" t="s">
        <v>241</v>
      </c>
      <c r="L2897" s="7" t="n">
        <v>2</v>
      </c>
      <c r="M2897" s="7" t="n">
        <v>3</v>
      </c>
      <c r="N2897" s="7" t="n">
        <v>17</v>
      </c>
      <c r="O2897" s="7" t="n">
        <v>18337</v>
      </c>
      <c r="P2897" s="7" t="s">
        <v>242</v>
      </c>
      <c r="Q2897" s="7" t="n">
        <v>2</v>
      </c>
      <c r="R2897" s="7" t="n">
        <v>0</v>
      </c>
    </row>
    <row r="2898" spans="1:18">
      <c r="A2898" t="s">
        <v>4</v>
      </c>
      <c r="B2898" s="4" t="s">
        <v>5</v>
      </c>
    </row>
    <row r="2899" spans="1:18">
      <c r="A2899" t="n">
        <v>24621</v>
      </c>
      <c r="B2899" s="32" t="n">
        <v>28</v>
      </c>
    </row>
    <row r="2900" spans="1:18">
      <c r="A2900" t="s">
        <v>4</v>
      </c>
      <c r="B2900" s="4" t="s">
        <v>5</v>
      </c>
      <c r="C2900" s="4" t="s">
        <v>10</v>
      </c>
      <c r="D2900" s="4" t="s">
        <v>13</v>
      </c>
    </row>
    <row r="2901" spans="1:18">
      <c r="A2901" t="n">
        <v>24622</v>
      </c>
      <c r="B2901" s="40" t="n">
        <v>89</v>
      </c>
      <c r="C2901" s="7" t="n">
        <v>65533</v>
      </c>
      <c r="D2901" s="7" t="n">
        <v>1</v>
      </c>
    </row>
    <row r="2902" spans="1:18">
      <c r="A2902" t="s">
        <v>4</v>
      </c>
      <c r="B2902" s="4" t="s">
        <v>5</v>
      </c>
      <c r="C2902" s="4" t="s">
        <v>13</v>
      </c>
      <c r="D2902" s="4" t="s">
        <v>10</v>
      </c>
      <c r="E2902" s="4" t="s">
        <v>6</v>
      </c>
    </row>
    <row r="2903" spans="1:18">
      <c r="A2903" t="n">
        <v>24626</v>
      </c>
      <c r="B2903" s="36" t="n">
        <v>51</v>
      </c>
      <c r="C2903" s="7" t="n">
        <v>4</v>
      </c>
      <c r="D2903" s="7" t="n">
        <v>0</v>
      </c>
      <c r="E2903" s="7" t="s">
        <v>243</v>
      </c>
    </row>
    <row r="2904" spans="1:18">
      <c r="A2904" t="s">
        <v>4</v>
      </c>
      <c r="B2904" s="4" t="s">
        <v>5</v>
      </c>
      <c r="C2904" s="4" t="s">
        <v>10</v>
      </c>
    </row>
    <row r="2905" spans="1:18">
      <c r="A2905" t="n">
        <v>24641</v>
      </c>
      <c r="B2905" s="37" t="n">
        <v>16</v>
      </c>
      <c r="C2905" s="7" t="n">
        <v>0</v>
      </c>
    </row>
    <row r="2906" spans="1:18">
      <c r="A2906" t="s">
        <v>4</v>
      </c>
      <c r="B2906" s="4" t="s">
        <v>5</v>
      </c>
      <c r="C2906" s="4" t="s">
        <v>10</v>
      </c>
      <c r="D2906" s="4" t="s">
        <v>13</v>
      </c>
      <c r="E2906" s="4" t="s">
        <v>9</v>
      </c>
      <c r="F2906" s="4" t="s">
        <v>38</v>
      </c>
      <c r="G2906" s="4" t="s">
        <v>13</v>
      </c>
      <c r="H2906" s="4" t="s">
        <v>13</v>
      </c>
    </row>
    <row r="2907" spans="1:18">
      <c r="A2907" t="n">
        <v>24644</v>
      </c>
      <c r="B2907" s="38" t="n">
        <v>26</v>
      </c>
      <c r="C2907" s="7" t="n">
        <v>0</v>
      </c>
      <c r="D2907" s="7" t="n">
        <v>17</v>
      </c>
      <c r="E2907" s="7" t="n">
        <v>52347</v>
      </c>
      <c r="F2907" s="7" t="s">
        <v>244</v>
      </c>
      <c r="G2907" s="7" t="n">
        <v>2</v>
      </c>
      <c r="H2907" s="7" t="n">
        <v>0</v>
      </c>
    </row>
    <row r="2908" spans="1:18">
      <c r="A2908" t="s">
        <v>4</v>
      </c>
      <c r="B2908" s="4" t="s">
        <v>5</v>
      </c>
    </row>
    <row r="2909" spans="1:18">
      <c r="A2909" t="n">
        <v>24661</v>
      </c>
      <c r="B2909" s="32" t="n">
        <v>28</v>
      </c>
    </row>
    <row r="2910" spans="1:18">
      <c r="A2910" t="s">
        <v>4</v>
      </c>
      <c r="B2910" s="4" t="s">
        <v>5</v>
      </c>
      <c r="C2910" s="4" t="s">
        <v>13</v>
      </c>
      <c r="D2910" s="4" t="s">
        <v>10</v>
      </c>
      <c r="E2910" s="4" t="s">
        <v>6</v>
      </c>
    </row>
    <row r="2911" spans="1:18">
      <c r="A2911" t="n">
        <v>24662</v>
      </c>
      <c r="B2911" s="36" t="n">
        <v>51</v>
      </c>
      <c r="C2911" s="7" t="n">
        <v>4</v>
      </c>
      <c r="D2911" s="7" t="n">
        <v>7032</v>
      </c>
      <c r="E2911" s="7" t="s">
        <v>137</v>
      </c>
    </row>
    <row r="2912" spans="1:18">
      <c r="A2912" t="s">
        <v>4</v>
      </c>
      <c r="B2912" s="4" t="s">
        <v>5</v>
      </c>
      <c r="C2912" s="4" t="s">
        <v>10</v>
      </c>
    </row>
    <row r="2913" spans="1:18">
      <c r="A2913" t="n">
        <v>24676</v>
      </c>
      <c r="B2913" s="37" t="n">
        <v>16</v>
      </c>
      <c r="C2913" s="7" t="n">
        <v>0</v>
      </c>
    </row>
    <row r="2914" spans="1:18">
      <c r="A2914" t="s">
        <v>4</v>
      </c>
      <c r="B2914" s="4" t="s">
        <v>5</v>
      </c>
      <c r="C2914" s="4" t="s">
        <v>10</v>
      </c>
      <c r="D2914" s="4" t="s">
        <v>13</v>
      </c>
      <c r="E2914" s="4" t="s">
        <v>9</v>
      </c>
      <c r="F2914" s="4" t="s">
        <v>38</v>
      </c>
      <c r="G2914" s="4" t="s">
        <v>13</v>
      </c>
      <c r="H2914" s="4" t="s">
        <v>13</v>
      </c>
      <c r="I2914" s="4" t="s">
        <v>13</v>
      </c>
      <c r="J2914" s="4" t="s">
        <v>9</v>
      </c>
      <c r="K2914" s="4" t="s">
        <v>38</v>
      </c>
      <c r="L2914" s="4" t="s">
        <v>13</v>
      </c>
      <c r="M2914" s="4" t="s">
        <v>13</v>
      </c>
      <c r="N2914" s="4" t="s">
        <v>13</v>
      </c>
      <c r="O2914" s="4" t="s">
        <v>9</v>
      </c>
      <c r="P2914" s="4" t="s">
        <v>38</v>
      </c>
      <c r="Q2914" s="4" t="s">
        <v>13</v>
      </c>
      <c r="R2914" s="4" t="s">
        <v>13</v>
      </c>
      <c r="S2914" s="4" t="s">
        <v>13</v>
      </c>
      <c r="T2914" s="4" t="s">
        <v>9</v>
      </c>
      <c r="U2914" s="4" t="s">
        <v>38</v>
      </c>
      <c r="V2914" s="4" t="s">
        <v>13</v>
      </c>
      <c r="W2914" s="4" t="s">
        <v>13</v>
      </c>
    </row>
    <row r="2915" spans="1:18">
      <c r="A2915" t="n">
        <v>24679</v>
      </c>
      <c r="B2915" s="38" t="n">
        <v>26</v>
      </c>
      <c r="C2915" s="7" t="n">
        <v>7032</v>
      </c>
      <c r="D2915" s="7" t="n">
        <v>17</v>
      </c>
      <c r="E2915" s="7" t="n">
        <v>18338</v>
      </c>
      <c r="F2915" s="7" t="s">
        <v>245</v>
      </c>
      <c r="G2915" s="7" t="n">
        <v>2</v>
      </c>
      <c r="H2915" s="7" t="n">
        <v>3</v>
      </c>
      <c r="I2915" s="7" t="n">
        <v>17</v>
      </c>
      <c r="J2915" s="7" t="n">
        <v>18339</v>
      </c>
      <c r="K2915" s="7" t="s">
        <v>246</v>
      </c>
      <c r="L2915" s="7" t="n">
        <v>2</v>
      </c>
      <c r="M2915" s="7" t="n">
        <v>3</v>
      </c>
      <c r="N2915" s="7" t="n">
        <v>17</v>
      </c>
      <c r="O2915" s="7" t="n">
        <v>18340</v>
      </c>
      <c r="P2915" s="7" t="s">
        <v>247</v>
      </c>
      <c r="Q2915" s="7" t="n">
        <v>2</v>
      </c>
      <c r="R2915" s="7" t="n">
        <v>3</v>
      </c>
      <c r="S2915" s="7" t="n">
        <v>17</v>
      </c>
      <c r="T2915" s="7" t="n">
        <v>18341</v>
      </c>
      <c r="U2915" s="7" t="s">
        <v>248</v>
      </c>
      <c r="V2915" s="7" t="n">
        <v>2</v>
      </c>
      <c r="W2915" s="7" t="n">
        <v>0</v>
      </c>
    </row>
    <row r="2916" spans="1:18">
      <c r="A2916" t="s">
        <v>4</v>
      </c>
      <c r="B2916" s="4" t="s">
        <v>5</v>
      </c>
    </row>
    <row r="2917" spans="1:18">
      <c r="A2917" t="n">
        <v>25054</v>
      </c>
      <c r="B2917" s="32" t="n">
        <v>28</v>
      </c>
    </row>
    <row r="2918" spans="1:18">
      <c r="A2918" t="s">
        <v>4</v>
      </c>
      <c r="B2918" s="4" t="s">
        <v>5</v>
      </c>
      <c r="C2918" s="4" t="s">
        <v>10</v>
      </c>
      <c r="D2918" s="4" t="s">
        <v>13</v>
      </c>
    </row>
    <row r="2919" spans="1:18">
      <c r="A2919" t="n">
        <v>25055</v>
      </c>
      <c r="B2919" s="40" t="n">
        <v>89</v>
      </c>
      <c r="C2919" s="7" t="n">
        <v>65533</v>
      </c>
      <c r="D2919" s="7" t="n">
        <v>1</v>
      </c>
    </row>
    <row r="2920" spans="1:18">
      <c r="A2920" t="s">
        <v>4</v>
      </c>
      <c r="B2920" s="4" t="s">
        <v>5</v>
      </c>
      <c r="C2920" s="4" t="s">
        <v>13</v>
      </c>
      <c r="D2920" s="4" t="s">
        <v>10</v>
      </c>
      <c r="E2920" s="4" t="s">
        <v>28</v>
      </c>
    </row>
    <row r="2921" spans="1:18">
      <c r="A2921" t="n">
        <v>25059</v>
      </c>
      <c r="B2921" s="34" t="n">
        <v>58</v>
      </c>
      <c r="C2921" s="7" t="n">
        <v>101</v>
      </c>
      <c r="D2921" s="7" t="n">
        <v>500</v>
      </c>
      <c r="E2921" s="7" t="n">
        <v>1</v>
      </c>
    </row>
    <row r="2922" spans="1:18">
      <c r="A2922" t="s">
        <v>4</v>
      </c>
      <c r="B2922" s="4" t="s">
        <v>5</v>
      </c>
      <c r="C2922" s="4" t="s">
        <v>13</v>
      </c>
      <c r="D2922" s="4" t="s">
        <v>10</v>
      </c>
    </row>
    <row r="2923" spans="1:18">
      <c r="A2923" t="n">
        <v>25067</v>
      </c>
      <c r="B2923" s="34" t="n">
        <v>58</v>
      </c>
      <c r="C2923" s="7" t="n">
        <v>254</v>
      </c>
      <c r="D2923" s="7" t="n">
        <v>0</v>
      </c>
    </row>
    <row r="2924" spans="1:18">
      <c r="A2924" t="s">
        <v>4</v>
      </c>
      <c r="B2924" s="4" t="s">
        <v>5</v>
      </c>
      <c r="C2924" s="4" t="s">
        <v>13</v>
      </c>
      <c r="D2924" s="4" t="s">
        <v>13</v>
      </c>
      <c r="E2924" s="4" t="s">
        <v>28</v>
      </c>
      <c r="F2924" s="4" t="s">
        <v>28</v>
      </c>
      <c r="G2924" s="4" t="s">
        <v>28</v>
      </c>
      <c r="H2924" s="4" t="s">
        <v>10</v>
      </c>
    </row>
    <row r="2925" spans="1:18">
      <c r="A2925" t="n">
        <v>25071</v>
      </c>
      <c r="B2925" s="28" t="n">
        <v>45</v>
      </c>
      <c r="C2925" s="7" t="n">
        <v>2</v>
      </c>
      <c r="D2925" s="7" t="n">
        <v>3</v>
      </c>
      <c r="E2925" s="7" t="n">
        <v>-50.8499984741211</v>
      </c>
      <c r="F2925" s="7" t="n">
        <v>24.0200004577637</v>
      </c>
      <c r="G2925" s="7" t="n">
        <v>23.5400009155273</v>
      </c>
      <c r="H2925" s="7" t="n">
        <v>0</v>
      </c>
    </row>
    <row r="2926" spans="1:18">
      <c r="A2926" t="s">
        <v>4</v>
      </c>
      <c r="B2926" s="4" t="s">
        <v>5</v>
      </c>
      <c r="C2926" s="4" t="s">
        <v>13</v>
      </c>
      <c r="D2926" s="4" t="s">
        <v>13</v>
      </c>
      <c r="E2926" s="4" t="s">
        <v>28</v>
      </c>
      <c r="F2926" s="4" t="s">
        <v>28</v>
      </c>
      <c r="G2926" s="4" t="s">
        <v>28</v>
      </c>
      <c r="H2926" s="4" t="s">
        <v>10</v>
      </c>
      <c r="I2926" s="4" t="s">
        <v>13</v>
      </c>
    </row>
    <row r="2927" spans="1:18">
      <c r="A2927" t="n">
        <v>25088</v>
      </c>
      <c r="B2927" s="28" t="n">
        <v>45</v>
      </c>
      <c r="C2927" s="7" t="n">
        <v>4</v>
      </c>
      <c r="D2927" s="7" t="n">
        <v>3</v>
      </c>
      <c r="E2927" s="7" t="n">
        <v>9.02999973297119</v>
      </c>
      <c r="F2927" s="7" t="n">
        <v>296.690002441406</v>
      </c>
      <c r="G2927" s="7" t="n">
        <v>2</v>
      </c>
      <c r="H2927" s="7" t="n">
        <v>0</v>
      </c>
      <c r="I2927" s="7" t="n">
        <v>0</v>
      </c>
    </row>
    <row r="2928" spans="1:18">
      <c r="A2928" t="s">
        <v>4</v>
      </c>
      <c r="B2928" s="4" t="s">
        <v>5</v>
      </c>
      <c r="C2928" s="4" t="s">
        <v>13</v>
      </c>
      <c r="D2928" s="4" t="s">
        <v>13</v>
      </c>
      <c r="E2928" s="4" t="s">
        <v>28</v>
      </c>
      <c r="F2928" s="4" t="s">
        <v>10</v>
      </c>
    </row>
    <row r="2929" spans="1:23">
      <c r="A2929" t="n">
        <v>25106</v>
      </c>
      <c r="B2929" s="28" t="n">
        <v>45</v>
      </c>
      <c r="C2929" s="7" t="n">
        <v>5</v>
      </c>
      <c r="D2929" s="7" t="n">
        <v>3</v>
      </c>
      <c r="E2929" s="7" t="n">
        <v>0.899999976158142</v>
      </c>
      <c r="F2929" s="7" t="n">
        <v>0</v>
      </c>
    </row>
    <row r="2930" spans="1:23">
      <c r="A2930" t="s">
        <v>4</v>
      </c>
      <c r="B2930" s="4" t="s">
        <v>5</v>
      </c>
      <c r="C2930" s="4" t="s">
        <v>13</v>
      </c>
      <c r="D2930" s="4" t="s">
        <v>13</v>
      </c>
      <c r="E2930" s="4" t="s">
        <v>28</v>
      </c>
      <c r="F2930" s="4" t="s">
        <v>10</v>
      </c>
    </row>
    <row r="2931" spans="1:23">
      <c r="A2931" t="n">
        <v>25115</v>
      </c>
      <c r="B2931" s="28" t="n">
        <v>45</v>
      </c>
      <c r="C2931" s="7" t="n">
        <v>11</v>
      </c>
      <c r="D2931" s="7" t="n">
        <v>3</v>
      </c>
      <c r="E2931" s="7" t="n">
        <v>40</v>
      </c>
      <c r="F2931" s="7" t="n">
        <v>0</v>
      </c>
    </row>
    <row r="2932" spans="1:23">
      <c r="A2932" t="s">
        <v>4</v>
      </c>
      <c r="B2932" s="4" t="s">
        <v>5</v>
      </c>
      <c r="C2932" s="4" t="s">
        <v>10</v>
      </c>
      <c r="D2932" s="4" t="s">
        <v>13</v>
      </c>
      <c r="E2932" s="4" t="s">
        <v>6</v>
      </c>
      <c r="F2932" s="4" t="s">
        <v>28</v>
      </c>
      <c r="G2932" s="4" t="s">
        <v>28</v>
      </c>
      <c r="H2932" s="4" t="s">
        <v>28</v>
      </c>
    </row>
    <row r="2933" spans="1:23">
      <c r="A2933" t="n">
        <v>25124</v>
      </c>
      <c r="B2933" s="49" t="n">
        <v>48</v>
      </c>
      <c r="C2933" s="7" t="n">
        <v>0</v>
      </c>
      <c r="D2933" s="7" t="n">
        <v>0</v>
      </c>
      <c r="E2933" s="7" t="s">
        <v>205</v>
      </c>
      <c r="F2933" s="7" t="n">
        <v>0</v>
      </c>
      <c r="G2933" s="7" t="n">
        <v>1</v>
      </c>
      <c r="H2933" s="7" t="n">
        <v>0</v>
      </c>
    </row>
    <row r="2934" spans="1:23">
      <c r="A2934" t="s">
        <v>4</v>
      </c>
      <c r="B2934" s="4" t="s">
        <v>5</v>
      </c>
      <c r="C2934" s="4" t="s">
        <v>13</v>
      </c>
      <c r="D2934" s="4" t="s">
        <v>10</v>
      </c>
    </row>
    <row r="2935" spans="1:23">
      <c r="A2935" t="n">
        <v>25149</v>
      </c>
      <c r="B2935" s="34" t="n">
        <v>58</v>
      </c>
      <c r="C2935" s="7" t="n">
        <v>255</v>
      </c>
      <c r="D2935" s="7" t="n">
        <v>0</v>
      </c>
    </row>
    <row r="2936" spans="1:23">
      <c r="A2936" t="s">
        <v>4</v>
      </c>
      <c r="B2936" s="4" t="s">
        <v>5</v>
      </c>
      <c r="C2936" s="4" t="s">
        <v>13</v>
      </c>
      <c r="D2936" s="4" t="s">
        <v>10</v>
      </c>
      <c r="E2936" s="4" t="s">
        <v>6</v>
      </c>
    </row>
    <row r="2937" spans="1:23">
      <c r="A2937" t="n">
        <v>25153</v>
      </c>
      <c r="B2937" s="36" t="n">
        <v>51</v>
      </c>
      <c r="C2937" s="7" t="n">
        <v>4</v>
      </c>
      <c r="D2937" s="7" t="n">
        <v>0</v>
      </c>
      <c r="E2937" s="7" t="s">
        <v>122</v>
      </c>
    </row>
    <row r="2938" spans="1:23">
      <c r="A2938" t="s">
        <v>4</v>
      </c>
      <c r="B2938" s="4" t="s">
        <v>5</v>
      </c>
      <c r="C2938" s="4" t="s">
        <v>10</v>
      </c>
    </row>
    <row r="2939" spans="1:23">
      <c r="A2939" t="n">
        <v>25166</v>
      </c>
      <c r="B2939" s="37" t="n">
        <v>16</v>
      </c>
      <c r="C2939" s="7" t="n">
        <v>0</v>
      </c>
    </row>
    <row r="2940" spans="1:23">
      <c r="A2940" t="s">
        <v>4</v>
      </c>
      <c r="B2940" s="4" t="s">
        <v>5</v>
      </c>
      <c r="C2940" s="4" t="s">
        <v>10</v>
      </c>
      <c r="D2940" s="4" t="s">
        <v>13</v>
      </c>
      <c r="E2940" s="4" t="s">
        <v>9</v>
      </c>
      <c r="F2940" s="4" t="s">
        <v>38</v>
      </c>
      <c r="G2940" s="4" t="s">
        <v>13</v>
      </c>
      <c r="H2940" s="4" t="s">
        <v>13</v>
      </c>
      <c r="I2940" s="4" t="s">
        <v>13</v>
      </c>
      <c r="J2940" s="4" t="s">
        <v>9</v>
      </c>
      <c r="K2940" s="4" t="s">
        <v>38</v>
      </c>
      <c r="L2940" s="4" t="s">
        <v>13</v>
      </c>
      <c r="M2940" s="4" t="s">
        <v>13</v>
      </c>
      <c r="N2940" s="4" t="s">
        <v>13</v>
      </c>
      <c r="O2940" s="4" t="s">
        <v>9</v>
      </c>
      <c r="P2940" s="4" t="s">
        <v>38</v>
      </c>
      <c r="Q2940" s="4" t="s">
        <v>13</v>
      </c>
      <c r="R2940" s="4" t="s">
        <v>13</v>
      </c>
    </row>
    <row r="2941" spans="1:23">
      <c r="A2941" t="n">
        <v>25169</v>
      </c>
      <c r="B2941" s="38" t="n">
        <v>26</v>
      </c>
      <c r="C2941" s="7" t="n">
        <v>0</v>
      </c>
      <c r="D2941" s="7" t="n">
        <v>17</v>
      </c>
      <c r="E2941" s="7" t="n">
        <v>52348</v>
      </c>
      <c r="F2941" s="7" t="s">
        <v>249</v>
      </c>
      <c r="G2941" s="7" t="n">
        <v>2</v>
      </c>
      <c r="H2941" s="7" t="n">
        <v>3</v>
      </c>
      <c r="I2941" s="7" t="n">
        <v>17</v>
      </c>
      <c r="J2941" s="7" t="n">
        <v>52349</v>
      </c>
      <c r="K2941" s="7" t="s">
        <v>250</v>
      </c>
      <c r="L2941" s="7" t="n">
        <v>2</v>
      </c>
      <c r="M2941" s="7" t="n">
        <v>3</v>
      </c>
      <c r="N2941" s="7" t="n">
        <v>17</v>
      </c>
      <c r="O2941" s="7" t="n">
        <v>52350</v>
      </c>
      <c r="P2941" s="7" t="s">
        <v>251</v>
      </c>
      <c r="Q2941" s="7" t="n">
        <v>2</v>
      </c>
      <c r="R2941" s="7" t="n">
        <v>0</v>
      </c>
    </row>
    <row r="2942" spans="1:23">
      <c r="A2942" t="s">
        <v>4</v>
      </c>
      <c r="B2942" s="4" t="s">
        <v>5</v>
      </c>
    </row>
    <row r="2943" spans="1:23">
      <c r="A2943" t="n">
        <v>25338</v>
      </c>
      <c r="B2943" s="32" t="n">
        <v>28</v>
      </c>
    </row>
    <row r="2944" spans="1:23">
      <c r="A2944" t="s">
        <v>4</v>
      </c>
      <c r="B2944" s="4" t="s">
        <v>5</v>
      </c>
      <c r="C2944" s="4" t="s">
        <v>10</v>
      </c>
      <c r="D2944" s="4" t="s">
        <v>13</v>
      </c>
    </row>
    <row r="2945" spans="1:18">
      <c r="A2945" t="n">
        <v>25339</v>
      </c>
      <c r="B2945" s="40" t="n">
        <v>89</v>
      </c>
      <c r="C2945" s="7" t="n">
        <v>65533</v>
      </c>
      <c r="D2945" s="7" t="n">
        <v>1</v>
      </c>
    </row>
    <row r="2946" spans="1:18">
      <c r="A2946" t="s">
        <v>4</v>
      </c>
      <c r="B2946" s="4" t="s">
        <v>5</v>
      </c>
      <c r="C2946" s="4" t="s">
        <v>13</v>
      </c>
      <c r="D2946" s="4" t="s">
        <v>10</v>
      </c>
      <c r="E2946" s="4" t="s">
        <v>28</v>
      </c>
    </row>
    <row r="2947" spans="1:18">
      <c r="A2947" t="n">
        <v>25343</v>
      </c>
      <c r="B2947" s="34" t="n">
        <v>58</v>
      </c>
      <c r="C2947" s="7" t="n">
        <v>101</v>
      </c>
      <c r="D2947" s="7" t="n">
        <v>500</v>
      </c>
      <c r="E2947" s="7" t="n">
        <v>1</v>
      </c>
    </row>
    <row r="2948" spans="1:18">
      <c r="A2948" t="s">
        <v>4</v>
      </c>
      <c r="B2948" s="4" t="s">
        <v>5</v>
      </c>
      <c r="C2948" s="4" t="s">
        <v>13</v>
      </c>
      <c r="D2948" s="4" t="s">
        <v>10</v>
      </c>
    </row>
    <row r="2949" spans="1:18">
      <c r="A2949" t="n">
        <v>25351</v>
      </c>
      <c r="B2949" s="34" t="n">
        <v>58</v>
      </c>
      <c r="C2949" s="7" t="n">
        <v>254</v>
      </c>
      <c r="D2949" s="7" t="n">
        <v>0</v>
      </c>
    </row>
    <row r="2950" spans="1:18">
      <c r="A2950" t="s">
        <v>4</v>
      </c>
      <c r="B2950" s="4" t="s">
        <v>5</v>
      </c>
      <c r="C2950" s="4" t="s">
        <v>13</v>
      </c>
      <c r="D2950" s="4" t="s">
        <v>10</v>
      </c>
      <c r="E2950" s="4" t="s">
        <v>6</v>
      </c>
      <c r="F2950" s="4" t="s">
        <v>6</v>
      </c>
      <c r="G2950" s="4" t="s">
        <v>6</v>
      </c>
      <c r="H2950" s="4" t="s">
        <v>6</v>
      </c>
    </row>
    <row r="2951" spans="1:18">
      <c r="A2951" t="n">
        <v>25355</v>
      </c>
      <c r="B2951" s="36" t="n">
        <v>51</v>
      </c>
      <c r="C2951" s="7" t="n">
        <v>3</v>
      </c>
      <c r="D2951" s="7" t="n">
        <v>0</v>
      </c>
      <c r="E2951" s="7" t="s">
        <v>177</v>
      </c>
      <c r="F2951" s="7" t="s">
        <v>47</v>
      </c>
      <c r="G2951" s="7" t="s">
        <v>46</v>
      </c>
      <c r="H2951" s="7" t="s">
        <v>47</v>
      </c>
    </row>
    <row r="2952" spans="1:18">
      <c r="A2952" t="s">
        <v>4</v>
      </c>
      <c r="B2952" s="4" t="s">
        <v>5</v>
      </c>
      <c r="C2952" s="4" t="s">
        <v>10</v>
      </c>
      <c r="D2952" s="4" t="s">
        <v>9</v>
      </c>
    </row>
    <row r="2953" spans="1:18">
      <c r="A2953" t="n">
        <v>25368</v>
      </c>
      <c r="B2953" s="63" t="n">
        <v>44</v>
      </c>
      <c r="C2953" s="7" t="n">
        <v>0</v>
      </c>
      <c r="D2953" s="7" t="n">
        <v>32768</v>
      </c>
    </row>
    <row r="2954" spans="1:18">
      <c r="A2954" t="s">
        <v>4</v>
      </c>
      <c r="B2954" s="4" t="s">
        <v>5</v>
      </c>
      <c r="C2954" s="4" t="s">
        <v>13</v>
      </c>
      <c r="D2954" s="4" t="s">
        <v>13</v>
      </c>
      <c r="E2954" s="4" t="s">
        <v>28</v>
      </c>
      <c r="F2954" s="4" t="s">
        <v>28</v>
      </c>
      <c r="G2954" s="4" t="s">
        <v>28</v>
      </c>
      <c r="H2954" s="4" t="s">
        <v>10</v>
      </c>
    </row>
    <row r="2955" spans="1:18">
      <c r="A2955" t="n">
        <v>25375</v>
      </c>
      <c r="B2955" s="28" t="n">
        <v>45</v>
      </c>
      <c r="C2955" s="7" t="n">
        <v>2</v>
      </c>
      <c r="D2955" s="7" t="n">
        <v>3</v>
      </c>
      <c r="E2955" s="7" t="n">
        <v>-51.3400001525879</v>
      </c>
      <c r="F2955" s="7" t="n">
        <v>23.8899993896484</v>
      </c>
      <c r="G2955" s="7" t="n">
        <v>22.9799995422363</v>
      </c>
      <c r="H2955" s="7" t="n">
        <v>0</v>
      </c>
    </row>
    <row r="2956" spans="1:18">
      <c r="A2956" t="s">
        <v>4</v>
      </c>
      <c r="B2956" s="4" t="s">
        <v>5</v>
      </c>
      <c r="C2956" s="4" t="s">
        <v>13</v>
      </c>
      <c r="D2956" s="4" t="s">
        <v>13</v>
      </c>
      <c r="E2956" s="4" t="s">
        <v>28</v>
      </c>
      <c r="F2956" s="4" t="s">
        <v>28</v>
      </c>
      <c r="G2956" s="4" t="s">
        <v>28</v>
      </c>
      <c r="H2956" s="4" t="s">
        <v>10</v>
      </c>
      <c r="I2956" s="4" t="s">
        <v>13</v>
      </c>
    </row>
    <row r="2957" spans="1:18">
      <c r="A2957" t="n">
        <v>25392</v>
      </c>
      <c r="B2957" s="28" t="n">
        <v>45</v>
      </c>
      <c r="C2957" s="7" t="n">
        <v>4</v>
      </c>
      <c r="D2957" s="7" t="n">
        <v>3</v>
      </c>
      <c r="E2957" s="7" t="n">
        <v>5.26999998092651</v>
      </c>
      <c r="F2957" s="7" t="n">
        <v>181.539993286133</v>
      </c>
      <c r="G2957" s="7" t="n">
        <v>360</v>
      </c>
      <c r="H2957" s="7" t="n">
        <v>0</v>
      </c>
      <c r="I2957" s="7" t="n">
        <v>0</v>
      </c>
    </row>
    <row r="2958" spans="1:18">
      <c r="A2958" t="s">
        <v>4</v>
      </c>
      <c r="B2958" s="4" t="s">
        <v>5</v>
      </c>
      <c r="C2958" s="4" t="s">
        <v>13</v>
      </c>
      <c r="D2958" s="4" t="s">
        <v>13</v>
      </c>
      <c r="E2958" s="4" t="s">
        <v>28</v>
      </c>
      <c r="F2958" s="4" t="s">
        <v>10</v>
      </c>
    </row>
    <row r="2959" spans="1:18">
      <c r="A2959" t="n">
        <v>25410</v>
      </c>
      <c r="B2959" s="28" t="n">
        <v>45</v>
      </c>
      <c r="C2959" s="7" t="n">
        <v>5</v>
      </c>
      <c r="D2959" s="7" t="n">
        <v>3</v>
      </c>
      <c r="E2959" s="7" t="n">
        <v>1.70000004768372</v>
      </c>
      <c r="F2959" s="7" t="n">
        <v>0</v>
      </c>
    </row>
    <row r="2960" spans="1:18">
      <c r="A2960" t="s">
        <v>4</v>
      </c>
      <c r="B2960" s="4" t="s">
        <v>5</v>
      </c>
      <c r="C2960" s="4" t="s">
        <v>13</v>
      </c>
      <c r="D2960" s="4" t="s">
        <v>13</v>
      </c>
      <c r="E2960" s="4" t="s">
        <v>28</v>
      </c>
      <c r="F2960" s="4" t="s">
        <v>10</v>
      </c>
    </row>
    <row r="2961" spans="1:9">
      <c r="A2961" t="n">
        <v>25419</v>
      </c>
      <c r="B2961" s="28" t="n">
        <v>45</v>
      </c>
      <c r="C2961" s="7" t="n">
        <v>11</v>
      </c>
      <c r="D2961" s="7" t="n">
        <v>3</v>
      </c>
      <c r="E2961" s="7" t="n">
        <v>39.4000015258789</v>
      </c>
      <c r="F2961" s="7" t="n">
        <v>0</v>
      </c>
    </row>
    <row r="2962" spans="1:9">
      <c r="A2962" t="s">
        <v>4</v>
      </c>
      <c r="B2962" s="4" t="s">
        <v>5</v>
      </c>
      <c r="C2962" s="4" t="s">
        <v>13</v>
      </c>
      <c r="D2962" s="4" t="s">
        <v>13</v>
      </c>
      <c r="E2962" s="4" t="s">
        <v>28</v>
      </c>
      <c r="F2962" s="4" t="s">
        <v>28</v>
      </c>
      <c r="G2962" s="4" t="s">
        <v>28</v>
      </c>
      <c r="H2962" s="4" t="s">
        <v>10</v>
      </c>
    </row>
    <row r="2963" spans="1:9">
      <c r="A2963" t="n">
        <v>25428</v>
      </c>
      <c r="B2963" s="28" t="n">
        <v>45</v>
      </c>
      <c r="C2963" s="7" t="n">
        <v>2</v>
      </c>
      <c r="D2963" s="7" t="n">
        <v>3</v>
      </c>
      <c r="E2963" s="7" t="n">
        <v>-51.3400001525879</v>
      </c>
      <c r="F2963" s="7" t="n">
        <v>23.8899993896484</v>
      </c>
      <c r="G2963" s="7" t="n">
        <v>22.9799995422363</v>
      </c>
      <c r="H2963" s="7" t="n">
        <v>0</v>
      </c>
    </row>
    <row r="2964" spans="1:9">
      <c r="A2964" t="s">
        <v>4</v>
      </c>
      <c r="B2964" s="4" t="s">
        <v>5</v>
      </c>
      <c r="C2964" s="4" t="s">
        <v>13</v>
      </c>
      <c r="D2964" s="4" t="s">
        <v>13</v>
      </c>
      <c r="E2964" s="4" t="s">
        <v>28</v>
      </c>
      <c r="F2964" s="4" t="s">
        <v>28</v>
      </c>
      <c r="G2964" s="4" t="s">
        <v>28</v>
      </c>
      <c r="H2964" s="4" t="s">
        <v>10</v>
      </c>
      <c r="I2964" s="4" t="s">
        <v>13</v>
      </c>
    </row>
    <row r="2965" spans="1:9">
      <c r="A2965" t="n">
        <v>25445</v>
      </c>
      <c r="B2965" s="28" t="n">
        <v>45</v>
      </c>
      <c r="C2965" s="7" t="n">
        <v>4</v>
      </c>
      <c r="D2965" s="7" t="n">
        <v>3</v>
      </c>
      <c r="E2965" s="7" t="n">
        <v>17.1100006103516</v>
      </c>
      <c r="F2965" s="7" t="n">
        <v>175.839996337891</v>
      </c>
      <c r="G2965" s="7" t="n">
        <v>360</v>
      </c>
      <c r="H2965" s="7" t="n">
        <v>0</v>
      </c>
      <c r="I2965" s="7" t="n">
        <v>0</v>
      </c>
    </row>
    <row r="2966" spans="1:9">
      <c r="A2966" t="s">
        <v>4</v>
      </c>
      <c r="B2966" s="4" t="s">
        <v>5</v>
      </c>
      <c r="C2966" s="4" t="s">
        <v>13</v>
      </c>
      <c r="D2966" s="4" t="s">
        <v>13</v>
      </c>
      <c r="E2966" s="4" t="s">
        <v>28</v>
      </c>
      <c r="F2966" s="4" t="s">
        <v>10</v>
      </c>
    </row>
    <row r="2967" spans="1:9">
      <c r="A2967" t="n">
        <v>25463</v>
      </c>
      <c r="B2967" s="28" t="n">
        <v>45</v>
      </c>
      <c r="C2967" s="7" t="n">
        <v>5</v>
      </c>
      <c r="D2967" s="7" t="n">
        <v>3</v>
      </c>
      <c r="E2967" s="7" t="n">
        <v>1.70000004768372</v>
      </c>
      <c r="F2967" s="7" t="n">
        <v>0</v>
      </c>
    </row>
    <row r="2968" spans="1:9">
      <c r="A2968" t="s">
        <v>4</v>
      </c>
      <c r="B2968" s="4" t="s">
        <v>5</v>
      </c>
      <c r="C2968" s="4" t="s">
        <v>13</v>
      </c>
      <c r="D2968" s="4" t="s">
        <v>13</v>
      </c>
      <c r="E2968" s="4" t="s">
        <v>28</v>
      </c>
      <c r="F2968" s="4" t="s">
        <v>10</v>
      </c>
    </row>
    <row r="2969" spans="1:9">
      <c r="A2969" t="n">
        <v>25472</v>
      </c>
      <c r="B2969" s="28" t="n">
        <v>45</v>
      </c>
      <c r="C2969" s="7" t="n">
        <v>11</v>
      </c>
      <c r="D2969" s="7" t="n">
        <v>3</v>
      </c>
      <c r="E2969" s="7" t="n">
        <v>39.4000015258789</v>
      </c>
      <c r="F2969" s="7" t="n">
        <v>0</v>
      </c>
    </row>
    <row r="2970" spans="1:9">
      <c r="A2970" t="s">
        <v>4</v>
      </c>
      <c r="B2970" s="4" t="s">
        <v>5</v>
      </c>
      <c r="C2970" s="4" t="s">
        <v>13</v>
      </c>
      <c r="D2970" s="4" t="s">
        <v>10</v>
      </c>
    </row>
    <row r="2971" spans="1:9">
      <c r="A2971" t="n">
        <v>25481</v>
      </c>
      <c r="B2971" s="34" t="n">
        <v>58</v>
      </c>
      <c r="C2971" s="7" t="n">
        <v>255</v>
      </c>
      <c r="D2971" s="7" t="n">
        <v>0</v>
      </c>
    </row>
    <row r="2972" spans="1:9">
      <c r="A2972" t="s">
        <v>4</v>
      </c>
      <c r="B2972" s="4" t="s">
        <v>5</v>
      </c>
      <c r="C2972" s="4" t="s">
        <v>10</v>
      </c>
      <c r="D2972" s="4" t="s">
        <v>13</v>
      </c>
      <c r="E2972" s="4" t="s">
        <v>28</v>
      </c>
      <c r="F2972" s="4" t="s">
        <v>10</v>
      </c>
    </row>
    <row r="2973" spans="1:9">
      <c r="A2973" t="n">
        <v>25485</v>
      </c>
      <c r="B2973" s="62" t="n">
        <v>59</v>
      </c>
      <c r="C2973" s="7" t="n">
        <v>0</v>
      </c>
      <c r="D2973" s="7" t="n">
        <v>8</v>
      </c>
      <c r="E2973" s="7" t="n">
        <v>0.150000005960464</v>
      </c>
      <c r="F2973" s="7" t="n">
        <v>0</v>
      </c>
    </row>
    <row r="2974" spans="1:9">
      <c r="A2974" t="s">
        <v>4</v>
      </c>
      <c r="B2974" s="4" t="s">
        <v>5</v>
      </c>
      <c r="C2974" s="4" t="s">
        <v>10</v>
      </c>
    </row>
    <row r="2975" spans="1:9">
      <c r="A2975" t="n">
        <v>25495</v>
      </c>
      <c r="B2975" s="37" t="n">
        <v>16</v>
      </c>
      <c r="C2975" s="7" t="n">
        <v>1300</v>
      </c>
    </row>
    <row r="2976" spans="1:9">
      <c r="A2976" t="s">
        <v>4</v>
      </c>
      <c r="B2976" s="4" t="s">
        <v>5</v>
      </c>
      <c r="C2976" s="4" t="s">
        <v>10</v>
      </c>
      <c r="D2976" s="4" t="s">
        <v>13</v>
      </c>
      <c r="E2976" s="4" t="s">
        <v>28</v>
      </c>
      <c r="F2976" s="4" t="s">
        <v>10</v>
      </c>
    </row>
    <row r="2977" spans="1:9">
      <c r="A2977" t="n">
        <v>25498</v>
      </c>
      <c r="B2977" s="62" t="n">
        <v>59</v>
      </c>
      <c r="C2977" s="7" t="n">
        <v>0</v>
      </c>
      <c r="D2977" s="7" t="n">
        <v>255</v>
      </c>
      <c r="E2977" s="7" t="n">
        <v>0</v>
      </c>
      <c r="F2977" s="7" t="n">
        <v>0</v>
      </c>
    </row>
    <row r="2978" spans="1:9">
      <c r="A2978" t="s">
        <v>4</v>
      </c>
      <c r="B2978" s="4" t="s">
        <v>5</v>
      </c>
      <c r="C2978" s="4" t="s">
        <v>10</v>
      </c>
      <c r="D2978" s="4" t="s">
        <v>28</v>
      </c>
      <c r="E2978" s="4" t="s">
        <v>28</v>
      </c>
      <c r="F2978" s="4" t="s">
        <v>13</v>
      </c>
    </row>
    <row r="2979" spans="1:9">
      <c r="A2979" t="n">
        <v>25508</v>
      </c>
      <c r="B2979" s="64" t="n">
        <v>52</v>
      </c>
      <c r="C2979" s="7" t="n">
        <v>0</v>
      </c>
      <c r="D2979" s="7" t="n">
        <v>144</v>
      </c>
      <c r="E2979" s="7" t="n">
        <v>10</v>
      </c>
      <c r="F2979" s="7" t="n">
        <v>0</v>
      </c>
    </row>
    <row r="2980" spans="1:9">
      <c r="A2980" t="s">
        <v>4</v>
      </c>
      <c r="B2980" s="4" t="s">
        <v>5</v>
      </c>
      <c r="C2980" s="4" t="s">
        <v>10</v>
      </c>
    </row>
    <row r="2981" spans="1:9">
      <c r="A2981" t="n">
        <v>25520</v>
      </c>
      <c r="B2981" s="66" t="n">
        <v>54</v>
      </c>
      <c r="C2981" s="7" t="n">
        <v>0</v>
      </c>
    </row>
    <row r="2982" spans="1:9">
      <c r="A2982" t="s">
        <v>4</v>
      </c>
      <c r="B2982" s="4" t="s">
        <v>5</v>
      </c>
      <c r="C2982" s="4" t="s">
        <v>10</v>
      </c>
      <c r="D2982" s="4" t="s">
        <v>10</v>
      </c>
      <c r="E2982" s="4" t="s">
        <v>28</v>
      </c>
      <c r="F2982" s="4" t="s">
        <v>28</v>
      </c>
      <c r="G2982" s="4" t="s">
        <v>28</v>
      </c>
      <c r="H2982" s="4" t="s">
        <v>28</v>
      </c>
      <c r="I2982" s="4" t="s">
        <v>13</v>
      </c>
      <c r="J2982" s="4" t="s">
        <v>10</v>
      </c>
    </row>
    <row r="2983" spans="1:9">
      <c r="A2983" t="n">
        <v>25523</v>
      </c>
      <c r="B2983" s="71" t="n">
        <v>55</v>
      </c>
      <c r="C2983" s="7" t="n">
        <v>0</v>
      </c>
      <c r="D2983" s="7" t="n">
        <v>65533</v>
      </c>
      <c r="E2983" s="7" t="n">
        <v>-49.9599990844727</v>
      </c>
      <c r="F2983" s="7" t="n">
        <v>22.5200004577637</v>
      </c>
      <c r="G2983" s="7" t="n">
        <v>22.3999996185303</v>
      </c>
      <c r="H2983" s="7" t="n">
        <v>1.5</v>
      </c>
      <c r="I2983" s="7" t="n">
        <v>1</v>
      </c>
      <c r="J2983" s="7" t="n">
        <v>0</v>
      </c>
    </row>
    <row r="2984" spans="1:9">
      <c r="A2984" t="s">
        <v>4</v>
      </c>
      <c r="B2984" s="4" t="s">
        <v>5</v>
      </c>
      <c r="C2984" s="4" t="s">
        <v>10</v>
      </c>
    </row>
    <row r="2985" spans="1:9">
      <c r="A2985" t="n">
        <v>25547</v>
      </c>
      <c r="B2985" s="37" t="n">
        <v>16</v>
      </c>
      <c r="C2985" s="7" t="n">
        <v>200</v>
      </c>
    </row>
    <row r="2986" spans="1:9">
      <c r="A2986" t="s">
        <v>4</v>
      </c>
      <c r="B2986" s="4" t="s">
        <v>5</v>
      </c>
      <c r="C2986" s="4" t="s">
        <v>13</v>
      </c>
      <c r="D2986" s="4" t="s">
        <v>10</v>
      </c>
      <c r="E2986" s="4" t="s">
        <v>6</v>
      </c>
    </row>
    <row r="2987" spans="1:9">
      <c r="A2987" t="n">
        <v>25550</v>
      </c>
      <c r="B2987" s="36" t="n">
        <v>51</v>
      </c>
      <c r="C2987" s="7" t="n">
        <v>4</v>
      </c>
      <c r="D2987" s="7" t="n">
        <v>7032</v>
      </c>
      <c r="E2987" s="7" t="s">
        <v>208</v>
      </c>
    </row>
    <row r="2988" spans="1:9">
      <c r="A2988" t="s">
        <v>4</v>
      </c>
      <c r="B2988" s="4" t="s">
        <v>5</v>
      </c>
      <c r="C2988" s="4" t="s">
        <v>10</v>
      </c>
    </row>
    <row r="2989" spans="1:9">
      <c r="A2989" t="n">
        <v>25564</v>
      </c>
      <c r="B2989" s="37" t="n">
        <v>16</v>
      </c>
      <c r="C2989" s="7" t="n">
        <v>0</v>
      </c>
    </row>
    <row r="2990" spans="1:9">
      <c r="A2990" t="s">
        <v>4</v>
      </c>
      <c r="B2990" s="4" t="s">
        <v>5</v>
      </c>
      <c r="C2990" s="4" t="s">
        <v>10</v>
      </c>
      <c r="D2990" s="4" t="s">
        <v>13</v>
      </c>
      <c r="E2990" s="4" t="s">
        <v>9</v>
      </c>
      <c r="F2990" s="4" t="s">
        <v>38</v>
      </c>
      <c r="G2990" s="4" t="s">
        <v>13</v>
      </c>
      <c r="H2990" s="4" t="s">
        <v>13</v>
      </c>
      <c r="I2990" s="4" t="s">
        <v>13</v>
      </c>
      <c r="J2990" s="4" t="s">
        <v>9</v>
      </c>
      <c r="K2990" s="4" t="s">
        <v>38</v>
      </c>
      <c r="L2990" s="4" t="s">
        <v>13</v>
      </c>
      <c r="M2990" s="4" t="s">
        <v>13</v>
      </c>
    </row>
    <row r="2991" spans="1:9">
      <c r="A2991" t="n">
        <v>25567</v>
      </c>
      <c r="B2991" s="38" t="n">
        <v>26</v>
      </c>
      <c r="C2991" s="7" t="n">
        <v>7032</v>
      </c>
      <c r="D2991" s="7" t="n">
        <v>17</v>
      </c>
      <c r="E2991" s="7" t="n">
        <v>18342</v>
      </c>
      <c r="F2991" s="7" t="s">
        <v>252</v>
      </c>
      <c r="G2991" s="7" t="n">
        <v>2</v>
      </c>
      <c r="H2991" s="7" t="n">
        <v>3</v>
      </c>
      <c r="I2991" s="7" t="n">
        <v>17</v>
      </c>
      <c r="J2991" s="7" t="n">
        <v>18343</v>
      </c>
      <c r="K2991" s="7" t="s">
        <v>253</v>
      </c>
      <c r="L2991" s="7" t="n">
        <v>2</v>
      </c>
      <c r="M2991" s="7" t="n">
        <v>0</v>
      </c>
    </row>
    <row r="2992" spans="1:9">
      <c r="A2992" t="s">
        <v>4</v>
      </c>
      <c r="B2992" s="4" t="s">
        <v>5</v>
      </c>
    </row>
    <row r="2993" spans="1:13">
      <c r="A2993" t="n">
        <v>25636</v>
      </c>
      <c r="B2993" s="32" t="n">
        <v>28</v>
      </c>
    </row>
    <row r="2994" spans="1:13">
      <c r="A2994" t="s">
        <v>4</v>
      </c>
      <c r="B2994" s="4" t="s">
        <v>5</v>
      </c>
      <c r="C2994" s="4" t="s">
        <v>10</v>
      </c>
      <c r="D2994" s="4" t="s">
        <v>13</v>
      </c>
    </row>
    <row r="2995" spans="1:13">
      <c r="A2995" t="n">
        <v>25637</v>
      </c>
      <c r="B2995" s="40" t="n">
        <v>89</v>
      </c>
      <c r="C2995" s="7" t="n">
        <v>65533</v>
      </c>
      <c r="D2995" s="7" t="n">
        <v>1</v>
      </c>
    </row>
    <row r="2996" spans="1:13">
      <c r="A2996" t="s">
        <v>4</v>
      </c>
      <c r="B2996" s="4" t="s">
        <v>5</v>
      </c>
      <c r="C2996" s="4" t="s">
        <v>10</v>
      </c>
      <c r="D2996" s="4" t="s">
        <v>10</v>
      </c>
      <c r="E2996" s="4" t="s">
        <v>28</v>
      </c>
      <c r="F2996" s="4" t="s">
        <v>28</v>
      </c>
      <c r="G2996" s="4" t="s">
        <v>28</v>
      </c>
      <c r="H2996" s="4" t="s">
        <v>28</v>
      </c>
      <c r="I2996" s="4" t="s">
        <v>13</v>
      </c>
      <c r="J2996" s="4" t="s">
        <v>10</v>
      </c>
    </row>
    <row r="2997" spans="1:13">
      <c r="A2997" t="n">
        <v>25641</v>
      </c>
      <c r="B2997" s="71" t="n">
        <v>55</v>
      </c>
      <c r="C2997" s="7" t="n">
        <v>7032</v>
      </c>
      <c r="D2997" s="7" t="n">
        <v>65533</v>
      </c>
      <c r="E2997" s="7" t="n">
        <v>-47.4900016784668</v>
      </c>
      <c r="F2997" s="7" t="n">
        <v>22.5100002288818</v>
      </c>
      <c r="G2997" s="7" t="n">
        <v>18.9099998474121</v>
      </c>
      <c r="H2997" s="7" t="n">
        <v>2.79999995231628</v>
      </c>
      <c r="I2997" s="7" t="n">
        <v>2</v>
      </c>
      <c r="J2997" s="7" t="n">
        <v>0</v>
      </c>
    </row>
    <row r="2998" spans="1:13">
      <c r="A2998" t="s">
        <v>4</v>
      </c>
      <c r="B2998" s="4" t="s">
        <v>5</v>
      </c>
      <c r="C2998" s="4" t="s">
        <v>10</v>
      </c>
    </row>
    <row r="2999" spans="1:13">
      <c r="A2999" t="n">
        <v>25665</v>
      </c>
      <c r="B2999" s="37" t="n">
        <v>16</v>
      </c>
      <c r="C2999" s="7" t="n">
        <v>900</v>
      </c>
    </row>
    <row r="3000" spans="1:13">
      <c r="A3000" t="s">
        <v>4</v>
      </c>
      <c r="B3000" s="4" t="s">
        <v>5</v>
      </c>
      <c r="C3000" s="4" t="s">
        <v>13</v>
      </c>
      <c r="D3000" s="4" t="s">
        <v>10</v>
      </c>
      <c r="E3000" s="4" t="s">
        <v>28</v>
      </c>
    </row>
    <row r="3001" spans="1:13">
      <c r="A3001" t="n">
        <v>25668</v>
      </c>
      <c r="B3001" s="34" t="n">
        <v>58</v>
      </c>
      <c r="C3001" s="7" t="n">
        <v>101</v>
      </c>
      <c r="D3001" s="7" t="n">
        <v>500</v>
      </c>
      <c r="E3001" s="7" t="n">
        <v>1</v>
      </c>
    </row>
    <row r="3002" spans="1:13">
      <c r="A3002" t="s">
        <v>4</v>
      </c>
      <c r="B3002" s="4" t="s">
        <v>5</v>
      </c>
      <c r="C3002" s="4" t="s">
        <v>13</v>
      </c>
      <c r="D3002" s="4" t="s">
        <v>10</v>
      </c>
    </row>
    <row r="3003" spans="1:13">
      <c r="A3003" t="n">
        <v>25676</v>
      </c>
      <c r="B3003" s="34" t="n">
        <v>58</v>
      </c>
      <c r="C3003" s="7" t="n">
        <v>254</v>
      </c>
      <c r="D3003" s="7" t="n">
        <v>0</v>
      </c>
    </row>
    <row r="3004" spans="1:13">
      <c r="A3004" t="s">
        <v>4</v>
      </c>
      <c r="B3004" s="4" t="s">
        <v>5</v>
      </c>
      <c r="C3004" s="4" t="s">
        <v>13</v>
      </c>
      <c r="D3004" s="4" t="s">
        <v>13</v>
      </c>
      <c r="E3004" s="4" t="s">
        <v>28</v>
      </c>
      <c r="F3004" s="4" t="s">
        <v>28</v>
      </c>
      <c r="G3004" s="4" t="s">
        <v>28</v>
      </c>
      <c r="H3004" s="4" t="s">
        <v>10</v>
      </c>
    </row>
    <row r="3005" spans="1:13">
      <c r="A3005" t="n">
        <v>25680</v>
      </c>
      <c r="B3005" s="28" t="n">
        <v>45</v>
      </c>
      <c r="C3005" s="7" t="n">
        <v>2</v>
      </c>
      <c r="D3005" s="7" t="n">
        <v>3</v>
      </c>
      <c r="E3005" s="7" t="n">
        <v>-53.8800010681152</v>
      </c>
      <c r="F3005" s="7" t="n">
        <v>23.8600006103516</v>
      </c>
      <c r="G3005" s="7" t="n">
        <v>24.0300006866455</v>
      </c>
      <c r="H3005" s="7" t="n">
        <v>0</v>
      </c>
    </row>
    <row r="3006" spans="1:13">
      <c r="A3006" t="s">
        <v>4</v>
      </c>
      <c r="B3006" s="4" t="s">
        <v>5</v>
      </c>
      <c r="C3006" s="4" t="s">
        <v>13</v>
      </c>
      <c r="D3006" s="4" t="s">
        <v>13</v>
      </c>
      <c r="E3006" s="4" t="s">
        <v>28</v>
      </c>
      <c r="F3006" s="4" t="s">
        <v>28</v>
      </c>
      <c r="G3006" s="4" t="s">
        <v>28</v>
      </c>
      <c r="H3006" s="4" t="s">
        <v>10</v>
      </c>
      <c r="I3006" s="4" t="s">
        <v>13</v>
      </c>
    </row>
    <row r="3007" spans="1:13">
      <c r="A3007" t="n">
        <v>25697</v>
      </c>
      <c r="B3007" s="28" t="n">
        <v>45</v>
      </c>
      <c r="C3007" s="7" t="n">
        <v>4</v>
      </c>
      <c r="D3007" s="7" t="n">
        <v>3</v>
      </c>
      <c r="E3007" s="7" t="n">
        <v>3.64000010490417</v>
      </c>
      <c r="F3007" s="7" t="n">
        <v>282.690002441406</v>
      </c>
      <c r="G3007" s="7" t="n">
        <v>360</v>
      </c>
      <c r="H3007" s="7" t="n">
        <v>0</v>
      </c>
      <c r="I3007" s="7" t="n">
        <v>0</v>
      </c>
    </row>
    <row r="3008" spans="1:13">
      <c r="A3008" t="s">
        <v>4</v>
      </c>
      <c r="B3008" s="4" t="s">
        <v>5</v>
      </c>
      <c r="C3008" s="4" t="s">
        <v>13</v>
      </c>
      <c r="D3008" s="4" t="s">
        <v>13</v>
      </c>
      <c r="E3008" s="4" t="s">
        <v>28</v>
      </c>
      <c r="F3008" s="4" t="s">
        <v>10</v>
      </c>
    </row>
    <row r="3009" spans="1:10">
      <c r="A3009" t="n">
        <v>25715</v>
      </c>
      <c r="B3009" s="28" t="n">
        <v>45</v>
      </c>
      <c r="C3009" s="7" t="n">
        <v>5</v>
      </c>
      <c r="D3009" s="7" t="n">
        <v>3</v>
      </c>
      <c r="E3009" s="7" t="n">
        <v>1.60000002384186</v>
      </c>
      <c r="F3009" s="7" t="n">
        <v>0</v>
      </c>
    </row>
    <row r="3010" spans="1:10">
      <c r="A3010" t="s">
        <v>4</v>
      </c>
      <c r="B3010" s="4" t="s">
        <v>5</v>
      </c>
      <c r="C3010" s="4" t="s">
        <v>13</v>
      </c>
      <c r="D3010" s="4" t="s">
        <v>13</v>
      </c>
      <c r="E3010" s="4" t="s">
        <v>28</v>
      </c>
      <c r="F3010" s="4" t="s">
        <v>10</v>
      </c>
    </row>
    <row r="3011" spans="1:10">
      <c r="A3011" t="n">
        <v>25724</v>
      </c>
      <c r="B3011" s="28" t="n">
        <v>45</v>
      </c>
      <c r="C3011" s="7" t="n">
        <v>11</v>
      </c>
      <c r="D3011" s="7" t="n">
        <v>3</v>
      </c>
      <c r="E3011" s="7" t="n">
        <v>39.4000015258789</v>
      </c>
      <c r="F3011" s="7" t="n">
        <v>0</v>
      </c>
    </row>
    <row r="3012" spans="1:10">
      <c r="A3012" t="s">
        <v>4</v>
      </c>
      <c r="B3012" s="4" t="s">
        <v>5</v>
      </c>
      <c r="C3012" s="4" t="s">
        <v>10</v>
      </c>
      <c r="D3012" s="4" t="s">
        <v>13</v>
      </c>
    </row>
    <row r="3013" spans="1:10">
      <c r="A3013" t="n">
        <v>25733</v>
      </c>
      <c r="B3013" s="72" t="n">
        <v>56</v>
      </c>
      <c r="C3013" s="7" t="n">
        <v>0</v>
      </c>
      <c r="D3013" s="7" t="n">
        <v>1</v>
      </c>
    </row>
    <row r="3014" spans="1:10">
      <c r="A3014" t="s">
        <v>4</v>
      </c>
      <c r="B3014" s="4" t="s">
        <v>5</v>
      </c>
      <c r="C3014" s="4" t="s">
        <v>10</v>
      </c>
      <c r="D3014" s="4" t="s">
        <v>13</v>
      </c>
    </row>
    <row r="3015" spans="1:10">
      <c r="A3015" t="n">
        <v>25737</v>
      </c>
      <c r="B3015" s="72" t="n">
        <v>56</v>
      </c>
      <c r="C3015" s="7" t="n">
        <v>7032</v>
      </c>
      <c r="D3015" s="7" t="n">
        <v>1</v>
      </c>
    </row>
    <row r="3016" spans="1:10">
      <c r="A3016" t="s">
        <v>4</v>
      </c>
      <c r="B3016" s="4" t="s">
        <v>5</v>
      </c>
      <c r="C3016" s="4" t="s">
        <v>10</v>
      </c>
      <c r="D3016" s="4" t="s">
        <v>28</v>
      </c>
      <c r="E3016" s="4" t="s">
        <v>28</v>
      </c>
      <c r="F3016" s="4" t="s">
        <v>28</v>
      </c>
      <c r="G3016" s="4" t="s">
        <v>28</v>
      </c>
    </row>
    <row r="3017" spans="1:10">
      <c r="A3017" t="n">
        <v>25741</v>
      </c>
      <c r="B3017" s="26" t="n">
        <v>46</v>
      </c>
      <c r="C3017" s="7" t="n">
        <v>0</v>
      </c>
      <c r="D3017" s="7" t="n">
        <v>-49.7099990844727</v>
      </c>
      <c r="E3017" s="7" t="n">
        <v>22.5200004577637</v>
      </c>
      <c r="F3017" s="7" t="n">
        <v>22.0599994659424</v>
      </c>
      <c r="G3017" s="7" t="n">
        <v>144.100006103516</v>
      </c>
    </row>
    <row r="3018" spans="1:10">
      <c r="A3018" t="s">
        <v>4</v>
      </c>
      <c r="B3018" s="4" t="s">
        <v>5</v>
      </c>
      <c r="C3018" s="4" t="s">
        <v>10</v>
      </c>
      <c r="D3018" s="4" t="s">
        <v>28</v>
      </c>
      <c r="E3018" s="4" t="s">
        <v>28</v>
      </c>
      <c r="F3018" s="4" t="s">
        <v>28</v>
      </c>
      <c r="G3018" s="4" t="s">
        <v>28</v>
      </c>
    </row>
    <row r="3019" spans="1:10">
      <c r="A3019" t="n">
        <v>25760</v>
      </c>
      <c r="B3019" s="26" t="n">
        <v>46</v>
      </c>
      <c r="C3019" s="7" t="n">
        <v>7032</v>
      </c>
      <c r="D3019" s="7" t="n">
        <v>-52.2099990844727</v>
      </c>
      <c r="E3019" s="7" t="n">
        <v>22.5200004577637</v>
      </c>
      <c r="F3019" s="7" t="n">
        <v>28.1399993896484</v>
      </c>
      <c r="G3019" s="7" t="n">
        <v>142.899993896484</v>
      </c>
    </row>
    <row r="3020" spans="1:10">
      <c r="A3020" t="s">
        <v>4</v>
      </c>
      <c r="B3020" s="4" t="s">
        <v>5</v>
      </c>
      <c r="C3020" s="4" t="s">
        <v>10</v>
      </c>
      <c r="D3020" s="4" t="s">
        <v>10</v>
      </c>
      <c r="E3020" s="4" t="s">
        <v>28</v>
      </c>
      <c r="F3020" s="4" t="s">
        <v>28</v>
      </c>
      <c r="G3020" s="4" t="s">
        <v>28</v>
      </c>
      <c r="H3020" s="4" t="s">
        <v>28</v>
      </c>
      <c r="I3020" s="4" t="s">
        <v>13</v>
      </c>
      <c r="J3020" s="4" t="s">
        <v>10</v>
      </c>
    </row>
    <row r="3021" spans="1:10">
      <c r="A3021" t="n">
        <v>25779</v>
      </c>
      <c r="B3021" s="71" t="n">
        <v>55</v>
      </c>
      <c r="C3021" s="7" t="n">
        <v>0</v>
      </c>
      <c r="D3021" s="7" t="n">
        <v>65533</v>
      </c>
      <c r="E3021" s="7" t="n">
        <v>-45.2700004577637</v>
      </c>
      <c r="F3021" s="7" t="n">
        <v>22.6800003051758</v>
      </c>
      <c r="G3021" s="7" t="n">
        <v>17.6299991607666</v>
      </c>
      <c r="H3021" s="7" t="n">
        <v>1.5</v>
      </c>
      <c r="I3021" s="7" t="n">
        <v>1</v>
      </c>
      <c r="J3021" s="7" t="n">
        <v>0</v>
      </c>
    </row>
    <row r="3022" spans="1:10">
      <c r="A3022" t="s">
        <v>4</v>
      </c>
      <c r="B3022" s="4" t="s">
        <v>5</v>
      </c>
      <c r="C3022" s="4" t="s">
        <v>10</v>
      </c>
      <c r="D3022" s="4" t="s">
        <v>10</v>
      </c>
      <c r="E3022" s="4" t="s">
        <v>28</v>
      </c>
      <c r="F3022" s="4" t="s">
        <v>28</v>
      </c>
      <c r="G3022" s="4" t="s">
        <v>28</v>
      </c>
      <c r="H3022" s="4" t="s">
        <v>28</v>
      </c>
      <c r="I3022" s="4" t="s">
        <v>13</v>
      </c>
      <c r="J3022" s="4" t="s">
        <v>10</v>
      </c>
    </row>
    <row r="3023" spans="1:10">
      <c r="A3023" t="n">
        <v>25803</v>
      </c>
      <c r="B3023" s="71" t="n">
        <v>55</v>
      </c>
      <c r="C3023" s="7" t="n">
        <v>7032</v>
      </c>
      <c r="D3023" s="7" t="n">
        <v>65533</v>
      </c>
      <c r="E3023" s="7" t="n">
        <v>-46.0299987792969</v>
      </c>
      <c r="F3023" s="7" t="n">
        <v>22.6299991607666</v>
      </c>
      <c r="G3023" s="7" t="n">
        <v>18.6200008392334</v>
      </c>
      <c r="H3023" s="7" t="n">
        <v>2.79999995231628</v>
      </c>
      <c r="I3023" s="7" t="n">
        <v>2</v>
      </c>
      <c r="J3023" s="7" t="n">
        <v>0</v>
      </c>
    </row>
    <row r="3024" spans="1:10">
      <c r="A3024" t="s">
        <v>4</v>
      </c>
      <c r="B3024" s="4" t="s">
        <v>5</v>
      </c>
      <c r="C3024" s="4" t="s">
        <v>13</v>
      </c>
      <c r="D3024" s="4" t="s">
        <v>10</v>
      </c>
    </row>
    <row r="3025" spans="1:10">
      <c r="A3025" t="n">
        <v>25827</v>
      </c>
      <c r="B3025" s="34" t="n">
        <v>58</v>
      </c>
      <c r="C3025" s="7" t="n">
        <v>255</v>
      </c>
      <c r="D3025" s="7" t="n">
        <v>0</v>
      </c>
    </row>
    <row r="3026" spans="1:10">
      <c r="A3026" t="s">
        <v>4</v>
      </c>
      <c r="B3026" s="4" t="s">
        <v>5</v>
      </c>
      <c r="C3026" s="4" t="s">
        <v>13</v>
      </c>
      <c r="D3026" s="4" t="s">
        <v>28</v>
      </c>
      <c r="E3026" s="4" t="s">
        <v>10</v>
      </c>
      <c r="F3026" s="4" t="s">
        <v>13</v>
      </c>
    </row>
    <row r="3027" spans="1:10">
      <c r="A3027" t="n">
        <v>25831</v>
      </c>
      <c r="B3027" s="16" t="n">
        <v>49</v>
      </c>
      <c r="C3027" s="7" t="n">
        <v>3</v>
      </c>
      <c r="D3027" s="7" t="n">
        <v>1</v>
      </c>
      <c r="E3027" s="7" t="n">
        <v>500</v>
      </c>
      <c r="F3027" s="7" t="n">
        <v>0</v>
      </c>
    </row>
    <row r="3028" spans="1:10">
      <c r="A3028" t="s">
        <v>4</v>
      </c>
      <c r="B3028" s="4" t="s">
        <v>5</v>
      </c>
      <c r="C3028" s="4" t="s">
        <v>10</v>
      </c>
    </row>
    <row r="3029" spans="1:10">
      <c r="A3029" t="n">
        <v>25840</v>
      </c>
      <c r="B3029" s="37" t="n">
        <v>16</v>
      </c>
      <c r="C3029" s="7" t="n">
        <v>1200</v>
      </c>
    </row>
    <row r="3030" spans="1:10">
      <c r="A3030" t="s">
        <v>4</v>
      </c>
      <c r="B3030" s="4" t="s">
        <v>5</v>
      </c>
      <c r="C3030" s="4" t="s">
        <v>13</v>
      </c>
      <c r="D3030" s="4" t="s">
        <v>10</v>
      </c>
      <c r="E3030" s="4" t="s">
        <v>28</v>
      </c>
    </row>
    <row r="3031" spans="1:10">
      <c r="A3031" t="n">
        <v>25843</v>
      </c>
      <c r="B3031" s="34" t="n">
        <v>58</v>
      </c>
      <c r="C3031" s="7" t="n">
        <v>0</v>
      </c>
      <c r="D3031" s="7" t="n">
        <v>1000</v>
      </c>
      <c r="E3031" s="7" t="n">
        <v>1</v>
      </c>
    </row>
    <row r="3032" spans="1:10">
      <c r="A3032" t="s">
        <v>4</v>
      </c>
      <c r="B3032" s="4" t="s">
        <v>5</v>
      </c>
      <c r="C3032" s="4" t="s">
        <v>13</v>
      </c>
      <c r="D3032" s="4" t="s">
        <v>10</v>
      </c>
    </row>
    <row r="3033" spans="1:10">
      <c r="A3033" t="n">
        <v>25851</v>
      </c>
      <c r="B3033" s="34" t="n">
        <v>58</v>
      </c>
      <c r="C3033" s="7" t="n">
        <v>255</v>
      </c>
      <c r="D3033" s="7" t="n">
        <v>0</v>
      </c>
    </row>
    <row r="3034" spans="1:10">
      <c r="A3034" t="s">
        <v>4</v>
      </c>
      <c r="B3034" s="4" t="s">
        <v>5</v>
      </c>
      <c r="C3034" s="4" t="s">
        <v>13</v>
      </c>
    </row>
    <row r="3035" spans="1:10">
      <c r="A3035" t="n">
        <v>25855</v>
      </c>
      <c r="B3035" s="67" t="n">
        <v>78</v>
      </c>
      <c r="C3035" s="7" t="n">
        <v>255</v>
      </c>
    </row>
    <row r="3036" spans="1:10">
      <c r="A3036" t="s">
        <v>4</v>
      </c>
      <c r="B3036" s="4" t="s">
        <v>5</v>
      </c>
      <c r="C3036" s="4" t="s">
        <v>13</v>
      </c>
      <c r="D3036" s="4" t="s">
        <v>10</v>
      </c>
      <c r="E3036" s="4" t="s">
        <v>13</v>
      </c>
    </row>
    <row r="3037" spans="1:10">
      <c r="A3037" t="n">
        <v>25857</v>
      </c>
      <c r="B3037" s="48" t="n">
        <v>36</v>
      </c>
      <c r="C3037" s="7" t="n">
        <v>9</v>
      </c>
      <c r="D3037" s="7" t="n">
        <v>0</v>
      </c>
      <c r="E3037" s="7" t="n">
        <v>0</v>
      </c>
    </row>
    <row r="3038" spans="1:10">
      <c r="A3038" t="s">
        <v>4</v>
      </c>
      <c r="B3038" s="4" t="s">
        <v>5</v>
      </c>
      <c r="C3038" s="4" t="s">
        <v>10</v>
      </c>
    </row>
    <row r="3039" spans="1:10">
      <c r="A3039" t="n">
        <v>25862</v>
      </c>
      <c r="B3039" s="24" t="n">
        <v>12</v>
      </c>
      <c r="C3039" s="7" t="n">
        <v>8193</v>
      </c>
    </row>
    <row r="3040" spans="1:10">
      <c r="A3040" t="s">
        <v>4</v>
      </c>
      <c r="B3040" s="4" t="s">
        <v>5</v>
      </c>
      <c r="C3040" s="4" t="s">
        <v>10</v>
      </c>
      <c r="D3040" s="4" t="s">
        <v>13</v>
      </c>
      <c r="E3040" s="4" t="s">
        <v>10</v>
      </c>
    </row>
    <row r="3041" spans="1:6">
      <c r="A3041" t="n">
        <v>25865</v>
      </c>
      <c r="B3041" s="75" t="n">
        <v>104</v>
      </c>
      <c r="C3041" s="7" t="n">
        <v>100</v>
      </c>
      <c r="D3041" s="7" t="n">
        <v>1</v>
      </c>
      <c r="E3041" s="7" t="n">
        <v>1</v>
      </c>
    </row>
    <row r="3042" spans="1:6">
      <c r="A3042" t="s">
        <v>4</v>
      </c>
      <c r="B3042" s="4" t="s">
        <v>5</v>
      </c>
    </row>
    <row r="3043" spans="1:6">
      <c r="A3043" t="n">
        <v>25871</v>
      </c>
      <c r="B3043" s="5" t="n">
        <v>1</v>
      </c>
    </row>
    <row r="3044" spans="1:6">
      <c r="A3044" t="s">
        <v>4</v>
      </c>
      <c r="B3044" s="4" t="s">
        <v>5</v>
      </c>
      <c r="C3044" s="4" t="s">
        <v>10</v>
      </c>
      <c r="D3044" s="4" t="s">
        <v>28</v>
      </c>
      <c r="E3044" s="4" t="s">
        <v>28</v>
      </c>
      <c r="F3044" s="4" t="s">
        <v>28</v>
      </c>
      <c r="G3044" s="4" t="s">
        <v>28</v>
      </c>
    </row>
    <row r="3045" spans="1:6">
      <c r="A3045" t="n">
        <v>25872</v>
      </c>
      <c r="B3045" s="26" t="n">
        <v>46</v>
      </c>
      <c r="C3045" s="7" t="n">
        <v>61456</v>
      </c>
      <c r="D3045" s="7" t="n">
        <v>-45.2700004577637</v>
      </c>
      <c r="E3045" s="7" t="n">
        <v>22.6800003051758</v>
      </c>
      <c r="F3045" s="7" t="n">
        <v>17.6299991607666</v>
      </c>
      <c r="G3045" s="7" t="n">
        <v>144.100006103516</v>
      </c>
    </row>
    <row r="3046" spans="1:6">
      <c r="A3046" t="s">
        <v>4</v>
      </c>
      <c r="B3046" s="4" t="s">
        <v>5</v>
      </c>
      <c r="C3046" s="4" t="s">
        <v>13</v>
      </c>
      <c r="D3046" s="4" t="s">
        <v>13</v>
      </c>
      <c r="E3046" s="4" t="s">
        <v>28</v>
      </c>
      <c r="F3046" s="4" t="s">
        <v>28</v>
      </c>
      <c r="G3046" s="4" t="s">
        <v>28</v>
      </c>
      <c r="H3046" s="4" t="s">
        <v>10</v>
      </c>
      <c r="I3046" s="4" t="s">
        <v>13</v>
      </c>
    </row>
    <row r="3047" spans="1:6">
      <c r="A3047" t="n">
        <v>25891</v>
      </c>
      <c r="B3047" s="28" t="n">
        <v>45</v>
      </c>
      <c r="C3047" s="7" t="n">
        <v>4</v>
      </c>
      <c r="D3047" s="7" t="n">
        <v>3</v>
      </c>
      <c r="E3047" s="7" t="n">
        <v>-0.109999999403954</v>
      </c>
      <c r="F3047" s="7" t="n">
        <v>315.329986572266</v>
      </c>
      <c r="G3047" s="7" t="n">
        <v>0</v>
      </c>
      <c r="H3047" s="7" t="n">
        <v>0</v>
      </c>
      <c r="I3047" s="7" t="n">
        <v>0</v>
      </c>
    </row>
    <row r="3048" spans="1:6">
      <c r="A3048" t="s">
        <v>4</v>
      </c>
      <c r="B3048" s="4" t="s">
        <v>5</v>
      </c>
      <c r="C3048" s="4" t="s">
        <v>13</v>
      </c>
      <c r="D3048" s="4" t="s">
        <v>6</v>
      </c>
    </row>
    <row r="3049" spans="1:6">
      <c r="A3049" t="n">
        <v>25909</v>
      </c>
      <c r="B3049" s="9" t="n">
        <v>2</v>
      </c>
      <c r="C3049" s="7" t="n">
        <v>10</v>
      </c>
      <c r="D3049" s="7" t="s">
        <v>212</v>
      </c>
    </row>
    <row r="3050" spans="1:6">
      <c r="A3050" t="s">
        <v>4</v>
      </c>
      <c r="B3050" s="4" t="s">
        <v>5</v>
      </c>
      <c r="C3050" s="4" t="s">
        <v>10</v>
      </c>
    </row>
    <row r="3051" spans="1:6">
      <c r="A3051" t="n">
        <v>25924</v>
      </c>
      <c r="B3051" s="37" t="n">
        <v>16</v>
      </c>
      <c r="C3051" s="7" t="n">
        <v>0</v>
      </c>
    </row>
    <row r="3052" spans="1:6">
      <c r="A3052" t="s">
        <v>4</v>
      </c>
      <c r="B3052" s="4" t="s">
        <v>5</v>
      </c>
      <c r="C3052" s="4" t="s">
        <v>13</v>
      </c>
      <c r="D3052" s="4" t="s">
        <v>10</v>
      </c>
    </row>
    <row r="3053" spans="1:6">
      <c r="A3053" t="n">
        <v>25927</v>
      </c>
      <c r="B3053" s="34" t="n">
        <v>58</v>
      </c>
      <c r="C3053" s="7" t="n">
        <v>105</v>
      </c>
      <c r="D3053" s="7" t="n">
        <v>300</v>
      </c>
    </row>
    <row r="3054" spans="1:6">
      <c r="A3054" t="s">
        <v>4</v>
      </c>
      <c r="B3054" s="4" t="s">
        <v>5</v>
      </c>
      <c r="C3054" s="4" t="s">
        <v>28</v>
      </c>
      <c r="D3054" s="4" t="s">
        <v>10</v>
      </c>
    </row>
    <row r="3055" spans="1:6">
      <c r="A3055" t="n">
        <v>25931</v>
      </c>
      <c r="B3055" s="35" t="n">
        <v>103</v>
      </c>
      <c r="C3055" s="7" t="n">
        <v>1</v>
      </c>
      <c r="D3055" s="7" t="n">
        <v>300</v>
      </c>
    </row>
    <row r="3056" spans="1:6">
      <c r="A3056" t="s">
        <v>4</v>
      </c>
      <c r="B3056" s="4" t="s">
        <v>5</v>
      </c>
      <c r="C3056" s="4" t="s">
        <v>13</v>
      </c>
      <c r="D3056" s="4" t="s">
        <v>10</v>
      </c>
    </row>
    <row r="3057" spans="1:9">
      <c r="A3057" t="n">
        <v>25938</v>
      </c>
      <c r="B3057" s="25" t="n">
        <v>72</v>
      </c>
      <c r="C3057" s="7" t="n">
        <v>4</v>
      </c>
      <c r="D3057" s="7" t="n">
        <v>0</v>
      </c>
    </row>
    <row r="3058" spans="1:9">
      <c r="A3058" t="s">
        <v>4</v>
      </c>
      <c r="B3058" s="4" t="s">
        <v>5</v>
      </c>
      <c r="C3058" s="4" t="s">
        <v>9</v>
      </c>
    </row>
    <row r="3059" spans="1:9">
      <c r="A3059" t="n">
        <v>25942</v>
      </c>
      <c r="B3059" s="39" t="n">
        <v>15</v>
      </c>
      <c r="C3059" s="7" t="n">
        <v>1073741824</v>
      </c>
    </row>
    <row r="3060" spans="1:9">
      <c r="A3060" t="s">
        <v>4</v>
      </c>
      <c r="B3060" s="4" t="s">
        <v>5</v>
      </c>
      <c r="C3060" s="4" t="s">
        <v>13</v>
      </c>
    </row>
    <row r="3061" spans="1:9">
      <c r="A3061" t="n">
        <v>25947</v>
      </c>
      <c r="B3061" s="52" t="n">
        <v>64</v>
      </c>
      <c r="C3061" s="7" t="n">
        <v>3</v>
      </c>
    </row>
    <row r="3062" spans="1:9">
      <c r="A3062" t="s">
        <v>4</v>
      </c>
      <c r="B3062" s="4" t="s">
        <v>5</v>
      </c>
      <c r="C3062" s="4" t="s">
        <v>13</v>
      </c>
    </row>
    <row r="3063" spans="1:9">
      <c r="A3063" t="n">
        <v>25949</v>
      </c>
      <c r="B3063" s="18" t="n">
        <v>74</v>
      </c>
      <c r="C3063" s="7" t="n">
        <v>67</v>
      </c>
    </row>
    <row r="3064" spans="1:9">
      <c r="A3064" t="s">
        <v>4</v>
      </c>
      <c r="B3064" s="4" t="s">
        <v>5</v>
      </c>
      <c r="C3064" s="4" t="s">
        <v>13</v>
      </c>
      <c r="D3064" s="4" t="s">
        <v>13</v>
      </c>
      <c r="E3064" s="4" t="s">
        <v>10</v>
      </c>
    </row>
    <row r="3065" spans="1:9">
      <c r="A3065" t="n">
        <v>25951</v>
      </c>
      <c r="B3065" s="28" t="n">
        <v>45</v>
      </c>
      <c r="C3065" s="7" t="n">
        <v>8</v>
      </c>
      <c r="D3065" s="7" t="n">
        <v>1</v>
      </c>
      <c r="E3065" s="7" t="n">
        <v>0</v>
      </c>
    </row>
    <row r="3066" spans="1:9">
      <c r="A3066" t="s">
        <v>4</v>
      </c>
      <c r="B3066" s="4" t="s">
        <v>5</v>
      </c>
      <c r="C3066" s="4" t="s">
        <v>10</v>
      </c>
    </row>
    <row r="3067" spans="1:9">
      <c r="A3067" t="n">
        <v>25956</v>
      </c>
      <c r="B3067" s="77" t="n">
        <v>13</v>
      </c>
      <c r="C3067" s="7" t="n">
        <v>6409</v>
      </c>
    </row>
    <row r="3068" spans="1:9">
      <c r="A3068" t="s">
        <v>4</v>
      </c>
      <c r="B3068" s="4" t="s">
        <v>5</v>
      </c>
      <c r="C3068" s="4" t="s">
        <v>10</v>
      </c>
    </row>
    <row r="3069" spans="1:9">
      <c r="A3069" t="n">
        <v>25959</v>
      </c>
      <c r="B3069" s="77" t="n">
        <v>13</v>
      </c>
      <c r="C3069" s="7" t="n">
        <v>6408</v>
      </c>
    </row>
    <row r="3070" spans="1:9">
      <c r="A3070" t="s">
        <v>4</v>
      </c>
      <c r="B3070" s="4" t="s">
        <v>5</v>
      </c>
      <c r="C3070" s="4" t="s">
        <v>10</v>
      </c>
    </row>
    <row r="3071" spans="1:9">
      <c r="A3071" t="n">
        <v>25962</v>
      </c>
      <c r="B3071" s="24" t="n">
        <v>12</v>
      </c>
      <c r="C3071" s="7" t="n">
        <v>6464</v>
      </c>
    </row>
    <row r="3072" spans="1:9">
      <c r="A3072" t="s">
        <v>4</v>
      </c>
      <c r="B3072" s="4" t="s">
        <v>5</v>
      </c>
      <c r="C3072" s="4" t="s">
        <v>10</v>
      </c>
    </row>
    <row r="3073" spans="1:5">
      <c r="A3073" t="n">
        <v>25965</v>
      </c>
      <c r="B3073" s="77" t="n">
        <v>13</v>
      </c>
      <c r="C3073" s="7" t="n">
        <v>6465</v>
      </c>
    </row>
    <row r="3074" spans="1:5">
      <c r="A3074" t="s">
        <v>4</v>
      </c>
      <c r="B3074" s="4" t="s">
        <v>5</v>
      </c>
      <c r="C3074" s="4" t="s">
        <v>10</v>
      </c>
    </row>
    <row r="3075" spans="1:5">
      <c r="A3075" t="n">
        <v>25968</v>
      </c>
      <c r="B3075" s="77" t="n">
        <v>13</v>
      </c>
      <c r="C3075" s="7" t="n">
        <v>6466</v>
      </c>
    </row>
    <row r="3076" spans="1:5">
      <c r="A3076" t="s">
        <v>4</v>
      </c>
      <c r="B3076" s="4" t="s">
        <v>5</v>
      </c>
      <c r="C3076" s="4" t="s">
        <v>10</v>
      </c>
    </row>
    <row r="3077" spans="1:5">
      <c r="A3077" t="n">
        <v>25971</v>
      </c>
      <c r="B3077" s="77" t="n">
        <v>13</v>
      </c>
      <c r="C3077" s="7" t="n">
        <v>6467</v>
      </c>
    </row>
    <row r="3078" spans="1:5">
      <c r="A3078" t="s">
        <v>4</v>
      </c>
      <c r="B3078" s="4" t="s">
        <v>5</v>
      </c>
      <c r="C3078" s="4" t="s">
        <v>10</v>
      </c>
    </row>
    <row r="3079" spans="1:5">
      <c r="A3079" t="n">
        <v>25974</v>
      </c>
      <c r="B3079" s="77" t="n">
        <v>13</v>
      </c>
      <c r="C3079" s="7" t="n">
        <v>6468</v>
      </c>
    </row>
    <row r="3080" spans="1:5">
      <c r="A3080" t="s">
        <v>4</v>
      </c>
      <c r="B3080" s="4" t="s">
        <v>5</v>
      </c>
      <c r="C3080" s="4" t="s">
        <v>10</v>
      </c>
    </row>
    <row r="3081" spans="1:5">
      <c r="A3081" t="n">
        <v>25977</v>
      </c>
      <c r="B3081" s="77" t="n">
        <v>13</v>
      </c>
      <c r="C3081" s="7" t="n">
        <v>6469</v>
      </c>
    </row>
    <row r="3082" spans="1:5">
      <c r="A3082" t="s">
        <v>4</v>
      </c>
      <c r="B3082" s="4" t="s">
        <v>5</v>
      </c>
      <c r="C3082" s="4" t="s">
        <v>10</v>
      </c>
    </row>
    <row r="3083" spans="1:5">
      <c r="A3083" t="n">
        <v>25980</v>
      </c>
      <c r="B3083" s="77" t="n">
        <v>13</v>
      </c>
      <c r="C3083" s="7" t="n">
        <v>6470</v>
      </c>
    </row>
    <row r="3084" spans="1:5">
      <c r="A3084" t="s">
        <v>4</v>
      </c>
      <c r="B3084" s="4" t="s">
        <v>5</v>
      </c>
      <c r="C3084" s="4" t="s">
        <v>10</v>
      </c>
    </row>
    <row r="3085" spans="1:5">
      <c r="A3085" t="n">
        <v>25983</v>
      </c>
      <c r="B3085" s="77" t="n">
        <v>13</v>
      </c>
      <c r="C3085" s="7" t="n">
        <v>6471</v>
      </c>
    </row>
    <row r="3086" spans="1:5">
      <c r="A3086" t="s">
        <v>4</v>
      </c>
      <c r="B3086" s="4" t="s">
        <v>5</v>
      </c>
      <c r="C3086" s="4" t="s">
        <v>13</v>
      </c>
    </row>
    <row r="3087" spans="1:5">
      <c r="A3087" t="n">
        <v>25986</v>
      </c>
      <c r="B3087" s="18" t="n">
        <v>74</v>
      </c>
      <c r="C3087" s="7" t="n">
        <v>18</v>
      </c>
    </row>
    <row r="3088" spans="1:5">
      <c r="A3088" t="s">
        <v>4</v>
      </c>
      <c r="B3088" s="4" t="s">
        <v>5</v>
      </c>
      <c r="C3088" s="4" t="s">
        <v>13</v>
      </c>
    </row>
    <row r="3089" spans="1:3">
      <c r="A3089" t="n">
        <v>25988</v>
      </c>
      <c r="B3089" s="18" t="n">
        <v>74</v>
      </c>
      <c r="C3089" s="7" t="n">
        <v>45</v>
      </c>
    </row>
    <row r="3090" spans="1:3">
      <c r="A3090" t="s">
        <v>4</v>
      </c>
      <c r="B3090" s="4" t="s">
        <v>5</v>
      </c>
      <c r="C3090" s="4" t="s">
        <v>10</v>
      </c>
    </row>
    <row r="3091" spans="1:3">
      <c r="A3091" t="n">
        <v>25990</v>
      </c>
      <c r="B3091" s="37" t="n">
        <v>16</v>
      </c>
      <c r="C3091" s="7" t="n">
        <v>0</v>
      </c>
    </row>
    <row r="3092" spans="1:3">
      <c r="A3092" t="s">
        <v>4</v>
      </c>
      <c r="B3092" s="4" t="s">
        <v>5</v>
      </c>
      <c r="C3092" s="4" t="s">
        <v>13</v>
      </c>
      <c r="D3092" s="4" t="s">
        <v>13</v>
      </c>
      <c r="E3092" s="4" t="s">
        <v>13</v>
      </c>
      <c r="F3092" s="4" t="s">
        <v>13</v>
      </c>
    </row>
    <row r="3093" spans="1:3">
      <c r="A3093" t="n">
        <v>25993</v>
      </c>
      <c r="B3093" s="8" t="n">
        <v>14</v>
      </c>
      <c r="C3093" s="7" t="n">
        <v>0</v>
      </c>
      <c r="D3093" s="7" t="n">
        <v>8</v>
      </c>
      <c r="E3093" s="7" t="n">
        <v>0</v>
      </c>
      <c r="F3093" s="7" t="n">
        <v>0</v>
      </c>
    </row>
    <row r="3094" spans="1:3">
      <c r="A3094" t="s">
        <v>4</v>
      </c>
      <c r="B3094" s="4" t="s">
        <v>5</v>
      </c>
      <c r="C3094" s="4" t="s">
        <v>13</v>
      </c>
      <c r="D3094" s="4" t="s">
        <v>6</v>
      </c>
    </row>
    <row r="3095" spans="1:3">
      <c r="A3095" t="n">
        <v>25998</v>
      </c>
      <c r="B3095" s="9" t="n">
        <v>2</v>
      </c>
      <c r="C3095" s="7" t="n">
        <v>11</v>
      </c>
      <c r="D3095" s="7" t="s">
        <v>31</v>
      </c>
    </row>
    <row r="3096" spans="1:3">
      <c r="A3096" t="s">
        <v>4</v>
      </c>
      <c r="B3096" s="4" t="s">
        <v>5</v>
      </c>
      <c r="C3096" s="4" t="s">
        <v>10</v>
      </c>
    </row>
    <row r="3097" spans="1:3">
      <c r="A3097" t="n">
        <v>26012</v>
      </c>
      <c r="B3097" s="37" t="n">
        <v>16</v>
      </c>
      <c r="C3097" s="7" t="n">
        <v>0</v>
      </c>
    </row>
    <row r="3098" spans="1:3">
      <c r="A3098" t="s">
        <v>4</v>
      </c>
      <c r="B3098" s="4" t="s">
        <v>5</v>
      </c>
      <c r="C3098" s="4" t="s">
        <v>13</v>
      </c>
      <c r="D3098" s="4" t="s">
        <v>6</v>
      </c>
    </row>
    <row r="3099" spans="1:3">
      <c r="A3099" t="n">
        <v>26015</v>
      </c>
      <c r="B3099" s="9" t="n">
        <v>2</v>
      </c>
      <c r="C3099" s="7" t="n">
        <v>11</v>
      </c>
      <c r="D3099" s="7" t="s">
        <v>213</v>
      </c>
    </row>
    <row r="3100" spans="1:3">
      <c r="A3100" t="s">
        <v>4</v>
      </c>
      <c r="B3100" s="4" t="s">
        <v>5</v>
      </c>
      <c r="C3100" s="4" t="s">
        <v>10</v>
      </c>
    </row>
    <row r="3101" spans="1:3">
      <c r="A3101" t="n">
        <v>26024</v>
      </c>
      <c r="B3101" s="37" t="n">
        <v>16</v>
      </c>
      <c r="C3101" s="7" t="n">
        <v>0</v>
      </c>
    </row>
    <row r="3102" spans="1:3">
      <c r="A3102" t="s">
        <v>4</v>
      </c>
      <c r="B3102" s="4" t="s">
        <v>5</v>
      </c>
      <c r="C3102" s="4" t="s">
        <v>9</v>
      </c>
    </row>
    <row r="3103" spans="1:3">
      <c r="A3103" t="n">
        <v>26027</v>
      </c>
      <c r="B3103" s="39" t="n">
        <v>15</v>
      </c>
      <c r="C3103" s="7" t="n">
        <v>2048</v>
      </c>
    </row>
    <row r="3104" spans="1:3">
      <c r="A3104" t="s">
        <v>4</v>
      </c>
      <c r="B3104" s="4" t="s">
        <v>5</v>
      </c>
      <c r="C3104" s="4" t="s">
        <v>13</v>
      </c>
      <c r="D3104" s="4" t="s">
        <v>6</v>
      </c>
    </row>
    <row r="3105" spans="1:6">
      <c r="A3105" t="n">
        <v>26032</v>
      </c>
      <c r="B3105" s="9" t="n">
        <v>2</v>
      </c>
      <c r="C3105" s="7" t="n">
        <v>10</v>
      </c>
      <c r="D3105" s="7" t="s">
        <v>49</v>
      </c>
    </row>
    <row r="3106" spans="1:6">
      <c r="A3106" t="s">
        <v>4</v>
      </c>
      <c r="B3106" s="4" t="s">
        <v>5</v>
      </c>
      <c r="C3106" s="4" t="s">
        <v>10</v>
      </c>
    </row>
    <row r="3107" spans="1:6">
      <c r="A3107" t="n">
        <v>26050</v>
      </c>
      <c r="B3107" s="37" t="n">
        <v>16</v>
      </c>
      <c r="C3107" s="7" t="n">
        <v>0</v>
      </c>
    </row>
    <row r="3108" spans="1:6">
      <c r="A3108" t="s">
        <v>4</v>
      </c>
      <c r="B3108" s="4" t="s">
        <v>5</v>
      </c>
      <c r="C3108" s="4" t="s">
        <v>13</v>
      </c>
      <c r="D3108" s="4" t="s">
        <v>6</v>
      </c>
    </row>
    <row r="3109" spans="1:6">
      <c r="A3109" t="n">
        <v>26053</v>
      </c>
      <c r="B3109" s="9" t="n">
        <v>2</v>
      </c>
      <c r="C3109" s="7" t="n">
        <v>10</v>
      </c>
      <c r="D3109" s="7" t="s">
        <v>50</v>
      </c>
    </row>
    <row r="3110" spans="1:6">
      <c r="A3110" t="s">
        <v>4</v>
      </c>
      <c r="B3110" s="4" t="s">
        <v>5</v>
      </c>
      <c r="C3110" s="4" t="s">
        <v>10</v>
      </c>
    </row>
    <row r="3111" spans="1:6">
      <c r="A3111" t="n">
        <v>26072</v>
      </c>
      <c r="B3111" s="37" t="n">
        <v>16</v>
      </c>
      <c r="C3111" s="7" t="n">
        <v>0</v>
      </c>
    </row>
    <row r="3112" spans="1:6">
      <c r="A3112" t="s">
        <v>4</v>
      </c>
      <c r="B3112" s="4" t="s">
        <v>5</v>
      </c>
      <c r="C3112" s="4" t="s">
        <v>10</v>
      </c>
      <c r="D3112" s="4" t="s">
        <v>28</v>
      </c>
      <c r="E3112" s="4" t="s">
        <v>28</v>
      </c>
      <c r="F3112" s="4" t="s">
        <v>28</v>
      </c>
      <c r="G3112" s="4" t="s">
        <v>28</v>
      </c>
    </row>
    <row r="3113" spans="1:6">
      <c r="A3113" t="n">
        <v>26075</v>
      </c>
      <c r="B3113" s="26" t="n">
        <v>46</v>
      </c>
      <c r="C3113" s="7" t="n">
        <v>122</v>
      </c>
      <c r="D3113" s="7" t="n">
        <v>-43.5200004577637</v>
      </c>
      <c r="E3113" s="7" t="n">
        <v>22.6800003051758</v>
      </c>
      <c r="F3113" s="7" t="n">
        <v>17.8299999237061</v>
      </c>
      <c r="G3113" s="7" t="n">
        <v>39.0999984741211</v>
      </c>
    </row>
    <row r="3114" spans="1:6">
      <c r="A3114" t="s">
        <v>4</v>
      </c>
      <c r="B3114" s="4" t="s">
        <v>5</v>
      </c>
      <c r="C3114" s="4" t="s">
        <v>13</v>
      </c>
      <c r="D3114" s="4" t="s">
        <v>6</v>
      </c>
    </row>
    <row r="3115" spans="1:6">
      <c r="A3115" t="n">
        <v>26094</v>
      </c>
      <c r="B3115" s="78" t="n">
        <v>4</v>
      </c>
      <c r="C3115" s="7" t="n">
        <v>11</v>
      </c>
      <c r="D3115" s="7" t="s">
        <v>254</v>
      </c>
    </row>
    <row r="3116" spans="1:6">
      <c r="A3116" t="s">
        <v>4</v>
      </c>
      <c r="B3116" s="4" t="s">
        <v>5</v>
      </c>
    </row>
    <row r="3117" spans="1:6">
      <c r="A3117" t="n">
        <v>26115</v>
      </c>
      <c r="B3117" s="5" t="n">
        <v>1</v>
      </c>
    </row>
    <row r="3118" spans="1:6" s="3" customFormat="1" customHeight="0">
      <c r="A3118" s="3" t="s">
        <v>2</v>
      </c>
      <c r="B3118" s="3" t="s">
        <v>255</v>
      </c>
    </row>
    <row r="3119" spans="1:6">
      <c r="A3119" t="s">
        <v>4</v>
      </c>
      <c r="B3119" s="4" t="s">
        <v>5</v>
      </c>
      <c r="C3119" s="4" t="s">
        <v>13</v>
      </c>
      <c r="D3119" s="4" t="s">
        <v>13</v>
      </c>
      <c r="E3119" s="4" t="s">
        <v>13</v>
      </c>
      <c r="F3119" s="4" t="s">
        <v>13</v>
      </c>
    </row>
    <row r="3120" spans="1:6">
      <c r="A3120" t="n">
        <v>26116</v>
      </c>
      <c r="B3120" s="8" t="n">
        <v>14</v>
      </c>
      <c r="C3120" s="7" t="n">
        <v>2</v>
      </c>
      <c r="D3120" s="7" t="n">
        <v>0</v>
      </c>
      <c r="E3120" s="7" t="n">
        <v>0</v>
      </c>
      <c r="F3120" s="7" t="n">
        <v>0</v>
      </c>
    </row>
    <row r="3121" spans="1:7">
      <c r="A3121" t="s">
        <v>4</v>
      </c>
      <c r="B3121" s="4" t="s">
        <v>5</v>
      </c>
      <c r="C3121" s="4" t="s">
        <v>13</v>
      </c>
      <c r="D3121" s="50" t="s">
        <v>63</v>
      </c>
      <c r="E3121" s="4" t="s">
        <v>5</v>
      </c>
      <c r="F3121" s="4" t="s">
        <v>13</v>
      </c>
      <c r="G3121" s="4" t="s">
        <v>10</v>
      </c>
      <c r="H3121" s="50" t="s">
        <v>64</v>
      </c>
      <c r="I3121" s="4" t="s">
        <v>13</v>
      </c>
      <c r="J3121" s="4" t="s">
        <v>9</v>
      </c>
      <c r="K3121" s="4" t="s">
        <v>13</v>
      </c>
      <c r="L3121" s="4" t="s">
        <v>13</v>
      </c>
      <c r="M3121" s="50" t="s">
        <v>63</v>
      </c>
      <c r="N3121" s="4" t="s">
        <v>5</v>
      </c>
      <c r="O3121" s="4" t="s">
        <v>13</v>
      </c>
      <c r="P3121" s="4" t="s">
        <v>10</v>
      </c>
      <c r="Q3121" s="50" t="s">
        <v>64</v>
      </c>
      <c r="R3121" s="4" t="s">
        <v>13</v>
      </c>
      <c r="S3121" s="4" t="s">
        <v>9</v>
      </c>
      <c r="T3121" s="4" t="s">
        <v>13</v>
      </c>
      <c r="U3121" s="4" t="s">
        <v>13</v>
      </c>
      <c r="V3121" s="4" t="s">
        <v>13</v>
      </c>
      <c r="W3121" s="4" t="s">
        <v>27</v>
      </c>
    </row>
    <row r="3122" spans="1:7">
      <c r="A3122" t="n">
        <v>26121</v>
      </c>
      <c r="B3122" s="13" t="n">
        <v>5</v>
      </c>
      <c r="C3122" s="7" t="n">
        <v>28</v>
      </c>
      <c r="D3122" s="50" t="s">
        <v>3</v>
      </c>
      <c r="E3122" s="10" t="n">
        <v>162</v>
      </c>
      <c r="F3122" s="7" t="n">
        <v>3</v>
      </c>
      <c r="G3122" s="7" t="n">
        <v>24</v>
      </c>
      <c r="H3122" s="50" t="s">
        <v>3</v>
      </c>
      <c r="I3122" s="7" t="n">
        <v>0</v>
      </c>
      <c r="J3122" s="7" t="n">
        <v>1</v>
      </c>
      <c r="K3122" s="7" t="n">
        <v>2</v>
      </c>
      <c r="L3122" s="7" t="n">
        <v>28</v>
      </c>
      <c r="M3122" s="50" t="s">
        <v>3</v>
      </c>
      <c r="N3122" s="10" t="n">
        <v>162</v>
      </c>
      <c r="O3122" s="7" t="n">
        <v>3</v>
      </c>
      <c r="P3122" s="7" t="n">
        <v>24</v>
      </c>
      <c r="Q3122" s="50" t="s">
        <v>3</v>
      </c>
      <c r="R3122" s="7" t="n">
        <v>0</v>
      </c>
      <c r="S3122" s="7" t="n">
        <v>2</v>
      </c>
      <c r="T3122" s="7" t="n">
        <v>2</v>
      </c>
      <c r="U3122" s="7" t="n">
        <v>11</v>
      </c>
      <c r="V3122" s="7" t="n">
        <v>1</v>
      </c>
      <c r="W3122" s="14" t="n">
        <f t="normal" ca="1">A3126</f>
        <v>0</v>
      </c>
    </row>
    <row r="3123" spans="1:7">
      <c r="A3123" t="s">
        <v>4</v>
      </c>
      <c r="B3123" s="4" t="s">
        <v>5</v>
      </c>
      <c r="C3123" s="4" t="s">
        <v>13</v>
      </c>
      <c r="D3123" s="4" t="s">
        <v>10</v>
      </c>
      <c r="E3123" s="4" t="s">
        <v>28</v>
      </c>
    </row>
    <row r="3124" spans="1:7">
      <c r="A3124" t="n">
        <v>26150</v>
      </c>
      <c r="B3124" s="34" t="n">
        <v>58</v>
      </c>
      <c r="C3124" s="7" t="n">
        <v>0</v>
      </c>
      <c r="D3124" s="7" t="n">
        <v>0</v>
      </c>
      <c r="E3124" s="7" t="n">
        <v>1</v>
      </c>
    </row>
    <row r="3125" spans="1:7">
      <c r="A3125" t="s">
        <v>4</v>
      </c>
      <c r="B3125" s="4" t="s">
        <v>5</v>
      </c>
      <c r="C3125" s="4" t="s">
        <v>13</v>
      </c>
      <c r="D3125" s="50" t="s">
        <v>63</v>
      </c>
      <c r="E3125" s="4" t="s">
        <v>5</v>
      </c>
      <c r="F3125" s="4" t="s">
        <v>13</v>
      </c>
      <c r="G3125" s="4" t="s">
        <v>10</v>
      </c>
      <c r="H3125" s="50" t="s">
        <v>64</v>
      </c>
      <c r="I3125" s="4" t="s">
        <v>13</v>
      </c>
      <c r="J3125" s="4" t="s">
        <v>9</v>
      </c>
      <c r="K3125" s="4" t="s">
        <v>13</v>
      </c>
      <c r="L3125" s="4" t="s">
        <v>13</v>
      </c>
      <c r="M3125" s="50" t="s">
        <v>63</v>
      </c>
      <c r="N3125" s="4" t="s">
        <v>5</v>
      </c>
      <c r="O3125" s="4" t="s">
        <v>13</v>
      </c>
      <c r="P3125" s="4" t="s">
        <v>10</v>
      </c>
      <c r="Q3125" s="50" t="s">
        <v>64</v>
      </c>
      <c r="R3125" s="4" t="s">
        <v>13</v>
      </c>
      <c r="S3125" s="4" t="s">
        <v>9</v>
      </c>
      <c r="T3125" s="4" t="s">
        <v>13</v>
      </c>
      <c r="U3125" s="4" t="s">
        <v>13</v>
      </c>
      <c r="V3125" s="4" t="s">
        <v>13</v>
      </c>
      <c r="W3125" s="4" t="s">
        <v>27</v>
      </c>
    </row>
    <row r="3126" spans="1:7">
      <c r="A3126" t="n">
        <v>26158</v>
      </c>
      <c r="B3126" s="13" t="n">
        <v>5</v>
      </c>
      <c r="C3126" s="7" t="n">
        <v>28</v>
      </c>
      <c r="D3126" s="50" t="s">
        <v>3</v>
      </c>
      <c r="E3126" s="10" t="n">
        <v>162</v>
      </c>
      <c r="F3126" s="7" t="n">
        <v>3</v>
      </c>
      <c r="G3126" s="7" t="n">
        <v>24</v>
      </c>
      <c r="H3126" s="50" t="s">
        <v>3</v>
      </c>
      <c r="I3126" s="7" t="n">
        <v>0</v>
      </c>
      <c r="J3126" s="7" t="n">
        <v>1</v>
      </c>
      <c r="K3126" s="7" t="n">
        <v>3</v>
      </c>
      <c r="L3126" s="7" t="n">
        <v>28</v>
      </c>
      <c r="M3126" s="50" t="s">
        <v>3</v>
      </c>
      <c r="N3126" s="10" t="n">
        <v>162</v>
      </c>
      <c r="O3126" s="7" t="n">
        <v>3</v>
      </c>
      <c r="P3126" s="7" t="n">
        <v>24</v>
      </c>
      <c r="Q3126" s="50" t="s">
        <v>3</v>
      </c>
      <c r="R3126" s="7" t="n">
        <v>0</v>
      </c>
      <c r="S3126" s="7" t="n">
        <v>2</v>
      </c>
      <c r="T3126" s="7" t="n">
        <v>3</v>
      </c>
      <c r="U3126" s="7" t="n">
        <v>9</v>
      </c>
      <c r="V3126" s="7" t="n">
        <v>1</v>
      </c>
      <c r="W3126" s="14" t="n">
        <f t="normal" ca="1">A3136</f>
        <v>0</v>
      </c>
    </row>
    <row r="3127" spans="1:7">
      <c r="A3127" t="s">
        <v>4</v>
      </c>
      <c r="B3127" s="4" t="s">
        <v>5</v>
      </c>
      <c r="C3127" s="4" t="s">
        <v>13</v>
      </c>
      <c r="D3127" s="50" t="s">
        <v>63</v>
      </c>
      <c r="E3127" s="4" t="s">
        <v>5</v>
      </c>
      <c r="F3127" s="4" t="s">
        <v>10</v>
      </c>
      <c r="G3127" s="4" t="s">
        <v>13</v>
      </c>
      <c r="H3127" s="4" t="s">
        <v>13</v>
      </c>
      <c r="I3127" s="4" t="s">
        <v>6</v>
      </c>
      <c r="J3127" s="50" t="s">
        <v>64</v>
      </c>
      <c r="K3127" s="4" t="s">
        <v>13</v>
      </c>
      <c r="L3127" s="4" t="s">
        <v>13</v>
      </c>
      <c r="M3127" s="50" t="s">
        <v>63</v>
      </c>
      <c r="N3127" s="4" t="s">
        <v>5</v>
      </c>
      <c r="O3127" s="4" t="s">
        <v>13</v>
      </c>
      <c r="P3127" s="50" t="s">
        <v>64</v>
      </c>
      <c r="Q3127" s="4" t="s">
        <v>13</v>
      </c>
      <c r="R3127" s="4" t="s">
        <v>9</v>
      </c>
      <c r="S3127" s="4" t="s">
        <v>13</v>
      </c>
      <c r="T3127" s="4" t="s">
        <v>13</v>
      </c>
      <c r="U3127" s="4" t="s">
        <v>13</v>
      </c>
      <c r="V3127" s="50" t="s">
        <v>63</v>
      </c>
      <c r="W3127" s="4" t="s">
        <v>5</v>
      </c>
      <c r="X3127" s="4" t="s">
        <v>13</v>
      </c>
      <c r="Y3127" s="50" t="s">
        <v>64</v>
      </c>
      <c r="Z3127" s="4" t="s">
        <v>13</v>
      </c>
      <c r="AA3127" s="4" t="s">
        <v>9</v>
      </c>
      <c r="AB3127" s="4" t="s">
        <v>13</v>
      </c>
      <c r="AC3127" s="4" t="s">
        <v>13</v>
      </c>
      <c r="AD3127" s="4" t="s">
        <v>13</v>
      </c>
      <c r="AE3127" s="4" t="s">
        <v>27</v>
      </c>
    </row>
    <row r="3128" spans="1:7">
      <c r="A3128" t="n">
        <v>26187</v>
      </c>
      <c r="B3128" s="13" t="n">
        <v>5</v>
      </c>
      <c r="C3128" s="7" t="n">
        <v>28</v>
      </c>
      <c r="D3128" s="50" t="s">
        <v>3</v>
      </c>
      <c r="E3128" s="51" t="n">
        <v>47</v>
      </c>
      <c r="F3128" s="7" t="n">
        <v>61456</v>
      </c>
      <c r="G3128" s="7" t="n">
        <v>2</v>
      </c>
      <c r="H3128" s="7" t="n">
        <v>0</v>
      </c>
      <c r="I3128" s="7" t="s">
        <v>65</v>
      </c>
      <c r="J3128" s="50" t="s">
        <v>3</v>
      </c>
      <c r="K3128" s="7" t="n">
        <v>8</v>
      </c>
      <c r="L3128" s="7" t="n">
        <v>28</v>
      </c>
      <c r="M3128" s="50" t="s">
        <v>3</v>
      </c>
      <c r="N3128" s="18" t="n">
        <v>74</v>
      </c>
      <c r="O3128" s="7" t="n">
        <v>65</v>
      </c>
      <c r="P3128" s="50" t="s">
        <v>3</v>
      </c>
      <c r="Q3128" s="7" t="n">
        <v>0</v>
      </c>
      <c r="R3128" s="7" t="n">
        <v>1</v>
      </c>
      <c r="S3128" s="7" t="n">
        <v>3</v>
      </c>
      <c r="T3128" s="7" t="n">
        <v>9</v>
      </c>
      <c r="U3128" s="7" t="n">
        <v>28</v>
      </c>
      <c r="V3128" s="50" t="s">
        <v>3</v>
      </c>
      <c r="W3128" s="18" t="n">
        <v>74</v>
      </c>
      <c r="X3128" s="7" t="n">
        <v>65</v>
      </c>
      <c r="Y3128" s="50" t="s">
        <v>3</v>
      </c>
      <c r="Z3128" s="7" t="n">
        <v>0</v>
      </c>
      <c r="AA3128" s="7" t="n">
        <v>2</v>
      </c>
      <c r="AB3128" s="7" t="n">
        <v>3</v>
      </c>
      <c r="AC3128" s="7" t="n">
        <v>9</v>
      </c>
      <c r="AD3128" s="7" t="n">
        <v>1</v>
      </c>
      <c r="AE3128" s="14" t="n">
        <f t="normal" ca="1">A3132</f>
        <v>0</v>
      </c>
    </row>
    <row r="3129" spans="1:7">
      <c r="A3129" t="s">
        <v>4</v>
      </c>
      <c r="B3129" s="4" t="s">
        <v>5</v>
      </c>
      <c r="C3129" s="4" t="s">
        <v>10</v>
      </c>
      <c r="D3129" s="4" t="s">
        <v>13</v>
      </c>
      <c r="E3129" s="4" t="s">
        <v>13</v>
      </c>
      <c r="F3129" s="4" t="s">
        <v>6</v>
      </c>
    </row>
    <row r="3130" spans="1:7">
      <c r="A3130" t="n">
        <v>26235</v>
      </c>
      <c r="B3130" s="51" t="n">
        <v>47</v>
      </c>
      <c r="C3130" s="7" t="n">
        <v>61456</v>
      </c>
      <c r="D3130" s="7" t="n">
        <v>0</v>
      </c>
      <c r="E3130" s="7" t="n">
        <v>0</v>
      </c>
      <c r="F3130" s="7" t="s">
        <v>66</v>
      </c>
    </row>
    <row r="3131" spans="1:7">
      <c r="A3131" t="s">
        <v>4</v>
      </c>
      <c r="B3131" s="4" t="s">
        <v>5</v>
      </c>
      <c r="C3131" s="4" t="s">
        <v>13</v>
      </c>
      <c r="D3131" s="4" t="s">
        <v>10</v>
      </c>
      <c r="E3131" s="4" t="s">
        <v>28</v>
      </c>
    </row>
    <row r="3132" spans="1:7">
      <c r="A3132" t="n">
        <v>26248</v>
      </c>
      <c r="B3132" s="34" t="n">
        <v>58</v>
      </c>
      <c r="C3132" s="7" t="n">
        <v>0</v>
      </c>
      <c r="D3132" s="7" t="n">
        <v>300</v>
      </c>
      <c r="E3132" s="7" t="n">
        <v>1</v>
      </c>
    </row>
    <row r="3133" spans="1:7">
      <c r="A3133" t="s">
        <v>4</v>
      </c>
      <c r="B3133" s="4" t="s">
        <v>5</v>
      </c>
      <c r="C3133" s="4" t="s">
        <v>13</v>
      </c>
      <c r="D3133" s="4" t="s">
        <v>10</v>
      </c>
    </row>
    <row r="3134" spans="1:7">
      <c r="A3134" t="n">
        <v>26256</v>
      </c>
      <c r="B3134" s="34" t="n">
        <v>58</v>
      </c>
      <c r="C3134" s="7" t="n">
        <v>255</v>
      </c>
      <c r="D3134" s="7" t="n">
        <v>0</v>
      </c>
    </row>
    <row r="3135" spans="1:7">
      <c r="A3135" t="s">
        <v>4</v>
      </c>
      <c r="B3135" s="4" t="s">
        <v>5</v>
      </c>
      <c r="C3135" s="4" t="s">
        <v>13</v>
      </c>
      <c r="D3135" s="4" t="s">
        <v>13</v>
      </c>
      <c r="E3135" s="4" t="s">
        <v>13</v>
      </c>
      <c r="F3135" s="4" t="s">
        <v>13</v>
      </c>
    </row>
    <row r="3136" spans="1:7">
      <c r="A3136" t="n">
        <v>26260</v>
      </c>
      <c r="B3136" s="8" t="n">
        <v>14</v>
      </c>
      <c r="C3136" s="7" t="n">
        <v>0</v>
      </c>
      <c r="D3136" s="7" t="n">
        <v>0</v>
      </c>
      <c r="E3136" s="7" t="n">
        <v>0</v>
      </c>
      <c r="F3136" s="7" t="n">
        <v>64</v>
      </c>
    </row>
    <row r="3137" spans="1:31">
      <c r="A3137" t="s">
        <v>4</v>
      </c>
      <c r="B3137" s="4" t="s">
        <v>5</v>
      </c>
      <c r="C3137" s="4" t="s">
        <v>13</v>
      </c>
      <c r="D3137" s="4" t="s">
        <v>10</v>
      </c>
    </row>
    <row r="3138" spans="1:31">
      <c r="A3138" t="n">
        <v>26265</v>
      </c>
      <c r="B3138" s="29" t="n">
        <v>22</v>
      </c>
      <c r="C3138" s="7" t="n">
        <v>0</v>
      </c>
      <c r="D3138" s="7" t="n">
        <v>24</v>
      </c>
    </row>
    <row r="3139" spans="1:31">
      <c r="A3139" t="s">
        <v>4</v>
      </c>
      <c r="B3139" s="4" t="s">
        <v>5</v>
      </c>
      <c r="C3139" s="4" t="s">
        <v>13</v>
      </c>
      <c r="D3139" s="4" t="s">
        <v>10</v>
      </c>
    </row>
    <row r="3140" spans="1:31">
      <c r="A3140" t="n">
        <v>26269</v>
      </c>
      <c r="B3140" s="34" t="n">
        <v>58</v>
      </c>
      <c r="C3140" s="7" t="n">
        <v>5</v>
      </c>
      <c r="D3140" s="7" t="n">
        <v>300</v>
      </c>
    </row>
    <row r="3141" spans="1:31">
      <c r="A3141" t="s">
        <v>4</v>
      </c>
      <c r="B3141" s="4" t="s">
        <v>5</v>
      </c>
      <c r="C3141" s="4" t="s">
        <v>28</v>
      </c>
      <c r="D3141" s="4" t="s">
        <v>10</v>
      </c>
    </row>
    <row r="3142" spans="1:31">
      <c r="A3142" t="n">
        <v>26273</v>
      </c>
      <c r="B3142" s="35" t="n">
        <v>103</v>
      </c>
      <c r="C3142" s="7" t="n">
        <v>0</v>
      </c>
      <c r="D3142" s="7" t="n">
        <v>300</v>
      </c>
    </row>
    <row r="3143" spans="1:31">
      <c r="A3143" t="s">
        <v>4</v>
      </c>
      <c r="B3143" s="4" t="s">
        <v>5</v>
      </c>
      <c r="C3143" s="4" t="s">
        <v>13</v>
      </c>
    </row>
    <row r="3144" spans="1:31">
      <c r="A3144" t="n">
        <v>26280</v>
      </c>
      <c r="B3144" s="52" t="n">
        <v>64</v>
      </c>
      <c r="C3144" s="7" t="n">
        <v>7</v>
      </c>
    </row>
    <row r="3145" spans="1:31">
      <c r="A3145" t="s">
        <v>4</v>
      </c>
      <c r="B3145" s="4" t="s">
        <v>5</v>
      </c>
      <c r="C3145" s="4" t="s">
        <v>13</v>
      </c>
      <c r="D3145" s="4" t="s">
        <v>10</v>
      </c>
    </row>
    <row r="3146" spans="1:31">
      <c r="A3146" t="n">
        <v>26282</v>
      </c>
      <c r="B3146" s="25" t="n">
        <v>72</v>
      </c>
      <c r="C3146" s="7" t="n">
        <v>5</v>
      </c>
      <c r="D3146" s="7" t="n">
        <v>0</v>
      </c>
    </row>
    <row r="3147" spans="1:31">
      <c r="A3147" t="s">
        <v>4</v>
      </c>
      <c r="B3147" s="4" t="s">
        <v>5</v>
      </c>
      <c r="C3147" s="4" t="s">
        <v>13</v>
      </c>
      <c r="D3147" s="50" t="s">
        <v>63</v>
      </c>
      <c r="E3147" s="4" t="s">
        <v>5</v>
      </c>
      <c r="F3147" s="4" t="s">
        <v>13</v>
      </c>
      <c r="G3147" s="4" t="s">
        <v>10</v>
      </c>
      <c r="H3147" s="50" t="s">
        <v>64</v>
      </c>
      <c r="I3147" s="4" t="s">
        <v>13</v>
      </c>
      <c r="J3147" s="4" t="s">
        <v>9</v>
      </c>
      <c r="K3147" s="4" t="s">
        <v>13</v>
      </c>
      <c r="L3147" s="4" t="s">
        <v>13</v>
      </c>
      <c r="M3147" s="4" t="s">
        <v>27</v>
      </c>
    </row>
    <row r="3148" spans="1:31">
      <c r="A3148" t="n">
        <v>26286</v>
      </c>
      <c r="B3148" s="13" t="n">
        <v>5</v>
      </c>
      <c r="C3148" s="7" t="n">
        <v>28</v>
      </c>
      <c r="D3148" s="50" t="s">
        <v>3</v>
      </c>
      <c r="E3148" s="10" t="n">
        <v>162</v>
      </c>
      <c r="F3148" s="7" t="n">
        <v>4</v>
      </c>
      <c r="G3148" s="7" t="n">
        <v>24</v>
      </c>
      <c r="H3148" s="50" t="s">
        <v>3</v>
      </c>
      <c r="I3148" s="7" t="n">
        <v>0</v>
      </c>
      <c r="J3148" s="7" t="n">
        <v>1</v>
      </c>
      <c r="K3148" s="7" t="n">
        <v>2</v>
      </c>
      <c r="L3148" s="7" t="n">
        <v>1</v>
      </c>
      <c r="M3148" s="14" t="n">
        <f t="normal" ca="1">A3154</f>
        <v>0</v>
      </c>
    </row>
    <row r="3149" spans="1:31">
      <c r="A3149" t="s">
        <v>4</v>
      </c>
      <c r="B3149" s="4" t="s">
        <v>5</v>
      </c>
      <c r="C3149" s="4" t="s">
        <v>13</v>
      </c>
      <c r="D3149" s="4" t="s">
        <v>6</v>
      </c>
    </row>
    <row r="3150" spans="1:31">
      <c r="A3150" t="n">
        <v>26303</v>
      </c>
      <c r="B3150" s="9" t="n">
        <v>2</v>
      </c>
      <c r="C3150" s="7" t="n">
        <v>10</v>
      </c>
      <c r="D3150" s="7" t="s">
        <v>67</v>
      </c>
    </row>
    <row r="3151" spans="1:31">
      <c r="A3151" t="s">
        <v>4</v>
      </c>
      <c r="B3151" s="4" t="s">
        <v>5</v>
      </c>
      <c r="C3151" s="4" t="s">
        <v>10</v>
      </c>
    </row>
    <row r="3152" spans="1:31">
      <c r="A3152" t="n">
        <v>26320</v>
      </c>
      <c r="B3152" s="37" t="n">
        <v>16</v>
      </c>
      <c r="C3152" s="7" t="n">
        <v>0</v>
      </c>
    </row>
    <row r="3153" spans="1:13">
      <c r="A3153" t="s">
        <v>4</v>
      </c>
      <c r="B3153" s="4" t="s">
        <v>5</v>
      </c>
      <c r="C3153" s="4" t="s">
        <v>13</v>
      </c>
      <c r="D3153" s="4" t="s">
        <v>10</v>
      </c>
      <c r="E3153" s="4" t="s">
        <v>13</v>
      </c>
      <c r="F3153" s="4" t="s">
        <v>6</v>
      </c>
    </row>
    <row r="3154" spans="1:13">
      <c r="A3154" t="n">
        <v>26323</v>
      </c>
      <c r="B3154" s="11" t="n">
        <v>39</v>
      </c>
      <c r="C3154" s="7" t="n">
        <v>10</v>
      </c>
      <c r="D3154" s="7" t="n">
        <v>65533</v>
      </c>
      <c r="E3154" s="7" t="n">
        <v>200</v>
      </c>
      <c r="F3154" s="7" t="s">
        <v>256</v>
      </c>
    </row>
    <row r="3155" spans="1:13">
      <c r="A3155" t="s">
        <v>4</v>
      </c>
      <c r="B3155" s="4" t="s">
        <v>5</v>
      </c>
      <c r="C3155" s="4" t="s">
        <v>13</v>
      </c>
      <c r="D3155" s="4" t="s">
        <v>10</v>
      </c>
      <c r="E3155" s="4" t="s">
        <v>13</v>
      </c>
      <c r="F3155" s="4" t="s">
        <v>6</v>
      </c>
    </row>
    <row r="3156" spans="1:13">
      <c r="A3156" t="n">
        <v>26347</v>
      </c>
      <c r="B3156" s="11" t="n">
        <v>39</v>
      </c>
      <c r="C3156" s="7" t="n">
        <v>10</v>
      </c>
      <c r="D3156" s="7" t="n">
        <v>65533</v>
      </c>
      <c r="E3156" s="7" t="n">
        <v>208</v>
      </c>
      <c r="F3156" s="7" t="s">
        <v>257</v>
      </c>
    </row>
    <row r="3157" spans="1:13">
      <c r="A3157" t="s">
        <v>4</v>
      </c>
      <c r="B3157" s="4" t="s">
        <v>5</v>
      </c>
      <c r="C3157" s="4" t="s">
        <v>13</v>
      </c>
      <c r="D3157" s="4" t="s">
        <v>10</v>
      </c>
      <c r="E3157" s="4" t="s">
        <v>13</v>
      </c>
      <c r="F3157" s="4" t="s">
        <v>6</v>
      </c>
    </row>
    <row r="3158" spans="1:13">
      <c r="A3158" t="n">
        <v>26371</v>
      </c>
      <c r="B3158" s="11" t="n">
        <v>39</v>
      </c>
      <c r="C3158" s="7" t="n">
        <v>10</v>
      </c>
      <c r="D3158" s="7" t="n">
        <v>65533</v>
      </c>
      <c r="E3158" s="7" t="n">
        <v>209</v>
      </c>
      <c r="F3158" s="7" t="s">
        <v>258</v>
      </c>
    </row>
    <row r="3159" spans="1:13">
      <c r="A3159" t="s">
        <v>4</v>
      </c>
      <c r="B3159" s="4" t="s">
        <v>5</v>
      </c>
      <c r="C3159" s="4" t="s">
        <v>10</v>
      </c>
      <c r="D3159" s="4" t="s">
        <v>9</v>
      </c>
    </row>
    <row r="3160" spans="1:13">
      <c r="A3160" t="n">
        <v>26395</v>
      </c>
      <c r="B3160" s="55" t="n">
        <v>43</v>
      </c>
      <c r="C3160" s="7" t="n">
        <v>61456</v>
      </c>
      <c r="D3160" s="7" t="n">
        <v>1</v>
      </c>
    </row>
    <row r="3161" spans="1:13">
      <c r="A3161" t="s">
        <v>4</v>
      </c>
      <c r="B3161" s="4" t="s">
        <v>5</v>
      </c>
      <c r="C3161" s="4" t="s">
        <v>10</v>
      </c>
      <c r="D3161" s="4" t="s">
        <v>6</v>
      </c>
      <c r="E3161" s="4" t="s">
        <v>6</v>
      </c>
      <c r="F3161" s="4" t="s">
        <v>6</v>
      </c>
      <c r="G3161" s="4" t="s">
        <v>13</v>
      </c>
      <c r="H3161" s="4" t="s">
        <v>9</v>
      </c>
      <c r="I3161" s="4" t="s">
        <v>28</v>
      </c>
      <c r="J3161" s="4" t="s">
        <v>28</v>
      </c>
      <c r="K3161" s="4" t="s">
        <v>28</v>
      </c>
      <c r="L3161" s="4" t="s">
        <v>28</v>
      </c>
      <c r="M3161" s="4" t="s">
        <v>28</v>
      </c>
      <c r="N3161" s="4" t="s">
        <v>28</v>
      </c>
      <c r="O3161" s="4" t="s">
        <v>28</v>
      </c>
      <c r="P3161" s="4" t="s">
        <v>6</v>
      </c>
      <c r="Q3161" s="4" t="s">
        <v>6</v>
      </c>
      <c r="R3161" s="4" t="s">
        <v>9</v>
      </c>
      <c r="S3161" s="4" t="s">
        <v>13</v>
      </c>
      <c r="T3161" s="4" t="s">
        <v>9</v>
      </c>
      <c r="U3161" s="4" t="s">
        <v>9</v>
      </c>
      <c r="V3161" s="4" t="s">
        <v>10</v>
      </c>
    </row>
    <row r="3162" spans="1:13">
      <c r="A3162" t="n">
        <v>26402</v>
      </c>
      <c r="B3162" s="19" t="n">
        <v>19</v>
      </c>
      <c r="C3162" s="7" t="n">
        <v>7033</v>
      </c>
      <c r="D3162" s="7" t="s">
        <v>68</v>
      </c>
      <c r="E3162" s="7" t="s">
        <v>69</v>
      </c>
      <c r="F3162" s="7" t="s">
        <v>12</v>
      </c>
      <c r="G3162" s="7" t="n">
        <v>0</v>
      </c>
      <c r="H3162" s="7" t="n">
        <v>1</v>
      </c>
      <c r="I3162" s="7" t="n">
        <v>-4.09000015258789</v>
      </c>
      <c r="J3162" s="7" t="n">
        <v>38.4000015258789</v>
      </c>
      <c r="K3162" s="7" t="n">
        <v>125.400001525879</v>
      </c>
      <c r="L3162" s="7" t="n">
        <v>310</v>
      </c>
      <c r="M3162" s="7" t="n">
        <v>1</v>
      </c>
      <c r="N3162" s="7" t="n">
        <v>1.60000002384186</v>
      </c>
      <c r="O3162" s="7" t="n">
        <v>0.0900000035762787</v>
      </c>
      <c r="P3162" s="7" t="s">
        <v>12</v>
      </c>
      <c r="Q3162" s="7" t="s">
        <v>12</v>
      </c>
      <c r="R3162" s="7" t="n">
        <v>-1</v>
      </c>
      <c r="S3162" s="7" t="n">
        <v>0</v>
      </c>
      <c r="T3162" s="7" t="n">
        <v>0</v>
      </c>
      <c r="U3162" s="7" t="n">
        <v>0</v>
      </c>
      <c r="V3162" s="7" t="n">
        <v>0</v>
      </c>
    </row>
    <row r="3163" spans="1:13">
      <c r="A3163" t="s">
        <v>4</v>
      </c>
      <c r="B3163" s="4" t="s">
        <v>5</v>
      </c>
      <c r="C3163" s="4" t="s">
        <v>10</v>
      </c>
      <c r="D3163" s="4" t="s">
        <v>13</v>
      </c>
      <c r="E3163" s="4" t="s">
        <v>13</v>
      </c>
      <c r="F3163" s="4" t="s">
        <v>6</v>
      </c>
    </row>
    <row r="3164" spans="1:13">
      <c r="A3164" t="n">
        <v>26487</v>
      </c>
      <c r="B3164" s="21" t="n">
        <v>20</v>
      </c>
      <c r="C3164" s="7" t="n">
        <v>7033</v>
      </c>
      <c r="D3164" s="7" t="n">
        <v>3</v>
      </c>
      <c r="E3164" s="7" t="n">
        <v>10</v>
      </c>
      <c r="F3164" s="7" t="s">
        <v>89</v>
      </c>
    </row>
    <row r="3165" spans="1:13">
      <c r="A3165" t="s">
        <v>4</v>
      </c>
      <c r="B3165" s="4" t="s">
        <v>5</v>
      </c>
      <c r="C3165" s="4" t="s">
        <v>10</v>
      </c>
    </row>
    <row r="3166" spans="1:13">
      <c r="A3166" t="n">
        <v>26505</v>
      </c>
      <c r="B3166" s="37" t="n">
        <v>16</v>
      </c>
      <c r="C3166" s="7" t="n">
        <v>0</v>
      </c>
    </row>
    <row r="3167" spans="1:13">
      <c r="A3167" t="s">
        <v>4</v>
      </c>
      <c r="B3167" s="4" t="s">
        <v>5</v>
      </c>
      <c r="C3167" s="4" t="s">
        <v>13</v>
      </c>
      <c r="D3167" s="4" t="s">
        <v>13</v>
      </c>
      <c r="E3167" s="4" t="s">
        <v>13</v>
      </c>
      <c r="F3167" s="4" t="s">
        <v>13</v>
      </c>
    </row>
    <row r="3168" spans="1:13">
      <c r="A3168" t="n">
        <v>26508</v>
      </c>
      <c r="B3168" s="8" t="n">
        <v>14</v>
      </c>
      <c r="C3168" s="7" t="n">
        <v>0</v>
      </c>
      <c r="D3168" s="7" t="n">
        <v>0</v>
      </c>
      <c r="E3168" s="7" t="n">
        <v>32</v>
      </c>
      <c r="F3168" s="7" t="n">
        <v>0</v>
      </c>
    </row>
    <row r="3169" spans="1:22">
      <c r="A3169" t="s">
        <v>4</v>
      </c>
      <c r="B3169" s="4" t="s">
        <v>5</v>
      </c>
      <c r="C3169" s="4" t="s">
        <v>13</v>
      </c>
      <c r="D3169" s="4" t="s">
        <v>10</v>
      </c>
      <c r="E3169" s="4" t="s">
        <v>13</v>
      </c>
      <c r="F3169" s="4" t="s">
        <v>6</v>
      </c>
      <c r="G3169" s="4" t="s">
        <v>6</v>
      </c>
      <c r="H3169" s="4" t="s">
        <v>6</v>
      </c>
      <c r="I3169" s="4" t="s">
        <v>6</v>
      </c>
      <c r="J3169" s="4" t="s">
        <v>6</v>
      </c>
      <c r="K3169" s="4" t="s">
        <v>6</v>
      </c>
      <c r="L3169" s="4" t="s">
        <v>6</v>
      </c>
      <c r="M3169" s="4" t="s">
        <v>6</v>
      </c>
      <c r="N3169" s="4" t="s">
        <v>6</v>
      </c>
      <c r="O3169" s="4" t="s">
        <v>6</v>
      </c>
      <c r="P3169" s="4" t="s">
        <v>6</v>
      </c>
      <c r="Q3169" s="4" t="s">
        <v>6</v>
      </c>
      <c r="R3169" s="4" t="s">
        <v>6</v>
      </c>
      <c r="S3169" s="4" t="s">
        <v>6</v>
      </c>
      <c r="T3169" s="4" t="s">
        <v>6</v>
      </c>
      <c r="U3169" s="4" t="s">
        <v>6</v>
      </c>
    </row>
    <row r="3170" spans="1:22">
      <c r="A3170" t="n">
        <v>26513</v>
      </c>
      <c r="B3170" s="48" t="n">
        <v>36</v>
      </c>
      <c r="C3170" s="7" t="n">
        <v>8</v>
      </c>
      <c r="D3170" s="7" t="n">
        <v>7033</v>
      </c>
      <c r="E3170" s="7" t="n">
        <v>0</v>
      </c>
      <c r="F3170" s="7" t="s">
        <v>61</v>
      </c>
      <c r="G3170" s="7" t="s">
        <v>259</v>
      </c>
      <c r="H3170" s="7" t="s">
        <v>260</v>
      </c>
      <c r="I3170" s="7" t="s">
        <v>261</v>
      </c>
      <c r="J3170" s="7" t="s">
        <v>262</v>
      </c>
      <c r="K3170" s="7" t="s">
        <v>12</v>
      </c>
      <c r="L3170" s="7" t="s">
        <v>12</v>
      </c>
      <c r="M3170" s="7" t="s">
        <v>12</v>
      </c>
      <c r="N3170" s="7" t="s">
        <v>12</v>
      </c>
      <c r="O3170" s="7" t="s">
        <v>12</v>
      </c>
      <c r="P3170" s="7" t="s">
        <v>12</v>
      </c>
      <c r="Q3170" s="7" t="s">
        <v>12</v>
      </c>
      <c r="R3170" s="7" t="s">
        <v>12</v>
      </c>
      <c r="S3170" s="7" t="s">
        <v>12</v>
      </c>
      <c r="T3170" s="7" t="s">
        <v>12</v>
      </c>
      <c r="U3170" s="7" t="s">
        <v>12</v>
      </c>
    </row>
    <row r="3171" spans="1:22">
      <c r="A3171" t="s">
        <v>4</v>
      </c>
      <c r="B3171" s="4" t="s">
        <v>5</v>
      </c>
      <c r="C3171" s="4" t="s">
        <v>10</v>
      </c>
      <c r="D3171" s="4" t="s">
        <v>28</v>
      </c>
      <c r="E3171" s="4" t="s">
        <v>28</v>
      </c>
      <c r="F3171" s="4" t="s">
        <v>28</v>
      </c>
      <c r="G3171" s="4" t="s">
        <v>28</v>
      </c>
    </row>
    <row r="3172" spans="1:22">
      <c r="A3172" t="n">
        <v>26584</v>
      </c>
      <c r="B3172" s="26" t="n">
        <v>46</v>
      </c>
      <c r="C3172" s="7" t="n">
        <v>7033</v>
      </c>
      <c r="D3172" s="7" t="n">
        <v>-4.09000015258789</v>
      </c>
      <c r="E3172" s="7" t="n">
        <v>38.4000015258789</v>
      </c>
      <c r="F3172" s="7" t="n">
        <v>125.400001525879</v>
      </c>
      <c r="G3172" s="7" t="n">
        <v>310</v>
      </c>
    </row>
    <row r="3173" spans="1:22">
      <c r="A3173" t="s">
        <v>4</v>
      </c>
      <c r="B3173" s="4" t="s">
        <v>5</v>
      </c>
      <c r="C3173" s="4" t="s">
        <v>10</v>
      </c>
      <c r="D3173" s="4" t="s">
        <v>13</v>
      </c>
      <c r="E3173" s="4" t="s">
        <v>6</v>
      </c>
      <c r="F3173" s="4" t="s">
        <v>28</v>
      </c>
      <c r="G3173" s="4" t="s">
        <v>28</v>
      </c>
      <c r="H3173" s="4" t="s">
        <v>28</v>
      </c>
    </row>
    <row r="3174" spans="1:22">
      <c r="A3174" t="n">
        <v>26603</v>
      </c>
      <c r="B3174" s="49" t="n">
        <v>48</v>
      </c>
      <c r="C3174" s="7" t="n">
        <v>7033</v>
      </c>
      <c r="D3174" s="7" t="n">
        <v>0</v>
      </c>
      <c r="E3174" s="7" t="s">
        <v>61</v>
      </c>
      <c r="F3174" s="7" t="n">
        <v>0</v>
      </c>
      <c r="G3174" s="7" t="n">
        <v>1</v>
      </c>
      <c r="H3174" s="7" t="n">
        <v>0</v>
      </c>
    </row>
    <row r="3175" spans="1:22">
      <c r="A3175" t="s">
        <v>4</v>
      </c>
      <c r="B3175" s="4" t="s">
        <v>5</v>
      </c>
      <c r="C3175" s="4" t="s">
        <v>13</v>
      </c>
      <c r="D3175" s="4" t="s">
        <v>13</v>
      </c>
      <c r="E3175" s="4" t="s">
        <v>28</v>
      </c>
      <c r="F3175" s="4" t="s">
        <v>28</v>
      </c>
      <c r="G3175" s="4" t="s">
        <v>28</v>
      </c>
      <c r="H3175" s="4" t="s">
        <v>10</v>
      </c>
    </row>
    <row r="3176" spans="1:22">
      <c r="A3176" t="n">
        <v>26630</v>
      </c>
      <c r="B3176" s="28" t="n">
        <v>45</v>
      </c>
      <c r="C3176" s="7" t="n">
        <v>2</v>
      </c>
      <c r="D3176" s="7" t="n">
        <v>3</v>
      </c>
      <c r="E3176" s="7" t="n">
        <v>-3.45000004768372</v>
      </c>
      <c r="F3176" s="7" t="n">
        <v>82.1399993896484</v>
      </c>
      <c r="G3176" s="7" t="n">
        <v>114.190002441406</v>
      </c>
      <c r="H3176" s="7" t="n">
        <v>0</v>
      </c>
    </row>
    <row r="3177" spans="1:22">
      <c r="A3177" t="s">
        <v>4</v>
      </c>
      <c r="B3177" s="4" t="s">
        <v>5</v>
      </c>
      <c r="C3177" s="4" t="s">
        <v>13</v>
      </c>
      <c r="D3177" s="4" t="s">
        <v>13</v>
      </c>
      <c r="E3177" s="4" t="s">
        <v>28</v>
      </c>
      <c r="F3177" s="4" t="s">
        <v>28</v>
      </c>
      <c r="G3177" s="4" t="s">
        <v>28</v>
      </c>
      <c r="H3177" s="4" t="s">
        <v>10</v>
      </c>
      <c r="I3177" s="4" t="s">
        <v>13</v>
      </c>
    </row>
    <row r="3178" spans="1:22">
      <c r="A3178" t="n">
        <v>26647</v>
      </c>
      <c r="B3178" s="28" t="n">
        <v>45</v>
      </c>
      <c r="C3178" s="7" t="n">
        <v>4</v>
      </c>
      <c r="D3178" s="7" t="n">
        <v>3</v>
      </c>
      <c r="E3178" s="7" t="n">
        <v>358.899993896484</v>
      </c>
      <c r="F3178" s="7" t="n">
        <v>26.8400001525879</v>
      </c>
      <c r="G3178" s="7" t="n">
        <v>0</v>
      </c>
      <c r="H3178" s="7" t="n">
        <v>0</v>
      </c>
      <c r="I3178" s="7" t="n">
        <v>0</v>
      </c>
    </row>
    <row r="3179" spans="1:22">
      <c r="A3179" t="s">
        <v>4</v>
      </c>
      <c r="B3179" s="4" t="s">
        <v>5</v>
      </c>
      <c r="C3179" s="4" t="s">
        <v>13</v>
      </c>
      <c r="D3179" s="4" t="s">
        <v>13</v>
      </c>
      <c r="E3179" s="4" t="s">
        <v>28</v>
      </c>
      <c r="F3179" s="4" t="s">
        <v>10</v>
      </c>
    </row>
    <row r="3180" spans="1:22">
      <c r="A3180" t="n">
        <v>26665</v>
      </c>
      <c r="B3180" s="28" t="n">
        <v>45</v>
      </c>
      <c r="C3180" s="7" t="n">
        <v>5</v>
      </c>
      <c r="D3180" s="7" t="n">
        <v>3</v>
      </c>
      <c r="E3180" s="7" t="n">
        <v>85.5</v>
      </c>
      <c r="F3180" s="7" t="n">
        <v>0</v>
      </c>
    </row>
    <row r="3181" spans="1:22">
      <c r="A3181" t="s">
        <v>4</v>
      </c>
      <c r="B3181" s="4" t="s">
        <v>5</v>
      </c>
      <c r="C3181" s="4" t="s">
        <v>13</v>
      </c>
      <c r="D3181" s="4" t="s">
        <v>13</v>
      </c>
      <c r="E3181" s="4" t="s">
        <v>28</v>
      </c>
      <c r="F3181" s="4" t="s">
        <v>10</v>
      </c>
    </row>
    <row r="3182" spans="1:22">
      <c r="A3182" t="n">
        <v>26674</v>
      </c>
      <c r="B3182" s="28" t="n">
        <v>45</v>
      </c>
      <c r="C3182" s="7" t="n">
        <v>11</v>
      </c>
      <c r="D3182" s="7" t="n">
        <v>3</v>
      </c>
      <c r="E3182" s="7" t="n">
        <v>40</v>
      </c>
      <c r="F3182" s="7" t="n">
        <v>0</v>
      </c>
    </row>
    <row r="3183" spans="1:22">
      <c r="A3183" t="s">
        <v>4</v>
      </c>
      <c r="B3183" s="4" t="s">
        <v>5</v>
      </c>
      <c r="C3183" s="4" t="s">
        <v>13</v>
      </c>
      <c r="D3183" s="4" t="s">
        <v>13</v>
      </c>
      <c r="E3183" s="4" t="s">
        <v>28</v>
      </c>
      <c r="F3183" s="4" t="s">
        <v>28</v>
      </c>
      <c r="G3183" s="4" t="s">
        <v>28</v>
      </c>
      <c r="H3183" s="4" t="s">
        <v>10</v>
      </c>
    </row>
    <row r="3184" spans="1:22">
      <c r="A3184" t="n">
        <v>26683</v>
      </c>
      <c r="B3184" s="28" t="n">
        <v>45</v>
      </c>
      <c r="C3184" s="7" t="n">
        <v>2</v>
      </c>
      <c r="D3184" s="7" t="n">
        <v>3</v>
      </c>
      <c r="E3184" s="7" t="n">
        <v>-3.65000009536743</v>
      </c>
      <c r="F3184" s="7" t="n">
        <v>40.75</v>
      </c>
      <c r="G3184" s="7" t="n">
        <v>125.730003356934</v>
      </c>
      <c r="H3184" s="7" t="n">
        <v>6000</v>
      </c>
    </row>
    <row r="3185" spans="1:21">
      <c r="A3185" t="s">
        <v>4</v>
      </c>
      <c r="B3185" s="4" t="s">
        <v>5</v>
      </c>
      <c r="C3185" s="4" t="s">
        <v>13</v>
      </c>
      <c r="D3185" s="4" t="s">
        <v>13</v>
      </c>
      <c r="E3185" s="4" t="s">
        <v>28</v>
      </c>
      <c r="F3185" s="4" t="s">
        <v>28</v>
      </c>
      <c r="G3185" s="4" t="s">
        <v>28</v>
      </c>
      <c r="H3185" s="4" t="s">
        <v>10</v>
      </c>
      <c r="I3185" s="4" t="s">
        <v>13</v>
      </c>
    </row>
    <row r="3186" spans="1:21">
      <c r="A3186" t="n">
        <v>26700</v>
      </c>
      <c r="B3186" s="28" t="n">
        <v>45</v>
      </c>
      <c r="C3186" s="7" t="n">
        <v>4</v>
      </c>
      <c r="D3186" s="7" t="n">
        <v>3</v>
      </c>
      <c r="E3186" s="7" t="n">
        <v>20.3899993896484</v>
      </c>
      <c r="F3186" s="7" t="n">
        <v>40.4599990844727</v>
      </c>
      <c r="G3186" s="7" t="n">
        <v>0</v>
      </c>
      <c r="H3186" s="7" t="n">
        <v>6000</v>
      </c>
      <c r="I3186" s="7" t="n">
        <v>1</v>
      </c>
    </row>
    <row r="3187" spans="1:21">
      <c r="A3187" t="s">
        <v>4</v>
      </c>
      <c r="B3187" s="4" t="s">
        <v>5</v>
      </c>
      <c r="C3187" s="4" t="s">
        <v>13</v>
      </c>
      <c r="D3187" s="4" t="s">
        <v>13</v>
      </c>
      <c r="E3187" s="4" t="s">
        <v>28</v>
      </c>
      <c r="F3187" s="4" t="s">
        <v>10</v>
      </c>
    </row>
    <row r="3188" spans="1:21">
      <c r="A3188" t="n">
        <v>26718</v>
      </c>
      <c r="B3188" s="28" t="n">
        <v>45</v>
      </c>
      <c r="C3188" s="7" t="n">
        <v>5</v>
      </c>
      <c r="D3188" s="7" t="n">
        <v>3</v>
      </c>
      <c r="E3188" s="7" t="n">
        <v>28.6000003814697</v>
      </c>
      <c r="F3188" s="7" t="n">
        <v>6000</v>
      </c>
    </row>
    <row r="3189" spans="1:21">
      <c r="A3189" t="s">
        <v>4</v>
      </c>
      <c r="B3189" s="4" t="s">
        <v>5</v>
      </c>
      <c r="C3189" s="4" t="s">
        <v>13</v>
      </c>
      <c r="D3189" s="4" t="s">
        <v>10</v>
      </c>
      <c r="E3189" s="4" t="s">
        <v>10</v>
      </c>
      <c r="F3189" s="4" t="s">
        <v>9</v>
      </c>
    </row>
    <row r="3190" spans="1:21">
      <c r="A3190" t="n">
        <v>26727</v>
      </c>
      <c r="B3190" s="58" t="n">
        <v>84</v>
      </c>
      <c r="C3190" s="7" t="n">
        <v>0</v>
      </c>
      <c r="D3190" s="7" t="n">
        <v>0</v>
      </c>
      <c r="E3190" s="7" t="n">
        <v>0</v>
      </c>
      <c r="F3190" s="7" t="n">
        <v>1036831949</v>
      </c>
    </row>
    <row r="3191" spans="1:21">
      <c r="A3191" t="s">
        <v>4</v>
      </c>
      <c r="B3191" s="4" t="s">
        <v>5</v>
      </c>
      <c r="C3191" s="4" t="s">
        <v>13</v>
      </c>
      <c r="D3191" s="4" t="s">
        <v>10</v>
      </c>
      <c r="E3191" s="4" t="s">
        <v>28</v>
      </c>
    </row>
    <row r="3192" spans="1:21">
      <c r="A3192" t="n">
        <v>26737</v>
      </c>
      <c r="B3192" s="34" t="n">
        <v>58</v>
      </c>
      <c r="C3192" s="7" t="n">
        <v>100</v>
      </c>
      <c r="D3192" s="7" t="n">
        <v>1000</v>
      </c>
      <c r="E3192" s="7" t="n">
        <v>1</v>
      </c>
    </row>
    <row r="3193" spans="1:21">
      <c r="A3193" t="s">
        <v>4</v>
      </c>
      <c r="B3193" s="4" t="s">
        <v>5</v>
      </c>
      <c r="C3193" s="4" t="s">
        <v>13</v>
      </c>
      <c r="D3193" s="4" t="s">
        <v>10</v>
      </c>
    </row>
    <row r="3194" spans="1:21">
      <c r="A3194" t="n">
        <v>26745</v>
      </c>
      <c r="B3194" s="34" t="n">
        <v>58</v>
      </c>
      <c r="C3194" s="7" t="n">
        <v>255</v>
      </c>
      <c r="D3194" s="7" t="n">
        <v>0</v>
      </c>
    </row>
    <row r="3195" spans="1:21">
      <c r="A3195" t="s">
        <v>4</v>
      </c>
      <c r="B3195" s="4" t="s">
        <v>5</v>
      </c>
      <c r="C3195" s="4" t="s">
        <v>13</v>
      </c>
      <c r="D3195" s="4" t="s">
        <v>10</v>
      </c>
      <c r="E3195" s="4" t="s">
        <v>9</v>
      </c>
      <c r="F3195" s="4" t="s">
        <v>10</v>
      </c>
      <c r="G3195" s="4" t="s">
        <v>9</v>
      </c>
      <c r="H3195" s="4" t="s">
        <v>13</v>
      </c>
    </row>
    <row r="3196" spans="1:21">
      <c r="A3196" t="n">
        <v>26749</v>
      </c>
      <c r="B3196" s="16" t="n">
        <v>49</v>
      </c>
      <c r="C3196" s="7" t="n">
        <v>0</v>
      </c>
      <c r="D3196" s="7" t="n">
        <v>562</v>
      </c>
      <c r="E3196" s="7" t="n">
        <v>1065353216</v>
      </c>
      <c r="F3196" s="7" t="n">
        <v>0</v>
      </c>
      <c r="G3196" s="7" t="n">
        <v>0</v>
      </c>
      <c r="H3196" s="7" t="n">
        <v>0</v>
      </c>
    </row>
    <row r="3197" spans="1:21">
      <c r="A3197" t="s">
        <v>4</v>
      </c>
      <c r="B3197" s="4" t="s">
        <v>5</v>
      </c>
      <c r="C3197" s="4" t="s">
        <v>13</v>
      </c>
      <c r="D3197" s="4" t="s">
        <v>10</v>
      </c>
    </row>
    <row r="3198" spans="1:21">
      <c r="A3198" t="n">
        <v>26764</v>
      </c>
      <c r="B3198" s="16" t="n">
        <v>49</v>
      </c>
      <c r="C3198" s="7" t="n">
        <v>6</v>
      </c>
      <c r="D3198" s="7" t="n">
        <v>562</v>
      </c>
    </row>
    <row r="3199" spans="1:21">
      <c r="A3199" t="s">
        <v>4</v>
      </c>
      <c r="B3199" s="4" t="s">
        <v>5</v>
      </c>
      <c r="C3199" s="4" t="s">
        <v>13</v>
      </c>
      <c r="D3199" s="4" t="s">
        <v>10</v>
      </c>
    </row>
    <row r="3200" spans="1:21">
      <c r="A3200" t="n">
        <v>26768</v>
      </c>
      <c r="B3200" s="28" t="n">
        <v>45</v>
      </c>
      <c r="C3200" s="7" t="n">
        <v>7</v>
      </c>
      <c r="D3200" s="7" t="n">
        <v>255</v>
      </c>
    </row>
    <row r="3201" spans="1:9">
      <c r="A3201" t="s">
        <v>4</v>
      </c>
      <c r="B3201" s="4" t="s">
        <v>5</v>
      </c>
      <c r="C3201" s="4" t="s">
        <v>13</v>
      </c>
      <c r="D3201" s="4" t="s">
        <v>10</v>
      </c>
      <c r="E3201" s="4" t="s">
        <v>28</v>
      </c>
    </row>
    <row r="3202" spans="1:9">
      <c r="A3202" t="n">
        <v>26772</v>
      </c>
      <c r="B3202" s="34" t="n">
        <v>58</v>
      </c>
      <c r="C3202" s="7" t="n">
        <v>101</v>
      </c>
      <c r="D3202" s="7" t="n">
        <v>500</v>
      </c>
      <c r="E3202" s="7" t="n">
        <v>1</v>
      </c>
    </row>
    <row r="3203" spans="1:9">
      <c r="A3203" t="s">
        <v>4</v>
      </c>
      <c r="B3203" s="4" t="s">
        <v>5</v>
      </c>
      <c r="C3203" s="4" t="s">
        <v>13</v>
      </c>
      <c r="D3203" s="4" t="s">
        <v>10</v>
      </c>
    </row>
    <row r="3204" spans="1:9">
      <c r="A3204" t="n">
        <v>26780</v>
      </c>
      <c r="B3204" s="34" t="n">
        <v>58</v>
      </c>
      <c r="C3204" s="7" t="n">
        <v>254</v>
      </c>
      <c r="D3204" s="7" t="n">
        <v>0</v>
      </c>
    </row>
    <row r="3205" spans="1:9">
      <c r="A3205" t="s">
        <v>4</v>
      </c>
      <c r="B3205" s="4" t="s">
        <v>5</v>
      </c>
      <c r="C3205" s="4" t="s">
        <v>13</v>
      </c>
      <c r="D3205" s="4" t="s">
        <v>13</v>
      </c>
      <c r="E3205" s="4" t="s">
        <v>28</v>
      </c>
      <c r="F3205" s="4" t="s">
        <v>28</v>
      </c>
      <c r="G3205" s="4" t="s">
        <v>28</v>
      </c>
      <c r="H3205" s="4" t="s">
        <v>10</v>
      </c>
    </row>
    <row r="3206" spans="1:9">
      <c r="A3206" t="n">
        <v>26784</v>
      </c>
      <c r="B3206" s="28" t="n">
        <v>45</v>
      </c>
      <c r="C3206" s="7" t="n">
        <v>2</v>
      </c>
      <c r="D3206" s="7" t="n">
        <v>3</v>
      </c>
      <c r="E3206" s="7" t="n">
        <v>-4.01999998092651</v>
      </c>
      <c r="F3206" s="7" t="n">
        <v>40.3899993896484</v>
      </c>
      <c r="G3206" s="7" t="n">
        <v>125.449996948242</v>
      </c>
      <c r="H3206" s="7" t="n">
        <v>0</v>
      </c>
    </row>
    <row r="3207" spans="1:9">
      <c r="A3207" t="s">
        <v>4</v>
      </c>
      <c r="B3207" s="4" t="s">
        <v>5</v>
      </c>
      <c r="C3207" s="4" t="s">
        <v>13</v>
      </c>
      <c r="D3207" s="4" t="s">
        <v>13</v>
      </c>
      <c r="E3207" s="4" t="s">
        <v>28</v>
      </c>
      <c r="F3207" s="4" t="s">
        <v>28</v>
      </c>
      <c r="G3207" s="4" t="s">
        <v>28</v>
      </c>
      <c r="H3207" s="4" t="s">
        <v>10</v>
      </c>
      <c r="I3207" s="4" t="s">
        <v>13</v>
      </c>
    </row>
    <row r="3208" spans="1:9">
      <c r="A3208" t="n">
        <v>26801</v>
      </c>
      <c r="B3208" s="28" t="n">
        <v>45</v>
      </c>
      <c r="C3208" s="7" t="n">
        <v>4</v>
      </c>
      <c r="D3208" s="7" t="n">
        <v>3</v>
      </c>
      <c r="E3208" s="7" t="n">
        <v>348</v>
      </c>
      <c r="F3208" s="7" t="n">
        <v>248.699996948242</v>
      </c>
      <c r="G3208" s="7" t="n">
        <v>0</v>
      </c>
      <c r="H3208" s="7" t="n">
        <v>0</v>
      </c>
      <c r="I3208" s="7" t="n">
        <v>0</v>
      </c>
    </row>
    <row r="3209" spans="1:9">
      <c r="A3209" t="s">
        <v>4</v>
      </c>
      <c r="B3209" s="4" t="s">
        <v>5</v>
      </c>
      <c r="C3209" s="4" t="s">
        <v>13</v>
      </c>
      <c r="D3209" s="4" t="s">
        <v>13</v>
      </c>
      <c r="E3209" s="4" t="s">
        <v>28</v>
      </c>
      <c r="F3209" s="4" t="s">
        <v>10</v>
      </c>
    </row>
    <row r="3210" spans="1:9">
      <c r="A3210" t="n">
        <v>26819</v>
      </c>
      <c r="B3210" s="28" t="n">
        <v>45</v>
      </c>
      <c r="C3210" s="7" t="n">
        <v>5</v>
      </c>
      <c r="D3210" s="7" t="n">
        <v>3</v>
      </c>
      <c r="E3210" s="7" t="n">
        <v>5.69999980926514</v>
      </c>
      <c r="F3210" s="7" t="n">
        <v>0</v>
      </c>
    </row>
    <row r="3211" spans="1:9">
      <c r="A3211" t="s">
        <v>4</v>
      </c>
      <c r="B3211" s="4" t="s">
        <v>5</v>
      </c>
      <c r="C3211" s="4" t="s">
        <v>13</v>
      </c>
      <c r="D3211" s="4" t="s">
        <v>13</v>
      </c>
      <c r="E3211" s="4" t="s">
        <v>28</v>
      </c>
      <c r="F3211" s="4" t="s">
        <v>10</v>
      </c>
    </row>
    <row r="3212" spans="1:9">
      <c r="A3212" t="n">
        <v>26828</v>
      </c>
      <c r="B3212" s="28" t="n">
        <v>45</v>
      </c>
      <c r="C3212" s="7" t="n">
        <v>11</v>
      </c>
      <c r="D3212" s="7" t="n">
        <v>3</v>
      </c>
      <c r="E3212" s="7" t="n">
        <v>40</v>
      </c>
      <c r="F3212" s="7" t="n">
        <v>0</v>
      </c>
    </row>
    <row r="3213" spans="1:9">
      <c r="A3213" t="s">
        <v>4</v>
      </c>
      <c r="B3213" s="4" t="s">
        <v>5</v>
      </c>
      <c r="C3213" s="4" t="s">
        <v>13</v>
      </c>
      <c r="D3213" s="4" t="s">
        <v>13</v>
      </c>
      <c r="E3213" s="4" t="s">
        <v>28</v>
      </c>
      <c r="F3213" s="4" t="s">
        <v>28</v>
      </c>
      <c r="G3213" s="4" t="s">
        <v>28</v>
      </c>
      <c r="H3213" s="4" t="s">
        <v>10</v>
      </c>
    </row>
    <row r="3214" spans="1:9">
      <c r="A3214" t="n">
        <v>26837</v>
      </c>
      <c r="B3214" s="28" t="n">
        <v>45</v>
      </c>
      <c r="C3214" s="7" t="n">
        <v>2</v>
      </c>
      <c r="D3214" s="7" t="n">
        <v>3</v>
      </c>
      <c r="E3214" s="7" t="n">
        <v>-4.3600001335144</v>
      </c>
      <c r="F3214" s="7" t="n">
        <v>41.560001373291</v>
      </c>
      <c r="G3214" s="7" t="n">
        <v>125.690002441406</v>
      </c>
      <c r="H3214" s="7" t="n">
        <v>4000</v>
      </c>
    </row>
    <row r="3215" spans="1:9">
      <c r="A3215" t="s">
        <v>4</v>
      </c>
      <c r="B3215" s="4" t="s">
        <v>5</v>
      </c>
      <c r="C3215" s="4" t="s">
        <v>13</v>
      </c>
      <c r="D3215" s="4" t="s">
        <v>13</v>
      </c>
      <c r="E3215" s="4" t="s">
        <v>28</v>
      </c>
      <c r="F3215" s="4" t="s">
        <v>28</v>
      </c>
      <c r="G3215" s="4" t="s">
        <v>28</v>
      </c>
      <c r="H3215" s="4" t="s">
        <v>10</v>
      </c>
      <c r="I3215" s="4" t="s">
        <v>13</v>
      </c>
    </row>
    <row r="3216" spans="1:9">
      <c r="A3216" t="n">
        <v>26854</v>
      </c>
      <c r="B3216" s="28" t="n">
        <v>45</v>
      </c>
      <c r="C3216" s="7" t="n">
        <v>4</v>
      </c>
      <c r="D3216" s="7" t="n">
        <v>3</v>
      </c>
      <c r="E3216" s="7" t="n">
        <v>331.170013427734</v>
      </c>
      <c r="F3216" s="7" t="n">
        <v>275.220001220703</v>
      </c>
      <c r="G3216" s="7" t="n">
        <v>0</v>
      </c>
      <c r="H3216" s="7" t="n">
        <v>4000</v>
      </c>
      <c r="I3216" s="7" t="n">
        <v>0</v>
      </c>
    </row>
    <row r="3217" spans="1:9">
      <c r="A3217" t="s">
        <v>4</v>
      </c>
      <c r="B3217" s="4" t="s">
        <v>5</v>
      </c>
      <c r="C3217" s="4" t="s">
        <v>13</v>
      </c>
      <c r="D3217" s="4" t="s">
        <v>13</v>
      </c>
      <c r="E3217" s="4" t="s">
        <v>28</v>
      </c>
      <c r="F3217" s="4" t="s">
        <v>10</v>
      </c>
    </row>
    <row r="3218" spans="1:9">
      <c r="A3218" t="n">
        <v>26872</v>
      </c>
      <c r="B3218" s="28" t="n">
        <v>45</v>
      </c>
      <c r="C3218" s="7" t="n">
        <v>5</v>
      </c>
      <c r="D3218" s="7" t="n">
        <v>3</v>
      </c>
      <c r="E3218" s="7" t="n">
        <v>3.29999995231628</v>
      </c>
      <c r="F3218" s="7" t="n">
        <v>4000</v>
      </c>
    </row>
    <row r="3219" spans="1:9">
      <c r="A3219" t="s">
        <v>4</v>
      </c>
      <c r="B3219" s="4" t="s">
        <v>5</v>
      </c>
      <c r="C3219" s="4" t="s">
        <v>13</v>
      </c>
      <c r="D3219" s="4" t="s">
        <v>13</v>
      </c>
      <c r="E3219" s="4" t="s">
        <v>28</v>
      </c>
      <c r="F3219" s="4" t="s">
        <v>10</v>
      </c>
    </row>
    <row r="3220" spans="1:9">
      <c r="A3220" t="n">
        <v>26881</v>
      </c>
      <c r="B3220" s="28" t="n">
        <v>45</v>
      </c>
      <c r="C3220" s="7" t="n">
        <v>11</v>
      </c>
      <c r="D3220" s="7" t="n">
        <v>3</v>
      </c>
      <c r="E3220" s="7" t="n">
        <v>40</v>
      </c>
      <c r="F3220" s="7" t="n">
        <v>4000</v>
      </c>
    </row>
    <row r="3221" spans="1:9">
      <c r="A3221" t="s">
        <v>4</v>
      </c>
      <c r="B3221" s="4" t="s">
        <v>5</v>
      </c>
      <c r="C3221" s="4" t="s">
        <v>13</v>
      </c>
      <c r="D3221" s="4" t="s">
        <v>10</v>
      </c>
    </row>
    <row r="3222" spans="1:9">
      <c r="A3222" t="n">
        <v>26890</v>
      </c>
      <c r="B3222" s="34" t="n">
        <v>58</v>
      </c>
      <c r="C3222" s="7" t="n">
        <v>255</v>
      </c>
      <c r="D3222" s="7" t="n">
        <v>0</v>
      </c>
    </row>
    <row r="3223" spans="1:9">
      <c r="A3223" t="s">
        <v>4</v>
      </c>
      <c r="B3223" s="4" t="s">
        <v>5</v>
      </c>
      <c r="C3223" s="4" t="s">
        <v>10</v>
      </c>
    </row>
    <row r="3224" spans="1:9">
      <c r="A3224" t="n">
        <v>26894</v>
      </c>
      <c r="B3224" s="37" t="n">
        <v>16</v>
      </c>
      <c r="C3224" s="7" t="n">
        <v>3000</v>
      </c>
    </row>
    <row r="3225" spans="1:9">
      <c r="A3225" t="s">
        <v>4</v>
      </c>
      <c r="B3225" s="4" t="s">
        <v>5</v>
      </c>
      <c r="C3225" s="4" t="s">
        <v>10</v>
      </c>
    </row>
    <row r="3226" spans="1:9">
      <c r="A3226" t="n">
        <v>26897</v>
      </c>
      <c r="B3226" s="37" t="n">
        <v>16</v>
      </c>
      <c r="C3226" s="7" t="n">
        <v>500</v>
      </c>
    </row>
    <row r="3227" spans="1:9">
      <c r="A3227" t="s">
        <v>4</v>
      </c>
      <c r="B3227" s="4" t="s">
        <v>5</v>
      </c>
      <c r="C3227" s="4" t="s">
        <v>10</v>
      </c>
      <c r="D3227" s="4" t="s">
        <v>13</v>
      </c>
      <c r="E3227" s="4" t="s">
        <v>6</v>
      </c>
      <c r="F3227" s="4" t="s">
        <v>28</v>
      </c>
      <c r="G3227" s="4" t="s">
        <v>28</v>
      </c>
      <c r="H3227" s="4" t="s">
        <v>28</v>
      </c>
    </row>
    <row r="3228" spans="1:9">
      <c r="A3228" t="n">
        <v>26900</v>
      </c>
      <c r="B3228" s="49" t="n">
        <v>48</v>
      </c>
      <c r="C3228" s="7" t="n">
        <v>7033</v>
      </c>
      <c r="D3228" s="7" t="n">
        <v>0</v>
      </c>
      <c r="E3228" s="7" t="s">
        <v>259</v>
      </c>
      <c r="F3228" s="7" t="n">
        <v>-1</v>
      </c>
      <c r="G3228" s="7" t="n">
        <v>1</v>
      </c>
      <c r="H3228" s="7" t="n">
        <v>0</v>
      </c>
    </row>
    <row r="3229" spans="1:9">
      <c r="A3229" t="s">
        <v>4</v>
      </c>
      <c r="B3229" s="4" t="s">
        <v>5</v>
      </c>
      <c r="C3229" s="4" t="s">
        <v>10</v>
      </c>
    </row>
    <row r="3230" spans="1:9">
      <c r="A3230" t="n">
        <v>26927</v>
      </c>
      <c r="B3230" s="37" t="n">
        <v>16</v>
      </c>
      <c r="C3230" s="7" t="n">
        <v>1000</v>
      </c>
    </row>
    <row r="3231" spans="1:9">
      <c r="A3231" t="s">
        <v>4</v>
      </c>
      <c r="B3231" s="4" t="s">
        <v>5</v>
      </c>
      <c r="C3231" s="4" t="s">
        <v>13</v>
      </c>
      <c r="D3231" s="4" t="s">
        <v>10</v>
      </c>
    </row>
    <row r="3232" spans="1:9">
      <c r="A3232" t="n">
        <v>26930</v>
      </c>
      <c r="B3232" s="28" t="n">
        <v>45</v>
      </c>
      <c r="C3232" s="7" t="n">
        <v>7</v>
      </c>
      <c r="D3232" s="7" t="n">
        <v>255</v>
      </c>
    </row>
    <row r="3233" spans="1:8">
      <c r="A3233" t="s">
        <v>4</v>
      </c>
      <c r="B3233" s="4" t="s">
        <v>5</v>
      </c>
      <c r="C3233" s="4" t="s">
        <v>6</v>
      </c>
      <c r="D3233" s="4" t="s">
        <v>10</v>
      </c>
    </row>
    <row r="3234" spans="1:8">
      <c r="A3234" t="n">
        <v>26934</v>
      </c>
      <c r="B3234" s="56" t="n">
        <v>29</v>
      </c>
      <c r="C3234" s="7" t="s">
        <v>127</v>
      </c>
      <c r="D3234" s="7" t="n">
        <v>65533</v>
      </c>
    </row>
    <row r="3235" spans="1:8">
      <c r="A3235" t="s">
        <v>4</v>
      </c>
      <c r="B3235" s="4" t="s">
        <v>5</v>
      </c>
      <c r="C3235" s="4" t="s">
        <v>13</v>
      </c>
      <c r="D3235" s="4" t="s">
        <v>28</v>
      </c>
      <c r="E3235" s="4" t="s">
        <v>28</v>
      </c>
      <c r="F3235" s="4" t="s">
        <v>28</v>
      </c>
    </row>
    <row r="3236" spans="1:8">
      <c r="A3236" t="n">
        <v>26943</v>
      </c>
      <c r="B3236" s="28" t="n">
        <v>45</v>
      </c>
      <c r="C3236" s="7" t="n">
        <v>9</v>
      </c>
      <c r="D3236" s="7" t="n">
        <v>0.0500000007450581</v>
      </c>
      <c r="E3236" s="7" t="n">
        <v>0.0500000007450581</v>
      </c>
      <c r="F3236" s="7" t="n">
        <v>0.5</v>
      </c>
    </row>
    <row r="3237" spans="1:8">
      <c r="A3237" t="s">
        <v>4</v>
      </c>
      <c r="B3237" s="4" t="s">
        <v>5</v>
      </c>
      <c r="C3237" s="4" t="s">
        <v>13</v>
      </c>
      <c r="D3237" s="4" t="s">
        <v>10</v>
      </c>
      <c r="E3237" s="4" t="s">
        <v>28</v>
      </c>
      <c r="F3237" s="4" t="s">
        <v>10</v>
      </c>
      <c r="G3237" s="4" t="s">
        <v>9</v>
      </c>
      <c r="H3237" s="4" t="s">
        <v>9</v>
      </c>
      <c r="I3237" s="4" t="s">
        <v>10</v>
      </c>
      <c r="J3237" s="4" t="s">
        <v>10</v>
      </c>
      <c r="K3237" s="4" t="s">
        <v>9</v>
      </c>
      <c r="L3237" s="4" t="s">
        <v>9</v>
      </c>
      <c r="M3237" s="4" t="s">
        <v>9</v>
      </c>
      <c r="N3237" s="4" t="s">
        <v>9</v>
      </c>
      <c r="O3237" s="4" t="s">
        <v>6</v>
      </c>
    </row>
    <row r="3238" spans="1:8">
      <c r="A3238" t="n">
        <v>26957</v>
      </c>
      <c r="B3238" s="15" t="n">
        <v>50</v>
      </c>
      <c r="C3238" s="7" t="n">
        <v>0</v>
      </c>
      <c r="D3238" s="7" t="n">
        <v>2205</v>
      </c>
      <c r="E3238" s="7" t="n">
        <v>1</v>
      </c>
      <c r="F3238" s="7" t="n">
        <v>0</v>
      </c>
      <c r="G3238" s="7" t="n">
        <v>0</v>
      </c>
      <c r="H3238" s="7" t="n">
        <v>0</v>
      </c>
      <c r="I3238" s="7" t="n">
        <v>0</v>
      </c>
      <c r="J3238" s="7" t="n">
        <v>65533</v>
      </c>
      <c r="K3238" s="7" t="n">
        <v>0</v>
      </c>
      <c r="L3238" s="7" t="n">
        <v>0</v>
      </c>
      <c r="M3238" s="7" t="n">
        <v>0</v>
      </c>
      <c r="N3238" s="7" t="n">
        <v>0</v>
      </c>
      <c r="O3238" s="7" t="s">
        <v>12</v>
      </c>
    </row>
    <row r="3239" spans="1:8">
      <c r="A3239" t="s">
        <v>4</v>
      </c>
      <c r="B3239" s="4" t="s">
        <v>5</v>
      </c>
      <c r="C3239" s="4" t="s">
        <v>13</v>
      </c>
      <c r="D3239" s="4" t="s">
        <v>10</v>
      </c>
      <c r="E3239" s="4" t="s">
        <v>28</v>
      </c>
      <c r="F3239" s="4" t="s">
        <v>10</v>
      </c>
      <c r="G3239" s="4" t="s">
        <v>9</v>
      </c>
      <c r="H3239" s="4" t="s">
        <v>9</v>
      </c>
      <c r="I3239" s="4" t="s">
        <v>10</v>
      </c>
      <c r="J3239" s="4" t="s">
        <v>10</v>
      </c>
      <c r="K3239" s="4" t="s">
        <v>9</v>
      </c>
      <c r="L3239" s="4" t="s">
        <v>9</v>
      </c>
      <c r="M3239" s="4" t="s">
        <v>9</v>
      </c>
      <c r="N3239" s="4" t="s">
        <v>9</v>
      </c>
      <c r="O3239" s="4" t="s">
        <v>6</v>
      </c>
    </row>
    <row r="3240" spans="1:8">
      <c r="A3240" t="n">
        <v>26996</v>
      </c>
      <c r="B3240" s="15" t="n">
        <v>50</v>
      </c>
      <c r="C3240" s="7" t="n">
        <v>0</v>
      </c>
      <c r="D3240" s="7" t="n">
        <v>2119</v>
      </c>
      <c r="E3240" s="7" t="n">
        <v>0.800000011920929</v>
      </c>
      <c r="F3240" s="7" t="n">
        <v>0</v>
      </c>
      <c r="G3240" s="7" t="n">
        <v>0</v>
      </c>
      <c r="H3240" s="7" t="n">
        <v>0</v>
      </c>
      <c r="I3240" s="7" t="n">
        <v>0</v>
      </c>
      <c r="J3240" s="7" t="n">
        <v>65533</v>
      </c>
      <c r="K3240" s="7" t="n">
        <v>0</v>
      </c>
      <c r="L3240" s="7" t="n">
        <v>0</v>
      </c>
      <c r="M3240" s="7" t="n">
        <v>0</v>
      </c>
      <c r="N3240" s="7" t="n">
        <v>0</v>
      </c>
      <c r="O3240" s="7" t="s">
        <v>12</v>
      </c>
    </row>
    <row r="3241" spans="1:8">
      <c r="A3241" t="s">
        <v>4</v>
      </c>
      <c r="B3241" s="4" t="s">
        <v>5</v>
      </c>
      <c r="C3241" s="4" t="s">
        <v>13</v>
      </c>
      <c r="D3241" s="4" t="s">
        <v>10</v>
      </c>
      <c r="E3241" s="4" t="s">
        <v>10</v>
      </c>
      <c r="F3241" s="4" t="s">
        <v>10</v>
      </c>
      <c r="G3241" s="4" t="s">
        <v>10</v>
      </c>
      <c r="H3241" s="4" t="s">
        <v>10</v>
      </c>
      <c r="I3241" s="4" t="s">
        <v>6</v>
      </c>
      <c r="J3241" s="4" t="s">
        <v>28</v>
      </c>
      <c r="K3241" s="4" t="s">
        <v>28</v>
      </c>
      <c r="L3241" s="4" t="s">
        <v>28</v>
      </c>
      <c r="M3241" s="4" t="s">
        <v>9</v>
      </c>
      <c r="N3241" s="4" t="s">
        <v>9</v>
      </c>
      <c r="O3241" s="4" t="s">
        <v>28</v>
      </c>
      <c r="P3241" s="4" t="s">
        <v>28</v>
      </c>
      <c r="Q3241" s="4" t="s">
        <v>28</v>
      </c>
      <c r="R3241" s="4" t="s">
        <v>28</v>
      </c>
      <c r="S3241" s="4" t="s">
        <v>13</v>
      </c>
    </row>
    <row r="3242" spans="1:8">
      <c r="A3242" t="n">
        <v>27035</v>
      </c>
      <c r="B3242" s="11" t="n">
        <v>39</v>
      </c>
      <c r="C3242" s="7" t="n">
        <v>12</v>
      </c>
      <c r="D3242" s="7" t="n">
        <v>65533</v>
      </c>
      <c r="E3242" s="7" t="n">
        <v>200</v>
      </c>
      <c r="F3242" s="7" t="n">
        <v>0</v>
      </c>
      <c r="G3242" s="7" t="n">
        <v>7033</v>
      </c>
      <c r="H3242" s="7" t="n">
        <v>3</v>
      </c>
      <c r="I3242" s="7" t="s">
        <v>263</v>
      </c>
      <c r="J3242" s="7" t="n">
        <v>0</v>
      </c>
      <c r="K3242" s="7" t="n">
        <v>0.00999999977648258</v>
      </c>
      <c r="L3242" s="7" t="n">
        <v>0</v>
      </c>
      <c r="M3242" s="7" t="n">
        <v>0</v>
      </c>
      <c r="N3242" s="7" t="n">
        <v>0</v>
      </c>
      <c r="O3242" s="7" t="n">
        <v>0</v>
      </c>
      <c r="P3242" s="7" t="n">
        <v>1</v>
      </c>
      <c r="Q3242" s="7" t="n">
        <v>1</v>
      </c>
      <c r="R3242" s="7" t="n">
        <v>1</v>
      </c>
      <c r="S3242" s="7" t="n">
        <v>100</v>
      </c>
    </row>
    <row r="3243" spans="1:8">
      <c r="A3243" t="s">
        <v>4</v>
      </c>
      <c r="B3243" s="4" t="s">
        <v>5</v>
      </c>
      <c r="C3243" s="4" t="s">
        <v>13</v>
      </c>
      <c r="D3243" s="4" t="s">
        <v>10</v>
      </c>
      <c r="E3243" s="4" t="s">
        <v>6</v>
      </c>
    </row>
    <row r="3244" spans="1:8">
      <c r="A3244" t="n">
        <v>27094</v>
      </c>
      <c r="B3244" s="36" t="n">
        <v>51</v>
      </c>
      <c r="C3244" s="7" t="n">
        <v>4</v>
      </c>
      <c r="D3244" s="7" t="n">
        <v>7033</v>
      </c>
      <c r="E3244" s="7" t="s">
        <v>40</v>
      </c>
    </row>
    <row r="3245" spans="1:8">
      <c r="A3245" t="s">
        <v>4</v>
      </c>
      <c r="B3245" s="4" t="s">
        <v>5</v>
      </c>
      <c r="C3245" s="4" t="s">
        <v>10</v>
      </c>
    </row>
    <row r="3246" spans="1:8">
      <c r="A3246" t="n">
        <v>27107</v>
      </c>
      <c r="B3246" s="37" t="n">
        <v>16</v>
      </c>
      <c r="C3246" s="7" t="n">
        <v>0</v>
      </c>
    </row>
    <row r="3247" spans="1:8">
      <c r="A3247" t="s">
        <v>4</v>
      </c>
      <c r="B3247" s="4" t="s">
        <v>5</v>
      </c>
      <c r="C3247" s="4" t="s">
        <v>10</v>
      </c>
      <c r="D3247" s="4" t="s">
        <v>13</v>
      </c>
      <c r="E3247" s="4" t="s">
        <v>9</v>
      </c>
      <c r="F3247" s="4" t="s">
        <v>38</v>
      </c>
      <c r="G3247" s="4" t="s">
        <v>13</v>
      </c>
      <c r="H3247" s="4" t="s">
        <v>13</v>
      </c>
      <c r="I3247" s="4" t="s">
        <v>13</v>
      </c>
    </row>
    <row r="3248" spans="1:8">
      <c r="A3248" t="n">
        <v>27110</v>
      </c>
      <c r="B3248" s="38" t="n">
        <v>26</v>
      </c>
      <c r="C3248" s="7" t="n">
        <v>7033</v>
      </c>
      <c r="D3248" s="7" t="n">
        <v>17</v>
      </c>
      <c r="E3248" s="7" t="n">
        <v>23954</v>
      </c>
      <c r="F3248" s="7" t="s">
        <v>264</v>
      </c>
      <c r="G3248" s="7" t="n">
        <v>8</v>
      </c>
      <c r="H3248" s="7" t="n">
        <v>2</v>
      </c>
      <c r="I3248" s="7" t="n">
        <v>0</v>
      </c>
    </row>
    <row r="3249" spans="1:19">
      <c r="A3249" t="s">
        <v>4</v>
      </c>
      <c r="B3249" s="4" t="s">
        <v>5</v>
      </c>
      <c r="C3249" s="4" t="s">
        <v>10</v>
      </c>
    </row>
    <row r="3250" spans="1:19">
      <c r="A3250" t="n">
        <v>27146</v>
      </c>
      <c r="B3250" s="37" t="n">
        <v>16</v>
      </c>
      <c r="C3250" s="7" t="n">
        <v>2000</v>
      </c>
    </row>
    <row r="3251" spans="1:19">
      <c r="A3251" t="s">
        <v>4</v>
      </c>
      <c r="B3251" s="4" t="s">
        <v>5</v>
      </c>
      <c r="C3251" s="4" t="s">
        <v>10</v>
      </c>
      <c r="D3251" s="4" t="s">
        <v>13</v>
      </c>
    </row>
    <row r="3252" spans="1:19">
      <c r="A3252" t="n">
        <v>27149</v>
      </c>
      <c r="B3252" s="40" t="n">
        <v>89</v>
      </c>
      <c r="C3252" s="7" t="n">
        <v>7033</v>
      </c>
      <c r="D3252" s="7" t="n">
        <v>0</v>
      </c>
    </row>
    <row r="3253" spans="1:19">
      <c r="A3253" t="s">
        <v>4</v>
      </c>
      <c r="B3253" s="4" t="s">
        <v>5</v>
      </c>
      <c r="C3253" s="4" t="s">
        <v>6</v>
      </c>
      <c r="D3253" s="4" t="s">
        <v>10</v>
      </c>
    </row>
    <row r="3254" spans="1:19">
      <c r="A3254" t="n">
        <v>27153</v>
      </c>
      <c r="B3254" s="56" t="n">
        <v>29</v>
      </c>
      <c r="C3254" s="7" t="s">
        <v>12</v>
      </c>
      <c r="D3254" s="7" t="n">
        <v>65533</v>
      </c>
    </row>
    <row r="3255" spans="1:19">
      <c r="A3255" t="s">
        <v>4</v>
      </c>
      <c r="B3255" s="4" t="s">
        <v>5</v>
      </c>
      <c r="C3255" s="4" t="s">
        <v>13</v>
      </c>
      <c r="D3255" s="4" t="s">
        <v>10</v>
      </c>
      <c r="E3255" s="4" t="s">
        <v>28</v>
      </c>
    </row>
    <row r="3256" spans="1:19">
      <c r="A3256" t="n">
        <v>27157</v>
      </c>
      <c r="B3256" s="34" t="n">
        <v>58</v>
      </c>
      <c r="C3256" s="7" t="n">
        <v>101</v>
      </c>
      <c r="D3256" s="7" t="n">
        <v>500</v>
      </c>
      <c r="E3256" s="7" t="n">
        <v>1</v>
      </c>
    </row>
    <row r="3257" spans="1:19">
      <c r="A3257" t="s">
        <v>4</v>
      </c>
      <c r="B3257" s="4" t="s">
        <v>5</v>
      </c>
      <c r="C3257" s="4" t="s">
        <v>13</v>
      </c>
      <c r="D3257" s="4" t="s">
        <v>10</v>
      </c>
    </row>
    <row r="3258" spans="1:19">
      <c r="A3258" t="n">
        <v>27165</v>
      </c>
      <c r="B3258" s="34" t="n">
        <v>58</v>
      </c>
      <c r="C3258" s="7" t="n">
        <v>254</v>
      </c>
      <c r="D3258" s="7" t="n">
        <v>0</v>
      </c>
    </row>
    <row r="3259" spans="1:19">
      <c r="A3259" t="s">
        <v>4</v>
      </c>
      <c r="B3259" s="4" t="s">
        <v>5</v>
      </c>
      <c r="C3259" s="4" t="s">
        <v>13</v>
      </c>
      <c r="D3259" s="4" t="s">
        <v>13</v>
      </c>
      <c r="E3259" s="4" t="s">
        <v>28</v>
      </c>
      <c r="F3259" s="4" t="s">
        <v>28</v>
      </c>
      <c r="G3259" s="4" t="s">
        <v>28</v>
      </c>
      <c r="H3259" s="4" t="s">
        <v>10</v>
      </c>
    </row>
    <row r="3260" spans="1:19">
      <c r="A3260" t="n">
        <v>27169</v>
      </c>
      <c r="B3260" s="28" t="n">
        <v>45</v>
      </c>
      <c r="C3260" s="7" t="n">
        <v>2</v>
      </c>
      <c r="D3260" s="7" t="n">
        <v>3</v>
      </c>
      <c r="E3260" s="7" t="n">
        <v>-4.21999979019165</v>
      </c>
      <c r="F3260" s="7" t="n">
        <v>40.1500015258789</v>
      </c>
      <c r="G3260" s="7" t="n">
        <v>125.51000213623</v>
      </c>
      <c r="H3260" s="7" t="n">
        <v>0</v>
      </c>
    </row>
    <row r="3261" spans="1:19">
      <c r="A3261" t="s">
        <v>4</v>
      </c>
      <c r="B3261" s="4" t="s">
        <v>5</v>
      </c>
      <c r="C3261" s="4" t="s">
        <v>13</v>
      </c>
      <c r="D3261" s="4" t="s">
        <v>13</v>
      </c>
      <c r="E3261" s="4" t="s">
        <v>28</v>
      </c>
      <c r="F3261" s="4" t="s">
        <v>28</v>
      </c>
      <c r="G3261" s="4" t="s">
        <v>28</v>
      </c>
      <c r="H3261" s="4" t="s">
        <v>10</v>
      </c>
      <c r="I3261" s="4" t="s">
        <v>13</v>
      </c>
    </row>
    <row r="3262" spans="1:19">
      <c r="A3262" t="n">
        <v>27186</v>
      </c>
      <c r="B3262" s="28" t="n">
        <v>45</v>
      </c>
      <c r="C3262" s="7" t="n">
        <v>4</v>
      </c>
      <c r="D3262" s="7" t="n">
        <v>3</v>
      </c>
      <c r="E3262" s="7" t="n">
        <v>352.739990234375</v>
      </c>
      <c r="F3262" s="7" t="n">
        <v>262.730010986328</v>
      </c>
      <c r="G3262" s="7" t="n">
        <v>4</v>
      </c>
      <c r="H3262" s="7" t="n">
        <v>0</v>
      </c>
      <c r="I3262" s="7" t="n">
        <v>0</v>
      </c>
    </row>
    <row r="3263" spans="1:19">
      <c r="A3263" t="s">
        <v>4</v>
      </c>
      <c r="B3263" s="4" t="s">
        <v>5</v>
      </c>
      <c r="C3263" s="4" t="s">
        <v>13</v>
      </c>
      <c r="D3263" s="4" t="s">
        <v>13</v>
      </c>
      <c r="E3263" s="4" t="s">
        <v>28</v>
      </c>
      <c r="F3263" s="4" t="s">
        <v>10</v>
      </c>
    </row>
    <row r="3264" spans="1:19">
      <c r="A3264" t="n">
        <v>27204</v>
      </c>
      <c r="B3264" s="28" t="n">
        <v>45</v>
      </c>
      <c r="C3264" s="7" t="n">
        <v>5</v>
      </c>
      <c r="D3264" s="7" t="n">
        <v>3</v>
      </c>
      <c r="E3264" s="7" t="n">
        <v>5.40000009536743</v>
      </c>
      <c r="F3264" s="7" t="n">
        <v>0</v>
      </c>
    </row>
    <row r="3265" spans="1:9">
      <c r="A3265" t="s">
        <v>4</v>
      </c>
      <c r="B3265" s="4" t="s">
        <v>5</v>
      </c>
      <c r="C3265" s="4" t="s">
        <v>13</v>
      </c>
      <c r="D3265" s="4" t="s">
        <v>13</v>
      </c>
      <c r="E3265" s="4" t="s">
        <v>28</v>
      </c>
      <c r="F3265" s="4" t="s">
        <v>10</v>
      </c>
    </row>
    <row r="3266" spans="1:9">
      <c r="A3266" t="n">
        <v>27213</v>
      </c>
      <c r="B3266" s="28" t="n">
        <v>45</v>
      </c>
      <c r="C3266" s="7" t="n">
        <v>11</v>
      </c>
      <c r="D3266" s="7" t="n">
        <v>3</v>
      </c>
      <c r="E3266" s="7" t="n">
        <v>40</v>
      </c>
      <c r="F3266" s="7" t="n">
        <v>0</v>
      </c>
    </row>
    <row r="3267" spans="1:9">
      <c r="A3267" t="s">
        <v>4</v>
      </c>
      <c r="B3267" s="4" t="s">
        <v>5</v>
      </c>
      <c r="C3267" s="4" t="s">
        <v>13</v>
      </c>
      <c r="D3267" s="4" t="s">
        <v>13</v>
      </c>
      <c r="E3267" s="4" t="s">
        <v>28</v>
      </c>
      <c r="F3267" s="4" t="s">
        <v>28</v>
      </c>
      <c r="G3267" s="4" t="s">
        <v>28</v>
      </c>
      <c r="H3267" s="4" t="s">
        <v>10</v>
      </c>
    </row>
    <row r="3268" spans="1:9">
      <c r="A3268" t="n">
        <v>27222</v>
      </c>
      <c r="B3268" s="28" t="n">
        <v>45</v>
      </c>
      <c r="C3268" s="7" t="n">
        <v>2</v>
      </c>
      <c r="D3268" s="7" t="n">
        <v>3</v>
      </c>
      <c r="E3268" s="7" t="n">
        <v>-4.21999979019165</v>
      </c>
      <c r="F3268" s="7" t="n">
        <v>43.5499992370605</v>
      </c>
      <c r="G3268" s="7" t="n">
        <v>125.51000213623</v>
      </c>
      <c r="H3268" s="7" t="n">
        <v>4000</v>
      </c>
    </row>
    <row r="3269" spans="1:9">
      <c r="A3269" t="s">
        <v>4</v>
      </c>
      <c r="B3269" s="4" t="s">
        <v>5</v>
      </c>
      <c r="C3269" s="4" t="s">
        <v>13</v>
      </c>
      <c r="D3269" s="4" t="s">
        <v>13</v>
      </c>
      <c r="E3269" s="4" t="s">
        <v>28</v>
      </c>
      <c r="F3269" s="4" t="s">
        <v>28</v>
      </c>
      <c r="G3269" s="4" t="s">
        <v>28</v>
      </c>
      <c r="H3269" s="4" t="s">
        <v>10</v>
      </c>
      <c r="I3269" s="4" t="s">
        <v>13</v>
      </c>
    </row>
    <row r="3270" spans="1:9">
      <c r="A3270" t="n">
        <v>27239</v>
      </c>
      <c r="B3270" s="28" t="n">
        <v>45</v>
      </c>
      <c r="C3270" s="7" t="n">
        <v>4</v>
      </c>
      <c r="D3270" s="7" t="n">
        <v>3</v>
      </c>
      <c r="E3270" s="7" t="n">
        <v>336.859985351563</v>
      </c>
      <c r="F3270" s="7" t="n">
        <v>290.570007324219</v>
      </c>
      <c r="G3270" s="7" t="n">
        <v>4</v>
      </c>
      <c r="H3270" s="7" t="n">
        <v>4000</v>
      </c>
      <c r="I3270" s="7" t="n">
        <v>1</v>
      </c>
    </row>
    <row r="3271" spans="1:9">
      <c r="A3271" t="s">
        <v>4</v>
      </c>
      <c r="B3271" s="4" t="s">
        <v>5</v>
      </c>
      <c r="C3271" s="4" t="s">
        <v>13</v>
      </c>
      <c r="D3271" s="4" t="s">
        <v>13</v>
      </c>
      <c r="E3271" s="4" t="s">
        <v>28</v>
      </c>
      <c r="F3271" s="4" t="s">
        <v>10</v>
      </c>
    </row>
    <row r="3272" spans="1:9">
      <c r="A3272" t="n">
        <v>27257</v>
      </c>
      <c r="B3272" s="28" t="n">
        <v>45</v>
      </c>
      <c r="C3272" s="7" t="n">
        <v>5</v>
      </c>
      <c r="D3272" s="7" t="n">
        <v>3</v>
      </c>
      <c r="E3272" s="7" t="n">
        <v>5.40000009536743</v>
      </c>
      <c r="F3272" s="7" t="n">
        <v>4000</v>
      </c>
    </row>
    <row r="3273" spans="1:9">
      <c r="A3273" t="s">
        <v>4</v>
      </c>
      <c r="B3273" s="4" t="s">
        <v>5</v>
      </c>
      <c r="C3273" s="4" t="s">
        <v>13</v>
      </c>
      <c r="D3273" s="4" t="s">
        <v>13</v>
      </c>
      <c r="E3273" s="4" t="s">
        <v>28</v>
      </c>
      <c r="F3273" s="4" t="s">
        <v>10</v>
      </c>
    </row>
    <row r="3274" spans="1:9">
      <c r="A3274" t="n">
        <v>27266</v>
      </c>
      <c r="B3274" s="28" t="n">
        <v>45</v>
      </c>
      <c r="C3274" s="7" t="n">
        <v>11</v>
      </c>
      <c r="D3274" s="7" t="n">
        <v>3</v>
      </c>
      <c r="E3274" s="7" t="n">
        <v>50</v>
      </c>
      <c r="F3274" s="7" t="n">
        <v>4000</v>
      </c>
    </row>
    <row r="3275" spans="1:9">
      <c r="A3275" t="s">
        <v>4</v>
      </c>
      <c r="B3275" s="4" t="s">
        <v>5</v>
      </c>
      <c r="C3275" s="4" t="s">
        <v>10</v>
      </c>
      <c r="D3275" s="4" t="s">
        <v>13</v>
      </c>
      <c r="E3275" s="4" t="s">
        <v>6</v>
      </c>
      <c r="F3275" s="4" t="s">
        <v>28</v>
      </c>
      <c r="G3275" s="4" t="s">
        <v>28</v>
      </c>
      <c r="H3275" s="4" t="s">
        <v>28</v>
      </c>
    </row>
    <row r="3276" spans="1:9">
      <c r="A3276" t="n">
        <v>27275</v>
      </c>
      <c r="B3276" s="49" t="n">
        <v>48</v>
      </c>
      <c r="C3276" s="7" t="n">
        <v>7033</v>
      </c>
      <c r="D3276" s="7" t="n">
        <v>0</v>
      </c>
      <c r="E3276" s="7" t="s">
        <v>260</v>
      </c>
      <c r="F3276" s="7" t="n">
        <v>-1</v>
      </c>
      <c r="G3276" s="7" t="n">
        <v>1</v>
      </c>
      <c r="H3276" s="7" t="n">
        <v>0</v>
      </c>
    </row>
    <row r="3277" spans="1:9">
      <c r="A3277" t="s">
        <v>4</v>
      </c>
      <c r="B3277" s="4" t="s">
        <v>5</v>
      </c>
      <c r="C3277" s="4" t="s">
        <v>13</v>
      </c>
      <c r="D3277" s="4" t="s">
        <v>10</v>
      </c>
    </row>
    <row r="3278" spans="1:9">
      <c r="A3278" t="n">
        <v>27302</v>
      </c>
      <c r="B3278" s="28" t="n">
        <v>45</v>
      </c>
      <c r="C3278" s="7" t="n">
        <v>7</v>
      </c>
      <c r="D3278" s="7" t="n">
        <v>255</v>
      </c>
    </row>
    <row r="3279" spans="1:9">
      <c r="A3279" t="s">
        <v>4</v>
      </c>
      <c r="B3279" s="4" t="s">
        <v>5</v>
      </c>
      <c r="C3279" s="4" t="s">
        <v>13</v>
      </c>
      <c r="D3279" s="4" t="s">
        <v>10</v>
      </c>
      <c r="E3279" s="4" t="s">
        <v>28</v>
      </c>
    </row>
    <row r="3280" spans="1:9">
      <c r="A3280" t="n">
        <v>27306</v>
      </c>
      <c r="B3280" s="34" t="n">
        <v>58</v>
      </c>
      <c r="C3280" s="7" t="n">
        <v>101</v>
      </c>
      <c r="D3280" s="7" t="n">
        <v>500</v>
      </c>
      <c r="E3280" s="7" t="n">
        <v>1</v>
      </c>
    </row>
    <row r="3281" spans="1:9">
      <c r="A3281" t="s">
        <v>4</v>
      </c>
      <c r="B3281" s="4" t="s">
        <v>5</v>
      </c>
      <c r="C3281" s="4" t="s">
        <v>13</v>
      </c>
      <c r="D3281" s="4" t="s">
        <v>10</v>
      </c>
    </row>
    <row r="3282" spans="1:9">
      <c r="A3282" t="n">
        <v>27314</v>
      </c>
      <c r="B3282" s="34" t="n">
        <v>58</v>
      </c>
      <c r="C3282" s="7" t="n">
        <v>254</v>
      </c>
      <c r="D3282" s="7" t="n">
        <v>0</v>
      </c>
    </row>
    <row r="3283" spans="1:9">
      <c r="A3283" t="s">
        <v>4</v>
      </c>
      <c r="B3283" s="4" t="s">
        <v>5</v>
      </c>
      <c r="C3283" s="4" t="s">
        <v>13</v>
      </c>
      <c r="D3283" s="4" t="s">
        <v>10</v>
      </c>
      <c r="E3283" s="4" t="s">
        <v>28</v>
      </c>
      <c r="F3283" s="4" t="s">
        <v>28</v>
      </c>
      <c r="G3283" s="4" t="s">
        <v>28</v>
      </c>
    </row>
    <row r="3284" spans="1:9">
      <c r="A3284" t="n">
        <v>27318</v>
      </c>
      <c r="B3284" s="28" t="n">
        <v>45</v>
      </c>
      <c r="C3284" s="7" t="n">
        <v>15</v>
      </c>
      <c r="D3284" s="7" t="n">
        <v>7033</v>
      </c>
      <c r="E3284" s="7" t="n">
        <v>0</v>
      </c>
      <c r="F3284" s="7" t="n">
        <v>6</v>
      </c>
      <c r="G3284" s="7" t="n">
        <v>0</v>
      </c>
    </row>
    <row r="3285" spans="1:9">
      <c r="A3285" t="s">
        <v>4</v>
      </c>
      <c r="B3285" s="4" t="s">
        <v>5</v>
      </c>
      <c r="C3285" s="4" t="s">
        <v>13</v>
      </c>
      <c r="D3285" s="4" t="s">
        <v>13</v>
      </c>
      <c r="E3285" s="4" t="s">
        <v>28</v>
      </c>
      <c r="F3285" s="4" t="s">
        <v>28</v>
      </c>
      <c r="G3285" s="4" t="s">
        <v>28</v>
      </c>
      <c r="H3285" s="4" t="s">
        <v>10</v>
      </c>
      <c r="I3285" s="4" t="s">
        <v>13</v>
      </c>
    </row>
    <row r="3286" spans="1:9">
      <c r="A3286" t="n">
        <v>27334</v>
      </c>
      <c r="B3286" s="28" t="n">
        <v>45</v>
      </c>
      <c r="C3286" s="7" t="n">
        <v>4</v>
      </c>
      <c r="D3286" s="7" t="n">
        <v>3</v>
      </c>
      <c r="E3286" s="7" t="n">
        <v>41.0699996948242</v>
      </c>
      <c r="F3286" s="7" t="n">
        <v>298.519989013672</v>
      </c>
      <c r="G3286" s="7" t="n">
        <v>4</v>
      </c>
      <c r="H3286" s="7" t="n">
        <v>0</v>
      </c>
      <c r="I3286" s="7" t="n">
        <v>0</v>
      </c>
    </row>
    <row r="3287" spans="1:9">
      <c r="A3287" t="s">
        <v>4</v>
      </c>
      <c r="B3287" s="4" t="s">
        <v>5</v>
      </c>
      <c r="C3287" s="4" t="s">
        <v>13</v>
      </c>
      <c r="D3287" s="4" t="s">
        <v>13</v>
      </c>
      <c r="E3287" s="4" t="s">
        <v>28</v>
      </c>
      <c r="F3287" s="4" t="s">
        <v>10</v>
      </c>
    </row>
    <row r="3288" spans="1:9">
      <c r="A3288" t="n">
        <v>27352</v>
      </c>
      <c r="B3288" s="28" t="n">
        <v>45</v>
      </c>
      <c r="C3288" s="7" t="n">
        <v>5</v>
      </c>
      <c r="D3288" s="7" t="n">
        <v>3</v>
      </c>
      <c r="E3288" s="7" t="n">
        <v>6.80000019073486</v>
      </c>
      <c r="F3288" s="7" t="n">
        <v>0</v>
      </c>
    </row>
    <row r="3289" spans="1:9">
      <c r="A3289" t="s">
        <v>4</v>
      </c>
      <c r="B3289" s="4" t="s">
        <v>5</v>
      </c>
      <c r="C3289" s="4" t="s">
        <v>13</v>
      </c>
      <c r="D3289" s="4" t="s">
        <v>13</v>
      </c>
      <c r="E3289" s="4" t="s">
        <v>28</v>
      </c>
      <c r="F3289" s="4" t="s">
        <v>10</v>
      </c>
    </row>
    <row r="3290" spans="1:9">
      <c r="A3290" t="n">
        <v>27361</v>
      </c>
      <c r="B3290" s="28" t="n">
        <v>45</v>
      </c>
      <c r="C3290" s="7" t="n">
        <v>11</v>
      </c>
      <c r="D3290" s="7" t="n">
        <v>3</v>
      </c>
      <c r="E3290" s="7" t="n">
        <v>40</v>
      </c>
      <c r="F3290" s="7" t="n">
        <v>0</v>
      </c>
    </row>
    <row r="3291" spans="1:9">
      <c r="A3291" t="s">
        <v>4</v>
      </c>
      <c r="B3291" s="4" t="s">
        <v>5</v>
      </c>
      <c r="C3291" s="4" t="s">
        <v>10</v>
      </c>
      <c r="D3291" s="4" t="s">
        <v>9</v>
      </c>
    </row>
    <row r="3292" spans="1:9">
      <c r="A3292" t="n">
        <v>27370</v>
      </c>
      <c r="B3292" s="55" t="n">
        <v>43</v>
      </c>
      <c r="C3292" s="7" t="n">
        <v>7033</v>
      </c>
      <c r="D3292" s="7" t="n">
        <v>512</v>
      </c>
    </row>
    <row r="3293" spans="1:9">
      <c r="A3293" t="s">
        <v>4</v>
      </c>
      <c r="B3293" s="4" t="s">
        <v>5</v>
      </c>
      <c r="C3293" s="4" t="s">
        <v>13</v>
      </c>
      <c r="D3293" s="4" t="s">
        <v>10</v>
      </c>
    </row>
    <row r="3294" spans="1:9">
      <c r="A3294" t="n">
        <v>27377</v>
      </c>
      <c r="B3294" s="34" t="n">
        <v>58</v>
      </c>
      <c r="C3294" s="7" t="n">
        <v>255</v>
      </c>
      <c r="D3294" s="7" t="n">
        <v>0</v>
      </c>
    </row>
    <row r="3295" spans="1:9">
      <c r="A3295" t="s">
        <v>4</v>
      </c>
      <c r="B3295" s="4" t="s">
        <v>5</v>
      </c>
      <c r="C3295" s="4" t="s">
        <v>10</v>
      </c>
      <c r="D3295" s="4" t="s">
        <v>13</v>
      </c>
      <c r="E3295" s="4" t="s">
        <v>6</v>
      </c>
      <c r="F3295" s="4" t="s">
        <v>28</v>
      </c>
      <c r="G3295" s="4" t="s">
        <v>28</v>
      </c>
      <c r="H3295" s="4" t="s">
        <v>28</v>
      </c>
    </row>
    <row r="3296" spans="1:9">
      <c r="A3296" t="n">
        <v>27381</v>
      </c>
      <c r="B3296" s="49" t="n">
        <v>48</v>
      </c>
      <c r="C3296" s="7" t="n">
        <v>7033</v>
      </c>
      <c r="D3296" s="7" t="n">
        <v>0</v>
      </c>
      <c r="E3296" s="7" t="s">
        <v>261</v>
      </c>
      <c r="F3296" s="7" t="n">
        <v>-1</v>
      </c>
      <c r="G3296" s="7" t="n">
        <v>1</v>
      </c>
      <c r="H3296" s="7" t="n">
        <v>0</v>
      </c>
    </row>
    <row r="3297" spans="1:9">
      <c r="A3297" t="s">
        <v>4</v>
      </c>
      <c r="B3297" s="4" t="s">
        <v>5</v>
      </c>
      <c r="C3297" s="4" t="s">
        <v>10</v>
      </c>
    </row>
    <row r="3298" spans="1:9">
      <c r="A3298" t="n">
        <v>27408</v>
      </c>
      <c r="B3298" s="37" t="n">
        <v>16</v>
      </c>
      <c r="C3298" s="7" t="n">
        <v>2333</v>
      </c>
    </row>
    <row r="3299" spans="1:9">
      <c r="A3299" t="s">
        <v>4</v>
      </c>
      <c r="B3299" s="4" t="s">
        <v>5</v>
      </c>
      <c r="C3299" s="4" t="s">
        <v>13</v>
      </c>
      <c r="D3299" s="4" t="s">
        <v>10</v>
      </c>
      <c r="E3299" s="4" t="s">
        <v>10</v>
      </c>
      <c r="F3299" s="4" t="s">
        <v>9</v>
      </c>
    </row>
    <row r="3300" spans="1:9">
      <c r="A3300" t="n">
        <v>27411</v>
      </c>
      <c r="B3300" s="58" t="n">
        <v>84</v>
      </c>
      <c r="C3300" s="7" t="n">
        <v>0</v>
      </c>
      <c r="D3300" s="7" t="n">
        <v>2</v>
      </c>
      <c r="E3300" s="7" t="n">
        <v>0</v>
      </c>
      <c r="F3300" s="7" t="n">
        <v>1045220557</v>
      </c>
    </row>
    <row r="3301" spans="1:9">
      <c r="A3301" t="s">
        <v>4</v>
      </c>
      <c r="B3301" s="4" t="s">
        <v>5</v>
      </c>
      <c r="C3301" s="4" t="s">
        <v>13</v>
      </c>
      <c r="D3301" s="4" t="s">
        <v>10</v>
      </c>
      <c r="E3301" s="4" t="s">
        <v>10</v>
      </c>
      <c r="F3301" s="4" t="s">
        <v>10</v>
      </c>
      <c r="G3301" s="4" t="s">
        <v>10</v>
      </c>
      <c r="H3301" s="4" t="s">
        <v>10</v>
      </c>
      <c r="I3301" s="4" t="s">
        <v>6</v>
      </c>
      <c r="J3301" s="4" t="s">
        <v>28</v>
      </c>
      <c r="K3301" s="4" t="s">
        <v>28</v>
      </c>
      <c r="L3301" s="4" t="s">
        <v>28</v>
      </c>
      <c r="M3301" s="4" t="s">
        <v>9</v>
      </c>
      <c r="N3301" s="4" t="s">
        <v>9</v>
      </c>
      <c r="O3301" s="4" t="s">
        <v>28</v>
      </c>
      <c r="P3301" s="4" t="s">
        <v>28</v>
      </c>
      <c r="Q3301" s="4" t="s">
        <v>28</v>
      </c>
      <c r="R3301" s="4" t="s">
        <v>28</v>
      </c>
      <c r="S3301" s="4" t="s">
        <v>13</v>
      </c>
    </row>
    <row r="3302" spans="1:9">
      <c r="A3302" t="n">
        <v>27421</v>
      </c>
      <c r="B3302" s="11" t="n">
        <v>39</v>
      </c>
      <c r="C3302" s="7" t="n">
        <v>12</v>
      </c>
      <c r="D3302" s="7" t="n">
        <v>65533</v>
      </c>
      <c r="E3302" s="7" t="n">
        <v>208</v>
      </c>
      <c r="F3302" s="7" t="n">
        <v>0</v>
      </c>
      <c r="G3302" s="7" t="n">
        <v>7033</v>
      </c>
      <c r="H3302" s="7" t="n">
        <v>259</v>
      </c>
      <c r="I3302" s="7" t="s">
        <v>265</v>
      </c>
      <c r="J3302" s="7" t="n">
        <v>0</v>
      </c>
      <c r="K3302" s="7" t="n">
        <v>0</v>
      </c>
      <c r="L3302" s="7" t="n">
        <v>0</v>
      </c>
      <c r="M3302" s="7" t="n">
        <v>0</v>
      </c>
      <c r="N3302" s="7" t="n">
        <v>0</v>
      </c>
      <c r="O3302" s="7" t="n">
        <v>0</v>
      </c>
      <c r="P3302" s="7" t="n">
        <v>1</v>
      </c>
      <c r="Q3302" s="7" t="n">
        <v>1</v>
      </c>
      <c r="R3302" s="7" t="n">
        <v>1</v>
      </c>
      <c r="S3302" s="7" t="n">
        <v>106</v>
      </c>
    </row>
    <row r="3303" spans="1:9">
      <c r="A3303" t="s">
        <v>4</v>
      </c>
      <c r="B3303" s="4" t="s">
        <v>5</v>
      </c>
      <c r="C3303" s="4" t="s">
        <v>13</v>
      </c>
      <c r="D3303" s="4" t="s">
        <v>10</v>
      </c>
      <c r="E3303" s="4" t="s">
        <v>10</v>
      </c>
      <c r="F3303" s="4" t="s">
        <v>10</v>
      </c>
      <c r="G3303" s="4" t="s">
        <v>10</v>
      </c>
      <c r="H3303" s="4" t="s">
        <v>10</v>
      </c>
      <c r="I3303" s="4" t="s">
        <v>6</v>
      </c>
      <c r="J3303" s="4" t="s">
        <v>28</v>
      </c>
      <c r="K3303" s="4" t="s">
        <v>28</v>
      </c>
      <c r="L3303" s="4" t="s">
        <v>28</v>
      </c>
      <c r="M3303" s="4" t="s">
        <v>9</v>
      </c>
      <c r="N3303" s="4" t="s">
        <v>9</v>
      </c>
      <c r="O3303" s="4" t="s">
        <v>28</v>
      </c>
      <c r="P3303" s="4" t="s">
        <v>28</v>
      </c>
      <c r="Q3303" s="4" t="s">
        <v>28</v>
      </c>
      <c r="R3303" s="4" t="s">
        <v>28</v>
      </c>
      <c r="S3303" s="4" t="s">
        <v>13</v>
      </c>
    </row>
    <row r="3304" spans="1:9">
      <c r="A3304" t="n">
        <v>27483</v>
      </c>
      <c r="B3304" s="11" t="n">
        <v>39</v>
      </c>
      <c r="C3304" s="7" t="n">
        <v>12</v>
      </c>
      <c r="D3304" s="7" t="n">
        <v>65533</v>
      </c>
      <c r="E3304" s="7" t="n">
        <v>208</v>
      </c>
      <c r="F3304" s="7" t="n">
        <v>0</v>
      </c>
      <c r="G3304" s="7" t="n">
        <v>7033</v>
      </c>
      <c r="H3304" s="7" t="n">
        <v>259</v>
      </c>
      <c r="I3304" s="7" t="s">
        <v>266</v>
      </c>
      <c r="J3304" s="7" t="n">
        <v>0</v>
      </c>
      <c r="K3304" s="7" t="n">
        <v>0</v>
      </c>
      <c r="L3304" s="7" t="n">
        <v>0</v>
      </c>
      <c r="M3304" s="7" t="n">
        <v>0</v>
      </c>
      <c r="N3304" s="7" t="n">
        <v>0</v>
      </c>
      <c r="O3304" s="7" t="n">
        <v>0</v>
      </c>
      <c r="P3304" s="7" t="n">
        <v>1</v>
      </c>
      <c r="Q3304" s="7" t="n">
        <v>1</v>
      </c>
      <c r="R3304" s="7" t="n">
        <v>1</v>
      </c>
      <c r="S3304" s="7" t="n">
        <v>107</v>
      </c>
    </row>
    <row r="3305" spans="1:9">
      <c r="A3305" t="s">
        <v>4</v>
      </c>
      <c r="B3305" s="4" t="s">
        <v>5</v>
      </c>
      <c r="C3305" s="4" t="s">
        <v>13</v>
      </c>
      <c r="D3305" s="4" t="s">
        <v>10</v>
      </c>
      <c r="E3305" s="4" t="s">
        <v>10</v>
      </c>
      <c r="F3305" s="4" t="s">
        <v>10</v>
      </c>
      <c r="G3305" s="4" t="s">
        <v>10</v>
      </c>
      <c r="H3305" s="4" t="s">
        <v>10</v>
      </c>
      <c r="I3305" s="4" t="s">
        <v>6</v>
      </c>
      <c r="J3305" s="4" t="s">
        <v>28</v>
      </c>
      <c r="K3305" s="4" t="s">
        <v>28</v>
      </c>
      <c r="L3305" s="4" t="s">
        <v>28</v>
      </c>
      <c r="M3305" s="4" t="s">
        <v>9</v>
      </c>
      <c r="N3305" s="4" t="s">
        <v>9</v>
      </c>
      <c r="O3305" s="4" t="s">
        <v>28</v>
      </c>
      <c r="P3305" s="4" t="s">
        <v>28</v>
      </c>
      <c r="Q3305" s="4" t="s">
        <v>28</v>
      </c>
      <c r="R3305" s="4" t="s">
        <v>28</v>
      </c>
      <c r="S3305" s="4" t="s">
        <v>13</v>
      </c>
    </row>
    <row r="3306" spans="1:9">
      <c r="A3306" t="n">
        <v>27545</v>
      </c>
      <c r="B3306" s="11" t="n">
        <v>39</v>
      </c>
      <c r="C3306" s="7" t="n">
        <v>12</v>
      </c>
      <c r="D3306" s="7" t="n">
        <v>65533</v>
      </c>
      <c r="E3306" s="7" t="n">
        <v>209</v>
      </c>
      <c r="F3306" s="7" t="n">
        <v>0</v>
      </c>
      <c r="G3306" s="7" t="n">
        <v>7033</v>
      </c>
      <c r="H3306" s="7" t="n">
        <v>259</v>
      </c>
      <c r="I3306" s="7" t="s">
        <v>265</v>
      </c>
      <c r="J3306" s="7" t="n">
        <v>0</v>
      </c>
      <c r="K3306" s="7" t="n">
        <v>0</v>
      </c>
      <c r="L3306" s="7" t="n">
        <v>0</v>
      </c>
      <c r="M3306" s="7" t="n">
        <v>0</v>
      </c>
      <c r="N3306" s="7" t="n">
        <v>0</v>
      </c>
      <c r="O3306" s="7" t="n">
        <v>0</v>
      </c>
      <c r="P3306" s="7" t="n">
        <v>1</v>
      </c>
      <c r="Q3306" s="7" t="n">
        <v>1</v>
      </c>
      <c r="R3306" s="7" t="n">
        <v>1</v>
      </c>
      <c r="S3306" s="7" t="n">
        <v>108</v>
      </c>
    </row>
    <row r="3307" spans="1:9">
      <c r="A3307" t="s">
        <v>4</v>
      </c>
      <c r="B3307" s="4" t="s">
        <v>5</v>
      </c>
      <c r="C3307" s="4" t="s">
        <v>13</v>
      </c>
      <c r="D3307" s="4" t="s">
        <v>10</v>
      </c>
      <c r="E3307" s="4" t="s">
        <v>10</v>
      </c>
      <c r="F3307" s="4" t="s">
        <v>10</v>
      </c>
      <c r="G3307" s="4" t="s">
        <v>10</v>
      </c>
      <c r="H3307" s="4" t="s">
        <v>10</v>
      </c>
      <c r="I3307" s="4" t="s">
        <v>6</v>
      </c>
      <c r="J3307" s="4" t="s">
        <v>28</v>
      </c>
      <c r="K3307" s="4" t="s">
        <v>28</v>
      </c>
      <c r="L3307" s="4" t="s">
        <v>28</v>
      </c>
      <c r="M3307" s="4" t="s">
        <v>9</v>
      </c>
      <c r="N3307" s="4" t="s">
        <v>9</v>
      </c>
      <c r="O3307" s="4" t="s">
        <v>28</v>
      </c>
      <c r="P3307" s="4" t="s">
        <v>28</v>
      </c>
      <c r="Q3307" s="4" t="s">
        <v>28</v>
      </c>
      <c r="R3307" s="4" t="s">
        <v>28</v>
      </c>
      <c r="S3307" s="4" t="s">
        <v>13</v>
      </c>
    </row>
    <row r="3308" spans="1:9">
      <c r="A3308" t="n">
        <v>27607</v>
      </c>
      <c r="B3308" s="11" t="n">
        <v>39</v>
      </c>
      <c r="C3308" s="7" t="n">
        <v>12</v>
      </c>
      <c r="D3308" s="7" t="n">
        <v>65533</v>
      </c>
      <c r="E3308" s="7" t="n">
        <v>209</v>
      </c>
      <c r="F3308" s="7" t="n">
        <v>0</v>
      </c>
      <c r="G3308" s="7" t="n">
        <v>7033</v>
      </c>
      <c r="H3308" s="7" t="n">
        <v>259</v>
      </c>
      <c r="I3308" s="7" t="s">
        <v>266</v>
      </c>
      <c r="J3308" s="7" t="n">
        <v>0</v>
      </c>
      <c r="K3308" s="7" t="n">
        <v>0</v>
      </c>
      <c r="L3308" s="7" t="n">
        <v>0</v>
      </c>
      <c r="M3308" s="7" t="n">
        <v>0</v>
      </c>
      <c r="N3308" s="7" t="n">
        <v>0</v>
      </c>
      <c r="O3308" s="7" t="n">
        <v>0</v>
      </c>
      <c r="P3308" s="7" t="n">
        <v>1</v>
      </c>
      <c r="Q3308" s="7" t="n">
        <v>1</v>
      </c>
      <c r="R3308" s="7" t="n">
        <v>1</v>
      </c>
      <c r="S3308" s="7" t="n">
        <v>109</v>
      </c>
    </row>
    <row r="3309" spans="1:9">
      <c r="A3309" t="s">
        <v>4</v>
      </c>
      <c r="B3309" s="4" t="s">
        <v>5</v>
      </c>
      <c r="C3309" s="4" t="s">
        <v>10</v>
      </c>
      <c r="D3309" s="4" t="s">
        <v>10</v>
      </c>
      <c r="E3309" s="4" t="s">
        <v>28</v>
      </c>
      <c r="F3309" s="4" t="s">
        <v>28</v>
      </c>
      <c r="G3309" s="4" t="s">
        <v>28</v>
      </c>
      <c r="H3309" s="4" t="s">
        <v>28</v>
      </c>
      <c r="I3309" s="4" t="s">
        <v>13</v>
      </c>
      <c r="J3309" s="4" t="s">
        <v>10</v>
      </c>
    </row>
    <row r="3310" spans="1:9">
      <c r="A3310" t="n">
        <v>27669</v>
      </c>
      <c r="B3310" s="71" t="n">
        <v>55</v>
      </c>
      <c r="C3310" s="7" t="n">
        <v>7033</v>
      </c>
      <c r="D3310" s="7" t="n">
        <v>65533</v>
      </c>
      <c r="E3310" s="7" t="n">
        <v>-17.0900001525879</v>
      </c>
      <c r="F3310" s="7" t="n">
        <v>67.9499969482422</v>
      </c>
      <c r="G3310" s="7" t="n">
        <v>133.759994506836</v>
      </c>
      <c r="H3310" s="7" t="n">
        <v>35</v>
      </c>
      <c r="I3310" s="7" t="n">
        <v>0</v>
      </c>
      <c r="J3310" s="7" t="n">
        <v>0</v>
      </c>
    </row>
    <row r="3311" spans="1:9">
      <c r="A3311" t="s">
        <v>4</v>
      </c>
      <c r="B3311" s="4" t="s">
        <v>5</v>
      </c>
      <c r="C3311" s="4" t="s">
        <v>13</v>
      </c>
      <c r="D3311" s="4" t="s">
        <v>10</v>
      </c>
      <c r="E3311" s="4" t="s">
        <v>28</v>
      </c>
      <c r="F3311" s="4" t="s">
        <v>10</v>
      </c>
      <c r="G3311" s="4" t="s">
        <v>9</v>
      </c>
      <c r="H3311" s="4" t="s">
        <v>9</v>
      </c>
      <c r="I3311" s="4" t="s">
        <v>10</v>
      </c>
      <c r="J3311" s="4" t="s">
        <v>10</v>
      </c>
      <c r="K3311" s="4" t="s">
        <v>9</v>
      </c>
      <c r="L3311" s="4" t="s">
        <v>9</v>
      </c>
      <c r="M3311" s="4" t="s">
        <v>9</v>
      </c>
      <c r="N3311" s="4" t="s">
        <v>9</v>
      </c>
      <c r="O3311" s="4" t="s">
        <v>6</v>
      </c>
    </row>
    <row r="3312" spans="1:9">
      <c r="A3312" t="n">
        <v>27693</v>
      </c>
      <c r="B3312" s="15" t="n">
        <v>50</v>
      </c>
      <c r="C3312" s="7" t="n">
        <v>0</v>
      </c>
      <c r="D3312" s="7" t="n">
        <v>4527</v>
      </c>
      <c r="E3312" s="7" t="n">
        <v>0.800000011920929</v>
      </c>
      <c r="F3312" s="7" t="n">
        <v>500</v>
      </c>
      <c r="G3312" s="7" t="n">
        <v>0</v>
      </c>
      <c r="H3312" s="7" t="n">
        <v>0</v>
      </c>
      <c r="I3312" s="7" t="n">
        <v>0</v>
      </c>
      <c r="J3312" s="7" t="n">
        <v>65533</v>
      </c>
      <c r="K3312" s="7" t="n">
        <v>0</v>
      </c>
      <c r="L3312" s="7" t="n">
        <v>0</v>
      </c>
      <c r="M3312" s="7" t="n">
        <v>0</v>
      </c>
      <c r="N3312" s="7" t="n">
        <v>0</v>
      </c>
      <c r="O3312" s="7" t="s">
        <v>12</v>
      </c>
    </row>
    <row r="3313" spans="1:19">
      <c r="A3313" t="s">
        <v>4</v>
      </c>
      <c r="B3313" s="4" t="s">
        <v>5</v>
      </c>
      <c r="C3313" s="4" t="s">
        <v>13</v>
      </c>
      <c r="D3313" s="4" t="s">
        <v>10</v>
      </c>
      <c r="E3313" s="4" t="s">
        <v>28</v>
      </c>
      <c r="F3313" s="4" t="s">
        <v>10</v>
      </c>
      <c r="G3313" s="4" t="s">
        <v>9</v>
      </c>
      <c r="H3313" s="4" t="s">
        <v>9</v>
      </c>
      <c r="I3313" s="4" t="s">
        <v>10</v>
      </c>
      <c r="J3313" s="4" t="s">
        <v>10</v>
      </c>
      <c r="K3313" s="4" t="s">
        <v>9</v>
      </c>
      <c r="L3313" s="4" t="s">
        <v>9</v>
      </c>
      <c r="M3313" s="4" t="s">
        <v>9</v>
      </c>
      <c r="N3313" s="4" t="s">
        <v>9</v>
      </c>
      <c r="O3313" s="4" t="s">
        <v>6</v>
      </c>
    </row>
    <row r="3314" spans="1:19">
      <c r="A3314" t="n">
        <v>27732</v>
      </c>
      <c r="B3314" s="15" t="n">
        <v>50</v>
      </c>
      <c r="C3314" s="7" t="n">
        <v>0</v>
      </c>
      <c r="D3314" s="7" t="n">
        <v>4525</v>
      </c>
      <c r="E3314" s="7" t="n">
        <v>1</v>
      </c>
      <c r="F3314" s="7" t="n">
        <v>1000</v>
      </c>
      <c r="G3314" s="7" t="n">
        <v>0</v>
      </c>
      <c r="H3314" s="7" t="n">
        <v>0</v>
      </c>
      <c r="I3314" s="7" t="n">
        <v>0</v>
      </c>
      <c r="J3314" s="7" t="n">
        <v>65533</v>
      </c>
      <c r="K3314" s="7" t="n">
        <v>0</v>
      </c>
      <c r="L3314" s="7" t="n">
        <v>0</v>
      </c>
      <c r="M3314" s="7" t="n">
        <v>0</v>
      </c>
      <c r="N3314" s="7" t="n">
        <v>0</v>
      </c>
      <c r="O3314" s="7" t="s">
        <v>12</v>
      </c>
    </row>
    <row r="3315" spans="1:19">
      <c r="A3315" t="s">
        <v>4</v>
      </c>
      <c r="B3315" s="4" t="s">
        <v>5</v>
      </c>
      <c r="C3315" s="4" t="s">
        <v>13</v>
      </c>
      <c r="D3315" s="4" t="s">
        <v>9</v>
      </c>
      <c r="E3315" s="4" t="s">
        <v>9</v>
      </c>
      <c r="F3315" s="4" t="s">
        <v>9</v>
      </c>
    </row>
    <row r="3316" spans="1:19">
      <c r="A3316" t="n">
        <v>27771</v>
      </c>
      <c r="B3316" s="15" t="n">
        <v>50</v>
      </c>
      <c r="C3316" s="7" t="n">
        <v>255</v>
      </c>
      <c r="D3316" s="7" t="n">
        <v>1056964608</v>
      </c>
      <c r="E3316" s="7" t="n">
        <v>1065353216</v>
      </c>
      <c r="F3316" s="7" t="n">
        <v>1045220557</v>
      </c>
    </row>
    <row r="3317" spans="1:19">
      <c r="A3317" t="s">
        <v>4</v>
      </c>
      <c r="B3317" s="4" t="s">
        <v>5</v>
      </c>
      <c r="C3317" s="4" t="s">
        <v>13</v>
      </c>
      <c r="D3317" s="4" t="s">
        <v>13</v>
      </c>
      <c r="E3317" s="4" t="s">
        <v>28</v>
      </c>
      <c r="F3317" s="4" t="s">
        <v>28</v>
      </c>
      <c r="G3317" s="4" t="s">
        <v>28</v>
      </c>
      <c r="H3317" s="4" t="s">
        <v>10</v>
      </c>
      <c r="I3317" s="4" t="s">
        <v>13</v>
      </c>
    </row>
    <row r="3318" spans="1:19">
      <c r="A3318" t="n">
        <v>27785</v>
      </c>
      <c r="B3318" s="28" t="n">
        <v>45</v>
      </c>
      <c r="C3318" s="7" t="n">
        <v>4</v>
      </c>
      <c r="D3318" s="7" t="n">
        <v>3</v>
      </c>
      <c r="E3318" s="7" t="n">
        <v>58.6199989318848</v>
      </c>
      <c r="F3318" s="7" t="n">
        <v>333.850006103516</v>
      </c>
      <c r="G3318" s="7" t="n">
        <v>-10</v>
      </c>
      <c r="H3318" s="7" t="n">
        <v>1000</v>
      </c>
      <c r="I3318" s="7" t="n">
        <v>1</v>
      </c>
    </row>
    <row r="3319" spans="1:19">
      <c r="A3319" t="s">
        <v>4</v>
      </c>
      <c r="B3319" s="4" t="s">
        <v>5</v>
      </c>
      <c r="C3319" s="4" t="s">
        <v>13</v>
      </c>
      <c r="D3319" s="4" t="s">
        <v>13</v>
      </c>
      <c r="E3319" s="4" t="s">
        <v>28</v>
      </c>
      <c r="F3319" s="4" t="s">
        <v>10</v>
      </c>
    </row>
    <row r="3320" spans="1:19">
      <c r="A3320" t="n">
        <v>27803</v>
      </c>
      <c r="B3320" s="28" t="n">
        <v>45</v>
      </c>
      <c r="C3320" s="7" t="n">
        <v>5</v>
      </c>
      <c r="D3320" s="7" t="n">
        <v>3</v>
      </c>
      <c r="E3320" s="7" t="n">
        <v>4.80000019073486</v>
      </c>
      <c r="F3320" s="7" t="n">
        <v>1000</v>
      </c>
    </row>
    <row r="3321" spans="1:19">
      <c r="A3321" t="s">
        <v>4</v>
      </c>
      <c r="B3321" s="4" t="s">
        <v>5</v>
      </c>
      <c r="C3321" s="4" t="s">
        <v>13</v>
      </c>
      <c r="D3321" s="4" t="s">
        <v>13</v>
      </c>
      <c r="E3321" s="4" t="s">
        <v>28</v>
      </c>
      <c r="F3321" s="4" t="s">
        <v>10</v>
      </c>
    </row>
    <row r="3322" spans="1:19">
      <c r="A3322" t="n">
        <v>27812</v>
      </c>
      <c r="B3322" s="28" t="n">
        <v>45</v>
      </c>
      <c r="C3322" s="7" t="n">
        <v>11</v>
      </c>
      <c r="D3322" s="7" t="n">
        <v>3</v>
      </c>
      <c r="E3322" s="7" t="n">
        <v>51.5</v>
      </c>
      <c r="F3322" s="7" t="n">
        <v>1000</v>
      </c>
    </row>
    <row r="3323" spans="1:19">
      <c r="A3323" t="s">
        <v>4</v>
      </c>
      <c r="B3323" s="4" t="s">
        <v>5</v>
      </c>
      <c r="C3323" s="4" t="s">
        <v>10</v>
      </c>
    </row>
    <row r="3324" spans="1:19">
      <c r="A3324" t="n">
        <v>27821</v>
      </c>
      <c r="B3324" s="37" t="n">
        <v>16</v>
      </c>
      <c r="C3324" s="7" t="n">
        <v>900</v>
      </c>
    </row>
    <row r="3325" spans="1:19">
      <c r="A3325" t="s">
        <v>4</v>
      </c>
      <c r="B3325" s="4" t="s">
        <v>5</v>
      </c>
      <c r="C3325" s="4" t="s">
        <v>13</v>
      </c>
      <c r="D3325" s="4" t="s">
        <v>10</v>
      </c>
      <c r="E3325" s="4" t="s">
        <v>28</v>
      </c>
    </row>
    <row r="3326" spans="1:19">
      <c r="A3326" t="n">
        <v>27824</v>
      </c>
      <c r="B3326" s="34" t="n">
        <v>58</v>
      </c>
      <c r="C3326" s="7" t="n">
        <v>101</v>
      </c>
      <c r="D3326" s="7" t="n">
        <v>500</v>
      </c>
      <c r="E3326" s="7" t="n">
        <v>1</v>
      </c>
    </row>
    <row r="3327" spans="1:19">
      <c r="A3327" t="s">
        <v>4</v>
      </c>
      <c r="B3327" s="4" t="s">
        <v>5</v>
      </c>
      <c r="C3327" s="4" t="s">
        <v>13</v>
      </c>
      <c r="D3327" s="4" t="s">
        <v>10</v>
      </c>
    </row>
    <row r="3328" spans="1:19">
      <c r="A3328" t="n">
        <v>27832</v>
      </c>
      <c r="B3328" s="34" t="n">
        <v>58</v>
      </c>
      <c r="C3328" s="7" t="n">
        <v>254</v>
      </c>
      <c r="D3328" s="7" t="n">
        <v>0</v>
      </c>
    </row>
    <row r="3329" spans="1:15">
      <c r="A3329" t="s">
        <v>4</v>
      </c>
      <c r="B3329" s="4" t="s">
        <v>5</v>
      </c>
      <c r="C3329" s="4" t="s">
        <v>13</v>
      </c>
    </row>
    <row r="3330" spans="1:15">
      <c r="A3330" t="n">
        <v>27836</v>
      </c>
      <c r="B3330" s="28" t="n">
        <v>45</v>
      </c>
      <c r="C3330" s="7" t="n">
        <v>16</v>
      </c>
    </row>
    <row r="3331" spans="1:15">
      <c r="A3331" t="s">
        <v>4</v>
      </c>
      <c r="B3331" s="4" t="s">
        <v>5</v>
      </c>
      <c r="C3331" s="4" t="s">
        <v>10</v>
      </c>
      <c r="D3331" s="4" t="s">
        <v>28</v>
      </c>
      <c r="E3331" s="4" t="s">
        <v>28</v>
      </c>
      <c r="F3331" s="4" t="s">
        <v>28</v>
      </c>
      <c r="G3331" s="4" t="s">
        <v>28</v>
      </c>
    </row>
    <row r="3332" spans="1:15">
      <c r="A3332" t="n">
        <v>27838</v>
      </c>
      <c r="B3332" s="26" t="n">
        <v>46</v>
      </c>
      <c r="C3332" s="7" t="n">
        <v>7033</v>
      </c>
      <c r="D3332" s="7" t="n">
        <v>3.00999999046326</v>
      </c>
      <c r="E3332" s="7" t="n">
        <v>65.5100021362305</v>
      </c>
      <c r="F3332" s="7" t="n">
        <v>144.580001831055</v>
      </c>
      <c r="G3332" s="7" t="n">
        <v>254</v>
      </c>
    </row>
    <row r="3333" spans="1:15">
      <c r="A3333" t="s">
        <v>4</v>
      </c>
      <c r="B3333" s="4" t="s">
        <v>5</v>
      </c>
      <c r="C3333" s="4" t="s">
        <v>13</v>
      </c>
      <c r="D3333" s="4" t="s">
        <v>13</v>
      </c>
      <c r="E3333" s="4" t="s">
        <v>28</v>
      </c>
      <c r="F3333" s="4" t="s">
        <v>28</v>
      </c>
      <c r="G3333" s="4" t="s">
        <v>28</v>
      </c>
      <c r="H3333" s="4" t="s">
        <v>10</v>
      </c>
    </row>
    <row r="3334" spans="1:15">
      <c r="A3334" t="n">
        <v>27857</v>
      </c>
      <c r="B3334" s="28" t="n">
        <v>45</v>
      </c>
      <c r="C3334" s="7" t="n">
        <v>2</v>
      </c>
      <c r="D3334" s="7" t="n">
        <v>3</v>
      </c>
      <c r="E3334" s="7" t="n">
        <v>-1.35000002384186</v>
      </c>
      <c r="F3334" s="7" t="n">
        <v>80.1800003051758</v>
      </c>
      <c r="G3334" s="7" t="n">
        <v>113.26000213623</v>
      </c>
      <c r="H3334" s="7" t="n">
        <v>0</v>
      </c>
    </row>
    <row r="3335" spans="1:15">
      <c r="A3335" t="s">
        <v>4</v>
      </c>
      <c r="B3335" s="4" t="s">
        <v>5</v>
      </c>
      <c r="C3335" s="4" t="s">
        <v>13</v>
      </c>
      <c r="D3335" s="4" t="s">
        <v>13</v>
      </c>
      <c r="E3335" s="4" t="s">
        <v>28</v>
      </c>
      <c r="F3335" s="4" t="s">
        <v>28</v>
      </c>
      <c r="G3335" s="4" t="s">
        <v>28</v>
      </c>
      <c r="H3335" s="4" t="s">
        <v>10</v>
      </c>
      <c r="I3335" s="4" t="s">
        <v>13</v>
      </c>
    </row>
    <row r="3336" spans="1:15">
      <c r="A3336" t="n">
        <v>27874</v>
      </c>
      <c r="B3336" s="28" t="n">
        <v>45</v>
      </c>
      <c r="C3336" s="7" t="n">
        <v>4</v>
      </c>
      <c r="D3336" s="7" t="n">
        <v>3</v>
      </c>
      <c r="E3336" s="7" t="n">
        <v>9.11999988555908</v>
      </c>
      <c r="F3336" s="7" t="n">
        <v>144.529998779297</v>
      </c>
      <c r="G3336" s="7" t="n">
        <v>-10</v>
      </c>
      <c r="H3336" s="7" t="n">
        <v>0</v>
      </c>
      <c r="I3336" s="7" t="n">
        <v>0</v>
      </c>
    </row>
    <row r="3337" spans="1:15">
      <c r="A3337" t="s">
        <v>4</v>
      </c>
      <c r="B3337" s="4" t="s">
        <v>5</v>
      </c>
      <c r="C3337" s="4" t="s">
        <v>13</v>
      </c>
      <c r="D3337" s="4" t="s">
        <v>13</v>
      </c>
      <c r="E3337" s="4" t="s">
        <v>28</v>
      </c>
      <c r="F3337" s="4" t="s">
        <v>10</v>
      </c>
    </row>
    <row r="3338" spans="1:15">
      <c r="A3338" t="n">
        <v>27892</v>
      </c>
      <c r="B3338" s="28" t="n">
        <v>45</v>
      </c>
      <c r="C3338" s="7" t="n">
        <v>5</v>
      </c>
      <c r="D3338" s="7" t="n">
        <v>3</v>
      </c>
      <c r="E3338" s="7" t="n">
        <v>6</v>
      </c>
      <c r="F3338" s="7" t="n">
        <v>0</v>
      </c>
    </row>
    <row r="3339" spans="1:15">
      <c r="A3339" t="s">
        <v>4</v>
      </c>
      <c r="B3339" s="4" t="s">
        <v>5</v>
      </c>
      <c r="C3339" s="4" t="s">
        <v>13</v>
      </c>
      <c r="D3339" s="4" t="s">
        <v>13</v>
      </c>
      <c r="E3339" s="4" t="s">
        <v>28</v>
      </c>
      <c r="F3339" s="4" t="s">
        <v>10</v>
      </c>
    </row>
    <row r="3340" spans="1:15">
      <c r="A3340" t="n">
        <v>27901</v>
      </c>
      <c r="B3340" s="28" t="n">
        <v>45</v>
      </c>
      <c r="C3340" s="7" t="n">
        <v>11</v>
      </c>
      <c r="D3340" s="7" t="n">
        <v>3</v>
      </c>
      <c r="E3340" s="7" t="n">
        <v>51.5</v>
      </c>
      <c r="F3340" s="7" t="n">
        <v>0</v>
      </c>
    </row>
    <row r="3341" spans="1:15">
      <c r="A3341" t="s">
        <v>4</v>
      </c>
      <c r="B3341" s="4" t="s">
        <v>5</v>
      </c>
      <c r="C3341" s="4" t="s">
        <v>10</v>
      </c>
      <c r="D3341" s="4" t="s">
        <v>13</v>
      </c>
      <c r="E3341" s="4" t="s">
        <v>6</v>
      </c>
      <c r="F3341" s="4" t="s">
        <v>28</v>
      </c>
      <c r="G3341" s="4" t="s">
        <v>28</v>
      </c>
      <c r="H3341" s="4" t="s">
        <v>28</v>
      </c>
    </row>
    <row r="3342" spans="1:15">
      <c r="A3342" t="n">
        <v>27910</v>
      </c>
      <c r="B3342" s="49" t="n">
        <v>48</v>
      </c>
      <c r="C3342" s="7" t="n">
        <v>7033</v>
      </c>
      <c r="D3342" s="7" t="n">
        <v>0</v>
      </c>
      <c r="E3342" s="7" t="s">
        <v>262</v>
      </c>
      <c r="F3342" s="7" t="n">
        <v>0</v>
      </c>
      <c r="G3342" s="7" t="n">
        <v>1</v>
      </c>
      <c r="H3342" s="7" t="n">
        <v>0</v>
      </c>
    </row>
    <row r="3343" spans="1:15">
      <c r="A3343" t="s">
        <v>4</v>
      </c>
      <c r="B3343" s="4" t="s">
        <v>5</v>
      </c>
      <c r="C3343" s="4" t="s">
        <v>10</v>
      </c>
      <c r="D3343" s="4" t="s">
        <v>13</v>
      </c>
    </row>
    <row r="3344" spans="1:15">
      <c r="A3344" t="n">
        <v>27937</v>
      </c>
      <c r="B3344" s="73" t="n">
        <v>96</v>
      </c>
      <c r="C3344" s="7" t="n">
        <v>7033</v>
      </c>
      <c r="D3344" s="7" t="n">
        <v>1</v>
      </c>
    </row>
    <row r="3345" spans="1:9">
      <c r="A3345" t="s">
        <v>4</v>
      </c>
      <c r="B3345" s="4" t="s">
        <v>5</v>
      </c>
      <c r="C3345" s="4" t="s">
        <v>10</v>
      </c>
      <c r="D3345" s="4" t="s">
        <v>13</v>
      </c>
      <c r="E3345" s="4" t="s">
        <v>28</v>
      </c>
      <c r="F3345" s="4" t="s">
        <v>28</v>
      </c>
      <c r="G3345" s="4" t="s">
        <v>28</v>
      </c>
    </row>
    <row r="3346" spans="1:9">
      <c r="A3346" t="n">
        <v>27941</v>
      </c>
      <c r="B3346" s="73" t="n">
        <v>96</v>
      </c>
      <c r="C3346" s="7" t="n">
        <v>7033</v>
      </c>
      <c r="D3346" s="7" t="n">
        <v>2</v>
      </c>
      <c r="E3346" s="7" t="n">
        <v>-94.0400009155273</v>
      </c>
      <c r="F3346" s="7" t="n">
        <v>87.4300003051758</v>
      </c>
      <c r="G3346" s="7" t="n">
        <v>88.0500030517578</v>
      </c>
    </row>
    <row r="3347" spans="1:9">
      <c r="A3347" t="s">
        <v>4</v>
      </c>
      <c r="B3347" s="4" t="s">
        <v>5</v>
      </c>
      <c r="C3347" s="4" t="s">
        <v>10</v>
      </c>
      <c r="D3347" s="4" t="s">
        <v>13</v>
      </c>
      <c r="E3347" s="4" t="s">
        <v>28</v>
      </c>
      <c r="F3347" s="4" t="s">
        <v>28</v>
      </c>
      <c r="G3347" s="4" t="s">
        <v>28</v>
      </c>
    </row>
    <row r="3348" spans="1:9">
      <c r="A3348" t="n">
        <v>27957</v>
      </c>
      <c r="B3348" s="73" t="n">
        <v>96</v>
      </c>
      <c r="C3348" s="7" t="n">
        <v>7033</v>
      </c>
      <c r="D3348" s="7" t="n">
        <v>2</v>
      </c>
      <c r="E3348" s="7" t="n">
        <v>107.910003662109</v>
      </c>
      <c r="F3348" s="7" t="n">
        <v>81.7399978637695</v>
      </c>
      <c r="G3348" s="7" t="n">
        <v>-250.210006713867</v>
      </c>
    </row>
    <row r="3349" spans="1:9">
      <c r="A3349" t="s">
        <v>4</v>
      </c>
      <c r="B3349" s="4" t="s">
        <v>5</v>
      </c>
      <c r="C3349" s="4" t="s">
        <v>10</v>
      </c>
      <c r="D3349" s="4" t="s">
        <v>13</v>
      </c>
      <c r="E3349" s="4" t="s">
        <v>9</v>
      </c>
      <c r="F3349" s="4" t="s">
        <v>13</v>
      </c>
      <c r="G3349" s="4" t="s">
        <v>10</v>
      </c>
    </row>
    <row r="3350" spans="1:9">
      <c r="A3350" t="n">
        <v>27973</v>
      </c>
      <c r="B3350" s="73" t="n">
        <v>96</v>
      </c>
      <c r="C3350" s="7" t="n">
        <v>7033</v>
      </c>
      <c r="D3350" s="7" t="n">
        <v>0</v>
      </c>
      <c r="E3350" s="7" t="n">
        <v>1112014848</v>
      </c>
      <c r="F3350" s="7" t="n">
        <v>0</v>
      </c>
      <c r="G3350" s="7" t="n">
        <v>0</v>
      </c>
    </row>
    <row r="3351" spans="1:9">
      <c r="A3351" t="s">
        <v>4</v>
      </c>
      <c r="B3351" s="4" t="s">
        <v>5</v>
      </c>
      <c r="C3351" s="4" t="s">
        <v>13</v>
      </c>
      <c r="D3351" s="4" t="s">
        <v>13</v>
      </c>
      <c r="E3351" s="4" t="s">
        <v>28</v>
      </c>
      <c r="F3351" s="4" t="s">
        <v>28</v>
      </c>
      <c r="G3351" s="4" t="s">
        <v>28</v>
      </c>
      <c r="H3351" s="4" t="s">
        <v>10</v>
      </c>
    </row>
    <row r="3352" spans="1:9">
      <c r="A3352" t="n">
        <v>27984</v>
      </c>
      <c r="B3352" s="28" t="n">
        <v>45</v>
      </c>
      <c r="C3352" s="7" t="n">
        <v>2</v>
      </c>
      <c r="D3352" s="7" t="n">
        <v>3</v>
      </c>
      <c r="E3352" s="7" t="n">
        <v>-77.5400009155273</v>
      </c>
      <c r="F3352" s="7" t="n">
        <v>84.9100036621094</v>
      </c>
      <c r="G3352" s="7" t="n">
        <v>120.98999786377</v>
      </c>
      <c r="H3352" s="7" t="n">
        <v>4000</v>
      </c>
    </row>
    <row r="3353" spans="1:9">
      <c r="A3353" t="s">
        <v>4</v>
      </c>
      <c r="B3353" s="4" t="s">
        <v>5</v>
      </c>
      <c r="C3353" s="4" t="s">
        <v>13</v>
      </c>
      <c r="D3353" s="4" t="s">
        <v>13</v>
      </c>
      <c r="E3353" s="4" t="s">
        <v>28</v>
      </c>
      <c r="F3353" s="4" t="s">
        <v>28</v>
      </c>
      <c r="G3353" s="4" t="s">
        <v>28</v>
      </c>
      <c r="H3353" s="4" t="s">
        <v>10</v>
      </c>
      <c r="I3353" s="4" t="s">
        <v>13</v>
      </c>
    </row>
    <row r="3354" spans="1:9">
      <c r="A3354" t="n">
        <v>28001</v>
      </c>
      <c r="B3354" s="28" t="n">
        <v>45</v>
      </c>
      <c r="C3354" s="7" t="n">
        <v>4</v>
      </c>
      <c r="D3354" s="7" t="n">
        <v>3</v>
      </c>
      <c r="E3354" s="7" t="n">
        <v>358.239990234375</v>
      </c>
      <c r="F3354" s="7" t="n">
        <v>352.230010986328</v>
      </c>
      <c r="G3354" s="7" t="n">
        <v>-10</v>
      </c>
      <c r="H3354" s="7" t="n">
        <v>4000</v>
      </c>
      <c r="I3354" s="7" t="n">
        <v>1</v>
      </c>
    </row>
    <row r="3355" spans="1:9">
      <c r="A3355" t="s">
        <v>4</v>
      </c>
      <c r="B3355" s="4" t="s">
        <v>5</v>
      </c>
      <c r="C3355" s="4" t="s">
        <v>13</v>
      </c>
      <c r="D3355" s="4" t="s">
        <v>13</v>
      </c>
      <c r="E3355" s="4" t="s">
        <v>28</v>
      </c>
      <c r="F3355" s="4" t="s">
        <v>10</v>
      </c>
    </row>
    <row r="3356" spans="1:9">
      <c r="A3356" t="n">
        <v>28019</v>
      </c>
      <c r="B3356" s="28" t="n">
        <v>45</v>
      </c>
      <c r="C3356" s="7" t="n">
        <v>5</v>
      </c>
      <c r="D3356" s="7" t="n">
        <v>3</v>
      </c>
      <c r="E3356" s="7" t="n">
        <v>1.70000004768372</v>
      </c>
      <c r="F3356" s="7" t="n">
        <v>4000</v>
      </c>
    </row>
    <row r="3357" spans="1:9">
      <c r="A3357" t="s">
        <v>4</v>
      </c>
      <c r="B3357" s="4" t="s">
        <v>5</v>
      </c>
      <c r="C3357" s="4" t="s">
        <v>13</v>
      </c>
      <c r="D3357" s="4" t="s">
        <v>13</v>
      </c>
      <c r="E3357" s="4" t="s">
        <v>28</v>
      </c>
      <c r="F3357" s="4" t="s">
        <v>10</v>
      </c>
    </row>
    <row r="3358" spans="1:9">
      <c r="A3358" t="n">
        <v>28028</v>
      </c>
      <c r="B3358" s="28" t="n">
        <v>45</v>
      </c>
      <c r="C3358" s="7" t="n">
        <v>11</v>
      </c>
      <c r="D3358" s="7" t="n">
        <v>3</v>
      </c>
      <c r="E3358" s="7" t="n">
        <v>51.5</v>
      </c>
      <c r="F3358" s="7" t="n">
        <v>4000</v>
      </c>
    </row>
    <row r="3359" spans="1:9">
      <c r="A3359" t="s">
        <v>4</v>
      </c>
      <c r="B3359" s="4" t="s">
        <v>5</v>
      </c>
      <c r="C3359" s="4" t="s">
        <v>13</v>
      </c>
      <c r="D3359" s="4" t="s">
        <v>10</v>
      </c>
    </row>
    <row r="3360" spans="1:9">
      <c r="A3360" t="n">
        <v>28037</v>
      </c>
      <c r="B3360" s="34" t="n">
        <v>58</v>
      </c>
      <c r="C3360" s="7" t="n">
        <v>255</v>
      </c>
      <c r="D3360" s="7" t="n">
        <v>0</v>
      </c>
    </row>
    <row r="3361" spans="1:9">
      <c r="A3361" t="s">
        <v>4</v>
      </c>
      <c r="B3361" s="4" t="s">
        <v>5</v>
      </c>
      <c r="C3361" s="4" t="s">
        <v>13</v>
      </c>
      <c r="D3361" s="4" t="s">
        <v>10</v>
      </c>
      <c r="E3361" s="4" t="s">
        <v>28</v>
      </c>
      <c r="F3361" s="4" t="s">
        <v>10</v>
      </c>
      <c r="G3361" s="4" t="s">
        <v>9</v>
      </c>
      <c r="H3361" s="4" t="s">
        <v>9</v>
      </c>
      <c r="I3361" s="4" t="s">
        <v>10</v>
      </c>
      <c r="J3361" s="4" t="s">
        <v>10</v>
      </c>
      <c r="K3361" s="4" t="s">
        <v>9</v>
      </c>
      <c r="L3361" s="4" t="s">
        <v>9</v>
      </c>
      <c r="M3361" s="4" t="s">
        <v>9</v>
      </c>
      <c r="N3361" s="4" t="s">
        <v>9</v>
      </c>
      <c r="O3361" s="4" t="s">
        <v>6</v>
      </c>
    </row>
    <row r="3362" spans="1:9">
      <c r="A3362" t="n">
        <v>28041</v>
      </c>
      <c r="B3362" s="15" t="n">
        <v>50</v>
      </c>
      <c r="C3362" s="7" t="n">
        <v>0</v>
      </c>
      <c r="D3362" s="7" t="n">
        <v>4527</v>
      </c>
      <c r="E3362" s="7" t="n">
        <v>1</v>
      </c>
      <c r="F3362" s="7" t="n">
        <v>0</v>
      </c>
      <c r="G3362" s="7" t="n">
        <v>0</v>
      </c>
      <c r="H3362" s="7" t="n">
        <v>-1065353216</v>
      </c>
      <c r="I3362" s="7" t="n">
        <v>0</v>
      </c>
      <c r="J3362" s="7" t="n">
        <v>65533</v>
      </c>
      <c r="K3362" s="7" t="n">
        <v>0</v>
      </c>
      <c r="L3362" s="7" t="n">
        <v>0</v>
      </c>
      <c r="M3362" s="7" t="n">
        <v>0</v>
      </c>
      <c r="N3362" s="7" t="n">
        <v>0</v>
      </c>
      <c r="O3362" s="7" t="s">
        <v>12</v>
      </c>
    </row>
    <row r="3363" spans="1:9">
      <c r="A3363" t="s">
        <v>4</v>
      </c>
      <c r="B3363" s="4" t="s">
        <v>5</v>
      </c>
      <c r="C3363" s="4" t="s">
        <v>10</v>
      </c>
    </row>
    <row r="3364" spans="1:9">
      <c r="A3364" t="n">
        <v>28080</v>
      </c>
      <c r="B3364" s="37" t="n">
        <v>16</v>
      </c>
      <c r="C3364" s="7" t="n">
        <v>2000</v>
      </c>
    </row>
    <row r="3365" spans="1:9">
      <c r="A3365" t="s">
        <v>4</v>
      </c>
      <c r="B3365" s="4" t="s">
        <v>5</v>
      </c>
      <c r="C3365" s="4" t="s">
        <v>13</v>
      </c>
      <c r="D3365" s="4" t="s">
        <v>10</v>
      </c>
      <c r="E3365" s="4" t="s">
        <v>10</v>
      </c>
    </row>
    <row r="3366" spans="1:9">
      <c r="A3366" t="n">
        <v>28083</v>
      </c>
      <c r="B3366" s="15" t="n">
        <v>50</v>
      </c>
      <c r="C3366" s="7" t="n">
        <v>1</v>
      </c>
      <c r="D3366" s="7" t="n">
        <v>4525</v>
      </c>
      <c r="E3366" s="7" t="n">
        <v>5000</v>
      </c>
    </row>
    <row r="3367" spans="1:9">
      <c r="A3367" t="s">
        <v>4</v>
      </c>
      <c r="B3367" s="4" t="s">
        <v>5</v>
      </c>
      <c r="C3367" s="4" t="s">
        <v>10</v>
      </c>
    </row>
    <row r="3368" spans="1:9">
      <c r="A3368" t="n">
        <v>28089</v>
      </c>
      <c r="B3368" s="37" t="n">
        <v>16</v>
      </c>
      <c r="C3368" s="7" t="n">
        <v>4000</v>
      </c>
    </row>
    <row r="3369" spans="1:9">
      <c r="A3369" t="s">
        <v>4</v>
      </c>
      <c r="B3369" s="4" t="s">
        <v>5</v>
      </c>
      <c r="C3369" s="4" t="s">
        <v>13</v>
      </c>
      <c r="D3369" s="4" t="s">
        <v>10</v>
      </c>
      <c r="E3369" s="4" t="s">
        <v>28</v>
      </c>
    </row>
    <row r="3370" spans="1:9">
      <c r="A3370" t="n">
        <v>28092</v>
      </c>
      <c r="B3370" s="34" t="n">
        <v>58</v>
      </c>
      <c r="C3370" s="7" t="n">
        <v>0</v>
      </c>
      <c r="D3370" s="7" t="n">
        <v>1000</v>
      </c>
      <c r="E3370" s="7" t="n">
        <v>1</v>
      </c>
    </row>
    <row r="3371" spans="1:9">
      <c r="A3371" t="s">
        <v>4</v>
      </c>
      <c r="B3371" s="4" t="s">
        <v>5</v>
      </c>
      <c r="C3371" s="4" t="s">
        <v>13</v>
      </c>
      <c r="D3371" s="4" t="s">
        <v>10</v>
      </c>
    </row>
    <row r="3372" spans="1:9">
      <c r="A3372" t="n">
        <v>28100</v>
      </c>
      <c r="B3372" s="34" t="n">
        <v>58</v>
      </c>
      <c r="C3372" s="7" t="n">
        <v>255</v>
      </c>
      <c r="D3372" s="7" t="n">
        <v>0</v>
      </c>
    </row>
    <row r="3373" spans="1:9">
      <c r="A3373" t="s">
        <v>4</v>
      </c>
      <c r="B3373" s="4" t="s">
        <v>5</v>
      </c>
      <c r="C3373" s="4" t="s">
        <v>13</v>
      </c>
      <c r="D3373" s="4" t="s">
        <v>10</v>
      </c>
      <c r="E3373" s="4" t="s">
        <v>10</v>
      </c>
      <c r="F3373" s="4" t="s">
        <v>9</v>
      </c>
    </row>
    <row r="3374" spans="1:9">
      <c r="A3374" t="n">
        <v>28104</v>
      </c>
      <c r="B3374" s="58" t="n">
        <v>84</v>
      </c>
      <c r="C3374" s="7" t="n">
        <v>1</v>
      </c>
      <c r="D3374" s="7" t="n">
        <v>0</v>
      </c>
      <c r="E3374" s="7" t="n">
        <v>0</v>
      </c>
      <c r="F3374" s="7" t="n">
        <v>0</v>
      </c>
    </row>
    <row r="3375" spans="1:9">
      <c r="A3375" t="s">
        <v>4</v>
      </c>
      <c r="B3375" s="4" t="s">
        <v>5</v>
      </c>
      <c r="C3375" s="4" t="s">
        <v>10</v>
      </c>
      <c r="D3375" s="4" t="s">
        <v>9</v>
      </c>
    </row>
    <row r="3376" spans="1:9">
      <c r="A3376" t="n">
        <v>28114</v>
      </c>
      <c r="B3376" s="63" t="n">
        <v>44</v>
      </c>
      <c r="C3376" s="7" t="n">
        <v>7033</v>
      </c>
      <c r="D3376" s="7" t="n">
        <v>256</v>
      </c>
    </row>
    <row r="3377" spans="1:15">
      <c r="A3377" t="s">
        <v>4</v>
      </c>
      <c r="B3377" s="4" t="s">
        <v>5</v>
      </c>
      <c r="C3377" s="4" t="s">
        <v>9</v>
      </c>
    </row>
    <row r="3378" spans="1:15">
      <c r="A3378" t="n">
        <v>28121</v>
      </c>
      <c r="B3378" s="39" t="n">
        <v>15</v>
      </c>
      <c r="C3378" s="7" t="n">
        <v>2097152</v>
      </c>
    </row>
    <row r="3379" spans="1:15">
      <c r="A3379" t="s">
        <v>4</v>
      </c>
      <c r="B3379" s="4" t="s">
        <v>5</v>
      </c>
      <c r="C3379" s="4" t="s">
        <v>10</v>
      </c>
      <c r="D3379" s="4" t="s">
        <v>28</v>
      </c>
      <c r="E3379" s="4" t="s">
        <v>28</v>
      </c>
      <c r="F3379" s="4" t="s">
        <v>28</v>
      </c>
      <c r="G3379" s="4" t="s">
        <v>28</v>
      </c>
    </row>
    <row r="3380" spans="1:15">
      <c r="A3380" t="n">
        <v>28126</v>
      </c>
      <c r="B3380" s="26" t="n">
        <v>46</v>
      </c>
      <c r="C3380" s="7" t="n">
        <v>61456</v>
      </c>
      <c r="D3380" s="7" t="n">
        <v>-21.0400009155273</v>
      </c>
      <c r="E3380" s="7" t="n">
        <v>39.6100006103516</v>
      </c>
      <c r="F3380" s="7" t="n">
        <v>135.580001831055</v>
      </c>
      <c r="G3380" s="7" t="n">
        <v>113.699996948242</v>
      </c>
    </row>
    <row r="3381" spans="1:15">
      <c r="A3381" t="s">
        <v>4</v>
      </c>
      <c r="B3381" s="4" t="s">
        <v>5</v>
      </c>
      <c r="C3381" s="4" t="s">
        <v>13</v>
      </c>
      <c r="D3381" s="4" t="s">
        <v>10</v>
      </c>
    </row>
    <row r="3382" spans="1:15">
      <c r="A3382" t="n">
        <v>28145</v>
      </c>
      <c r="B3382" s="10" t="n">
        <v>162</v>
      </c>
      <c r="C3382" s="7" t="n">
        <v>1</v>
      </c>
      <c r="D3382" s="7" t="n">
        <v>0</v>
      </c>
    </row>
    <row r="3383" spans="1:15">
      <c r="A3383" t="s">
        <v>4</v>
      </c>
      <c r="B3383" s="4" t="s">
        <v>5</v>
      </c>
    </row>
    <row r="3384" spans="1:15">
      <c r="A3384" t="n">
        <v>28149</v>
      </c>
      <c r="B3384" s="5" t="n">
        <v>1</v>
      </c>
    </row>
    <row r="3385" spans="1:15" s="3" customFormat="1" customHeight="0">
      <c r="A3385" s="3" t="s">
        <v>2</v>
      </c>
      <c r="B3385" s="3" t="s">
        <v>267</v>
      </c>
    </row>
    <row r="3386" spans="1:15">
      <c r="A3386" t="s">
        <v>4</v>
      </c>
      <c r="B3386" s="4" t="s">
        <v>5</v>
      </c>
      <c r="C3386" s="4" t="s">
        <v>13</v>
      </c>
      <c r="D3386" s="4" t="s">
        <v>10</v>
      </c>
    </row>
    <row r="3387" spans="1:15">
      <c r="A3387" t="n">
        <v>28152</v>
      </c>
      <c r="B3387" s="29" t="n">
        <v>22</v>
      </c>
      <c r="C3387" s="7" t="n">
        <v>0</v>
      </c>
      <c r="D3387" s="7" t="n">
        <v>0</v>
      </c>
    </row>
    <row r="3388" spans="1:15">
      <c r="A3388" t="s">
        <v>4</v>
      </c>
      <c r="B3388" s="4" t="s">
        <v>5</v>
      </c>
      <c r="C3388" s="4" t="s">
        <v>13</v>
      </c>
      <c r="D3388" s="4" t="s">
        <v>10</v>
      </c>
      <c r="E3388" s="4" t="s">
        <v>28</v>
      </c>
    </row>
    <row r="3389" spans="1:15">
      <c r="A3389" t="n">
        <v>28156</v>
      </c>
      <c r="B3389" s="34" t="n">
        <v>58</v>
      </c>
      <c r="C3389" s="7" t="n">
        <v>0</v>
      </c>
      <c r="D3389" s="7" t="n">
        <v>300</v>
      </c>
      <c r="E3389" s="7" t="n">
        <v>1</v>
      </c>
    </row>
    <row r="3390" spans="1:15">
      <c r="A3390" t="s">
        <v>4</v>
      </c>
      <c r="B3390" s="4" t="s">
        <v>5</v>
      </c>
      <c r="C3390" s="4" t="s">
        <v>13</v>
      </c>
      <c r="D3390" s="4" t="s">
        <v>10</v>
      </c>
    </row>
    <row r="3391" spans="1:15">
      <c r="A3391" t="n">
        <v>28164</v>
      </c>
      <c r="B3391" s="34" t="n">
        <v>58</v>
      </c>
      <c r="C3391" s="7" t="n">
        <v>255</v>
      </c>
      <c r="D3391" s="7" t="n">
        <v>0</v>
      </c>
    </row>
    <row r="3392" spans="1:15">
      <c r="A3392" t="s">
        <v>4</v>
      </c>
      <c r="B3392" s="4" t="s">
        <v>5</v>
      </c>
      <c r="C3392" s="4" t="s">
        <v>13</v>
      </c>
      <c r="D3392" s="4" t="s">
        <v>10</v>
      </c>
    </row>
    <row r="3393" spans="1:7">
      <c r="A3393" t="n">
        <v>28168</v>
      </c>
      <c r="B3393" s="34" t="n">
        <v>58</v>
      </c>
      <c r="C3393" s="7" t="n">
        <v>5</v>
      </c>
      <c r="D3393" s="7" t="n">
        <v>300</v>
      </c>
    </row>
    <row r="3394" spans="1:7">
      <c r="A3394" t="s">
        <v>4</v>
      </c>
      <c r="B3394" s="4" t="s">
        <v>5</v>
      </c>
      <c r="C3394" s="4" t="s">
        <v>28</v>
      </c>
      <c r="D3394" s="4" t="s">
        <v>10</v>
      </c>
    </row>
    <row r="3395" spans="1:7">
      <c r="A3395" t="n">
        <v>28172</v>
      </c>
      <c r="B3395" s="35" t="n">
        <v>103</v>
      </c>
      <c r="C3395" s="7" t="n">
        <v>0</v>
      </c>
      <c r="D3395" s="7" t="n">
        <v>300</v>
      </c>
    </row>
    <row r="3396" spans="1:7">
      <c r="A3396" t="s">
        <v>4</v>
      </c>
      <c r="B3396" s="4" t="s">
        <v>5</v>
      </c>
      <c r="C3396" s="4" t="s">
        <v>13</v>
      </c>
    </row>
    <row r="3397" spans="1:7">
      <c r="A3397" t="n">
        <v>28179</v>
      </c>
      <c r="B3397" s="52" t="n">
        <v>64</v>
      </c>
      <c r="C3397" s="7" t="n">
        <v>7</v>
      </c>
    </row>
    <row r="3398" spans="1:7">
      <c r="A3398" t="s">
        <v>4</v>
      </c>
      <c r="B3398" s="4" t="s">
        <v>5</v>
      </c>
      <c r="C3398" s="4" t="s">
        <v>13</v>
      </c>
      <c r="D3398" s="4" t="s">
        <v>10</v>
      </c>
    </row>
    <row r="3399" spans="1:7">
      <c r="A3399" t="n">
        <v>28181</v>
      </c>
      <c r="B3399" s="25" t="n">
        <v>72</v>
      </c>
      <c r="C3399" s="7" t="n">
        <v>5</v>
      </c>
      <c r="D3399" s="7" t="n">
        <v>0</v>
      </c>
    </row>
    <row r="3400" spans="1:7">
      <c r="A3400" t="s">
        <v>4</v>
      </c>
      <c r="B3400" s="4" t="s">
        <v>5</v>
      </c>
      <c r="C3400" s="4" t="s">
        <v>13</v>
      </c>
      <c r="D3400" s="4" t="s">
        <v>6</v>
      </c>
    </row>
    <row r="3401" spans="1:7">
      <c r="A3401" t="n">
        <v>28185</v>
      </c>
      <c r="B3401" s="9" t="n">
        <v>2</v>
      </c>
      <c r="C3401" s="7" t="n">
        <v>10</v>
      </c>
      <c r="D3401" s="7" t="s">
        <v>268</v>
      </c>
    </row>
    <row r="3402" spans="1:7">
      <c r="A3402" t="s">
        <v>4</v>
      </c>
      <c r="B3402" s="4" t="s">
        <v>5</v>
      </c>
      <c r="C3402" s="4" t="s">
        <v>10</v>
      </c>
    </row>
    <row r="3403" spans="1:7">
      <c r="A3403" t="n">
        <v>28206</v>
      </c>
      <c r="B3403" s="76" t="n">
        <v>143</v>
      </c>
      <c r="C3403" s="7" t="n">
        <v>50</v>
      </c>
    </row>
    <row r="3404" spans="1:7">
      <c r="A3404" t="s">
        <v>4</v>
      </c>
      <c r="B3404" s="4" t="s">
        <v>5</v>
      </c>
      <c r="C3404" s="4" t="s">
        <v>13</v>
      </c>
      <c r="D3404" s="4" t="s">
        <v>10</v>
      </c>
      <c r="E3404" s="4" t="s">
        <v>10</v>
      </c>
      <c r="F3404" s="4" t="s">
        <v>10</v>
      </c>
      <c r="G3404" s="4" t="s">
        <v>10</v>
      </c>
      <c r="H3404" s="4" t="s">
        <v>10</v>
      </c>
      <c r="I3404" s="4" t="s">
        <v>10</v>
      </c>
      <c r="J3404" s="4" t="s">
        <v>10</v>
      </c>
      <c r="K3404" s="4" t="s">
        <v>10</v>
      </c>
      <c r="L3404" s="4" t="s">
        <v>10</v>
      </c>
      <c r="M3404" s="4" t="s">
        <v>10</v>
      </c>
      <c r="N3404" s="4" t="s">
        <v>9</v>
      </c>
      <c r="O3404" s="4" t="s">
        <v>9</v>
      </c>
      <c r="P3404" s="4" t="s">
        <v>9</v>
      </c>
      <c r="Q3404" s="4" t="s">
        <v>9</v>
      </c>
      <c r="R3404" s="4" t="s">
        <v>13</v>
      </c>
      <c r="S3404" s="4" t="s">
        <v>6</v>
      </c>
    </row>
    <row r="3405" spans="1:7">
      <c r="A3405" t="n">
        <v>28209</v>
      </c>
      <c r="B3405" s="53" t="n">
        <v>75</v>
      </c>
      <c r="C3405" s="7" t="n">
        <v>0</v>
      </c>
      <c r="D3405" s="7" t="n">
        <v>0</v>
      </c>
      <c r="E3405" s="7" t="n">
        <v>0</v>
      </c>
      <c r="F3405" s="7" t="n">
        <v>1024</v>
      </c>
      <c r="G3405" s="7" t="n">
        <v>720</v>
      </c>
      <c r="H3405" s="7" t="n">
        <v>226</v>
      </c>
      <c r="I3405" s="7" t="n">
        <v>40</v>
      </c>
      <c r="J3405" s="7" t="n">
        <v>0</v>
      </c>
      <c r="K3405" s="7" t="n">
        <v>0</v>
      </c>
      <c r="L3405" s="7" t="n">
        <v>1024</v>
      </c>
      <c r="M3405" s="7" t="n">
        <v>720</v>
      </c>
      <c r="N3405" s="7" t="n">
        <v>1065353216</v>
      </c>
      <c r="O3405" s="7" t="n">
        <v>1065353216</v>
      </c>
      <c r="P3405" s="7" t="n">
        <v>1065353216</v>
      </c>
      <c r="Q3405" s="7" t="n">
        <v>0</v>
      </c>
      <c r="R3405" s="7" t="n">
        <v>1</v>
      </c>
      <c r="S3405" s="7" t="s">
        <v>269</v>
      </c>
    </row>
    <row r="3406" spans="1:7">
      <c r="A3406" t="s">
        <v>4</v>
      </c>
      <c r="B3406" s="4" t="s">
        <v>5</v>
      </c>
      <c r="C3406" s="4" t="s">
        <v>10</v>
      </c>
      <c r="D3406" s="4" t="s">
        <v>13</v>
      </c>
      <c r="E3406" s="4" t="s">
        <v>13</v>
      </c>
      <c r="F3406" s="4" t="s">
        <v>6</v>
      </c>
    </row>
    <row r="3407" spans="1:7">
      <c r="A3407" t="n">
        <v>28263</v>
      </c>
      <c r="B3407" s="21" t="n">
        <v>20</v>
      </c>
      <c r="C3407" s="7" t="n">
        <v>61440</v>
      </c>
      <c r="D3407" s="7" t="n">
        <v>3</v>
      </c>
      <c r="E3407" s="7" t="n">
        <v>10</v>
      </c>
      <c r="F3407" s="7" t="s">
        <v>89</v>
      </c>
    </row>
    <row r="3408" spans="1:7">
      <c r="A3408" t="s">
        <v>4</v>
      </c>
      <c r="B3408" s="4" t="s">
        <v>5</v>
      </c>
      <c r="C3408" s="4" t="s">
        <v>10</v>
      </c>
    </row>
    <row r="3409" spans="1:19">
      <c r="A3409" t="n">
        <v>28281</v>
      </c>
      <c r="B3409" s="37" t="n">
        <v>16</v>
      </c>
      <c r="C3409" s="7" t="n">
        <v>0</v>
      </c>
    </row>
    <row r="3410" spans="1:19">
      <c r="A3410" t="s">
        <v>4</v>
      </c>
      <c r="B3410" s="4" t="s">
        <v>5</v>
      </c>
      <c r="C3410" s="4" t="s">
        <v>10</v>
      </c>
      <c r="D3410" s="4" t="s">
        <v>13</v>
      </c>
      <c r="E3410" s="4" t="s">
        <v>13</v>
      </c>
      <c r="F3410" s="4" t="s">
        <v>6</v>
      </c>
    </row>
    <row r="3411" spans="1:19">
      <c r="A3411" t="n">
        <v>28284</v>
      </c>
      <c r="B3411" s="21" t="n">
        <v>20</v>
      </c>
      <c r="C3411" s="7" t="n">
        <v>61441</v>
      </c>
      <c r="D3411" s="7" t="n">
        <v>3</v>
      </c>
      <c r="E3411" s="7" t="n">
        <v>10</v>
      </c>
      <c r="F3411" s="7" t="s">
        <v>89</v>
      </c>
    </row>
    <row r="3412" spans="1:19">
      <c r="A3412" t="s">
        <v>4</v>
      </c>
      <c r="B3412" s="4" t="s">
        <v>5</v>
      </c>
      <c r="C3412" s="4" t="s">
        <v>10</v>
      </c>
    </row>
    <row r="3413" spans="1:19">
      <c r="A3413" t="n">
        <v>28302</v>
      </c>
      <c r="B3413" s="37" t="n">
        <v>16</v>
      </c>
      <c r="C3413" s="7" t="n">
        <v>0</v>
      </c>
    </row>
    <row r="3414" spans="1:19">
      <c r="A3414" t="s">
        <v>4</v>
      </c>
      <c r="B3414" s="4" t="s">
        <v>5</v>
      </c>
      <c r="C3414" s="4" t="s">
        <v>10</v>
      </c>
      <c r="D3414" s="4" t="s">
        <v>13</v>
      </c>
      <c r="E3414" s="4" t="s">
        <v>13</v>
      </c>
      <c r="F3414" s="4" t="s">
        <v>6</v>
      </c>
    </row>
    <row r="3415" spans="1:19">
      <c r="A3415" t="n">
        <v>28305</v>
      </c>
      <c r="B3415" s="21" t="n">
        <v>20</v>
      </c>
      <c r="C3415" s="7" t="n">
        <v>61442</v>
      </c>
      <c r="D3415" s="7" t="n">
        <v>3</v>
      </c>
      <c r="E3415" s="7" t="n">
        <v>10</v>
      </c>
      <c r="F3415" s="7" t="s">
        <v>89</v>
      </c>
    </row>
    <row r="3416" spans="1:19">
      <c r="A3416" t="s">
        <v>4</v>
      </c>
      <c r="B3416" s="4" t="s">
        <v>5</v>
      </c>
      <c r="C3416" s="4" t="s">
        <v>10</v>
      </c>
    </row>
    <row r="3417" spans="1:19">
      <c r="A3417" t="n">
        <v>28323</v>
      </c>
      <c r="B3417" s="37" t="n">
        <v>16</v>
      </c>
      <c r="C3417" s="7" t="n">
        <v>0</v>
      </c>
    </row>
    <row r="3418" spans="1:19">
      <c r="A3418" t="s">
        <v>4</v>
      </c>
      <c r="B3418" s="4" t="s">
        <v>5</v>
      </c>
      <c r="C3418" s="4" t="s">
        <v>10</v>
      </c>
      <c r="D3418" s="4" t="s">
        <v>13</v>
      </c>
      <c r="E3418" s="4" t="s">
        <v>13</v>
      </c>
      <c r="F3418" s="4" t="s">
        <v>6</v>
      </c>
    </row>
    <row r="3419" spans="1:19">
      <c r="A3419" t="n">
        <v>28326</v>
      </c>
      <c r="B3419" s="21" t="n">
        <v>20</v>
      </c>
      <c r="C3419" s="7" t="n">
        <v>61443</v>
      </c>
      <c r="D3419" s="7" t="n">
        <v>3</v>
      </c>
      <c r="E3419" s="7" t="n">
        <v>10</v>
      </c>
      <c r="F3419" s="7" t="s">
        <v>89</v>
      </c>
    </row>
    <row r="3420" spans="1:19">
      <c r="A3420" t="s">
        <v>4</v>
      </c>
      <c r="B3420" s="4" t="s">
        <v>5</v>
      </c>
      <c r="C3420" s="4" t="s">
        <v>10</v>
      </c>
    </row>
    <row r="3421" spans="1:19">
      <c r="A3421" t="n">
        <v>28344</v>
      </c>
      <c r="B3421" s="37" t="n">
        <v>16</v>
      </c>
      <c r="C3421" s="7" t="n">
        <v>0</v>
      </c>
    </row>
    <row r="3422" spans="1:19">
      <c r="A3422" t="s">
        <v>4</v>
      </c>
      <c r="B3422" s="4" t="s">
        <v>5</v>
      </c>
      <c r="C3422" s="4" t="s">
        <v>10</v>
      </c>
      <c r="D3422" s="4" t="s">
        <v>13</v>
      </c>
      <c r="E3422" s="4" t="s">
        <v>13</v>
      </c>
      <c r="F3422" s="4" t="s">
        <v>6</v>
      </c>
    </row>
    <row r="3423" spans="1:19">
      <c r="A3423" t="n">
        <v>28347</v>
      </c>
      <c r="B3423" s="21" t="n">
        <v>20</v>
      </c>
      <c r="C3423" s="7" t="n">
        <v>61444</v>
      </c>
      <c r="D3423" s="7" t="n">
        <v>3</v>
      </c>
      <c r="E3423" s="7" t="n">
        <v>10</v>
      </c>
      <c r="F3423" s="7" t="s">
        <v>89</v>
      </c>
    </row>
    <row r="3424" spans="1:19">
      <c r="A3424" t="s">
        <v>4</v>
      </c>
      <c r="B3424" s="4" t="s">
        <v>5</v>
      </c>
      <c r="C3424" s="4" t="s">
        <v>10</v>
      </c>
    </row>
    <row r="3425" spans="1:6">
      <c r="A3425" t="n">
        <v>28365</v>
      </c>
      <c r="B3425" s="37" t="n">
        <v>16</v>
      </c>
      <c r="C3425" s="7" t="n">
        <v>0</v>
      </c>
    </row>
    <row r="3426" spans="1:6">
      <c r="A3426" t="s">
        <v>4</v>
      </c>
      <c r="B3426" s="4" t="s">
        <v>5</v>
      </c>
      <c r="C3426" s="4" t="s">
        <v>10</v>
      </c>
      <c r="D3426" s="4" t="s">
        <v>13</v>
      </c>
      <c r="E3426" s="4" t="s">
        <v>13</v>
      </c>
      <c r="F3426" s="4" t="s">
        <v>6</v>
      </c>
    </row>
    <row r="3427" spans="1:6">
      <c r="A3427" t="n">
        <v>28368</v>
      </c>
      <c r="B3427" s="21" t="n">
        <v>20</v>
      </c>
      <c r="C3427" s="7" t="n">
        <v>61445</v>
      </c>
      <c r="D3427" s="7" t="n">
        <v>3</v>
      </c>
      <c r="E3427" s="7" t="n">
        <v>10</v>
      </c>
      <c r="F3427" s="7" t="s">
        <v>89</v>
      </c>
    </row>
    <row r="3428" spans="1:6">
      <c r="A3428" t="s">
        <v>4</v>
      </c>
      <c r="B3428" s="4" t="s">
        <v>5</v>
      </c>
      <c r="C3428" s="4" t="s">
        <v>10</v>
      </c>
    </row>
    <row r="3429" spans="1:6">
      <c r="A3429" t="n">
        <v>28386</v>
      </c>
      <c r="B3429" s="37" t="n">
        <v>16</v>
      </c>
      <c r="C3429" s="7" t="n">
        <v>0</v>
      </c>
    </row>
    <row r="3430" spans="1:6">
      <c r="A3430" t="s">
        <v>4</v>
      </c>
      <c r="B3430" s="4" t="s">
        <v>5</v>
      </c>
      <c r="C3430" s="4" t="s">
        <v>10</v>
      </c>
      <c r="D3430" s="4" t="s">
        <v>28</v>
      </c>
      <c r="E3430" s="4" t="s">
        <v>28</v>
      </c>
      <c r="F3430" s="4" t="s">
        <v>28</v>
      </c>
      <c r="G3430" s="4" t="s">
        <v>28</v>
      </c>
    </row>
    <row r="3431" spans="1:6">
      <c r="A3431" t="n">
        <v>28389</v>
      </c>
      <c r="B3431" s="26" t="n">
        <v>46</v>
      </c>
      <c r="C3431" s="7" t="n">
        <v>61440</v>
      </c>
      <c r="D3431" s="7" t="n">
        <v>-38.7299995422363</v>
      </c>
      <c r="E3431" s="7" t="n">
        <v>38.2799987792969</v>
      </c>
      <c r="F3431" s="7" t="n">
        <v>134.559997558594</v>
      </c>
      <c r="G3431" s="7" t="n">
        <v>69.1999969482422</v>
      </c>
    </row>
    <row r="3432" spans="1:6">
      <c r="A3432" t="s">
        <v>4</v>
      </c>
      <c r="B3432" s="4" t="s">
        <v>5</v>
      </c>
      <c r="C3432" s="4" t="s">
        <v>10</v>
      </c>
      <c r="D3432" s="4" t="s">
        <v>28</v>
      </c>
      <c r="E3432" s="4" t="s">
        <v>28</v>
      </c>
      <c r="F3432" s="4" t="s">
        <v>28</v>
      </c>
      <c r="G3432" s="4" t="s">
        <v>28</v>
      </c>
    </row>
    <row r="3433" spans="1:6">
      <c r="A3433" t="n">
        <v>28408</v>
      </c>
      <c r="B3433" s="26" t="n">
        <v>46</v>
      </c>
      <c r="C3433" s="7" t="n">
        <v>61441</v>
      </c>
      <c r="D3433" s="7" t="n">
        <v>-38.060001373291</v>
      </c>
      <c r="E3433" s="7" t="n">
        <v>38.0699996948242</v>
      </c>
      <c r="F3433" s="7" t="n">
        <v>132.529998779297</v>
      </c>
      <c r="G3433" s="7" t="n">
        <v>58.0999984741211</v>
      </c>
    </row>
    <row r="3434" spans="1:6">
      <c r="A3434" t="s">
        <v>4</v>
      </c>
      <c r="B3434" s="4" t="s">
        <v>5</v>
      </c>
      <c r="C3434" s="4" t="s">
        <v>10</v>
      </c>
      <c r="D3434" s="4" t="s">
        <v>28</v>
      </c>
      <c r="E3434" s="4" t="s">
        <v>28</v>
      </c>
      <c r="F3434" s="4" t="s">
        <v>28</v>
      </c>
      <c r="G3434" s="4" t="s">
        <v>28</v>
      </c>
    </row>
    <row r="3435" spans="1:6">
      <c r="A3435" t="n">
        <v>28427</v>
      </c>
      <c r="B3435" s="26" t="n">
        <v>46</v>
      </c>
      <c r="C3435" s="7" t="n">
        <v>61442</v>
      </c>
      <c r="D3435" s="7" t="n">
        <v>-39.6399993896484</v>
      </c>
      <c r="E3435" s="7" t="n">
        <v>37.9599990844727</v>
      </c>
      <c r="F3435" s="7" t="n">
        <v>133.039993286133</v>
      </c>
      <c r="G3435" s="7" t="n">
        <v>71</v>
      </c>
    </row>
    <row r="3436" spans="1:6">
      <c r="A3436" t="s">
        <v>4</v>
      </c>
      <c r="B3436" s="4" t="s">
        <v>5</v>
      </c>
      <c r="C3436" s="4" t="s">
        <v>10</v>
      </c>
      <c r="D3436" s="4" t="s">
        <v>28</v>
      </c>
      <c r="E3436" s="4" t="s">
        <v>28</v>
      </c>
      <c r="F3436" s="4" t="s">
        <v>28</v>
      </c>
      <c r="G3436" s="4" t="s">
        <v>28</v>
      </c>
    </row>
    <row r="3437" spans="1:6">
      <c r="A3437" t="n">
        <v>28446</v>
      </c>
      <c r="B3437" s="26" t="n">
        <v>46</v>
      </c>
      <c r="C3437" s="7" t="n">
        <v>61443</v>
      </c>
      <c r="D3437" s="7" t="n">
        <v>-41.5499992370605</v>
      </c>
      <c r="E3437" s="7" t="n">
        <v>37.9599990844727</v>
      </c>
      <c r="F3437" s="7" t="n">
        <v>134.149993896484</v>
      </c>
      <c r="G3437" s="7" t="n">
        <v>71.0999984741211</v>
      </c>
    </row>
    <row r="3438" spans="1:6">
      <c r="A3438" t="s">
        <v>4</v>
      </c>
      <c r="B3438" s="4" t="s">
        <v>5</v>
      </c>
      <c r="C3438" s="4" t="s">
        <v>10</v>
      </c>
      <c r="D3438" s="4" t="s">
        <v>28</v>
      </c>
      <c r="E3438" s="4" t="s">
        <v>28</v>
      </c>
      <c r="F3438" s="4" t="s">
        <v>28</v>
      </c>
      <c r="G3438" s="4" t="s">
        <v>28</v>
      </c>
    </row>
    <row r="3439" spans="1:6">
      <c r="A3439" t="n">
        <v>28465</v>
      </c>
      <c r="B3439" s="26" t="n">
        <v>46</v>
      </c>
      <c r="C3439" s="7" t="n">
        <v>61444</v>
      </c>
      <c r="D3439" s="7" t="n">
        <v>-40.8800010681152</v>
      </c>
      <c r="E3439" s="7" t="n">
        <v>38.2200012207031</v>
      </c>
      <c r="F3439" s="7" t="n">
        <v>135.619995117188</v>
      </c>
      <c r="G3439" s="7" t="n">
        <v>79.5</v>
      </c>
    </row>
    <row r="3440" spans="1:6">
      <c r="A3440" t="s">
        <v>4</v>
      </c>
      <c r="B3440" s="4" t="s">
        <v>5</v>
      </c>
      <c r="C3440" s="4" t="s">
        <v>10</v>
      </c>
      <c r="D3440" s="4" t="s">
        <v>28</v>
      </c>
      <c r="E3440" s="4" t="s">
        <v>28</v>
      </c>
      <c r="F3440" s="4" t="s">
        <v>28</v>
      </c>
      <c r="G3440" s="4" t="s">
        <v>28</v>
      </c>
    </row>
    <row r="3441" spans="1:7">
      <c r="A3441" t="n">
        <v>28484</v>
      </c>
      <c r="B3441" s="26" t="n">
        <v>46</v>
      </c>
      <c r="C3441" s="7" t="n">
        <v>61445</v>
      </c>
      <c r="D3441" s="7" t="n">
        <v>-39.3899993896484</v>
      </c>
      <c r="E3441" s="7" t="n">
        <v>38.5499992370605</v>
      </c>
      <c r="F3441" s="7" t="n">
        <v>137.080001831055</v>
      </c>
      <c r="G3441" s="7" t="n">
        <v>85.0999984741211</v>
      </c>
    </row>
    <row r="3442" spans="1:7">
      <c r="A3442" t="s">
        <v>4</v>
      </c>
      <c r="B3442" s="4" t="s">
        <v>5</v>
      </c>
      <c r="C3442" s="4" t="s">
        <v>10</v>
      </c>
      <c r="D3442" s="4" t="s">
        <v>28</v>
      </c>
      <c r="E3442" s="4" t="s">
        <v>28</v>
      </c>
      <c r="F3442" s="4" t="s">
        <v>28</v>
      </c>
      <c r="G3442" s="4" t="s">
        <v>10</v>
      </c>
      <c r="H3442" s="4" t="s">
        <v>10</v>
      </c>
    </row>
    <row r="3443" spans="1:7">
      <c r="A3443" t="n">
        <v>28503</v>
      </c>
      <c r="B3443" s="60" t="n">
        <v>60</v>
      </c>
      <c r="C3443" s="7" t="n">
        <v>61440</v>
      </c>
      <c r="D3443" s="7" t="n">
        <v>0</v>
      </c>
      <c r="E3443" s="7" t="n">
        <v>20</v>
      </c>
      <c r="F3443" s="7" t="n">
        <v>0</v>
      </c>
      <c r="G3443" s="7" t="n">
        <v>0</v>
      </c>
      <c r="H3443" s="7" t="n">
        <v>0</v>
      </c>
    </row>
    <row r="3444" spans="1:7">
      <c r="A3444" t="s">
        <v>4</v>
      </c>
      <c r="B3444" s="4" t="s">
        <v>5</v>
      </c>
      <c r="C3444" s="4" t="s">
        <v>10</v>
      </c>
      <c r="D3444" s="4" t="s">
        <v>28</v>
      </c>
      <c r="E3444" s="4" t="s">
        <v>28</v>
      </c>
      <c r="F3444" s="4" t="s">
        <v>28</v>
      </c>
      <c r="G3444" s="4" t="s">
        <v>10</v>
      </c>
      <c r="H3444" s="4" t="s">
        <v>10</v>
      </c>
    </row>
    <row r="3445" spans="1:7">
      <c r="A3445" t="n">
        <v>28522</v>
      </c>
      <c r="B3445" s="60" t="n">
        <v>60</v>
      </c>
      <c r="C3445" s="7" t="n">
        <v>61441</v>
      </c>
      <c r="D3445" s="7" t="n">
        <v>0</v>
      </c>
      <c r="E3445" s="7" t="n">
        <v>20</v>
      </c>
      <c r="F3445" s="7" t="n">
        <v>0</v>
      </c>
      <c r="G3445" s="7" t="n">
        <v>0</v>
      </c>
      <c r="H3445" s="7" t="n">
        <v>0</v>
      </c>
    </row>
    <row r="3446" spans="1:7">
      <c r="A3446" t="s">
        <v>4</v>
      </c>
      <c r="B3446" s="4" t="s">
        <v>5</v>
      </c>
      <c r="C3446" s="4" t="s">
        <v>10</v>
      </c>
      <c r="D3446" s="4" t="s">
        <v>28</v>
      </c>
      <c r="E3446" s="4" t="s">
        <v>28</v>
      </c>
      <c r="F3446" s="4" t="s">
        <v>28</v>
      </c>
      <c r="G3446" s="4" t="s">
        <v>10</v>
      </c>
      <c r="H3446" s="4" t="s">
        <v>10</v>
      </c>
    </row>
    <row r="3447" spans="1:7">
      <c r="A3447" t="n">
        <v>28541</v>
      </c>
      <c r="B3447" s="60" t="n">
        <v>60</v>
      </c>
      <c r="C3447" s="7" t="n">
        <v>61442</v>
      </c>
      <c r="D3447" s="7" t="n">
        <v>0</v>
      </c>
      <c r="E3447" s="7" t="n">
        <v>20</v>
      </c>
      <c r="F3447" s="7" t="n">
        <v>0</v>
      </c>
      <c r="G3447" s="7" t="n">
        <v>0</v>
      </c>
      <c r="H3447" s="7" t="n">
        <v>0</v>
      </c>
    </row>
    <row r="3448" spans="1:7">
      <c r="A3448" t="s">
        <v>4</v>
      </c>
      <c r="B3448" s="4" t="s">
        <v>5</v>
      </c>
      <c r="C3448" s="4" t="s">
        <v>10</v>
      </c>
      <c r="D3448" s="4" t="s">
        <v>28</v>
      </c>
      <c r="E3448" s="4" t="s">
        <v>28</v>
      </c>
      <c r="F3448" s="4" t="s">
        <v>28</v>
      </c>
      <c r="G3448" s="4" t="s">
        <v>10</v>
      </c>
      <c r="H3448" s="4" t="s">
        <v>10</v>
      </c>
    </row>
    <row r="3449" spans="1:7">
      <c r="A3449" t="n">
        <v>28560</v>
      </c>
      <c r="B3449" s="60" t="n">
        <v>60</v>
      </c>
      <c r="C3449" s="7" t="n">
        <v>61443</v>
      </c>
      <c r="D3449" s="7" t="n">
        <v>0</v>
      </c>
      <c r="E3449" s="7" t="n">
        <v>20</v>
      </c>
      <c r="F3449" s="7" t="n">
        <v>0</v>
      </c>
      <c r="G3449" s="7" t="n">
        <v>0</v>
      </c>
      <c r="H3449" s="7" t="n">
        <v>0</v>
      </c>
    </row>
    <row r="3450" spans="1:7">
      <c r="A3450" t="s">
        <v>4</v>
      </c>
      <c r="B3450" s="4" t="s">
        <v>5</v>
      </c>
      <c r="C3450" s="4" t="s">
        <v>10</v>
      </c>
      <c r="D3450" s="4" t="s">
        <v>28</v>
      </c>
      <c r="E3450" s="4" t="s">
        <v>28</v>
      </c>
      <c r="F3450" s="4" t="s">
        <v>28</v>
      </c>
      <c r="G3450" s="4" t="s">
        <v>10</v>
      </c>
      <c r="H3450" s="4" t="s">
        <v>10</v>
      </c>
    </row>
    <row r="3451" spans="1:7">
      <c r="A3451" t="n">
        <v>28579</v>
      </c>
      <c r="B3451" s="60" t="n">
        <v>60</v>
      </c>
      <c r="C3451" s="7" t="n">
        <v>61444</v>
      </c>
      <c r="D3451" s="7" t="n">
        <v>0</v>
      </c>
      <c r="E3451" s="7" t="n">
        <v>20</v>
      </c>
      <c r="F3451" s="7" t="n">
        <v>0</v>
      </c>
      <c r="G3451" s="7" t="n">
        <v>0</v>
      </c>
      <c r="H3451" s="7" t="n">
        <v>0</v>
      </c>
    </row>
    <row r="3452" spans="1:7">
      <c r="A3452" t="s">
        <v>4</v>
      </c>
      <c r="B3452" s="4" t="s">
        <v>5</v>
      </c>
      <c r="C3452" s="4" t="s">
        <v>10</v>
      </c>
      <c r="D3452" s="4" t="s">
        <v>28</v>
      </c>
      <c r="E3452" s="4" t="s">
        <v>28</v>
      </c>
      <c r="F3452" s="4" t="s">
        <v>28</v>
      </c>
      <c r="G3452" s="4" t="s">
        <v>10</v>
      </c>
      <c r="H3452" s="4" t="s">
        <v>10</v>
      </c>
    </row>
    <row r="3453" spans="1:7">
      <c r="A3453" t="n">
        <v>28598</v>
      </c>
      <c r="B3453" s="60" t="n">
        <v>60</v>
      </c>
      <c r="C3453" s="7" t="n">
        <v>61445</v>
      </c>
      <c r="D3453" s="7" t="n">
        <v>0</v>
      </c>
      <c r="E3453" s="7" t="n">
        <v>20</v>
      </c>
      <c r="F3453" s="7" t="n">
        <v>0</v>
      </c>
      <c r="G3453" s="7" t="n">
        <v>0</v>
      </c>
      <c r="H3453" s="7" t="n">
        <v>0</v>
      </c>
    </row>
    <row r="3454" spans="1:7">
      <c r="A3454" t="s">
        <v>4</v>
      </c>
      <c r="B3454" s="4" t="s">
        <v>5</v>
      </c>
      <c r="C3454" s="4" t="s">
        <v>10</v>
      </c>
      <c r="D3454" s="4" t="s">
        <v>9</v>
      </c>
    </row>
    <row r="3455" spans="1:7">
      <c r="A3455" t="n">
        <v>28617</v>
      </c>
      <c r="B3455" s="55" t="n">
        <v>43</v>
      </c>
      <c r="C3455" s="7" t="n">
        <v>61440</v>
      </c>
      <c r="D3455" s="7" t="n">
        <v>16</v>
      </c>
    </row>
    <row r="3456" spans="1:7">
      <c r="A3456" t="s">
        <v>4</v>
      </c>
      <c r="B3456" s="4" t="s">
        <v>5</v>
      </c>
      <c r="C3456" s="4" t="s">
        <v>10</v>
      </c>
      <c r="D3456" s="4" t="s">
        <v>13</v>
      </c>
      <c r="E3456" s="4" t="s">
        <v>13</v>
      </c>
      <c r="F3456" s="4" t="s">
        <v>6</v>
      </c>
    </row>
    <row r="3457" spans="1:8">
      <c r="A3457" t="n">
        <v>28624</v>
      </c>
      <c r="B3457" s="51" t="n">
        <v>47</v>
      </c>
      <c r="C3457" s="7" t="n">
        <v>61440</v>
      </c>
      <c r="D3457" s="7" t="n">
        <v>0</v>
      </c>
      <c r="E3457" s="7" t="n">
        <v>0</v>
      </c>
      <c r="F3457" s="7" t="s">
        <v>270</v>
      </c>
    </row>
    <row r="3458" spans="1:8">
      <c r="A3458" t="s">
        <v>4</v>
      </c>
      <c r="B3458" s="4" t="s">
        <v>5</v>
      </c>
      <c r="C3458" s="4" t="s">
        <v>10</v>
      </c>
    </row>
    <row r="3459" spans="1:8">
      <c r="A3459" t="n">
        <v>28646</v>
      </c>
      <c r="B3459" s="37" t="n">
        <v>16</v>
      </c>
      <c r="C3459" s="7" t="n">
        <v>0</v>
      </c>
    </row>
    <row r="3460" spans="1:8">
      <c r="A3460" t="s">
        <v>4</v>
      </c>
      <c r="B3460" s="4" t="s">
        <v>5</v>
      </c>
      <c r="C3460" s="4" t="s">
        <v>10</v>
      </c>
      <c r="D3460" s="4" t="s">
        <v>13</v>
      </c>
      <c r="E3460" s="4" t="s">
        <v>6</v>
      </c>
      <c r="F3460" s="4" t="s">
        <v>28</v>
      </c>
      <c r="G3460" s="4" t="s">
        <v>28</v>
      </c>
      <c r="H3460" s="4" t="s">
        <v>28</v>
      </c>
    </row>
    <row r="3461" spans="1:8">
      <c r="A3461" t="n">
        <v>28649</v>
      </c>
      <c r="B3461" s="49" t="n">
        <v>48</v>
      </c>
      <c r="C3461" s="7" t="n">
        <v>61440</v>
      </c>
      <c r="D3461" s="7" t="n">
        <v>0</v>
      </c>
      <c r="E3461" s="7" t="s">
        <v>66</v>
      </c>
      <c r="F3461" s="7" t="n">
        <v>0</v>
      </c>
      <c r="G3461" s="7" t="n">
        <v>1</v>
      </c>
      <c r="H3461" s="7" t="n">
        <v>0</v>
      </c>
    </row>
    <row r="3462" spans="1:8">
      <c r="A3462" t="s">
        <v>4</v>
      </c>
      <c r="B3462" s="4" t="s">
        <v>5</v>
      </c>
      <c r="C3462" s="4" t="s">
        <v>10</v>
      </c>
      <c r="D3462" s="4" t="s">
        <v>9</v>
      </c>
    </row>
    <row r="3463" spans="1:8">
      <c r="A3463" t="n">
        <v>28673</v>
      </c>
      <c r="B3463" s="55" t="n">
        <v>43</v>
      </c>
      <c r="C3463" s="7" t="n">
        <v>61441</v>
      </c>
      <c r="D3463" s="7" t="n">
        <v>16</v>
      </c>
    </row>
    <row r="3464" spans="1:8">
      <c r="A3464" t="s">
        <v>4</v>
      </c>
      <c r="B3464" s="4" t="s">
        <v>5</v>
      </c>
      <c r="C3464" s="4" t="s">
        <v>10</v>
      </c>
      <c r="D3464" s="4" t="s">
        <v>13</v>
      </c>
      <c r="E3464" s="4" t="s">
        <v>13</v>
      </c>
      <c r="F3464" s="4" t="s">
        <v>6</v>
      </c>
    </row>
    <row r="3465" spans="1:8">
      <c r="A3465" t="n">
        <v>28680</v>
      </c>
      <c r="B3465" s="51" t="n">
        <v>47</v>
      </c>
      <c r="C3465" s="7" t="n">
        <v>61441</v>
      </c>
      <c r="D3465" s="7" t="n">
        <v>0</v>
      </c>
      <c r="E3465" s="7" t="n">
        <v>0</v>
      </c>
      <c r="F3465" s="7" t="s">
        <v>270</v>
      </c>
    </row>
    <row r="3466" spans="1:8">
      <c r="A3466" t="s">
        <v>4</v>
      </c>
      <c r="B3466" s="4" t="s">
        <v>5</v>
      </c>
      <c r="C3466" s="4" t="s">
        <v>10</v>
      </c>
    </row>
    <row r="3467" spans="1:8">
      <c r="A3467" t="n">
        <v>28702</v>
      </c>
      <c r="B3467" s="37" t="n">
        <v>16</v>
      </c>
      <c r="C3467" s="7" t="n">
        <v>0</v>
      </c>
    </row>
    <row r="3468" spans="1:8">
      <c r="A3468" t="s">
        <v>4</v>
      </c>
      <c r="B3468" s="4" t="s">
        <v>5</v>
      </c>
      <c r="C3468" s="4" t="s">
        <v>10</v>
      </c>
      <c r="D3468" s="4" t="s">
        <v>13</v>
      </c>
      <c r="E3468" s="4" t="s">
        <v>6</v>
      </c>
      <c r="F3468" s="4" t="s">
        <v>28</v>
      </c>
      <c r="G3468" s="4" t="s">
        <v>28</v>
      </c>
      <c r="H3468" s="4" t="s">
        <v>28</v>
      </c>
    </row>
    <row r="3469" spans="1:8">
      <c r="A3469" t="n">
        <v>28705</v>
      </c>
      <c r="B3469" s="49" t="n">
        <v>48</v>
      </c>
      <c r="C3469" s="7" t="n">
        <v>61441</v>
      </c>
      <c r="D3469" s="7" t="n">
        <v>0</v>
      </c>
      <c r="E3469" s="7" t="s">
        <v>66</v>
      </c>
      <c r="F3469" s="7" t="n">
        <v>0</v>
      </c>
      <c r="G3469" s="7" t="n">
        <v>1</v>
      </c>
      <c r="H3469" s="7" t="n">
        <v>0</v>
      </c>
    </row>
    <row r="3470" spans="1:8">
      <c r="A3470" t="s">
        <v>4</v>
      </c>
      <c r="B3470" s="4" t="s">
        <v>5</v>
      </c>
      <c r="C3470" s="4" t="s">
        <v>10</v>
      </c>
      <c r="D3470" s="4" t="s">
        <v>9</v>
      </c>
    </row>
    <row r="3471" spans="1:8">
      <c r="A3471" t="n">
        <v>28729</v>
      </c>
      <c r="B3471" s="55" t="n">
        <v>43</v>
      </c>
      <c r="C3471" s="7" t="n">
        <v>61442</v>
      </c>
      <c r="D3471" s="7" t="n">
        <v>16</v>
      </c>
    </row>
    <row r="3472" spans="1:8">
      <c r="A3472" t="s">
        <v>4</v>
      </c>
      <c r="B3472" s="4" t="s">
        <v>5</v>
      </c>
      <c r="C3472" s="4" t="s">
        <v>10</v>
      </c>
      <c r="D3472" s="4" t="s">
        <v>13</v>
      </c>
      <c r="E3472" s="4" t="s">
        <v>13</v>
      </c>
      <c r="F3472" s="4" t="s">
        <v>6</v>
      </c>
    </row>
    <row r="3473" spans="1:8">
      <c r="A3473" t="n">
        <v>28736</v>
      </c>
      <c r="B3473" s="51" t="n">
        <v>47</v>
      </c>
      <c r="C3473" s="7" t="n">
        <v>61442</v>
      </c>
      <c r="D3473" s="7" t="n">
        <v>0</v>
      </c>
      <c r="E3473" s="7" t="n">
        <v>0</v>
      </c>
      <c r="F3473" s="7" t="s">
        <v>270</v>
      </c>
    </row>
    <row r="3474" spans="1:8">
      <c r="A3474" t="s">
        <v>4</v>
      </c>
      <c r="B3474" s="4" t="s">
        <v>5</v>
      </c>
      <c r="C3474" s="4" t="s">
        <v>10</v>
      </c>
    </row>
    <row r="3475" spans="1:8">
      <c r="A3475" t="n">
        <v>28758</v>
      </c>
      <c r="B3475" s="37" t="n">
        <v>16</v>
      </c>
      <c r="C3475" s="7" t="n">
        <v>0</v>
      </c>
    </row>
    <row r="3476" spans="1:8">
      <c r="A3476" t="s">
        <v>4</v>
      </c>
      <c r="B3476" s="4" t="s">
        <v>5</v>
      </c>
      <c r="C3476" s="4" t="s">
        <v>10</v>
      </c>
      <c r="D3476" s="4" t="s">
        <v>13</v>
      </c>
      <c r="E3476" s="4" t="s">
        <v>6</v>
      </c>
      <c r="F3476" s="4" t="s">
        <v>28</v>
      </c>
      <c r="G3476" s="4" t="s">
        <v>28</v>
      </c>
      <c r="H3476" s="4" t="s">
        <v>28</v>
      </c>
    </row>
    <row r="3477" spans="1:8">
      <c r="A3477" t="n">
        <v>28761</v>
      </c>
      <c r="B3477" s="49" t="n">
        <v>48</v>
      </c>
      <c r="C3477" s="7" t="n">
        <v>61442</v>
      </c>
      <c r="D3477" s="7" t="n">
        <v>0</v>
      </c>
      <c r="E3477" s="7" t="s">
        <v>66</v>
      </c>
      <c r="F3477" s="7" t="n">
        <v>0</v>
      </c>
      <c r="G3477" s="7" t="n">
        <v>1</v>
      </c>
      <c r="H3477" s="7" t="n">
        <v>0</v>
      </c>
    </row>
    <row r="3478" spans="1:8">
      <c r="A3478" t="s">
        <v>4</v>
      </c>
      <c r="B3478" s="4" t="s">
        <v>5</v>
      </c>
      <c r="C3478" s="4" t="s">
        <v>10</v>
      </c>
      <c r="D3478" s="4" t="s">
        <v>9</v>
      </c>
    </row>
    <row r="3479" spans="1:8">
      <c r="A3479" t="n">
        <v>28785</v>
      </c>
      <c r="B3479" s="55" t="n">
        <v>43</v>
      </c>
      <c r="C3479" s="7" t="n">
        <v>61443</v>
      </c>
      <c r="D3479" s="7" t="n">
        <v>16</v>
      </c>
    </row>
    <row r="3480" spans="1:8">
      <c r="A3480" t="s">
        <v>4</v>
      </c>
      <c r="B3480" s="4" t="s">
        <v>5</v>
      </c>
      <c r="C3480" s="4" t="s">
        <v>10</v>
      </c>
      <c r="D3480" s="4" t="s">
        <v>13</v>
      </c>
      <c r="E3480" s="4" t="s">
        <v>13</v>
      </c>
      <c r="F3480" s="4" t="s">
        <v>6</v>
      </c>
    </row>
    <row r="3481" spans="1:8">
      <c r="A3481" t="n">
        <v>28792</v>
      </c>
      <c r="B3481" s="51" t="n">
        <v>47</v>
      </c>
      <c r="C3481" s="7" t="n">
        <v>61443</v>
      </c>
      <c r="D3481" s="7" t="n">
        <v>0</v>
      </c>
      <c r="E3481" s="7" t="n">
        <v>0</v>
      </c>
      <c r="F3481" s="7" t="s">
        <v>270</v>
      </c>
    </row>
    <row r="3482" spans="1:8">
      <c r="A3482" t="s">
        <v>4</v>
      </c>
      <c r="B3482" s="4" t="s">
        <v>5</v>
      </c>
      <c r="C3482" s="4" t="s">
        <v>10</v>
      </c>
    </row>
    <row r="3483" spans="1:8">
      <c r="A3483" t="n">
        <v>28814</v>
      </c>
      <c r="B3483" s="37" t="n">
        <v>16</v>
      </c>
      <c r="C3483" s="7" t="n">
        <v>0</v>
      </c>
    </row>
    <row r="3484" spans="1:8">
      <c r="A3484" t="s">
        <v>4</v>
      </c>
      <c r="B3484" s="4" t="s">
        <v>5</v>
      </c>
      <c r="C3484" s="4" t="s">
        <v>10</v>
      </c>
      <c r="D3484" s="4" t="s">
        <v>13</v>
      </c>
      <c r="E3484" s="4" t="s">
        <v>6</v>
      </c>
      <c r="F3484" s="4" t="s">
        <v>28</v>
      </c>
      <c r="G3484" s="4" t="s">
        <v>28</v>
      </c>
      <c r="H3484" s="4" t="s">
        <v>28</v>
      </c>
    </row>
    <row r="3485" spans="1:8">
      <c r="A3485" t="n">
        <v>28817</v>
      </c>
      <c r="B3485" s="49" t="n">
        <v>48</v>
      </c>
      <c r="C3485" s="7" t="n">
        <v>61443</v>
      </c>
      <c r="D3485" s="7" t="n">
        <v>0</v>
      </c>
      <c r="E3485" s="7" t="s">
        <v>66</v>
      </c>
      <c r="F3485" s="7" t="n">
        <v>0</v>
      </c>
      <c r="G3485" s="7" t="n">
        <v>1</v>
      </c>
      <c r="H3485" s="7" t="n">
        <v>0</v>
      </c>
    </row>
    <row r="3486" spans="1:8">
      <c r="A3486" t="s">
        <v>4</v>
      </c>
      <c r="B3486" s="4" t="s">
        <v>5</v>
      </c>
      <c r="C3486" s="4" t="s">
        <v>10</v>
      </c>
      <c r="D3486" s="4" t="s">
        <v>9</v>
      </c>
    </row>
    <row r="3487" spans="1:8">
      <c r="A3487" t="n">
        <v>28841</v>
      </c>
      <c r="B3487" s="55" t="n">
        <v>43</v>
      </c>
      <c r="C3487" s="7" t="n">
        <v>61444</v>
      </c>
      <c r="D3487" s="7" t="n">
        <v>16</v>
      </c>
    </row>
    <row r="3488" spans="1:8">
      <c r="A3488" t="s">
        <v>4</v>
      </c>
      <c r="B3488" s="4" t="s">
        <v>5</v>
      </c>
      <c r="C3488" s="4" t="s">
        <v>10</v>
      </c>
      <c r="D3488" s="4" t="s">
        <v>13</v>
      </c>
      <c r="E3488" s="4" t="s">
        <v>13</v>
      </c>
      <c r="F3488" s="4" t="s">
        <v>6</v>
      </c>
    </row>
    <row r="3489" spans="1:8">
      <c r="A3489" t="n">
        <v>28848</v>
      </c>
      <c r="B3489" s="51" t="n">
        <v>47</v>
      </c>
      <c r="C3489" s="7" t="n">
        <v>61444</v>
      </c>
      <c r="D3489" s="7" t="n">
        <v>0</v>
      </c>
      <c r="E3489" s="7" t="n">
        <v>0</v>
      </c>
      <c r="F3489" s="7" t="s">
        <v>270</v>
      </c>
    </row>
    <row r="3490" spans="1:8">
      <c r="A3490" t="s">
        <v>4</v>
      </c>
      <c r="B3490" s="4" t="s">
        <v>5</v>
      </c>
      <c r="C3490" s="4" t="s">
        <v>10</v>
      </c>
    </row>
    <row r="3491" spans="1:8">
      <c r="A3491" t="n">
        <v>28870</v>
      </c>
      <c r="B3491" s="37" t="n">
        <v>16</v>
      </c>
      <c r="C3491" s="7" t="n">
        <v>0</v>
      </c>
    </row>
    <row r="3492" spans="1:8">
      <c r="A3492" t="s">
        <v>4</v>
      </c>
      <c r="B3492" s="4" t="s">
        <v>5</v>
      </c>
      <c r="C3492" s="4" t="s">
        <v>10</v>
      </c>
      <c r="D3492" s="4" t="s">
        <v>13</v>
      </c>
      <c r="E3492" s="4" t="s">
        <v>6</v>
      </c>
      <c r="F3492" s="4" t="s">
        <v>28</v>
      </c>
      <c r="G3492" s="4" t="s">
        <v>28</v>
      </c>
      <c r="H3492" s="4" t="s">
        <v>28</v>
      </c>
    </row>
    <row r="3493" spans="1:8">
      <c r="A3493" t="n">
        <v>28873</v>
      </c>
      <c r="B3493" s="49" t="n">
        <v>48</v>
      </c>
      <c r="C3493" s="7" t="n">
        <v>61444</v>
      </c>
      <c r="D3493" s="7" t="n">
        <v>0</v>
      </c>
      <c r="E3493" s="7" t="s">
        <v>66</v>
      </c>
      <c r="F3493" s="7" t="n">
        <v>0</v>
      </c>
      <c r="G3493" s="7" t="n">
        <v>1</v>
      </c>
      <c r="H3493" s="7" t="n">
        <v>0</v>
      </c>
    </row>
    <row r="3494" spans="1:8">
      <c r="A3494" t="s">
        <v>4</v>
      </c>
      <c r="B3494" s="4" t="s">
        <v>5</v>
      </c>
      <c r="C3494" s="4" t="s">
        <v>10</v>
      </c>
      <c r="D3494" s="4" t="s">
        <v>9</v>
      </c>
    </row>
    <row r="3495" spans="1:8">
      <c r="A3495" t="n">
        <v>28897</v>
      </c>
      <c r="B3495" s="55" t="n">
        <v>43</v>
      </c>
      <c r="C3495" s="7" t="n">
        <v>61445</v>
      </c>
      <c r="D3495" s="7" t="n">
        <v>16</v>
      </c>
    </row>
    <row r="3496" spans="1:8">
      <c r="A3496" t="s">
        <v>4</v>
      </c>
      <c r="B3496" s="4" t="s">
        <v>5</v>
      </c>
      <c r="C3496" s="4" t="s">
        <v>10</v>
      </c>
      <c r="D3496" s="4" t="s">
        <v>13</v>
      </c>
      <c r="E3496" s="4" t="s">
        <v>13</v>
      </c>
      <c r="F3496" s="4" t="s">
        <v>6</v>
      </c>
    </row>
    <row r="3497" spans="1:8">
      <c r="A3497" t="n">
        <v>28904</v>
      </c>
      <c r="B3497" s="51" t="n">
        <v>47</v>
      </c>
      <c r="C3497" s="7" t="n">
        <v>61445</v>
      </c>
      <c r="D3497" s="7" t="n">
        <v>0</v>
      </c>
      <c r="E3497" s="7" t="n">
        <v>0</v>
      </c>
      <c r="F3497" s="7" t="s">
        <v>270</v>
      </c>
    </row>
    <row r="3498" spans="1:8">
      <c r="A3498" t="s">
        <v>4</v>
      </c>
      <c r="B3498" s="4" t="s">
        <v>5</v>
      </c>
      <c r="C3498" s="4" t="s">
        <v>10</v>
      </c>
    </row>
    <row r="3499" spans="1:8">
      <c r="A3499" t="n">
        <v>28926</v>
      </c>
      <c r="B3499" s="37" t="n">
        <v>16</v>
      </c>
      <c r="C3499" s="7" t="n">
        <v>0</v>
      </c>
    </row>
    <row r="3500" spans="1:8">
      <c r="A3500" t="s">
        <v>4</v>
      </c>
      <c r="B3500" s="4" t="s">
        <v>5</v>
      </c>
      <c r="C3500" s="4" t="s">
        <v>10</v>
      </c>
      <c r="D3500" s="4" t="s">
        <v>13</v>
      </c>
      <c r="E3500" s="4" t="s">
        <v>6</v>
      </c>
      <c r="F3500" s="4" t="s">
        <v>28</v>
      </c>
      <c r="G3500" s="4" t="s">
        <v>28</v>
      </c>
      <c r="H3500" s="4" t="s">
        <v>28</v>
      </c>
    </row>
    <row r="3501" spans="1:8">
      <c r="A3501" t="n">
        <v>28929</v>
      </c>
      <c r="B3501" s="49" t="n">
        <v>48</v>
      </c>
      <c r="C3501" s="7" t="n">
        <v>61445</v>
      </c>
      <c r="D3501" s="7" t="n">
        <v>0</v>
      </c>
      <c r="E3501" s="7" t="s">
        <v>66</v>
      </c>
      <c r="F3501" s="7" t="n">
        <v>0</v>
      </c>
      <c r="G3501" s="7" t="n">
        <v>1</v>
      </c>
      <c r="H3501" s="7" t="n">
        <v>0</v>
      </c>
    </row>
    <row r="3502" spans="1:8">
      <c r="A3502" t="s">
        <v>4</v>
      </c>
      <c r="B3502" s="4" t="s">
        <v>5</v>
      </c>
      <c r="C3502" s="4" t="s">
        <v>13</v>
      </c>
      <c r="D3502" s="50" t="s">
        <v>63</v>
      </c>
      <c r="E3502" s="4" t="s">
        <v>5</v>
      </c>
      <c r="F3502" s="4" t="s">
        <v>13</v>
      </c>
      <c r="G3502" s="4" t="s">
        <v>10</v>
      </c>
      <c r="H3502" s="50" t="s">
        <v>64</v>
      </c>
      <c r="I3502" s="4" t="s">
        <v>13</v>
      </c>
      <c r="J3502" s="4" t="s">
        <v>27</v>
      </c>
    </row>
    <row r="3503" spans="1:8">
      <c r="A3503" t="n">
        <v>28953</v>
      </c>
      <c r="B3503" s="13" t="n">
        <v>5</v>
      </c>
      <c r="C3503" s="7" t="n">
        <v>28</v>
      </c>
      <c r="D3503" s="50" t="s">
        <v>3</v>
      </c>
      <c r="E3503" s="52" t="n">
        <v>64</v>
      </c>
      <c r="F3503" s="7" t="n">
        <v>5</v>
      </c>
      <c r="G3503" s="7" t="n">
        <v>5</v>
      </c>
      <c r="H3503" s="50" t="s">
        <v>3</v>
      </c>
      <c r="I3503" s="7" t="n">
        <v>1</v>
      </c>
      <c r="J3503" s="14" t="n">
        <f t="normal" ca="1">A3511</f>
        <v>0</v>
      </c>
    </row>
    <row r="3504" spans="1:8">
      <c r="A3504" t="s">
        <v>4</v>
      </c>
      <c r="B3504" s="4" t="s">
        <v>5</v>
      </c>
      <c r="C3504" s="4" t="s">
        <v>10</v>
      </c>
      <c r="D3504" s="4" t="s">
        <v>6</v>
      </c>
      <c r="E3504" s="4" t="s">
        <v>6</v>
      </c>
      <c r="F3504" s="4" t="s">
        <v>6</v>
      </c>
      <c r="G3504" s="4" t="s">
        <v>13</v>
      </c>
      <c r="H3504" s="4" t="s">
        <v>9</v>
      </c>
      <c r="I3504" s="4" t="s">
        <v>28</v>
      </c>
      <c r="J3504" s="4" t="s">
        <v>28</v>
      </c>
      <c r="K3504" s="4" t="s">
        <v>28</v>
      </c>
      <c r="L3504" s="4" t="s">
        <v>28</v>
      </c>
      <c r="M3504" s="4" t="s">
        <v>28</v>
      </c>
      <c r="N3504" s="4" t="s">
        <v>28</v>
      </c>
      <c r="O3504" s="4" t="s">
        <v>28</v>
      </c>
      <c r="P3504" s="4" t="s">
        <v>6</v>
      </c>
      <c r="Q3504" s="4" t="s">
        <v>6</v>
      </c>
      <c r="R3504" s="4" t="s">
        <v>9</v>
      </c>
      <c r="S3504" s="4" t="s">
        <v>13</v>
      </c>
      <c r="T3504" s="4" t="s">
        <v>9</v>
      </c>
      <c r="U3504" s="4" t="s">
        <v>9</v>
      </c>
      <c r="V3504" s="4" t="s">
        <v>10</v>
      </c>
    </row>
    <row r="3505" spans="1:22">
      <c r="A3505" t="n">
        <v>28964</v>
      </c>
      <c r="B3505" s="19" t="n">
        <v>19</v>
      </c>
      <c r="C3505" s="7" t="n">
        <v>7032</v>
      </c>
      <c r="D3505" s="7" t="s">
        <v>87</v>
      </c>
      <c r="E3505" s="7" t="s">
        <v>88</v>
      </c>
      <c r="F3505" s="7" t="s">
        <v>12</v>
      </c>
      <c r="G3505" s="7" t="n">
        <v>0</v>
      </c>
      <c r="H3505" s="7" t="n">
        <v>1</v>
      </c>
      <c r="I3505" s="7" t="n">
        <v>0</v>
      </c>
      <c r="J3505" s="7" t="n">
        <v>0</v>
      </c>
      <c r="K3505" s="7" t="n">
        <v>0</v>
      </c>
      <c r="L3505" s="7" t="n">
        <v>0</v>
      </c>
      <c r="M3505" s="7" t="n">
        <v>1</v>
      </c>
      <c r="N3505" s="7" t="n">
        <v>1.60000002384186</v>
      </c>
      <c r="O3505" s="7" t="n">
        <v>0.0900000035762787</v>
      </c>
      <c r="P3505" s="7" t="s">
        <v>12</v>
      </c>
      <c r="Q3505" s="7" t="s">
        <v>12</v>
      </c>
      <c r="R3505" s="7" t="n">
        <v>-1</v>
      </c>
      <c r="S3505" s="7" t="n">
        <v>0</v>
      </c>
      <c r="T3505" s="7" t="n">
        <v>0</v>
      </c>
      <c r="U3505" s="7" t="n">
        <v>0</v>
      </c>
      <c r="V3505" s="7" t="n">
        <v>0</v>
      </c>
    </row>
    <row r="3506" spans="1:22">
      <c r="A3506" t="s">
        <v>4</v>
      </c>
      <c r="B3506" s="4" t="s">
        <v>5</v>
      </c>
      <c r="C3506" s="4" t="s">
        <v>10</v>
      </c>
      <c r="D3506" s="4" t="s">
        <v>13</v>
      </c>
      <c r="E3506" s="4" t="s">
        <v>13</v>
      </c>
      <c r="F3506" s="4" t="s">
        <v>6</v>
      </c>
    </row>
    <row r="3507" spans="1:22">
      <c r="A3507" t="n">
        <v>29034</v>
      </c>
      <c r="B3507" s="21" t="n">
        <v>20</v>
      </c>
      <c r="C3507" s="7" t="n">
        <v>7032</v>
      </c>
      <c r="D3507" s="7" t="n">
        <v>3</v>
      </c>
      <c r="E3507" s="7" t="n">
        <v>10</v>
      </c>
      <c r="F3507" s="7" t="s">
        <v>89</v>
      </c>
    </row>
    <row r="3508" spans="1:22">
      <c r="A3508" t="s">
        <v>4</v>
      </c>
      <c r="B3508" s="4" t="s">
        <v>5</v>
      </c>
      <c r="C3508" s="4" t="s">
        <v>10</v>
      </c>
    </row>
    <row r="3509" spans="1:22">
      <c r="A3509" t="n">
        <v>29052</v>
      </c>
      <c r="B3509" s="37" t="n">
        <v>16</v>
      </c>
      <c r="C3509" s="7" t="n">
        <v>0</v>
      </c>
    </row>
    <row r="3510" spans="1:22">
      <c r="A3510" t="s">
        <v>4</v>
      </c>
      <c r="B3510" s="4" t="s">
        <v>5</v>
      </c>
      <c r="C3510" s="4" t="s">
        <v>13</v>
      </c>
    </row>
    <row r="3511" spans="1:22">
      <c r="A3511" t="n">
        <v>29055</v>
      </c>
      <c r="B3511" s="18" t="n">
        <v>74</v>
      </c>
      <c r="C3511" s="7" t="n">
        <v>18</v>
      </c>
    </row>
    <row r="3512" spans="1:22">
      <c r="A3512" t="s">
        <v>4</v>
      </c>
      <c r="B3512" s="4" t="s">
        <v>5</v>
      </c>
      <c r="C3512" s="4" t="s">
        <v>13</v>
      </c>
      <c r="D3512" s="4" t="s">
        <v>13</v>
      </c>
      <c r="E3512" s="4" t="s">
        <v>28</v>
      </c>
      <c r="F3512" s="4" t="s">
        <v>28</v>
      </c>
      <c r="G3512" s="4" t="s">
        <v>28</v>
      </c>
      <c r="H3512" s="4" t="s">
        <v>10</v>
      </c>
    </row>
    <row r="3513" spans="1:22">
      <c r="A3513" t="n">
        <v>29057</v>
      </c>
      <c r="B3513" s="28" t="n">
        <v>45</v>
      </c>
      <c r="C3513" s="7" t="n">
        <v>2</v>
      </c>
      <c r="D3513" s="7" t="n">
        <v>3</v>
      </c>
      <c r="E3513" s="7" t="n">
        <v>-40.5900001525879</v>
      </c>
      <c r="F3513" s="7" t="n">
        <v>39.3499984741211</v>
      </c>
      <c r="G3513" s="7" t="n">
        <v>134.009994506836</v>
      </c>
      <c r="H3513" s="7" t="n">
        <v>0</v>
      </c>
    </row>
    <row r="3514" spans="1:22">
      <c r="A3514" t="s">
        <v>4</v>
      </c>
      <c r="B3514" s="4" t="s">
        <v>5</v>
      </c>
      <c r="C3514" s="4" t="s">
        <v>13</v>
      </c>
      <c r="D3514" s="4" t="s">
        <v>13</v>
      </c>
      <c r="E3514" s="4" t="s">
        <v>28</v>
      </c>
      <c r="F3514" s="4" t="s">
        <v>28</v>
      </c>
      <c r="G3514" s="4" t="s">
        <v>28</v>
      </c>
      <c r="H3514" s="4" t="s">
        <v>10</v>
      </c>
      <c r="I3514" s="4" t="s">
        <v>13</v>
      </c>
    </row>
    <row r="3515" spans="1:22">
      <c r="A3515" t="n">
        <v>29074</v>
      </c>
      <c r="B3515" s="28" t="n">
        <v>45</v>
      </c>
      <c r="C3515" s="7" t="n">
        <v>4</v>
      </c>
      <c r="D3515" s="7" t="n">
        <v>3</v>
      </c>
      <c r="E3515" s="7" t="n">
        <v>354.630004882813</v>
      </c>
      <c r="F3515" s="7" t="n">
        <v>251.619995117188</v>
      </c>
      <c r="G3515" s="7" t="n">
        <v>0</v>
      </c>
      <c r="H3515" s="7" t="n">
        <v>0</v>
      </c>
      <c r="I3515" s="7" t="n">
        <v>1</v>
      </c>
    </row>
    <row r="3516" spans="1:22">
      <c r="A3516" t="s">
        <v>4</v>
      </c>
      <c r="B3516" s="4" t="s">
        <v>5</v>
      </c>
      <c r="C3516" s="4" t="s">
        <v>13</v>
      </c>
      <c r="D3516" s="4" t="s">
        <v>13</v>
      </c>
      <c r="E3516" s="4" t="s">
        <v>28</v>
      </c>
      <c r="F3516" s="4" t="s">
        <v>10</v>
      </c>
    </row>
    <row r="3517" spans="1:22">
      <c r="A3517" t="n">
        <v>29092</v>
      </c>
      <c r="B3517" s="28" t="n">
        <v>45</v>
      </c>
      <c r="C3517" s="7" t="n">
        <v>5</v>
      </c>
      <c r="D3517" s="7" t="n">
        <v>3</v>
      </c>
      <c r="E3517" s="7" t="n">
        <v>6.30000019073486</v>
      </c>
      <c r="F3517" s="7" t="n">
        <v>0</v>
      </c>
    </row>
    <row r="3518" spans="1:22">
      <c r="A3518" t="s">
        <v>4</v>
      </c>
      <c r="B3518" s="4" t="s">
        <v>5</v>
      </c>
      <c r="C3518" s="4" t="s">
        <v>13</v>
      </c>
      <c r="D3518" s="4" t="s">
        <v>13</v>
      </c>
      <c r="E3518" s="4" t="s">
        <v>28</v>
      </c>
      <c r="F3518" s="4" t="s">
        <v>10</v>
      </c>
    </row>
    <row r="3519" spans="1:22">
      <c r="A3519" t="n">
        <v>29101</v>
      </c>
      <c r="B3519" s="28" t="n">
        <v>45</v>
      </c>
      <c r="C3519" s="7" t="n">
        <v>11</v>
      </c>
      <c r="D3519" s="7" t="n">
        <v>3</v>
      </c>
      <c r="E3519" s="7" t="n">
        <v>29.7000007629395</v>
      </c>
      <c r="F3519" s="7" t="n">
        <v>0</v>
      </c>
    </row>
    <row r="3520" spans="1:22">
      <c r="A3520" t="s">
        <v>4</v>
      </c>
      <c r="B3520" s="4" t="s">
        <v>5</v>
      </c>
      <c r="C3520" s="4" t="s">
        <v>13</v>
      </c>
      <c r="D3520" s="4" t="s">
        <v>13</v>
      </c>
      <c r="E3520" s="4" t="s">
        <v>28</v>
      </c>
      <c r="F3520" s="4" t="s">
        <v>10</v>
      </c>
    </row>
    <row r="3521" spans="1:22">
      <c r="A3521" t="n">
        <v>29110</v>
      </c>
      <c r="B3521" s="28" t="n">
        <v>45</v>
      </c>
      <c r="C3521" s="7" t="n">
        <v>5</v>
      </c>
      <c r="D3521" s="7" t="n">
        <v>3</v>
      </c>
      <c r="E3521" s="7" t="n">
        <v>5.80000019073486</v>
      </c>
      <c r="F3521" s="7" t="n">
        <v>2000</v>
      </c>
    </row>
    <row r="3522" spans="1:22">
      <c r="A3522" t="s">
        <v>4</v>
      </c>
      <c r="B3522" s="4" t="s">
        <v>5</v>
      </c>
      <c r="C3522" s="4" t="s">
        <v>13</v>
      </c>
      <c r="D3522" s="4" t="s">
        <v>10</v>
      </c>
      <c r="E3522" s="4" t="s">
        <v>28</v>
      </c>
    </row>
    <row r="3523" spans="1:22">
      <c r="A3523" t="n">
        <v>29119</v>
      </c>
      <c r="B3523" s="34" t="n">
        <v>58</v>
      </c>
      <c r="C3523" s="7" t="n">
        <v>100</v>
      </c>
      <c r="D3523" s="7" t="n">
        <v>1000</v>
      </c>
      <c r="E3523" s="7" t="n">
        <v>1</v>
      </c>
    </row>
    <row r="3524" spans="1:22">
      <c r="A3524" t="s">
        <v>4</v>
      </c>
      <c r="B3524" s="4" t="s">
        <v>5</v>
      </c>
      <c r="C3524" s="4" t="s">
        <v>13</v>
      </c>
      <c r="D3524" s="4" t="s">
        <v>10</v>
      </c>
    </row>
    <row r="3525" spans="1:22">
      <c r="A3525" t="n">
        <v>29127</v>
      </c>
      <c r="B3525" s="34" t="n">
        <v>58</v>
      </c>
      <c r="C3525" s="7" t="n">
        <v>255</v>
      </c>
      <c r="D3525" s="7" t="n">
        <v>0</v>
      </c>
    </row>
    <row r="3526" spans="1:22">
      <c r="A3526" t="s">
        <v>4</v>
      </c>
      <c r="B3526" s="4" t="s">
        <v>5</v>
      </c>
      <c r="C3526" s="4" t="s">
        <v>13</v>
      </c>
      <c r="D3526" s="4" t="s">
        <v>10</v>
      </c>
    </row>
    <row r="3527" spans="1:22">
      <c r="A3527" t="n">
        <v>29131</v>
      </c>
      <c r="B3527" s="28" t="n">
        <v>45</v>
      </c>
      <c r="C3527" s="7" t="n">
        <v>7</v>
      </c>
      <c r="D3527" s="7" t="n">
        <v>255</v>
      </c>
    </row>
    <row r="3528" spans="1:22">
      <c r="A3528" t="s">
        <v>4</v>
      </c>
      <c r="B3528" s="4" t="s">
        <v>5</v>
      </c>
      <c r="C3528" s="4" t="s">
        <v>10</v>
      </c>
      <c r="D3528" s="4" t="s">
        <v>13</v>
      </c>
      <c r="E3528" s="4" t="s">
        <v>13</v>
      </c>
      <c r="F3528" s="4" t="s">
        <v>6</v>
      </c>
    </row>
    <row r="3529" spans="1:22">
      <c r="A3529" t="n">
        <v>29135</v>
      </c>
      <c r="B3529" s="51" t="n">
        <v>47</v>
      </c>
      <c r="C3529" s="7" t="n">
        <v>61440</v>
      </c>
      <c r="D3529" s="7" t="n">
        <v>0</v>
      </c>
      <c r="E3529" s="7" t="n">
        <v>1</v>
      </c>
      <c r="F3529" s="7" t="s">
        <v>271</v>
      </c>
    </row>
    <row r="3530" spans="1:22">
      <c r="A3530" t="s">
        <v>4</v>
      </c>
      <c r="B3530" s="4" t="s">
        <v>5</v>
      </c>
      <c r="C3530" s="4" t="s">
        <v>10</v>
      </c>
    </row>
    <row r="3531" spans="1:22">
      <c r="A3531" t="n">
        <v>29155</v>
      </c>
      <c r="B3531" s="37" t="n">
        <v>16</v>
      </c>
      <c r="C3531" s="7" t="n">
        <v>150</v>
      </c>
    </row>
    <row r="3532" spans="1:22">
      <c r="A3532" t="s">
        <v>4</v>
      </c>
      <c r="B3532" s="4" t="s">
        <v>5</v>
      </c>
      <c r="C3532" s="4" t="s">
        <v>10</v>
      </c>
      <c r="D3532" s="4" t="s">
        <v>13</v>
      </c>
      <c r="E3532" s="4" t="s">
        <v>13</v>
      </c>
      <c r="F3532" s="4" t="s">
        <v>6</v>
      </c>
    </row>
    <row r="3533" spans="1:22">
      <c r="A3533" t="n">
        <v>29158</v>
      </c>
      <c r="B3533" s="51" t="n">
        <v>47</v>
      </c>
      <c r="C3533" s="7" t="n">
        <v>61441</v>
      </c>
      <c r="D3533" s="7" t="n">
        <v>0</v>
      </c>
      <c r="E3533" s="7" t="n">
        <v>1</v>
      </c>
      <c r="F3533" s="7" t="s">
        <v>271</v>
      </c>
    </row>
    <row r="3534" spans="1:22">
      <c r="A3534" t="s">
        <v>4</v>
      </c>
      <c r="B3534" s="4" t="s">
        <v>5</v>
      </c>
      <c r="C3534" s="4" t="s">
        <v>10</v>
      </c>
      <c r="D3534" s="4" t="s">
        <v>13</v>
      </c>
      <c r="E3534" s="4" t="s">
        <v>13</v>
      </c>
      <c r="F3534" s="4" t="s">
        <v>6</v>
      </c>
    </row>
    <row r="3535" spans="1:22">
      <c r="A3535" t="n">
        <v>29178</v>
      </c>
      <c r="B3535" s="51" t="n">
        <v>47</v>
      </c>
      <c r="C3535" s="7" t="n">
        <v>61442</v>
      </c>
      <c r="D3535" s="7" t="n">
        <v>0</v>
      </c>
      <c r="E3535" s="7" t="n">
        <v>1</v>
      </c>
      <c r="F3535" s="7" t="s">
        <v>271</v>
      </c>
    </row>
    <row r="3536" spans="1:22">
      <c r="A3536" t="s">
        <v>4</v>
      </c>
      <c r="B3536" s="4" t="s">
        <v>5</v>
      </c>
      <c r="C3536" s="4" t="s">
        <v>10</v>
      </c>
    </row>
    <row r="3537" spans="1:6">
      <c r="A3537" t="n">
        <v>29198</v>
      </c>
      <c r="B3537" s="37" t="n">
        <v>16</v>
      </c>
      <c r="C3537" s="7" t="n">
        <v>150</v>
      </c>
    </row>
    <row r="3538" spans="1:6">
      <c r="A3538" t="s">
        <v>4</v>
      </c>
      <c r="B3538" s="4" t="s">
        <v>5</v>
      </c>
      <c r="C3538" s="4" t="s">
        <v>10</v>
      </c>
      <c r="D3538" s="4" t="s">
        <v>13</v>
      </c>
      <c r="E3538" s="4" t="s">
        <v>13</v>
      </c>
      <c r="F3538" s="4" t="s">
        <v>6</v>
      </c>
    </row>
    <row r="3539" spans="1:6">
      <c r="A3539" t="n">
        <v>29201</v>
      </c>
      <c r="B3539" s="51" t="n">
        <v>47</v>
      </c>
      <c r="C3539" s="7" t="n">
        <v>61443</v>
      </c>
      <c r="D3539" s="7" t="n">
        <v>0</v>
      </c>
      <c r="E3539" s="7" t="n">
        <v>1</v>
      </c>
      <c r="F3539" s="7" t="s">
        <v>271</v>
      </c>
    </row>
    <row r="3540" spans="1:6">
      <c r="A3540" t="s">
        <v>4</v>
      </c>
      <c r="B3540" s="4" t="s">
        <v>5</v>
      </c>
      <c r="C3540" s="4" t="s">
        <v>10</v>
      </c>
      <c r="D3540" s="4" t="s">
        <v>13</v>
      </c>
      <c r="E3540" s="4" t="s">
        <v>13</v>
      </c>
      <c r="F3540" s="4" t="s">
        <v>6</v>
      </c>
    </row>
    <row r="3541" spans="1:6">
      <c r="A3541" t="n">
        <v>29221</v>
      </c>
      <c r="B3541" s="51" t="n">
        <v>47</v>
      </c>
      <c r="C3541" s="7" t="n">
        <v>61444</v>
      </c>
      <c r="D3541" s="7" t="n">
        <v>0</v>
      </c>
      <c r="E3541" s="7" t="n">
        <v>1</v>
      </c>
      <c r="F3541" s="7" t="s">
        <v>271</v>
      </c>
    </row>
    <row r="3542" spans="1:6">
      <c r="A3542" t="s">
        <v>4</v>
      </c>
      <c r="B3542" s="4" t="s">
        <v>5</v>
      </c>
      <c r="C3542" s="4" t="s">
        <v>10</v>
      </c>
      <c r="D3542" s="4" t="s">
        <v>13</v>
      </c>
      <c r="E3542" s="4" t="s">
        <v>13</v>
      </c>
      <c r="F3542" s="4" t="s">
        <v>6</v>
      </c>
    </row>
    <row r="3543" spans="1:6">
      <c r="A3543" t="n">
        <v>29241</v>
      </c>
      <c r="B3543" s="51" t="n">
        <v>47</v>
      </c>
      <c r="C3543" s="7" t="n">
        <v>61445</v>
      </c>
      <c r="D3543" s="7" t="n">
        <v>0</v>
      </c>
      <c r="E3543" s="7" t="n">
        <v>1</v>
      </c>
      <c r="F3543" s="7" t="s">
        <v>271</v>
      </c>
    </row>
    <row r="3544" spans="1:6">
      <c r="A3544" t="s">
        <v>4</v>
      </c>
      <c r="B3544" s="4" t="s">
        <v>5</v>
      </c>
      <c r="C3544" s="4" t="s">
        <v>10</v>
      </c>
      <c r="D3544" s="4" t="s">
        <v>28</v>
      </c>
      <c r="E3544" s="4" t="s">
        <v>28</v>
      </c>
      <c r="F3544" s="4" t="s">
        <v>28</v>
      </c>
      <c r="G3544" s="4" t="s">
        <v>10</v>
      </c>
      <c r="H3544" s="4" t="s">
        <v>10</v>
      </c>
    </row>
    <row r="3545" spans="1:6">
      <c r="A3545" t="n">
        <v>29261</v>
      </c>
      <c r="B3545" s="60" t="n">
        <v>60</v>
      </c>
      <c r="C3545" s="7" t="n">
        <v>61440</v>
      </c>
      <c r="D3545" s="7" t="n">
        <v>0</v>
      </c>
      <c r="E3545" s="7" t="n">
        <v>0</v>
      </c>
      <c r="F3545" s="7" t="n">
        <v>0</v>
      </c>
      <c r="G3545" s="7" t="n">
        <v>1500</v>
      </c>
      <c r="H3545" s="7" t="n">
        <v>0</v>
      </c>
    </row>
    <row r="3546" spans="1:6">
      <c r="A3546" t="s">
        <v>4</v>
      </c>
      <c r="B3546" s="4" t="s">
        <v>5</v>
      </c>
      <c r="C3546" s="4" t="s">
        <v>10</v>
      </c>
      <c r="D3546" s="4" t="s">
        <v>28</v>
      </c>
      <c r="E3546" s="4" t="s">
        <v>28</v>
      </c>
      <c r="F3546" s="4" t="s">
        <v>28</v>
      </c>
      <c r="G3546" s="4" t="s">
        <v>10</v>
      </c>
      <c r="H3546" s="4" t="s">
        <v>10</v>
      </c>
    </row>
    <row r="3547" spans="1:6">
      <c r="A3547" t="n">
        <v>29280</v>
      </c>
      <c r="B3547" s="60" t="n">
        <v>60</v>
      </c>
      <c r="C3547" s="7" t="n">
        <v>61441</v>
      </c>
      <c r="D3547" s="7" t="n">
        <v>0</v>
      </c>
      <c r="E3547" s="7" t="n">
        <v>0</v>
      </c>
      <c r="F3547" s="7" t="n">
        <v>0</v>
      </c>
      <c r="G3547" s="7" t="n">
        <v>1500</v>
      </c>
      <c r="H3547" s="7" t="n">
        <v>0</v>
      </c>
    </row>
    <row r="3548" spans="1:6">
      <c r="A3548" t="s">
        <v>4</v>
      </c>
      <c r="B3548" s="4" t="s">
        <v>5</v>
      </c>
      <c r="C3548" s="4" t="s">
        <v>10</v>
      </c>
      <c r="D3548" s="4" t="s">
        <v>28</v>
      </c>
      <c r="E3548" s="4" t="s">
        <v>28</v>
      </c>
      <c r="F3548" s="4" t="s">
        <v>28</v>
      </c>
      <c r="G3548" s="4" t="s">
        <v>10</v>
      </c>
      <c r="H3548" s="4" t="s">
        <v>10</v>
      </c>
    </row>
    <row r="3549" spans="1:6">
      <c r="A3549" t="n">
        <v>29299</v>
      </c>
      <c r="B3549" s="60" t="n">
        <v>60</v>
      </c>
      <c r="C3549" s="7" t="n">
        <v>61442</v>
      </c>
      <c r="D3549" s="7" t="n">
        <v>0</v>
      </c>
      <c r="E3549" s="7" t="n">
        <v>0</v>
      </c>
      <c r="F3549" s="7" t="n">
        <v>0</v>
      </c>
      <c r="G3549" s="7" t="n">
        <v>1500</v>
      </c>
      <c r="H3549" s="7" t="n">
        <v>0</v>
      </c>
    </row>
    <row r="3550" spans="1:6">
      <c r="A3550" t="s">
        <v>4</v>
      </c>
      <c r="B3550" s="4" t="s">
        <v>5</v>
      </c>
      <c r="C3550" s="4" t="s">
        <v>10</v>
      </c>
      <c r="D3550" s="4" t="s">
        <v>28</v>
      </c>
      <c r="E3550" s="4" t="s">
        <v>28</v>
      </c>
      <c r="F3550" s="4" t="s">
        <v>28</v>
      </c>
      <c r="G3550" s="4" t="s">
        <v>10</v>
      </c>
      <c r="H3550" s="4" t="s">
        <v>10</v>
      </c>
    </row>
    <row r="3551" spans="1:6">
      <c r="A3551" t="n">
        <v>29318</v>
      </c>
      <c r="B3551" s="60" t="n">
        <v>60</v>
      </c>
      <c r="C3551" s="7" t="n">
        <v>61443</v>
      </c>
      <c r="D3551" s="7" t="n">
        <v>0</v>
      </c>
      <c r="E3551" s="7" t="n">
        <v>0</v>
      </c>
      <c r="F3551" s="7" t="n">
        <v>0</v>
      </c>
      <c r="G3551" s="7" t="n">
        <v>1500</v>
      </c>
      <c r="H3551" s="7" t="n">
        <v>0</v>
      </c>
    </row>
    <row r="3552" spans="1:6">
      <c r="A3552" t="s">
        <v>4</v>
      </c>
      <c r="B3552" s="4" t="s">
        <v>5</v>
      </c>
      <c r="C3552" s="4" t="s">
        <v>10</v>
      </c>
      <c r="D3552" s="4" t="s">
        <v>28</v>
      </c>
      <c r="E3552" s="4" t="s">
        <v>28</v>
      </c>
      <c r="F3552" s="4" t="s">
        <v>28</v>
      </c>
      <c r="G3552" s="4" t="s">
        <v>10</v>
      </c>
      <c r="H3552" s="4" t="s">
        <v>10</v>
      </c>
    </row>
    <row r="3553" spans="1:8">
      <c r="A3553" t="n">
        <v>29337</v>
      </c>
      <c r="B3553" s="60" t="n">
        <v>60</v>
      </c>
      <c r="C3553" s="7" t="n">
        <v>61444</v>
      </c>
      <c r="D3553" s="7" t="n">
        <v>0</v>
      </c>
      <c r="E3553" s="7" t="n">
        <v>0</v>
      </c>
      <c r="F3553" s="7" t="n">
        <v>0</v>
      </c>
      <c r="G3553" s="7" t="n">
        <v>1500</v>
      </c>
      <c r="H3553" s="7" t="n">
        <v>0</v>
      </c>
    </row>
    <row r="3554" spans="1:8">
      <c r="A3554" t="s">
        <v>4</v>
      </c>
      <c r="B3554" s="4" t="s">
        <v>5</v>
      </c>
      <c r="C3554" s="4" t="s">
        <v>10</v>
      </c>
      <c r="D3554" s="4" t="s">
        <v>28</v>
      </c>
      <c r="E3554" s="4" t="s">
        <v>28</v>
      </c>
      <c r="F3554" s="4" t="s">
        <v>28</v>
      </c>
      <c r="G3554" s="4" t="s">
        <v>10</v>
      </c>
      <c r="H3554" s="4" t="s">
        <v>10</v>
      </c>
    </row>
    <row r="3555" spans="1:8">
      <c r="A3555" t="n">
        <v>29356</v>
      </c>
      <c r="B3555" s="60" t="n">
        <v>60</v>
      </c>
      <c r="C3555" s="7" t="n">
        <v>61445</v>
      </c>
      <c r="D3555" s="7" t="n">
        <v>0</v>
      </c>
      <c r="E3555" s="7" t="n">
        <v>0</v>
      </c>
      <c r="F3555" s="7" t="n">
        <v>0</v>
      </c>
      <c r="G3555" s="7" t="n">
        <v>1500</v>
      </c>
      <c r="H3555" s="7" t="n">
        <v>0</v>
      </c>
    </row>
    <row r="3556" spans="1:8">
      <c r="A3556" t="s">
        <v>4</v>
      </c>
      <c r="B3556" s="4" t="s">
        <v>5</v>
      </c>
      <c r="C3556" s="4" t="s">
        <v>10</v>
      </c>
      <c r="D3556" s="4" t="s">
        <v>13</v>
      </c>
    </row>
    <row r="3557" spans="1:8">
      <c r="A3557" t="n">
        <v>29375</v>
      </c>
      <c r="B3557" s="80" t="n">
        <v>67</v>
      </c>
      <c r="C3557" s="7" t="n">
        <v>61440</v>
      </c>
      <c r="D3557" s="7" t="n">
        <v>1</v>
      </c>
    </row>
    <row r="3558" spans="1:8">
      <c r="A3558" t="s">
        <v>4</v>
      </c>
      <c r="B3558" s="4" t="s">
        <v>5</v>
      </c>
      <c r="C3558" s="4" t="s">
        <v>10</v>
      </c>
      <c r="D3558" s="4" t="s">
        <v>13</v>
      </c>
    </row>
    <row r="3559" spans="1:8">
      <c r="A3559" t="n">
        <v>29379</v>
      </c>
      <c r="B3559" s="80" t="n">
        <v>67</v>
      </c>
      <c r="C3559" s="7" t="n">
        <v>61441</v>
      </c>
      <c r="D3559" s="7" t="n">
        <v>1</v>
      </c>
    </row>
    <row r="3560" spans="1:8">
      <c r="A3560" t="s">
        <v>4</v>
      </c>
      <c r="B3560" s="4" t="s">
        <v>5</v>
      </c>
      <c r="C3560" s="4" t="s">
        <v>10</v>
      </c>
      <c r="D3560" s="4" t="s">
        <v>13</v>
      </c>
    </row>
    <row r="3561" spans="1:8">
      <c r="A3561" t="n">
        <v>29383</v>
      </c>
      <c r="B3561" s="80" t="n">
        <v>67</v>
      </c>
      <c r="C3561" s="7" t="n">
        <v>61442</v>
      </c>
      <c r="D3561" s="7" t="n">
        <v>1</v>
      </c>
    </row>
    <row r="3562" spans="1:8">
      <c r="A3562" t="s">
        <v>4</v>
      </c>
      <c r="B3562" s="4" t="s">
        <v>5</v>
      </c>
      <c r="C3562" s="4" t="s">
        <v>10</v>
      </c>
      <c r="D3562" s="4" t="s">
        <v>13</v>
      </c>
    </row>
    <row r="3563" spans="1:8">
      <c r="A3563" t="n">
        <v>29387</v>
      </c>
      <c r="B3563" s="80" t="n">
        <v>67</v>
      </c>
      <c r="C3563" s="7" t="n">
        <v>61443</v>
      </c>
      <c r="D3563" s="7" t="n">
        <v>1</v>
      </c>
    </row>
    <row r="3564" spans="1:8">
      <c r="A3564" t="s">
        <v>4</v>
      </c>
      <c r="B3564" s="4" t="s">
        <v>5</v>
      </c>
      <c r="C3564" s="4" t="s">
        <v>10</v>
      </c>
      <c r="D3564" s="4" t="s">
        <v>13</v>
      </c>
    </row>
    <row r="3565" spans="1:8">
      <c r="A3565" t="n">
        <v>29391</v>
      </c>
      <c r="B3565" s="80" t="n">
        <v>67</v>
      </c>
      <c r="C3565" s="7" t="n">
        <v>61444</v>
      </c>
      <c r="D3565" s="7" t="n">
        <v>1</v>
      </c>
    </row>
    <row r="3566" spans="1:8">
      <c r="A3566" t="s">
        <v>4</v>
      </c>
      <c r="B3566" s="4" t="s">
        <v>5</v>
      </c>
      <c r="C3566" s="4" t="s">
        <v>10</v>
      </c>
      <c r="D3566" s="4" t="s">
        <v>13</v>
      </c>
    </row>
    <row r="3567" spans="1:8">
      <c r="A3567" t="n">
        <v>29395</v>
      </c>
      <c r="B3567" s="80" t="n">
        <v>67</v>
      </c>
      <c r="C3567" s="7" t="n">
        <v>61445</v>
      </c>
      <c r="D3567" s="7" t="n">
        <v>1</v>
      </c>
    </row>
    <row r="3568" spans="1:8">
      <c r="A3568" t="s">
        <v>4</v>
      </c>
      <c r="B3568" s="4" t="s">
        <v>5</v>
      </c>
      <c r="C3568" s="4" t="s">
        <v>13</v>
      </c>
      <c r="D3568" s="4" t="s">
        <v>10</v>
      </c>
      <c r="E3568" s="4" t="s">
        <v>28</v>
      </c>
    </row>
    <row r="3569" spans="1:8">
      <c r="A3569" t="n">
        <v>29399</v>
      </c>
      <c r="B3569" s="34" t="n">
        <v>58</v>
      </c>
      <c r="C3569" s="7" t="n">
        <v>0</v>
      </c>
      <c r="D3569" s="7" t="n">
        <v>300</v>
      </c>
      <c r="E3569" s="7" t="n">
        <v>0.300000011920929</v>
      </c>
    </row>
    <row r="3570" spans="1:8">
      <c r="A3570" t="s">
        <v>4</v>
      </c>
      <c r="B3570" s="4" t="s">
        <v>5</v>
      </c>
      <c r="C3570" s="4" t="s">
        <v>13</v>
      </c>
      <c r="D3570" s="4" t="s">
        <v>10</v>
      </c>
    </row>
    <row r="3571" spans="1:8">
      <c r="A3571" t="n">
        <v>29407</v>
      </c>
      <c r="B3571" s="34" t="n">
        <v>58</v>
      </c>
      <c r="C3571" s="7" t="n">
        <v>255</v>
      </c>
      <c r="D3571" s="7" t="n">
        <v>0</v>
      </c>
    </row>
    <row r="3572" spans="1:8">
      <c r="A3572" t="s">
        <v>4</v>
      </c>
      <c r="B3572" s="4" t="s">
        <v>5</v>
      </c>
      <c r="C3572" s="4" t="s">
        <v>13</v>
      </c>
      <c r="D3572" s="4" t="s">
        <v>10</v>
      </c>
      <c r="E3572" s="4" t="s">
        <v>28</v>
      </c>
      <c r="F3572" s="4" t="s">
        <v>10</v>
      </c>
      <c r="G3572" s="4" t="s">
        <v>9</v>
      </c>
      <c r="H3572" s="4" t="s">
        <v>9</v>
      </c>
      <c r="I3572" s="4" t="s">
        <v>10</v>
      </c>
      <c r="J3572" s="4" t="s">
        <v>10</v>
      </c>
      <c r="K3572" s="4" t="s">
        <v>9</v>
      </c>
      <c r="L3572" s="4" t="s">
        <v>9</v>
      </c>
      <c r="M3572" s="4" t="s">
        <v>9</v>
      </c>
      <c r="N3572" s="4" t="s">
        <v>9</v>
      </c>
      <c r="O3572" s="4" t="s">
        <v>6</v>
      </c>
    </row>
    <row r="3573" spans="1:8">
      <c r="A3573" t="n">
        <v>29411</v>
      </c>
      <c r="B3573" s="15" t="n">
        <v>50</v>
      </c>
      <c r="C3573" s="7" t="n">
        <v>0</v>
      </c>
      <c r="D3573" s="7" t="n">
        <v>12101</v>
      </c>
      <c r="E3573" s="7" t="n">
        <v>1</v>
      </c>
      <c r="F3573" s="7" t="n">
        <v>0</v>
      </c>
      <c r="G3573" s="7" t="n">
        <v>0</v>
      </c>
      <c r="H3573" s="7" t="n">
        <v>0</v>
      </c>
      <c r="I3573" s="7" t="n">
        <v>0</v>
      </c>
      <c r="J3573" s="7" t="n">
        <v>65533</v>
      </c>
      <c r="K3573" s="7" t="n">
        <v>0</v>
      </c>
      <c r="L3573" s="7" t="n">
        <v>0</v>
      </c>
      <c r="M3573" s="7" t="n">
        <v>0</v>
      </c>
      <c r="N3573" s="7" t="n">
        <v>0</v>
      </c>
      <c r="O3573" s="7" t="s">
        <v>12</v>
      </c>
    </row>
    <row r="3574" spans="1:8">
      <c r="A3574" t="s">
        <v>4</v>
      </c>
      <c r="B3574" s="4" t="s">
        <v>5</v>
      </c>
      <c r="C3574" s="4" t="s">
        <v>13</v>
      </c>
      <c r="D3574" s="4" t="s">
        <v>10</v>
      </c>
      <c r="E3574" s="4" t="s">
        <v>10</v>
      </c>
      <c r="F3574" s="4" t="s">
        <v>10</v>
      </c>
      <c r="G3574" s="4" t="s">
        <v>10</v>
      </c>
      <c r="H3574" s="4" t="s">
        <v>13</v>
      </c>
    </row>
    <row r="3575" spans="1:8">
      <c r="A3575" t="n">
        <v>29450</v>
      </c>
      <c r="B3575" s="30" t="n">
        <v>25</v>
      </c>
      <c r="C3575" s="7" t="n">
        <v>5</v>
      </c>
      <c r="D3575" s="7" t="n">
        <v>65535</v>
      </c>
      <c r="E3575" s="7" t="n">
        <v>65535</v>
      </c>
      <c r="F3575" s="7" t="n">
        <v>65535</v>
      </c>
      <c r="G3575" s="7" t="n">
        <v>65535</v>
      </c>
      <c r="H3575" s="7" t="n">
        <v>0</v>
      </c>
    </row>
    <row r="3576" spans="1:8">
      <c r="A3576" t="s">
        <v>4</v>
      </c>
      <c r="B3576" s="4" t="s">
        <v>5</v>
      </c>
      <c r="C3576" s="4" t="s">
        <v>10</v>
      </c>
      <c r="D3576" s="4" t="s">
        <v>13</v>
      </c>
      <c r="E3576" s="4" t="s">
        <v>38</v>
      </c>
      <c r="F3576" s="4" t="s">
        <v>13</v>
      </c>
      <c r="G3576" s="4" t="s">
        <v>13</v>
      </c>
      <c r="H3576" s="4" t="s">
        <v>13</v>
      </c>
    </row>
    <row r="3577" spans="1:8">
      <c r="A3577" t="n">
        <v>29461</v>
      </c>
      <c r="B3577" s="31" t="n">
        <v>24</v>
      </c>
      <c r="C3577" s="7" t="n">
        <v>65533</v>
      </c>
      <c r="D3577" s="7" t="n">
        <v>11</v>
      </c>
      <c r="E3577" s="7" t="s">
        <v>272</v>
      </c>
      <c r="F3577" s="7" t="n">
        <v>6</v>
      </c>
      <c r="G3577" s="7" t="n">
        <v>2</v>
      </c>
      <c r="H3577" s="7" t="n">
        <v>0</v>
      </c>
    </row>
    <row r="3578" spans="1:8">
      <c r="A3578" t="s">
        <v>4</v>
      </c>
      <c r="B3578" s="4" t="s">
        <v>5</v>
      </c>
    </row>
    <row r="3579" spans="1:8">
      <c r="A3579" t="n">
        <v>29498</v>
      </c>
      <c r="B3579" s="32" t="n">
        <v>28</v>
      </c>
    </row>
    <row r="3580" spans="1:8">
      <c r="A3580" t="s">
        <v>4</v>
      </c>
      <c r="B3580" s="4" t="s">
        <v>5</v>
      </c>
      <c r="C3580" s="4" t="s">
        <v>13</v>
      </c>
    </row>
    <row r="3581" spans="1:8">
      <c r="A3581" t="n">
        <v>29499</v>
      </c>
      <c r="B3581" s="33" t="n">
        <v>27</v>
      </c>
      <c r="C3581" s="7" t="n">
        <v>0</v>
      </c>
    </row>
    <row r="3582" spans="1:8">
      <c r="A3582" t="s">
        <v>4</v>
      </c>
      <c r="B3582" s="4" t="s">
        <v>5</v>
      </c>
      <c r="C3582" s="4" t="s">
        <v>13</v>
      </c>
    </row>
    <row r="3583" spans="1:8">
      <c r="A3583" t="n">
        <v>29501</v>
      </c>
      <c r="B3583" s="33" t="n">
        <v>27</v>
      </c>
      <c r="C3583" s="7" t="n">
        <v>1</v>
      </c>
    </row>
    <row r="3584" spans="1:8">
      <c r="A3584" t="s">
        <v>4</v>
      </c>
      <c r="B3584" s="4" t="s">
        <v>5</v>
      </c>
      <c r="C3584" s="4" t="s">
        <v>10</v>
      </c>
    </row>
    <row r="3585" spans="1:15">
      <c r="A3585" t="n">
        <v>29503</v>
      </c>
      <c r="B3585" s="37" t="n">
        <v>16</v>
      </c>
      <c r="C3585" s="7" t="n">
        <v>300</v>
      </c>
    </row>
    <row r="3586" spans="1:15">
      <c r="A3586" t="s">
        <v>4</v>
      </c>
      <c r="B3586" s="4" t="s">
        <v>5</v>
      </c>
      <c r="C3586" s="4" t="s">
        <v>13</v>
      </c>
      <c r="D3586" s="4" t="s">
        <v>10</v>
      </c>
      <c r="E3586" s="4" t="s">
        <v>28</v>
      </c>
      <c r="F3586" s="4" t="s">
        <v>10</v>
      </c>
      <c r="G3586" s="4" t="s">
        <v>9</v>
      </c>
      <c r="H3586" s="4" t="s">
        <v>9</v>
      </c>
      <c r="I3586" s="4" t="s">
        <v>10</v>
      </c>
      <c r="J3586" s="4" t="s">
        <v>10</v>
      </c>
      <c r="K3586" s="4" t="s">
        <v>9</v>
      </c>
      <c r="L3586" s="4" t="s">
        <v>9</v>
      </c>
      <c r="M3586" s="4" t="s">
        <v>9</v>
      </c>
      <c r="N3586" s="4" t="s">
        <v>9</v>
      </c>
      <c r="O3586" s="4" t="s">
        <v>6</v>
      </c>
    </row>
    <row r="3587" spans="1:15">
      <c r="A3587" t="n">
        <v>29506</v>
      </c>
      <c r="B3587" s="15" t="n">
        <v>50</v>
      </c>
      <c r="C3587" s="7" t="n">
        <v>0</v>
      </c>
      <c r="D3587" s="7" t="n">
        <v>12010</v>
      </c>
      <c r="E3587" s="7" t="n">
        <v>1</v>
      </c>
      <c r="F3587" s="7" t="n">
        <v>0</v>
      </c>
      <c r="G3587" s="7" t="n">
        <v>0</v>
      </c>
      <c r="H3587" s="7" t="n">
        <v>0</v>
      </c>
      <c r="I3587" s="7" t="n">
        <v>0</v>
      </c>
      <c r="J3587" s="7" t="n">
        <v>65533</v>
      </c>
      <c r="K3587" s="7" t="n">
        <v>0</v>
      </c>
      <c r="L3587" s="7" t="n">
        <v>0</v>
      </c>
      <c r="M3587" s="7" t="n">
        <v>0</v>
      </c>
      <c r="N3587" s="7" t="n">
        <v>0</v>
      </c>
      <c r="O3587" s="7" t="s">
        <v>12</v>
      </c>
    </row>
    <row r="3588" spans="1:15">
      <c r="A3588" t="s">
        <v>4</v>
      </c>
      <c r="B3588" s="4" t="s">
        <v>5</v>
      </c>
      <c r="C3588" s="4" t="s">
        <v>13</v>
      </c>
      <c r="D3588" s="4" t="s">
        <v>10</v>
      </c>
      <c r="E3588" s="4" t="s">
        <v>10</v>
      </c>
      <c r="F3588" s="4" t="s">
        <v>10</v>
      </c>
      <c r="G3588" s="4" t="s">
        <v>10</v>
      </c>
      <c r="H3588" s="4" t="s">
        <v>13</v>
      </c>
    </row>
    <row r="3589" spans="1:15">
      <c r="A3589" t="n">
        <v>29545</v>
      </c>
      <c r="B3589" s="30" t="n">
        <v>25</v>
      </c>
      <c r="C3589" s="7" t="n">
        <v>5</v>
      </c>
      <c r="D3589" s="7" t="n">
        <v>65535</v>
      </c>
      <c r="E3589" s="7" t="n">
        <v>65535</v>
      </c>
      <c r="F3589" s="7" t="n">
        <v>65535</v>
      </c>
      <c r="G3589" s="7" t="n">
        <v>65535</v>
      </c>
      <c r="H3589" s="7" t="n">
        <v>0</v>
      </c>
    </row>
    <row r="3590" spans="1:15">
      <c r="A3590" t="s">
        <v>4</v>
      </c>
      <c r="B3590" s="4" t="s">
        <v>5</v>
      </c>
      <c r="C3590" s="4" t="s">
        <v>10</v>
      </c>
      <c r="D3590" s="4" t="s">
        <v>38</v>
      </c>
      <c r="E3590" s="4" t="s">
        <v>13</v>
      </c>
      <c r="F3590" s="4" t="s">
        <v>13</v>
      </c>
      <c r="G3590" s="4" t="s">
        <v>10</v>
      </c>
      <c r="H3590" s="4" t="s">
        <v>13</v>
      </c>
      <c r="I3590" s="4" t="s">
        <v>38</v>
      </c>
      <c r="J3590" s="4" t="s">
        <v>13</v>
      </c>
      <c r="K3590" s="4" t="s">
        <v>13</v>
      </c>
      <c r="L3590" s="4" t="s">
        <v>13</v>
      </c>
    </row>
    <row r="3591" spans="1:15">
      <c r="A3591" t="n">
        <v>29556</v>
      </c>
      <c r="B3591" s="31" t="n">
        <v>24</v>
      </c>
      <c r="C3591" s="7" t="n">
        <v>65533</v>
      </c>
      <c r="D3591" s="7" t="s">
        <v>273</v>
      </c>
      <c r="E3591" s="7" t="n">
        <v>12</v>
      </c>
      <c r="F3591" s="7" t="n">
        <v>16</v>
      </c>
      <c r="G3591" s="7" t="n">
        <v>3683</v>
      </c>
      <c r="H3591" s="7" t="n">
        <v>7</v>
      </c>
      <c r="I3591" s="7" t="s">
        <v>274</v>
      </c>
      <c r="J3591" s="7" t="n">
        <v>6</v>
      </c>
      <c r="K3591" s="7" t="n">
        <v>2</v>
      </c>
      <c r="L3591" s="7" t="n">
        <v>0</v>
      </c>
    </row>
    <row r="3592" spans="1:15">
      <c r="A3592" t="s">
        <v>4</v>
      </c>
      <c r="B3592" s="4" t="s">
        <v>5</v>
      </c>
    </row>
    <row r="3593" spans="1:15">
      <c r="A3593" t="n">
        <v>29577</v>
      </c>
      <c r="B3593" s="32" t="n">
        <v>28</v>
      </c>
    </row>
    <row r="3594" spans="1:15">
      <c r="A3594" t="s">
        <v>4</v>
      </c>
      <c r="B3594" s="4" t="s">
        <v>5</v>
      </c>
      <c r="C3594" s="4" t="s">
        <v>13</v>
      </c>
    </row>
    <row r="3595" spans="1:15">
      <c r="A3595" t="n">
        <v>29578</v>
      </c>
      <c r="B3595" s="33" t="n">
        <v>27</v>
      </c>
      <c r="C3595" s="7" t="n">
        <v>0</v>
      </c>
    </row>
    <row r="3596" spans="1:15">
      <c r="A3596" t="s">
        <v>4</v>
      </c>
      <c r="B3596" s="4" t="s">
        <v>5</v>
      </c>
      <c r="C3596" s="4" t="s">
        <v>13</v>
      </c>
    </row>
    <row r="3597" spans="1:15">
      <c r="A3597" t="n">
        <v>29580</v>
      </c>
      <c r="B3597" s="33" t="n">
        <v>27</v>
      </c>
      <c r="C3597" s="7" t="n">
        <v>1</v>
      </c>
    </row>
    <row r="3598" spans="1:15">
      <c r="A3598" t="s">
        <v>4</v>
      </c>
      <c r="B3598" s="4" t="s">
        <v>5</v>
      </c>
      <c r="C3598" s="4" t="s">
        <v>13</v>
      </c>
      <c r="D3598" s="4" t="s">
        <v>10</v>
      </c>
      <c r="E3598" s="4" t="s">
        <v>10</v>
      </c>
      <c r="F3598" s="4" t="s">
        <v>10</v>
      </c>
      <c r="G3598" s="4" t="s">
        <v>10</v>
      </c>
      <c r="H3598" s="4" t="s">
        <v>13</v>
      </c>
    </row>
    <row r="3599" spans="1:15">
      <c r="A3599" t="n">
        <v>29582</v>
      </c>
      <c r="B3599" s="30" t="n">
        <v>25</v>
      </c>
      <c r="C3599" s="7" t="n">
        <v>5</v>
      </c>
      <c r="D3599" s="7" t="n">
        <v>65535</v>
      </c>
      <c r="E3599" s="7" t="n">
        <v>65535</v>
      </c>
      <c r="F3599" s="7" t="n">
        <v>65535</v>
      </c>
      <c r="G3599" s="7" t="n">
        <v>65535</v>
      </c>
      <c r="H3599" s="7" t="n">
        <v>0</v>
      </c>
    </row>
    <row r="3600" spans="1:15">
      <c r="A3600" t="s">
        <v>4</v>
      </c>
      <c r="B3600" s="4" t="s">
        <v>5</v>
      </c>
      <c r="C3600" s="4" t="s">
        <v>13</v>
      </c>
      <c r="D3600" s="4" t="s">
        <v>10</v>
      </c>
      <c r="E3600" s="4" t="s">
        <v>9</v>
      </c>
    </row>
    <row r="3601" spans="1:15">
      <c r="A3601" t="n">
        <v>29593</v>
      </c>
      <c r="B3601" s="74" t="n">
        <v>101</v>
      </c>
      <c r="C3601" s="7" t="n">
        <v>0</v>
      </c>
      <c r="D3601" s="7" t="n">
        <v>3683</v>
      </c>
      <c r="E3601" s="7" t="n">
        <v>1</v>
      </c>
    </row>
    <row r="3602" spans="1:15">
      <c r="A3602" t="s">
        <v>4</v>
      </c>
      <c r="B3602" s="4" t="s">
        <v>5</v>
      </c>
      <c r="C3602" s="4" t="s">
        <v>13</v>
      </c>
      <c r="D3602" s="4" t="s">
        <v>10</v>
      </c>
      <c r="E3602" s="4" t="s">
        <v>28</v>
      </c>
    </row>
    <row r="3603" spans="1:15">
      <c r="A3603" t="n">
        <v>29601</v>
      </c>
      <c r="B3603" s="34" t="n">
        <v>58</v>
      </c>
      <c r="C3603" s="7" t="n">
        <v>100</v>
      </c>
      <c r="D3603" s="7" t="n">
        <v>300</v>
      </c>
      <c r="E3603" s="7" t="n">
        <v>0.300000011920929</v>
      </c>
    </row>
    <row r="3604" spans="1:15">
      <c r="A3604" t="s">
        <v>4</v>
      </c>
      <c r="B3604" s="4" t="s">
        <v>5</v>
      </c>
      <c r="C3604" s="4" t="s">
        <v>13</v>
      </c>
      <c r="D3604" s="4" t="s">
        <v>10</v>
      </c>
    </row>
    <row r="3605" spans="1:15">
      <c r="A3605" t="n">
        <v>29609</v>
      </c>
      <c r="B3605" s="34" t="n">
        <v>58</v>
      </c>
      <c r="C3605" s="7" t="n">
        <v>255</v>
      </c>
      <c r="D3605" s="7" t="n">
        <v>0</v>
      </c>
    </row>
    <row r="3606" spans="1:15">
      <c r="A3606" t="s">
        <v>4</v>
      </c>
      <c r="B3606" s="4" t="s">
        <v>5</v>
      </c>
      <c r="C3606" s="4" t="s">
        <v>10</v>
      </c>
    </row>
    <row r="3607" spans="1:15">
      <c r="A3607" t="n">
        <v>29613</v>
      </c>
      <c r="B3607" s="37" t="n">
        <v>16</v>
      </c>
      <c r="C3607" s="7" t="n">
        <v>800</v>
      </c>
    </row>
    <row r="3608" spans="1:15">
      <c r="A3608" t="s">
        <v>4</v>
      </c>
      <c r="B3608" s="4" t="s">
        <v>5</v>
      </c>
      <c r="C3608" s="4" t="s">
        <v>13</v>
      </c>
      <c r="D3608" s="4" t="s">
        <v>10</v>
      </c>
      <c r="E3608" s="4" t="s">
        <v>13</v>
      </c>
      <c r="F3608" s="4" t="s">
        <v>13</v>
      </c>
      <c r="G3608" s="4" t="s">
        <v>27</v>
      </c>
    </row>
    <row r="3609" spans="1:15">
      <c r="A3609" t="n">
        <v>29616</v>
      </c>
      <c r="B3609" s="13" t="n">
        <v>5</v>
      </c>
      <c r="C3609" s="7" t="n">
        <v>30</v>
      </c>
      <c r="D3609" s="7" t="n">
        <v>10381</v>
      </c>
      <c r="E3609" s="7" t="n">
        <v>8</v>
      </c>
      <c r="F3609" s="7" t="n">
        <v>1</v>
      </c>
      <c r="G3609" s="14" t="n">
        <f t="normal" ca="1">A3881</f>
        <v>0</v>
      </c>
    </row>
    <row r="3610" spans="1:15">
      <c r="A3610" t="s">
        <v>4</v>
      </c>
      <c r="B3610" s="4" t="s">
        <v>5</v>
      </c>
      <c r="C3610" s="4" t="s">
        <v>13</v>
      </c>
      <c r="D3610" s="4" t="s">
        <v>28</v>
      </c>
      <c r="E3610" s="4" t="s">
        <v>10</v>
      </c>
      <c r="F3610" s="4" t="s">
        <v>13</v>
      </c>
    </row>
    <row r="3611" spans="1:15">
      <c r="A3611" t="n">
        <v>29626</v>
      </c>
      <c r="B3611" s="16" t="n">
        <v>49</v>
      </c>
      <c r="C3611" s="7" t="n">
        <v>3</v>
      </c>
      <c r="D3611" s="7" t="n">
        <v>0.699999988079071</v>
      </c>
      <c r="E3611" s="7" t="n">
        <v>500</v>
      </c>
      <c r="F3611" s="7" t="n">
        <v>0</v>
      </c>
    </row>
    <row r="3612" spans="1:15">
      <c r="A3612" t="s">
        <v>4</v>
      </c>
      <c r="B3612" s="4" t="s">
        <v>5</v>
      </c>
      <c r="C3612" s="4" t="s">
        <v>13</v>
      </c>
      <c r="D3612" s="4" t="s">
        <v>10</v>
      </c>
    </row>
    <row r="3613" spans="1:15">
      <c r="A3613" t="n">
        <v>29635</v>
      </c>
      <c r="B3613" s="34" t="n">
        <v>58</v>
      </c>
      <c r="C3613" s="7" t="n">
        <v>5</v>
      </c>
      <c r="D3613" s="7" t="n">
        <v>300</v>
      </c>
    </row>
    <row r="3614" spans="1:15">
      <c r="A3614" t="s">
        <v>4</v>
      </c>
      <c r="B3614" s="4" t="s">
        <v>5</v>
      </c>
      <c r="C3614" s="4" t="s">
        <v>28</v>
      </c>
      <c r="D3614" s="4" t="s">
        <v>10</v>
      </c>
    </row>
    <row r="3615" spans="1:15">
      <c r="A3615" t="n">
        <v>29639</v>
      </c>
      <c r="B3615" s="35" t="n">
        <v>103</v>
      </c>
      <c r="C3615" s="7" t="n">
        <v>0</v>
      </c>
      <c r="D3615" s="7" t="n">
        <v>300</v>
      </c>
    </row>
    <row r="3616" spans="1:15">
      <c r="A3616" t="s">
        <v>4</v>
      </c>
      <c r="B3616" s="4" t="s">
        <v>5</v>
      </c>
      <c r="C3616" s="4" t="s">
        <v>13</v>
      </c>
      <c r="D3616" s="4" t="s">
        <v>10</v>
      </c>
    </row>
    <row r="3617" spans="1:7">
      <c r="A3617" t="n">
        <v>29646</v>
      </c>
      <c r="B3617" s="34" t="n">
        <v>58</v>
      </c>
      <c r="C3617" s="7" t="n">
        <v>10</v>
      </c>
      <c r="D3617" s="7" t="n">
        <v>300</v>
      </c>
    </row>
    <row r="3618" spans="1:7">
      <c r="A3618" t="s">
        <v>4</v>
      </c>
      <c r="B3618" s="4" t="s">
        <v>5</v>
      </c>
      <c r="C3618" s="4" t="s">
        <v>13</v>
      </c>
      <c r="D3618" s="4" t="s">
        <v>10</v>
      </c>
    </row>
    <row r="3619" spans="1:7">
      <c r="A3619" t="n">
        <v>29650</v>
      </c>
      <c r="B3619" s="34" t="n">
        <v>58</v>
      </c>
      <c r="C3619" s="7" t="n">
        <v>12</v>
      </c>
      <c r="D3619" s="7" t="n">
        <v>0</v>
      </c>
    </row>
    <row r="3620" spans="1:7">
      <c r="A3620" t="s">
        <v>4</v>
      </c>
      <c r="B3620" s="4" t="s">
        <v>5</v>
      </c>
      <c r="C3620" s="4" t="s">
        <v>13</v>
      </c>
      <c r="D3620" s="4" t="s">
        <v>13</v>
      </c>
      <c r="E3620" s="4" t="s">
        <v>13</v>
      </c>
      <c r="F3620" s="4" t="s">
        <v>13</v>
      </c>
    </row>
    <row r="3621" spans="1:7">
      <c r="A3621" t="n">
        <v>29654</v>
      </c>
      <c r="B3621" s="8" t="n">
        <v>14</v>
      </c>
      <c r="C3621" s="7" t="n">
        <v>0</v>
      </c>
      <c r="D3621" s="7" t="n">
        <v>0</v>
      </c>
      <c r="E3621" s="7" t="n">
        <v>0</v>
      </c>
      <c r="F3621" s="7" t="n">
        <v>4</v>
      </c>
    </row>
    <row r="3622" spans="1:7">
      <c r="A3622" t="s">
        <v>4</v>
      </c>
      <c r="B3622" s="4" t="s">
        <v>5</v>
      </c>
      <c r="C3622" s="4" t="s">
        <v>13</v>
      </c>
      <c r="D3622" s="4" t="s">
        <v>10</v>
      </c>
      <c r="E3622" s="4" t="s">
        <v>10</v>
      </c>
      <c r="F3622" s="4" t="s">
        <v>13</v>
      </c>
    </row>
    <row r="3623" spans="1:7">
      <c r="A3623" t="n">
        <v>29659</v>
      </c>
      <c r="B3623" s="30" t="n">
        <v>25</v>
      </c>
      <c r="C3623" s="7" t="n">
        <v>1</v>
      </c>
      <c r="D3623" s="7" t="n">
        <v>65535</v>
      </c>
      <c r="E3623" s="7" t="n">
        <v>420</v>
      </c>
      <c r="F3623" s="7" t="n">
        <v>5</v>
      </c>
    </row>
    <row r="3624" spans="1:7">
      <c r="A3624" t="s">
        <v>4</v>
      </c>
      <c r="B3624" s="4" t="s">
        <v>5</v>
      </c>
      <c r="C3624" s="4" t="s">
        <v>13</v>
      </c>
      <c r="D3624" s="4" t="s">
        <v>10</v>
      </c>
      <c r="E3624" s="4" t="s">
        <v>6</v>
      </c>
    </row>
    <row r="3625" spans="1:7">
      <c r="A3625" t="n">
        <v>29666</v>
      </c>
      <c r="B3625" s="36" t="n">
        <v>51</v>
      </c>
      <c r="C3625" s="7" t="n">
        <v>4</v>
      </c>
      <c r="D3625" s="7" t="n">
        <v>0</v>
      </c>
      <c r="E3625" s="7" t="s">
        <v>208</v>
      </c>
    </row>
    <row r="3626" spans="1:7">
      <c r="A3626" t="s">
        <v>4</v>
      </c>
      <c r="B3626" s="4" t="s">
        <v>5</v>
      </c>
      <c r="C3626" s="4" t="s">
        <v>10</v>
      </c>
    </row>
    <row r="3627" spans="1:7">
      <c r="A3627" t="n">
        <v>29680</v>
      </c>
      <c r="B3627" s="37" t="n">
        <v>16</v>
      </c>
      <c r="C3627" s="7" t="n">
        <v>0</v>
      </c>
    </row>
    <row r="3628" spans="1:7">
      <c r="A3628" t="s">
        <v>4</v>
      </c>
      <c r="B3628" s="4" t="s">
        <v>5</v>
      </c>
      <c r="C3628" s="4" t="s">
        <v>10</v>
      </c>
      <c r="D3628" s="4" t="s">
        <v>38</v>
      </c>
      <c r="E3628" s="4" t="s">
        <v>13</v>
      </c>
      <c r="F3628" s="4" t="s">
        <v>13</v>
      </c>
    </row>
    <row r="3629" spans="1:7">
      <c r="A3629" t="n">
        <v>29683</v>
      </c>
      <c r="B3629" s="38" t="n">
        <v>26</v>
      </c>
      <c r="C3629" s="7" t="n">
        <v>0</v>
      </c>
      <c r="D3629" s="7" t="s">
        <v>275</v>
      </c>
      <c r="E3629" s="7" t="n">
        <v>2</v>
      </c>
      <c r="F3629" s="7" t="n">
        <v>0</v>
      </c>
    </row>
    <row r="3630" spans="1:7">
      <c r="A3630" t="s">
        <v>4</v>
      </c>
      <c r="B3630" s="4" t="s">
        <v>5</v>
      </c>
    </row>
    <row r="3631" spans="1:7">
      <c r="A3631" t="n">
        <v>29734</v>
      </c>
      <c r="B3631" s="32" t="n">
        <v>28</v>
      </c>
    </row>
    <row r="3632" spans="1:7">
      <c r="A3632" t="s">
        <v>4</v>
      </c>
      <c r="B3632" s="4" t="s">
        <v>5</v>
      </c>
      <c r="C3632" s="4" t="s">
        <v>13</v>
      </c>
      <c r="D3632" s="50" t="s">
        <v>63</v>
      </c>
      <c r="E3632" s="4" t="s">
        <v>5</v>
      </c>
      <c r="F3632" s="4" t="s">
        <v>13</v>
      </c>
      <c r="G3632" s="4" t="s">
        <v>10</v>
      </c>
      <c r="H3632" s="50" t="s">
        <v>64</v>
      </c>
      <c r="I3632" s="4" t="s">
        <v>13</v>
      </c>
      <c r="J3632" s="4" t="s">
        <v>27</v>
      </c>
    </row>
    <row r="3633" spans="1:10">
      <c r="A3633" t="n">
        <v>29735</v>
      </c>
      <c r="B3633" s="13" t="n">
        <v>5</v>
      </c>
      <c r="C3633" s="7" t="n">
        <v>28</v>
      </c>
      <c r="D3633" s="50" t="s">
        <v>3</v>
      </c>
      <c r="E3633" s="52" t="n">
        <v>64</v>
      </c>
      <c r="F3633" s="7" t="n">
        <v>5</v>
      </c>
      <c r="G3633" s="7" t="n">
        <v>2</v>
      </c>
      <c r="H3633" s="50" t="s">
        <v>3</v>
      </c>
      <c r="I3633" s="7" t="n">
        <v>1</v>
      </c>
      <c r="J3633" s="14" t="n">
        <f t="normal" ca="1">A3645</f>
        <v>0</v>
      </c>
    </row>
    <row r="3634" spans="1:10">
      <c r="A3634" t="s">
        <v>4</v>
      </c>
      <c r="B3634" s="4" t="s">
        <v>5</v>
      </c>
      <c r="C3634" s="4" t="s">
        <v>13</v>
      </c>
      <c r="D3634" s="4" t="s">
        <v>10</v>
      </c>
      <c r="E3634" s="4" t="s">
        <v>10</v>
      </c>
      <c r="F3634" s="4" t="s">
        <v>13</v>
      </c>
    </row>
    <row r="3635" spans="1:10">
      <c r="A3635" t="n">
        <v>29746</v>
      </c>
      <c r="B3635" s="30" t="n">
        <v>25</v>
      </c>
      <c r="C3635" s="7" t="n">
        <v>1</v>
      </c>
      <c r="D3635" s="7" t="n">
        <v>160</v>
      </c>
      <c r="E3635" s="7" t="n">
        <v>570</v>
      </c>
      <c r="F3635" s="7" t="n">
        <v>1</v>
      </c>
    </row>
    <row r="3636" spans="1:10">
      <c r="A3636" t="s">
        <v>4</v>
      </c>
      <c r="B3636" s="4" t="s">
        <v>5</v>
      </c>
      <c r="C3636" s="4" t="s">
        <v>13</v>
      </c>
      <c r="D3636" s="4" t="s">
        <v>10</v>
      </c>
      <c r="E3636" s="4" t="s">
        <v>6</v>
      </c>
    </row>
    <row r="3637" spans="1:10">
      <c r="A3637" t="n">
        <v>29753</v>
      </c>
      <c r="B3637" s="36" t="n">
        <v>51</v>
      </c>
      <c r="C3637" s="7" t="n">
        <v>4</v>
      </c>
      <c r="D3637" s="7" t="n">
        <v>2</v>
      </c>
      <c r="E3637" s="7" t="s">
        <v>276</v>
      </c>
    </row>
    <row r="3638" spans="1:10">
      <c r="A3638" t="s">
        <v>4</v>
      </c>
      <c r="B3638" s="4" t="s">
        <v>5</v>
      </c>
      <c r="C3638" s="4" t="s">
        <v>10</v>
      </c>
    </row>
    <row r="3639" spans="1:10">
      <c r="A3639" t="n">
        <v>29767</v>
      </c>
      <c r="B3639" s="37" t="n">
        <v>16</v>
      </c>
      <c r="C3639" s="7" t="n">
        <v>0</v>
      </c>
    </row>
    <row r="3640" spans="1:10">
      <c r="A3640" t="s">
        <v>4</v>
      </c>
      <c r="B3640" s="4" t="s">
        <v>5</v>
      </c>
      <c r="C3640" s="4" t="s">
        <v>10</v>
      </c>
      <c r="D3640" s="4" t="s">
        <v>38</v>
      </c>
      <c r="E3640" s="4" t="s">
        <v>13</v>
      </c>
      <c r="F3640" s="4" t="s">
        <v>13</v>
      </c>
    </row>
    <row r="3641" spans="1:10">
      <c r="A3641" t="n">
        <v>29770</v>
      </c>
      <c r="B3641" s="38" t="n">
        <v>26</v>
      </c>
      <c r="C3641" s="7" t="n">
        <v>2</v>
      </c>
      <c r="D3641" s="7" t="s">
        <v>277</v>
      </c>
      <c r="E3641" s="7" t="n">
        <v>2</v>
      </c>
      <c r="F3641" s="7" t="n">
        <v>0</v>
      </c>
    </row>
    <row r="3642" spans="1:10">
      <c r="A3642" t="s">
        <v>4</v>
      </c>
      <c r="B3642" s="4" t="s">
        <v>5</v>
      </c>
    </row>
    <row r="3643" spans="1:10">
      <c r="A3643" t="n">
        <v>29805</v>
      </c>
      <c r="B3643" s="32" t="n">
        <v>28</v>
      </c>
    </row>
    <row r="3644" spans="1:10">
      <c r="A3644" t="s">
        <v>4</v>
      </c>
      <c r="B3644" s="4" t="s">
        <v>5</v>
      </c>
      <c r="C3644" s="4" t="s">
        <v>13</v>
      </c>
      <c r="D3644" s="50" t="s">
        <v>63</v>
      </c>
      <c r="E3644" s="4" t="s">
        <v>5</v>
      </c>
      <c r="F3644" s="4" t="s">
        <v>13</v>
      </c>
      <c r="G3644" s="4" t="s">
        <v>10</v>
      </c>
      <c r="H3644" s="50" t="s">
        <v>64</v>
      </c>
      <c r="I3644" s="4" t="s">
        <v>13</v>
      </c>
      <c r="J3644" s="4" t="s">
        <v>27</v>
      </c>
    </row>
    <row r="3645" spans="1:10">
      <c r="A3645" t="n">
        <v>29806</v>
      </c>
      <c r="B3645" s="13" t="n">
        <v>5</v>
      </c>
      <c r="C3645" s="7" t="n">
        <v>28</v>
      </c>
      <c r="D3645" s="50" t="s">
        <v>3</v>
      </c>
      <c r="E3645" s="52" t="n">
        <v>64</v>
      </c>
      <c r="F3645" s="7" t="n">
        <v>5</v>
      </c>
      <c r="G3645" s="7" t="n">
        <v>1</v>
      </c>
      <c r="H3645" s="50" t="s">
        <v>3</v>
      </c>
      <c r="I3645" s="7" t="n">
        <v>1</v>
      </c>
      <c r="J3645" s="14" t="n">
        <f t="normal" ca="1">A3657</f>
        <v>0</v>
      </c>
    </row>
    <row r="3646" spans="1:10">
      <c r="A3646" t="s">
        <v>4</v>
      </c>
      <c r="B3646" s="4" t="s">
        <v>5</v>
      </c>
      <c r="C3646" s="4" t="s">
        <v>13</v>
      </c>
      <c r="D3646" s="4" t="s">
        <v>10</v>
      </c>
      <c r="E3646" s="4" t="s">
        <v>10</v>
      </c>
      <c r="F3646" s="4" t="s">
        <v>13</v>
      </c>
    </row>
    <row r="3647" spans="1:10">
      <c r="A3647" t="n">
        <v>29817</v>
      </c>
      <c r="B3647" s="30" t="n">
        <v>25</v>
      </c>
      <c r="C3647" s="7" t="n">
        <v>1</v>
      </c>
      <c r="D3647" s="7" t="n">
        <v>160</v>
      </c>
      <c r="E3647" s="7" t="n">
        <v>570</v>
      </c>
      <c r="F3647" s="7" t="n">
        <v>2</v>
      </c>
    </row>
    <row r="3648" spans="1:10">
      <c r="A3648" t="s">
        <v>4</v>
      </c>
      <c r="B3648" s="4" t="s">
        <v>5</v>
      </c>
      <c r="C3648" s="4" t="s">
        <v>13</v>
      </c>
      <c r="D3648" s="4" t="s">
        <v>10</v>
      </c>
      <c r="E3648" s="4" t="s">
        <v>6</v>
      </c>
    </row>
    <row r="3649" spans="1:10">
      <c r="A3649" t="n">
        <v>29824</v>
      </c>
      <c r="B3649" s="36" t="n">
        <v>51</v>
      </c>
      <c r="C3649" s="7" t="n">
        <v>4</v>
      </c>
      <c r="D3649" s="7" t="n">
        <v>1</v>
      </c>
      <c r="E3649" s="7" t="s">
        <v>40</v>
      </c>
    </row>
    <row r="3650" spans="1:10">
      <c r="A3650" t="s">
        <v>4</v>
      </c>
      <c r="B3650" s="4" t="s">
        <v>5</v>
      </c>
      <c r="C3650" s="4" t="s">
        <v>10</v>
      </c>
    </row>
    <row r="3651" spans="1:10">
      <c r="A3651" t="n">
        <v>29837</v>
      </c>
      <c r="B3651" s="37" t="n">
        <v>16</v>
      </c>
      <c r="C3651" s="7" t="n">
        <v>0</v>
      </c>
    </row>
    <row r="3652" spans="1:10">
      <c r="A3652" t="s">
        <v>4</v>
      </c>
      <c r="B3652" s="4" t="s">
        <v>5</v>
      </c>
      <c r="C3652" s="4" t="s">
        <v>10</v>
      </c>
      <c r="D3652" s="4" t="s">
        <v>38</v>
      </c>
      <c r="E3652" s="4" t="s">
        <v>13</v>
      </c>
      <c r="F3652" s="4" t="s">
        <v>13</v>
      </c>
    </row>
    <row r="3653" spans="1:10">
      <c r="A3653" t="n">
        <v>29840</v>
      </c>
      <c r="B3653" s="38" t="n">
        <v>26</v>
      </c>
      <c r="C3653" s="7" t="n">
        <v>1</v>
      </c>
      <c r="D3653" s="7" t="s">
        <v>278</v>
      </c>
      <c r="E3653" s="7" t="n">
        <v>2</v>
      </c>
      <c r="F3653" s="7" t="n">
        <v>0</v>
      </c>
    </row>
    <row r="3654" spans="1:10">
      <c r="A3654" t="s">
        <v>4</v>
      </c>
      <c r="B3654" s="4" t="s">
        <v>5</v>
      </c>
    </row>
    <row r="3655" spans="1:10">
      <c r="A3655" t="n">
        <v>29927</v>
      </c>
      <c r="B3655" s="32" t="n">
        <v>28</v>
      </c>
    </row>
    <row r="3656" spans="1:10">
      <c r="A3656" t="s">
        <v>4</v>
      </c>
      <c r="B3656" s="4" t="s">
        <v>5</v>
      </c>
      <c r="C3656" s="4" t="s">
        <v>13</v>
      </c>
      <c r="D3656" s="50" t="s">
        <v>63</v>
      </c>
      <c r="E3656" s="4" t="s">
        <v>5</v>
      </c>
      <c r="F3656" s="4" t="s">
        <v>13</v>
      </c>
      <c r="G3656" s="4" t="s">
        <v>10</v>
      </c>
      <c r="H3656" s="50" t="s">
        <v>64</v>
      </c>
      <c r="I3656" s="4" t="s">
        <v>13</v>
      </c>
      <c r="J3656" s="4" t="s">
        <v>27</v>
      </c>
    </row>
    <row r="3657" spans="1:10">
      <c r="A3657" t="n">
        <v>29928</v>
      </c>
      <c r="B3657" s="13" t="n">
        <v>5</v>
      </c>
      <c r="C3657" s="7" t="n">
        <v>28</v>
      </c>
      <c r="D3657" s="50" t="s">
        <v>3</v>
      </c>
      <c r="E3657" s="52" t="n">
        <v>64</v>
      </c>
      <c r="F3657" s="7" t="n">
        <v>5</v>
      </c>
      <c r="G3657" s="7" t="n">
        <v>6</v>
      </c>
      <c r="H3657" s="50" t="s">
        <v>3</v>
      </c>
      <c r="I3657" s="7" t="n">
        <v>1</v>
      </c>
      <c r="J3657" s="14" t="n">
        <f t="normal" ca="1">A3669</f>
        <v>0</v>
      </c>
    </row>
    <row r="3658" spans="1:10">
      <c r="A3658" t="s">
        <v>4</v>
      </c>
      <c r="B3658" s="4" t="s">
        <v>5</v>
      </c>
      <c r="C3658" s="4" t="s">
        <v>13</v>
      </c>
      <c r="D3658" s="4" t="s">
        <v>10</v>
      </c>
      <c r="E3658" s="4" t="s">
        <v>10</v>
      </c>
      <c r="F3658" s="4" t="s">
        <v>13</v>
      </c>
    </row>
    <row r="3659" spans="1:10">
      <c r="A3659" t="n">
        <v>29939</v>
      </c>
      <c r="B3659" s="30" t="n">
        <v>25</v>
      </c>
      <c r="C3659" s="7" t="n">
        <v>1</v>
      </c>
      <c r="D3659" s="7" t="n">
        <v>60</v>
      </c>
      <c r="E3659" s="7" t="n">
        <v>500</v>
      </c>
      <c r="F3659" s="7" t="n">
        <v>1</v>
      </c>
    </row>
    <row r="3660" spans="1:10">
      <c r="A3660" t="s">
        <v>4</v>
      </c>
      <c r="B3660" s="4" t="s">
        <v>5</v>
      </c>
      <c r="C3660" s="4" t="s">
        <v>13</v>
      </c>
      <c r="D3660" s="4" t="s">
        <v>10</v>
      </c>
      <c r="E3660" s="4" t="s">
        <v>6</v>
      </c>
    </row>
    <row r="3661" spans="1:10">
      <c r="A3661" t="n">
        <v>29946</v>
      </c>
      <c r="B3661" s="36" t="n">
        <v>51</v>
      </c>
      <c r="C3661" s="7" t="n">
        <v>4</v>
      </c>
      <c r="D3661" s="7" t="n">
        <v>6</v>
      </c>
      <c r="E3661" s="7" t="s">
        <v>137</v>
      </c>
    </row>
    <row r="3662" spans="1:10">
      <c r="A3662" t="s">
        <v>4</v>
      </c>
      <c r="B3662" s="4" t="s">
        <v>5</v>
      </c>
      <c r="C3662" s="4" t="s">
        <v>10</v>
      </c>
    </row>
    <row r="3663" spans="1:10">
      <c r="A3663" t="n">
        <v>29960</v>
      </c>
      <c r="B3663" s="37" t="n">
        <v>16</v>
      </c>
      <c r="C3663" s="7" t="n">
        <v>0</v>
      </c>
    </row>
    <row r="3664" spans="1:10">
      <c r="A3664" t="s">
        <v>4</v>
      </c>
      <c r="B3664" s="4" t="s">
        <v>5</v>
      </c>
      <c r="C3664" s="4" t="s">
        <v>10</v>
      </c>
      <c r="D3664" s="4" t="s">
        <v>38</v>
      </c>
      <c r="E3664" s="4" t="s">
        <v>13</v>
      </c>
      <c r="F3664" s="4" t="s">
        <v>13</v>
      </c>
    </row>
    <row r="3665" spans="1:10">
      <c r="A3665" t="n">
        <v>29963</v>
      </c>
      <c r="B3665" s="38" t="n">
        <v>26</v>
      </c>
      <c r="C3665" s="7" t="n">
        <v>6</v>
      </c>
      <c r="D3665" s="7" t="s">
        <v>279</v>
      </c>
      <c r="E3665" s="7" t="n">
        <v>2</v>
      </c>
      <c r="F3665" s="7" t="n">
        <v>0</v>
      </c>
    </row>
    <row r="3666" spans="1:10">
      <c r="A3666" t="s">
        <v>4</v>
      </c>
      <c r="B3666" s="4" t="s">
        <v>5</v>
      </c>
    </row>
    <row r="3667" spans="1:10">
      <c r="A3667" t="n">
        <v>30002</v>
      </c>
      <c r="B3667" s="32" t="n">
        <v>28</v>
      </c>
    </row>
    <row r="3668" spans="1:10">
      <c r="A3668" t="s">
        <v>4</v>
      </c>
      <c r="B3668" s="4" t="s">
        <v>5</v>
      </c>
      <c r="C3668" s="4" t="s">
        <v>13</v>
      </c>
      <c r="D3668" s="50" t="s">
        <v>63</v>
      </c>
      <c r="E3668" s="4" t="s">
        <v>5</v>
      </c>
      <c r="F3668" s="4" t="s">
        <v>13</v>
      </c>
      <c r="G3668" s="4" t="s">
        <v>10</v>
      </c>
      <c r="H3668" s="50" t="s">
        <v>64</v>
      </c>
      <c r="I3668" s="4" t="s">
        <v>13</v>
      </c>
      <c r="J3668" s="4" t="s">
        <v>27</v>
      </c>
    </row>
    <row r="3669" spans="1:10">
      <c r="A3669" t="n">
        <v>30003</v>
      </c>
      <c r="B3669" s="13" t="n">
        <v>5</v>
      </c>
      <c r="C3669" s="7" t="n">
        <v>28</v>
      </c>
      <c r="D3669" s="50" t="s">
        <v>3</v>
      </c>
      <c r="E3669" s="52" t="n">
        <v>64</v>
      </c>
      <c r="F3669" s="7" t="n">
        <v>5</v>
      </c>
      <c r="G3669" s="7" t="n">
        <v>8</v>
      </c>
      <c r="H3669" s="50" t="s">
        <v>3</v>
      </c>
      <c r="I3669" s="7" t="n">
        <v>1</v>
      </c>
      <c r="J3669" s="14" t="n">
        <f t="normal" ca="1">A3681</f>
        <v>0</v>
      </c>
    </row>
    <row r="3670" spans="1:10">
      <c r="A3670" t="s">
        <v>4</v>
      </c>
      <c r="B3670" s="4" t="s">
        <v>5</v>
      </c>
      <c r="C3670" s="4" t="s">
        <v>13</v>
      </c>
      <c r="D3670" s="4" t="s">
        <v>10</v>
      </c>
      <c r="E3670" s="4" t="s">
        <v>10</v>
      </c>
      <c r="F3670" s="4" t="s">
        <v>13</v>
      </c>
    </row>
    <row r="3671" spans="1:10">
      <c r="A3671" t="n">
        <v>30014</v>
      </c>
      <c r="B3671" s="30" t="n">
        <v>25</v>
      </c>
      <c r="C3671" s="7" t="n">
        <v>1</v>
      </c>
      <c r="D3671" s="7" t="n">
        <v>260</v>
      </c>
      <c r="E3671" s="7" t="n">
        <v>640</v>
      </c>
      <c r="F3671" s="7" t="n">
        <v>1</v>
      </c>
    </row>
    <row r="3672" spans="1:10">
      <c r="A3672" t="s">
        <v>4</v>
      </c>
      <c r="B3672" s="4" t="s">
        <v>5</v>
      </c>
      <c r="C3672" s="4" t="s">
        <v>13</v>
      </c>
      <c r="D3672" s="4" t="s">
        <v>10</v>
      </c>
      <c r="E3672" s="4" t="s">
        <v>6</v>
      </c>
    </row>
    <row r="3673" spans="1:10">
      <c r="A3673" t="n">
        <v>30021</v>
      </c>
      <c r="B3673" s="36" t="n">
        <v>51</v>
      </c>
      <c r="C3673" s="7" t="n">
        <v>4</v>
      </c>
      <c r="D3673" s="7" t="n">
        <v>8</v>
      </c>
      <c r="E3673" s="7" t="s">
        <v>280</v>
      </c>
    </row>
    <row r="3674" spans="1:10">
      <c r="A3674" t="s">
        <v>4</v>
      </c>
      <c r="B3674" s="4" t="s">
        <v>5</v>
      </c>
      <c r="C3674" s="4" t="s">
        <v>10</v>
      </c>
    </row>
    <row r="3675" spans="1:10">
      <c r="A3675" t="n">
        <v>30034</v>
      </c>
      <c r="B3675" s="37" t="n">
        <v>16</v>
      </c>
      <c r="C3675" s="7" t="n">
        <v>0</v>
      </c>
    </row>
    <row r="3676" spans="1:10">
      <c r="A3676" t="s">
        <v>4</v>
      </c>
      <c r="B3676" s="4" t="s">
        <v>5</v>
      </c>
      <c r="C3676" s="4" t="s">
        <v>10</v>
      </c>
      <c r="D3676" s="4" t="s">
        <v>38</v>
      </c>
      <c r="E3676" s="4" t="s">
        <v>13</v>
      </c>
      <c r="F3676" s="4" t="s">
        <v>13</v>
      </c>
    </row>
    <row r="3677" spans="1:10">
      <c r="A3677" t="n">
        <v>30037</v>
      </c>
      <c r="B3677" s="38" t="n">
        <v>26</v>
      </c>
      <c r="C3677" s="7" t="n">
        <v>8</v>
      </c>
      <c r="D3677" s="7" t="s">
        <v>281</v>
      </c>
      <c r="E3677" s="7" t="n">
        <v>2</v>
      </c>
      <c r="F3677" s="7" t="n">
        <v>0</v>
      </c>
    </row>
    <row r="3678" spans="1:10">
      <c r="A3678" t="s">
        <v>4</v>
      </c>
      <c r="B3678" s="4" t="s">
        <v>5</v>
      </c>
    </row>
    <row r="3679" spans="1:10">
      <c r="A3679" t="n">
        <v>30091</v>
      </c>
      <c r="B3679" s="32" t="n">
        <v>28</v>
      </c>
    </row>
    <row r="3680" spans="1:10">
      <c r="A3680" t="s">
        <v>4</v>
      </c>
      <c r="B3680" s="4" t="s">
        <v>5</v>
      </c>
      <c r="C3680" s="4" t="s">
        <v>13</v>
      </c>
      <c r="D3680" s="50" t="s">
        <v>63</v>
      </c>
      <c r="E3680" s="4" t="s">
        <v>5</v>
      </c>
      <c r="F3680" s="4" t="s">
        <v>13</v>
      </c>
      <c r="G3680" s="4" t="s">
        <v>10</v>
      </c>
      <c r="H3680" s="50" t="s">
        <v>64</v>
      </c>
      <c r="I3680" s="4" t="s">
        <v>13</v>
      </c>
      <c r="J3680" s="4" t="s">
        <v>27</v>
      </c>
    </row>
    <row r="3681" spans="1:10">
      <c r="A3681" t="n">
        <v>30092</v>
      </c>
      <c r="B3681" s="13" t="n">
        <v>5</v>
      </c>
      <c r="C3681" s="7" t="n">
        <v>28</v>
      </c>
      <c r="D3681" s="50" t="s">
        <v>3</v>
      </c>
      <c r="E3681" s="52" t="n">
        <v>64</v>
      </c>
      <c r="F3681" s="7" t="n">
        <v>5</v>
      </c>
      <c r="G3681" s="7" t="n">
        <v>3</v>
      </c>
      <c r="H3681" s="50" t="s">
        <v>3</v>
      </c>
      <c r="I3681" s="7" t="n">
        <v>1</v>
      </c>
      <c r="J3681" s="14" t="n">
        <f t="normal" ca="1">A3693</f>
        <v>0</v>
      </c>
    </row>
    <row r="3682" spans="1:10">
      <c r="A3682" t="s">
        <v>4</v>
      </c>
      <c r="B3682" s="4" t="s">
        <v>5</v>
      </c>
      <c r="C3682" s="4" t="s">
        <v>13</v>
      </c>
      <c r="D3682" s="4" t="s">
        <v>10</v>
      </c>
      <c r="E3682" s="4" t="s">
        <v>10</v>
      </c>
      <c r="F3682" s="4" t="s">
        <v>13</v>
      </c>
    </row>
    <row r="3683" spans="1:10">
      <c r="A3683" t="n">
        <v>30103</v>
      </c>
      <c r="B3683" s="30" t="n">
        <v>25</v>
      </c>
      <c r="C3683" s="7" t="n">
        <v>1</v>
      </c>
      <c r="D3683" s="7" t="n">
        <v>260</v>
      </c>
      <c r="E3683" s="7" t="n">
        <v>640</v>
      </c>
      <c r="F3683" s="7" t="n">
        <v>2</v>
      </c>
    </row>
    <row r="3684" spans="1:10">
      <c r="A3684" t="s">
        <v>4</v>
      </c>
      <c r="B3684" s="4" t="s">
        <v>5</v>
      </c>
      <c r="C3684" s="4" t="s">
        <v>13</v>
      </c>
      <c r="D3684" s="4" t="s">
        <v>10</v>
      </c>
      <c r="E3684" s="4" t="s">
        <v>6</v>
      </c>
    </row>
    <row r="3685" spans="1:10">
      <c r="A3685" t="n">
        <v>30110</v>
      </c>
      <c r="B3685" s="36" t="n">
        <v>51</v>
      </c>
      <c r="C3685" s="7" t="n">
        <v>4</v>
      </c>
      <c r="D3685" s="7" t="n">
        <v>3</v>
      </c>
      <c r="E3685" s="7" t="s">
        <v>282</v>
      </c>
    </row>
    <row r="3686" spans="1:10">
      <c r="A3686" t="s">
        <v>4</v>
      </c>
      <c r="B3686" s="4" t="s">
        <v>5</v>
      </c>
      <c r="C3686" s="4" t="s">
        <v>10</v>
      </c>
    </row>
    <row r="3687" spans="1:10">
      <c r="A3687" t="n">
        <v>30124</v>
      </c>
      <c r="B3687" s="37" t="n">
        <v>16</v>
      </c>
      <c r="C3687" s="7" t="n">
        <v>0</v>
      </c>
    </row>
    <row r="3688" spans="1:10">
      <c r="A3688" t="s">
        <v>4</v>
      </c>
      <c r="B3688" s="4" t="s">
        <v>5</v>
      </c>
      <c r="C3688" s="4" t="s">
        <v>10</v>
      </c>
      <c r="D3688" s="4" t="s">
        <v>38</v>
      </c>
      <c r="E3688" s="4" t="s">
        <v>13</v>
      </c>
      <c r="F3688" s="4" t="s">
        <v>13</v>
      </c>
    </row>
    <row r="3689" spans="1:10">
      <c r="A3689" t="n">
        <v>30127</v>
      </c>
      <c r="B3689" s="38" t="n">
        <v>26</v>
      </c>
      <c r="C3689" s="7" t="n">
        <v>3</v>
      </c>
      <c r="D3689" s="7" t="s">
        <v>283</v>
      </c>
      <c r="E3689" s="7" t="n">
        <v>2</v>
      </c>
      <c r="F3689" s="7" t="n">
        <v>0</v>
      </c>
    </row>
    <row r="3690" spans="1:10">
      <c r="A3690" t="s">
        <v>4</v>
      </c>
      <c r="B3690" s="4" t="s">
        <v>5</v>
      </c>
    </row>
    <row r="3691" spans="1:10">
      <c r="A3691" t="n">
        <v>30209</v>
      </c>
      <c r="B3691" s="32" t="n">
        <v>28</v>
      </c>
    </row>
    <row r="3692" spans="1:10">
      <c r="A3692" t="s">
        <v>4</v>
      </c>
      <c r="B3692" s="4" t="s">
        <v>5</v>
      </c>
      <c r="C3692" s="4" t="s">
        <v>13</v>
      </c>
      <c r="D3692" s="50" t="s">
        <v>63</v>
      </c>
      <c r="E3692" s="4" t="s">
        <v>5</v>
      </c>
      <c r="F3692" s="4" t="s">
        <v>13</v>
      </c>
      <c r="G3692" s="4" t="s">
        <v>10</v>
      </c>
      <c r="H3692" s="50" t="s">
        <v>64</v>
      </c>
      <c r="I3692" s="4" t="s">
        <v>13</v>
      </c>
      <c r="J3692" s="4" t="s">
        <v>27</v>
      </c>
    </row>
    <row r="3693" spans="1:10">
      <c r="A3693" t="n">
        <v>30210</v>
      </c>
      <c r="B3693" s="13" t="n">
        <v>5</v>
      </c>
      <c r="C3693" s="7" t="n">
        <v>28</v>
      </c>
      <c r="D3693" s="50" t="s">
        <v>3</v>
      </c>
      <c r="E3693" s="52" t="n">
        <v>64</v>
      </c>
      <c r="F3693" s="7" t="n">
        <v>5</v>
      </c>
      <c r="G3693" s="7" t="n">
        <v>9</v>
      </c>
      <c r="H3693" s="50" t="s">
        <v>3</v>
      </c>
      <c r="I3693" s="7" t="n">
        <v>1</v>
      </c>
      <c r="J3693" s="14" t="n">
        <f t="normal" ca="1">A3705</f>
        <v>0</v>
      </c>
    </row>
    <row r="3694" spans="1:10">
      <c r="A3694" t="s">
        <v>4</v>
      </c>
      <c r="B3694" s="4" t="s">
        <v>5</v>
      </c>
      <c r="C3694" s="4" t="s">
        <v>13</v>
      </c>
      <c r="D3694" s="4" t="s">
        <v>10</v>
      </c>
      <c r="E3694" s="4" t="s">
        <v>10</v>
      </c>
      <c r="F3694" s="4" t="s">
        <v>13</v>
      </c>
    </row>
    <row r="3695" spans="1:10">
      <c r="A3695" t="n">
        <v>30221</v>
      </c>
      <c r="B3695" s="30" t="n">
        <v>25</v>
      </c>
      <c r="C3695" s="7" t="n">
        <v>1</v>
      </c>
      <c r="D3695" s="7" t="n">
        <v>60</v>
      </c>
      <c r="E3695" s="7" t="n">
        <v>500</v>
      </c>
      <c r="F3695" s="7" t="n">
        <v>2</v>
      </c>
    </row>
    <row r="3696" spans="1:10">
      <c r="A3696" t="s">
        <v>4</v>
      </c>
      <c r="B3696" s="4" t="s">
        <v>5</v>
      </c>
      <c r="C3696" s="4" t="s">
        <v>13</v>
      </c>
      <c r="D3696" s="4" t="s">
        <v>10</v>
      </c>
      <c r="E3696" s="4" t="s">
        <v>6</v>
      </c>
    </row>
    <row r="3697" spans="1:10">
      <c r="A3697" t="n">
        <v>30228</v>
      </c>
      <c r="B3697" s="36" t="n">
        <v>51</v>
      </c>
      <c r="C3697" s="7" t="n">
        <v>4</v>
      </c>
      <c r="D3697" s="7" t="n">
        <v>9</v>
      </c>
      <c r="E3697" s="7" t="s">
        <v>284</v>
      </c>
    </row>
    <row r="3698" spans="1:10">
      <c r="A3698" t="s">
        <v>4</v>
      </c>
      <c r="B3698" s="4" t="s">
        <v>5</v>
      </c>
      <c r="C3698" s="4" t="s">
        <v>10</v>
      </c>
    </row>
    <row r="3699" spans="1:10">
      <c r="A3699" t="n">
        <v>30242</v>
      </c>
      <c r="B3699" s="37" t="n">
        <v>16</v>
      </c>
      <c r="C3699" s="7" t="n">
        <v>0</v>
      </c>
    </row>
    <row r="3700" spans="1:10">
      <c r="A3700" t="s">
        <v>4</v>
      </c>
      <c r="B3700" s="4" t="s">
        <v>5</v>
      </c>
      <c r="C3700" s="4" t="s">
        <v>10</v>
      </c>
      <c r="D3700" s="4" t="s">
        <v>38</v>
      </c>
      <c r="E3700" s="4" t="s">
        <v>13</v>
      </c>
      <c r="F3700" s="4" t="s">
        <v>13</v>
      </c>
    </row>
    <row r="3701" spans="1:10">
      <c r="A3701" t="n">
        <v>30245</v>
      </c>
      <c r="B3701" s="38" t="n">
        <v>26</v>
      </c>
      <c r="C3701" s="7" t="n">
        <v>9</v>
      </c>
      <c r="D3701" s="7" t="s">
        <v>285</v>
      </c>
      <c r="E3701" s="7" t="n">
        <v>2</v>
      </c>
      <c r="F3701" s="7" t="n">
        <v>0</v>
      </c>
    </row>
    <row r="3702" spans="1:10">
      <c r="A3702" t="s">
        <v>4</v>
      </c>
      <c r="B3702" s="4" t="s">
        <v>5</v>
      </c>
    </row>
    <row r="3703" spans="1:10">
      <c r="A3703" t="n">
        <v>30307</v>
      </c>
      <c r="B3703" s="32" t="n">
        <v>28</v>
      </c>
    </row>
    <row r="3704" spans="1:10">
      <c r="A3704" t="s">
        <v>4</v>
      </c>
      <c r="B3704" s="4" t="s">
        <v>5</v>
      </c>
      <c r="C3704" s="4" t="s">
        <v>13</v>
      </c>
      <c r="D3704" s="50" t="s">
        <v>63</v>
      </c>
      <c r="E3704" s="4" t="s">
        <v>5</v>
      </c>
      <c r="F3704" s="4" t="s">
        <v>13</v>
      </c>
      <c r="G3704" s="4" t="s">
        <v>10</v>
      </c>
      <c r="H3704" s="50" t="s">
        <v>64</v>
      </c>
      <c r="I3704" s="4" t="s">
        <v>13</v>
      </c>
      <c r="J3704" s="4" t="s">
        <v>27</v>
      </c>
    </row>
    <row r="3705" spans="1:10">
      <c r="A3705" t="n">
        <v>30308</v>
      </c>
      <c r="B3705" s="13" t="n">
        <v>5</v>
      </c>
      <c r="C3705" s="7" t="n">
        <v>28</v>
      </c>
      <c r="D3705" s="50" t="s">
        <v>3</v>
      </c>
      <c r="E3705" s="52" t="n">
        <v>64</v>
      </c>
      <c r="F3705" s="7" t="n">
        <v>5</v>
      </c>
      <c r="G3705" s="7" t="n">
        <v>4</v>
      </c>
      <c r="H3705" s="50" t="s">
        <v>3</v>
      </c>
      <c r="I3705" s="7" t="n">
        <v>1</v>
      </c>
      <c r="J3705" s="14" t="n">
        <f t="normal" ca="1">A3717</f>
        <v>0</v>
      </c>
    </row>
    <row r="3706" spans="1:10">
      <c r="A3706" t="s">
        <v>4</v>
      </c>
      <c r="B3706" s="4" t="s">
        <v>5</v>
      </c>
      <c r="C3706" s="4" t="s">
        <v>13</v>
      </c>
      <c r="D3706" s="4" t="s">
        <v>10</v>
      </c>
      <c r="E3706" s="4" t="s">
        <v>10</v>
      </c>
      <c r="F3706" s="4" t="s">
        <v>13</v>
      </c>
    </row>
    <row r="3707" spans="1:10">
      <c r="A3707" t="n">
        <v>30319</v>
      </c>
      <c r="B3707" s="30" t="n">
        <v>25</v>
      </c>
      <c r="C3707" s="7" t="n">
        <v>1</v>
      </c>
      <c r="D3707" s="7" t="n">
        <v>60</v>
      </c>
      <c r="E3707" s="7" t="n">
        <v>640</v>
      </c>
      <c r="F3707" s="7" t="n">
        <v>1</v>
      </c>
    </row>
    <row r="3708" spans="1:10">
      <c r="A3708" t="s">
        <v>4</v>
      </c>
      <c r="B3708" s="4" t="s">
        <v>5</v>
      </c>
      <c r="C3708" s="4" t="s">
        <v>13</v>
      </c>
      <c r="D3708" s="4" t="s">
        <v>10</v>
      </c>
      <c r="E3708" s="4" t="s">
        <v>6</v>
      </c>
    </row>
    <row r="3709" spans="1:10">
      <c r="A3709" t="n">
        <v>30326</v>
      </c>
      <c r="B3709" s="36" t="n">
        <v>51</v>
      </c>
      <c r="C3709" s="7" t="n">
        <v>4</v>
      </c>
      <c r="D3709" s="7" t="n">
        <v>4</v>
      </c>
      <c r="E3709" s="7" t="s">
        <v>286</v>
      </c>
    </row>
    <row r="3710" spans="1:10">
      <c r="A3710" t="s">
        <v>4</v>
      </c>
      <c r="B3710" s="4" t="s">
        <v>5</v>
      </c>
      <c r="C3710" s="4" t="s">
        <v>10</v>
      </c>
    </row>
    <row r="3711" spans="1:10">
      <c r="A3711" t="n">
        <v>30340</v>
      </c>
      <c r="B3711" s="37" t="n">
        <v>16</v>
      </c>
      <c r="C3711" s="7" t="n">
        <v>0</v>
      </c>
    </row>
    <row r="3712" spans="1:10">
      <c r="A3712" t="s">
        <v>4</v>
      </c>
      <c r="B3712" s="4" t="s">
        <v>5</v>
      </c>
      <c r="C3712" s="4" t="s">
        <v>10</v>
      </c>
      <c r="D3712" s="4" t="s">
        <v>38</v>
      </c>
      <c r="E3712" s="4" t="s">
        <v>13</v>
      </c>
      <c r="F3712" s="4" t="s">
        <v>13</v>
      </c>
    </row>
    <row r="3713" spans="1:10">
      <c r="A3713" t="n">
        <v>30343</v>
      </c>
      <c r="B3713" s="38" t="n">
        <v>26</v>
      </c>
      <c r="C3713" s="7" t="n">
        <v>4</v>
      </c>
      <c r="D3713" s="7" t="s">
        <v>287</v>
      </c>
      <c r="E3713" s="7" t="n">
        <v>2</v>
      </c>
      <c r="F3713" s="7" t="n">
        <v>0</v>
      </c>
    </row>
    <row r="3714" spans="1:10">
      <c r="A3714" t="s">
        <v>4</v>
      </c>
      <c r="B3714" s="4" t="s">
        <v>5</v>
      </c>
    </row>
    <row r="3715" spans="1:10">
      <c r="A3715" t="n">
        <v>30415</v>
      </c>
      <c r="B3715" s="32" t="n">
        <v>28</v>
      </c>
    </row>
    <row r="3716" spans="1:10">
      <c r="A3716" t="s">
        <v>4</v>
      </c>
      <c r="B3716" s="4" t="s">
        <v>5</v>
      </c>
      <c r="C3716" s="4" t="s">
        <v>13</v>
      </c>
      <c r="D3716" s="50" t="s">
        <v>63</v>
      </c>
      <c r="E3716" s="4" t="s">
        <v>5</v>
      </c>
      <c r="F3716" s="4" t="s">
        <v>13</v>
      </c>
      <c r="G3716" s="4" t="s">
        <v>10</v>
      </c>
      <c r="H3716" s="50" t="s">
        <v>64</v>
      </c>
      <c r="I3716" s="4" t="s">
        <v>13</v>
      </c>
      <c r="J3716" s="4" t="s">
        <v>27</v>
      </c>
    </row>
    <row r="3717" spans="1:10">
      <c r="A3717" t="n">
        <v>30416</v>
      </c>
      <c r="B3717" s="13" t="n">
        <v>5</v>
      </c>
      <c r="C3717" s="7" t="n">
        <v>28</v>
      </c>
      <c r="D3717" s="50" t="s">
        <v>3</v>
      </c>
      <c r="E3717" s="52" t="n">
        <v>64</v>
      </c>
      <c r="F3717" s="7" t="n">
        <v>5</v>
      </c>
      <c r="G3717" s="7" t="n">
        <v>5</v>
      </c>
      <c r="H3717" s="50" t="s">
        <v>3</v>
      </c>
      <c r="I3717" s="7" t="n">
        <v>1</v>
      </c>
      <c r="J3717" s="14" t="n">
        <f t="normal" ca="1">A3781</f>
        <v>0</v>
      </c>
    </row>
    <row r="3718" spans="1:10">
      <c r="A3718" t="s">
        <v>4</v>
      </c>
      <c r="B3718" s="4" t="s">
        <v>5</v>
      </c>
      <c r="C3718" s="4" t="s">
        <v>13</v>
      </c>
      <c r="D3718" s="4" t="s">
        <v>10</v>
      </c>
      <c r="E3718" s="4" t="s">
        <v>10</v>
      </c>
      <c r="F3718" s="4" t="s">
        <v>13</v>
      </c>
    </row>
    <row r="3719" spans="1:10">
      <c r="A3719" t="n">
        <v>30427</v>
      </c>
      <c r="B3719" s="30" t="n">
        <v>25</v>
      </c>
      <c r="C3719" s="7" t="n">
        <v>1</v>
      </c>
      <c r="D3719" s="7" t="n">
        <v>60</v>
      </c>
      <c r="E3719" s="7" t="n">
        <v>640</v>
      </c>
      <c r="F3719" s="7" t="n">
        <v>2</v>
      </c>
    </row>
    <row r="3720" spans="1:10">
      <c r="A3720" t="s">
        <v>4</v>
      </c>
      <c r="B3720" s="4" t="s">
        <v>5</v>
      </c>
      <c r="C3720" s="4" t="s">
        <v>13</v>
      </c>
      <c r="D3720" s="4" t="s">
        <v>10</v>
      </c>
      <c r="E3720" s="4" t="s">
        <v>6</v>
      </c>
    </row>
    <row r="3721" spans="1:10">
      <c r="A3721" t="n">
        <v>30434</v>
      </c>
      <c r="B3721" s="36" t="n">
        <v>51</v>
      </c>
      <c r="C3721" s="7" t="n">
        <v>4</v>
      </c>
      <c r="D3721" s="7" t="n">
        <v>5</v>
      </c>
      <c r="E3721" s="7" t="s">
        <v>133</v>
      </c>
    </row>
    <row r="3722" spans="1:10">
      <c r="A3722" t="s">
        <v>4</v>
      </c>
      <c r="B3722" s="4" t="s">
        <v>5</v>
      </c>
      <c r="C3722" s="4" t="s">
        <v>10</v>
      </c>
    </row>
    <row r="3723" spans="1:10">
      <c r="A3723" t="n">
        <v>30447</v>
      </c>
      <c r="B3723" s="37" t="n">
        <v>16</v>
      </c>
      <c r="C3723" s="7" t="n">
        <v>0</v>
      </c>
    </row>
    <row r="3724" spans="1:10">
      <c r="A3724" t="s">
        <v>4</v>
      </c>
      <c r="B3724" s="4" t="s">
        <v>5</v>
      </c>
      <c r="C3724" s="4" t="s">
        <v>10</v>
      </c>
      <c r="D3724" s="4" t="s">
        <v>38</v>
      </c>
      <c r="E3724" s="4" t="s">
        <v>13</v>
      </c>
      <c r="F3724" s="4" t="s">
        <v>13</v>
      </c>
    </row>
    <row r="3725" spans="1:10">
      <c r="A3725" t="n">
        <v>30450</v>
      </c>
      <c r="B3725" s="38" t="n">
        <v>26</v>
      </c>
      <c r="C3725" s="7" t="n">
        <v>5</v>
      </c>
      <c r="D3725" s="7" t="s">
        <v>288</v>
      </c>
      <c r="E3725" s="7" t="n">
        <v>2</v>
      </c>
      <c r="F3725" s="7" t="n">
        <v>0</v>
      </c>
    </row>
    <row r="3726" spans="1:10">
      <c r="A3726" t="s">
        <v>4</v>
      </c>
      <c r="B3726" s="4" t="s">
        <v>5</v>
      </c>
    </row>
    <row r="3727" spans="1:10">
      <c r="A3727" t="n">
        <v>30509</v>
      </c>
      <c r="B3727" s="32" t="n">
        <v>28</v>
      </c>
    </row>
    <row r="3728" spans="1:10">
      <c r="A3728" t="s">
        <v>4</v>
      </c>
      <c r="B3728" s="4" t="s">
        <v>5</v>
      </c>
      <c r="C3728" s="4" t="s">
        <v>13</v>
      </c>
      <c r="D3728" s="4" t="s">
        <v>10</v>
      </c>
      <c r="E3728" s="4" t="s">
        <v>10</v>
      </c>
      <c r="F3728" s="4" t="s">
        <v>13</v>
      </c>
    </row>
    <row r="3729" spans="1:10">
      <c r="A3729" t="n">
        <v>30510</v>
      </c>
      <c r="B3729" s="30" t="n">
        <v>25</v>
      </c>
      <c r="C3729" s="7" t="n">
        <v>1</v>
      </c>
      <c r="D3729" s="7" t="n">
        <v>60</v>
      </c>
      <c r="E3729" s="7" t="n">
        <v>500</v>
      </c>
      <c r="F3729" s="7" t="n">
        <v>2</v>
      </c>
    </row>
    <row r="3730" spans="1:10">
      <c r="A3730" t="s">
        <v>4</v>
      </c>
      <c r="B3730" s="4" t="s">
        <v>5</v>
      </c>
      <c r="C3730" s="4" t="s">
        <v>13</v>
      </c>
      <c r="D3730" s="4" t="s">
        <v>10</v>
      </c>
      <c r="E3730" s="4" t="s">
        <v>6</v>
      </c>
    </row>
    <row r="3731" spans="1:10">
      <c r="A3731" t="n">
        <v>30517</v>
      </c>
      <c r="B3731" s="36" t="n">
        <v>51</v>
      </c>
      <c r="C3731" s="7" t="n">
        <v>4</v>
      </c>
      <c r="D3731" s="7" t="n">
        <v>7032</v>
      </c>
      <c r="E3731" s="7" t="s">
        <v>167</v>
      </c>
    </row>
    <row r="3732" spans="1:10">
      <c r="A3732" t="s">
        <v>4</v>
      </c>
      <c r="B3732" s="4" t="s">
        <v>5</v>
      </c>
      <c r="C3732" s="4" t="s">
        <v>10</v>
      </c>
    </row>
    <row r="3733" spans="1:10">
      <c r="A3733" t="n">
        <v>30530</v>
      </c>
      <c r="B3733" s="37" t="n">
        <v>16</v>
      </c>
      <c r="C3733" s="7" t="n">
        <v>0</v>
      </c>
    </row>
    <row r="3734" spans="1:10">
      <c r="A3734" t="s">
        <v>4</v>
      </c>
      <c r="B3734" s="4" t="s">
        <v>5</v>
      </c>
      <c r="C3734" s="4" t="s">
        <v>10</v>
      </c>
      <c r="D3734" s="4" t="s">
        <v>38</v>
      </c>
      <c r="E3734" s="4" t="s">
        <v>13</v>
      </c>
      <c r="F3734" s="4" t="s">
        <v>13</v>
      </c>
    </row>
    <row r="3735" spans="1:10">
      <c r="A3735" t="n">
        <v>30533</v>
      </c>
      <c r="B3735" s="38" t="n">
        <v>26</v>
      </c>
      <c r="C3735" s="7" t="n">
        <v>7032</v>
      </c>
      <c r="D3735" s="7" t="s">
        <v>289</v>
      </c>
      <c r="E3735" s="7" t="n">
        <v>2</v>
      </c>
      <c r="F3735" s="7" t="n">
        <v>0</v>
      </c>
    </row>
    <row r="3736" spans="1:10">
      <c r="A3736" t="s">
        <v>4</v>
      </c>
      <c r="B3736" s="4" t="s">
        <v>5</v>
      </c>
    </row>
    <row r="3737" spans="1:10">
      <c r="A3737" t="n">
        <v>30619</v>
      </c>
      <c r="B3737" s="32" t="n">
        <v>28</v>
      </c>
    </row>
    <row r="3738" spans="1:10">
      <c r="A3738" t="s">
        <v>4</v>
      </c>
      <c r="B3738" s="4" t="s">
        <v>5</v>
      </c>
      <c r="C3738" s="4" t="s">
        <v>13</v>
      </c>
      <c r="D3738" s="4" t="s">
        <v>10</v>
      </c>
      <c r="E3738" s="4" t="s">
        <v>10</v>
      </c>
      <c r="F3738" s="4" t="s">
        <v>13</v>
      </c>
    </row>
    <row r="3739" spans="1:10">
      <c r="A3739" t="n">
        <v>30620</v>
      </c>
      <c r="B3739" s="30" t="n">
        <v>25</v>
      </c>
      <c r="C3739" s="7" t="n">
        <v>1</v>
      </c>
      <c r="D3739" s="7" t="n">
        <v>65535</v>
      </c>
      <c r="E3739" s="7" t="n">
        <v>420</v>
      </c>
      <c r="F3739" s="7" t="n">
        <v>5</v>
      </c>
    </row>
    <row r="3740" spans="1:10">
      <c r="A3740" t="s">
        <v>4</v>
      </c>
      <c r="B3740" s="4" t="s">
        <v>5</v>
      </c>
      <c r="C3740" s="4" t="s">
        <v>13</v>
      </c>
      <c r="D3740" s="4" t="s">
        <v>10</v>
      </c>
      <c r="E3740" s="4" t="s">
        <v>6</v>
      </c>
    </row>
    <row r="3741" spans="1:10">
      <c r="A3741" t="n">
        <v>30627</v>
      </c>
      <c r="B3741" s="36" t="n">
        <v>51</v>
      </c>
      <c r="C3741" s="7" t="n">
        <v>4</v>
      </c>
      <c r="D3741" s="7" t="n">
        <v>0</v>
      </c>
      <c r="E3741" s="7" t="s">
        <v>167</v>
      </c>
    </row>
    <row r="3742" spans="1:10">
      <c r="A3742" t="s">
        <v>4</v>
      </c>
      <c r="B3742" s="4" t="s">
        <v>5</v>
      </c>
      <c r="C3742" s="4" t="s">
        <v>10</v>
      </c>
    </row>
    <row r="3743" spans="1:10">
      <c r="A3743" t="n">
        <v>30640</v>
      </c>
      <c r="B3743" s="37" t="n">
        <v>16</v>
      </c>
      <c r="C3743" s="7" t="n">
        <v>0</v>
      </c>
    </row>
    <row r="3744" spans="1:10">
      <c r="A3744" t="s">
        <v>4</v>
      </c>
      <c r="B3744" s="4" t="s">
        <v>5</v>
      </c>
      <c r="C3744" s="4" t="s">
        <v>10</v>
      </c>
      <c r="D3744" s="4" t="s">
        <v>38</v>
      </c>
      <c r="E3744" s="4" t="s">
        <v>13</v>
      </c>
      <c r="F3744" s="4" t="s">
        <v>13</v>
      </c>
    </row>
    <row r="3745" spans="1:6">
      <c r="A3745" t="n">
        <v>30643</v>
      </c>
      <c r="B3745" s="38" t="n">
        <v>26</v>
      </c>
      <c r="C3745" s="7" t="n">
        <v>0</v>
      </c>
      <c r="D3745" s="7" t="s">
        <v>290</v>
      </c>
      <c r="E3745" s="7" t="n">
        <v>2</v>
      </c>
      <c r="F3745" s="7" t="n">
        <v>0</v>
      </c>
    </row>
    <row r="3746" spans="1:6">
      <c r="A3746" t="s">
        <v>4</v>
      </c>
      <c r="B3746" s="4" t="s">
        <v>5</v>
      </c>
    </row>
    <row r="3747" spans="1:6">
      <c r="A3747" t="n">
        <v>30710</v>
      </c>
      <c r="B3747" s="32" t="n">
        <v>28</v>
      </c>
    </row>
    <row r="3748" spans="1:6">
      <c r="A3748" t="s">
        <v>4</v>
      </c>
      <c r="B3748" s="4" t="s">
        <v>5</v>
      </c>
      <c r="C3748" s="4" t="s">
        <v>13</v>
      </c>
      <c r="D3748" s="4" t="s">
        <v>10</v>
      </c>
      <c r="E3748" s="4" t="s">
        <v>10</v>
      </c>
      <c r="F3748" s="4" t="s">
        <v>13</v>
      </c>
    </row>
    <row r="3749" spans="1:6">
      <c r="A3749" t="n">
        <v>30711</v>
      </c>
      <c r="B3749" s="30" t="n">
        <v>25</v>
      </c>
      <c r="C3749" s="7" t="n">
        <v>1</v>
      </c>
      <c r="D3749" s="7" t="n">
        <v>60</v>
      </c>
      <c r="E3749" s="7" t="n">
        <v>640</v>
      </c>
      <c r="F3749" s="7" t="n">
        <v>2</v>
      </c>
    </row>
    <row r="3750" spans="1:6">
      <c r="A3750" t="s">
        <v>4</v>
      </c>
      <c r="B3750" s="4" t="s">
        <v>5</v>
      </c>
      <c r="C3750" s="4" t="s">
        <v>13</v>
      </c>
      <c r="D3750" s="4" t="s">
        <v>10</v>
      </c>
      <c r="E3750" s="4" t="s">
        <v>6</v>
      </c>
    </row>
    <row r="3751" spans="1:6">
      <c r="A3751" t="n">
        <v>30718</v>
      </c>
      <c r="B3751" s="36" t="n">
        <v>51</v>
      </c>
      <c r="C3751" s="7" t="n">
        <v>4</v>
      </c>
      <c r="D3751" s="7" t="n">
        <v>5</v>
      </c>
      <c r="E3751" s="7" t="s">
        <v>171</v>
      </c>
    </row>
    <row r="3752" spans="1:6">
      <c r="A3752" t="s">
        <v>4</v>
      </c>
      <c r="B3752" s="4" t="s">
        <v>5</v>
      </c>
      <c r="C3752" s="4" t="s">
        <v>10</v>
      </c>
    </row>
    <row r="3753" spans="1:6">
      <c r="A3753" t="n">
        <v>30732</v>
      </c>
      <c r="B3753" s="37" t="n">
        <v>16</v>
      </c>
      <c r="C3753" s="7" t="n">
        <v>0</v>
      </c>
    </row>
    <row r="3754" spans="1:6">
      <c r="A3754" t="s">
        <v>4</v>
      </c>
      <c r="B3754" s="4" t="s">
        <v>5</v>
      </c>
      <c r="C3754" s="4" t="s">
        <v>10</v>
      </c>
      <c r="D3754" s="4" t="s">
        <v>38</v>
      </c>
      <c r="E3754" s="4" t="s">
        <v>13</v>
      </c>
      <c r="F3754" s="4" t="s">
        <v>13</v>
      </c>
      <c r="G3754" s="4" t="s">
        <v>38</v>
      </c>
      <c r="H3754" s="4" t="s">
        <v>13</v>
      </c>
      <c r="I3754" s="4" t="s">
        <v>13</v>
      </c>
      <c r="J3754" s="4" t="s">
        <v>38</v>
      </c>
      <c r="K3754" s="4" t="s">
        <v>13</v>
      </c>
      <c r="L3754" s="4" t="s">
        <v>13</v>
      </c>
    </row>
    <row r="3755" spans="1:6">
      <c r="A3755" t="n">
        <v>30735</v>
      </c>
      <c r="B3755" s="38" t="n">
        <v>26</v>
      </c>
      <c r="C3755" s="7" t="n">
        <v>5</v>
      </c>
      <c r="D3755" s="7" t="s">
        <v>291</v>
      </c>
      <c r="E3755" s="7" t="n">
        <v>2</v>
      </c>
      <c r="F3755" s="7" t="n">
        <v>3</v>
      </c>
      <c r="G3755" s="7" t="s">
        <v>292</v>
      </c>
      <c r="H3755" s="7" t="n">
        <v>2</v>
      </c>
      <c r="I3755" s="7" t="n">
        <v>3</v>
      </c>
      <c r="J3755" s="7" t="s">
        <v>293</v>
      </c>
      <c r="K3755" s="7" t="n">
        <v>2</v>
      </c>
      <c r="L3755" s="7" t="n">
        <v>0</v>
      </c>
    </row>
    <row r="3756" spans="1:6">
      <c r="A3756" t="s">
        <v>4</v>
      </c>
      <c r="B3756" s="4" t="s">
        <v>5</v>
      </c>
    </row>
    <row r="3757" spans="1:6">
      <c r="A3757" t="n">
        <v>30985</v>
      </c>
      <c r="B3757" s="32" t="n">
        <v>28</v>
      </c>
    </row>
    <row r="3758" spans="1:6">
      <c r="A3758" t="s">
        <v>4</v>
      </c>
      <c r="B3758" s="4" t="s">
        <v>5</v>
      </c>
      <c r="C3758" s="4" t="s">
        <v>13</v>
      </c>
      <c r="D3758" s="4" t="s">
        <v>10</v>
      </c>
      <c r="E3758" s="4" t="s">
        <v>10</v>
      </c>
      <c r="F3758" s="4" t="s">
        <v>13</v>
      </c>
    </row>
    <row r="3759" spans="1:6">
      <c r="A3759" t="n">
        <v>30986</v>
      </c>
      <c r="B3759" s="30" t="n">
        <v>25</v>
      </c>
      <c r="C3759" s="7" t="n">
        <v>1</v>
      </c>
      <c r="D3759" s="7" t="n">
        <v>60</v>
      </c>
      <c r="E3759" s="7" t="n">
        <v>500</v>
      </c>
      <c r="F3759" s="7" t="n">
        <v>2</v>
      </c>
    </row>
    <row r="3760" spans="1:6">
      <c r="A3760" t="s">
        <v>4</v>
      </c>
      <c r="B3760" s="4" t="s">
        <v>5</v>
      </c>
      <c r="C3760" s="4" t="s">
        <v>13</v>
      </c>
      <c r="D3760" s="4" t="s">
        <v>10</v>
      </c>
      <c r="E3760" s="4" t="s">
        <v>6</v>
      </c>
    </row>
    <row r="3761" spans="1:12">
      <c r="A3761" t="n">
        <v>30993</v>
      </c>
      <c r="B3761" s="36" t="n">
        <v>51</v>
      </c>
      <c r="C3761" s="7" t="n">
        <v>4</v>
      </c>
      <c r="D3761" s="7" t="n">
        <v>7032</v>
      </c>
      <c r="E3761" s="7" t="s">
        <v>40</v>
      </c>
    </row>
    <row r="3762" spans="1:12">
      <c r="A3762" t="s">
        <v>4</v>
      </c>
      <c r="B3762" s="4" t="s">
        <v>5</v>
      </c>
      <c r="C3762" s="4" t="s">
        <v>10</v>
      </c>
    </row>
    <row r="3763" spans="1:12">
      <c r="A3763" t="n">
        <v>31006</v>
      </c>
      <c r="B3763" s="37" t="n">
        <v>16</v>
      </c>
      <c r="C3763" s="7" t="n">
        <v>0</v>
      </c>
    </row>
    <row r="3764" spans="1:12">
      <c r="A3764" t="s">
        <v>4</v>
      </c>
      <c r="B3764" s="4" t="s">
        <v>5</v>
      </c>
      <c r="C3764" s="4" t="s">
        <v>10</v>
      </c>
      <c r="D3764" s="4" t="s">
        <v>38</v>
      </c>
      <c r="E3764" s="4" t="s">
        <v>13</v>
      </c>
      <c r="F3764" s="4" t="s">
        <v>13</v>
      </c>
      <c r="G3764" s="4" t="s">
        <v>38</v>
      </c>
      <c r="H3764" s="4" t="s">
        <v>13</v>
      </c>
      <c r="I3764" s="4" t="s">
        <v>13</v>
      </c>
      <c r="J3764" s="4" t="s">
        <v>38</v>
      </c>
      <c r="K3764" s="4" t="s">
        <v>13</v>
      </c>
      <c r="L3764" s="4" t="s">
        <v>13</v>
      </c>
    </row>
    <row r="3765" spans="1:12">
      <c r="A3765" t="n">
        <v>31009</v>
      </c>
      <c r="B3765" s="38" t="n">
        <v>26</v>
      </c>
      <c r="C3765" s="7" t="n">
        <v>7032</v>
      </c>
      <c r="D3765" s="7" t="s">
        <v>294</v>
      </c>
      <c r="E3765" s="7" t="n">
        <v>2</v>
      </c>
      <c r="F3765" s="7" t="n">
        <v>3</v>
      </c>
      <c r="G3765" s="7" t="s">
        <v>295</v>
      </c>
      <c r="H3765" s="7" t="n">
        <v>2</v>
      </c>
      <c r="I3765" s="7" t="n">
        <v>3</v>
      </c>
      <c r="J3765" s="7" t="s">
        <v>296</v>
      </c>
      <c r="K3765" s="7" t="n">
        <v>2</v>
      </c>
      <c r="L3765" s="7" t="n">
        <v>0</v>
      </c>
    </row>
    <row r="3766" spans="1:12">
      <c r="A3766" t="s">
        <v>4</v>
      </c>
      <c r="B3766" s="4" t="s">
        <v>5</v>
      </c>
    </row>
    <row r="3767" spans="1:12">
      <c r="A3767" t="n">
        <v>31232</v>
      </c>
      <c r="B3767" s="32" t="n">
        <v>28</v>
      </c>
    </row>
    <row r="3768" spans="1:12">
      <c r="A3768" t="s">
        <v>4</v>
      </c>
      <c r="B3768" s="4" t="s">
        <v>5</v>
      </c>
      <c r="C3768" s="4" t="s">
        <v>13</v>
      </c>
      <c r="D3768" s="4" t="s">
        <v>10</v>
      </c>
      <c r="E3768" s="4" t="s">
        <v>10</v>
      </c>
      <c r="F3768" s="4" t="s">
        <v>13</v>
      </c>
    </row>
    <row r="3769" spans="1:12">
      <c r="A3769" t="n">
        <v>31233</v>
      </c>
      <c r="B3769" s="30" t="n">
        <v>25</v>
      </c>
      <c r="C3769" s="7" t="n">
        <v>1</v>
      </c>
      <c r="D3769" s="7" t="n">
        <v>65535</v>
      </c>
      <c r="E3769" s="7" t="n">
        <v>420</v>
      </c>
      <c r="F3769" s="7" t="n">
        <v>5</v>
      </c>
    </row>
    <row r="3770" spans="1:12">
      <c r="A3770" t="s">
        <v>4</v>
      </c>
      <c r="B3770" s="4" t="s">
        <v>5</v>
      </c>
      <c r="C3770" s="4" t="s">
        <v>13</v>
      </c>
      <c r="D3770" s="4" t="s">
        <v>10</v>
      </c>
      <c r="E3770" s="4" t="s">
        <v>6</v>
      </c>
    </row>
    <row r="3771" spans="1:12">
      <c r="A3771" t="n">
        <v>31240</v>
      </c>
      <c r="B3771" s="36" t="n">
        <v>51</v>
      </c>
      <c r="C3771" s="7" t="n">
        <v>4</v>
      </c>
      <c r="D3771" s="7" t="n">
        <v>0</v>
      </c>
      <c r="E3771" s="7" t="s">
        <v>284</v>
      </c>
    </row>
    <row r="3772" spans="1:12">
      <c r="A3772" t="s">
        <v>4</v>
      </c>
      <c r="B3772" s="4" t="s">
        <v>5</v>
      </c>
      <c r="C3772" s="4" t="s">
        <v>10</v>
      </c>
    </row>
    <row r="3773" spans="1:12">
      <c r="A3773" t="n">
        <v>31254</v>
      </c>
      <c r="B3773" s="37" t="n">
        <v>16</v>
      </c>
      <c r="C3773" s="7" t="n">
        <v>0</v>
      </c>
    </row>
    <row r="3774" spans="1:12">
      <c r="A3774" t="s">
        <v>4</v>
      </c>
      <c r="B3774" s="4" t="s">
        <v>5</v>
      </c>
      <c r="C3774" s="4" t="s">
        <v>10</v>
      </c>
      <c r="D3774" s="4" t="s">
        <v>38</v>
      </c>
      <c r="E3774" s="4" t="s">
        <v>13</v>
      </c>
      <c r="F3774" s="4" t="s">
        <v>13</v>
      </c>
      <c r="G3774" s="4" t="s">
        <v>38</v>
      </c>
      <c r="H3774" s="4" t="s">
        <v>13</v>
      </c>
      <c r="I3774" s="4" t="s">
        <v>13</v>
      </c>
    </row>
    <row r="3775" spans="1:12">
      <c r="A3775" t="n">
        <v>31257</v>
      </c>
      <c r="B3775" s="38" t="n">
        <v>26</v>
      </c>
      <c r="C3775" s="7" t="n">
        <v>0</v>
      </c>
      <c r="D3775" s="7" t="s">
        <v>297</v>
      </c>
      <c r="E3775" s="7" t="n">
        <v>2</v>
      </c>
      <c r="F3775" s="7" t="n">
        <v>3</v>
      </c>
      <c r="G3775" s="7" t="s">
        <v>298</v>
      </c>
      <c r="H3775" s="7" t="n">
        <v>2</v>
      </c>
      <c r="I3775" s="7" t="n">
        <v>0</v>
      </c>
    </row>
    <row r="3776" spans="1:12">
      <c r="A3776" t="s">
        <v>4</v>
      </c>
      <c r="B3776" s="4" t="s">
        <v>5</v>
      </c>
    </row>
    <row r="3777" spans="1:12">
      <c r="A3777" t="n">
        <v>31349</v>
      </c>
      <c r="B3777" s="32" t="n">
        <v>28</v>
      </c>
    </row>
    <row r="3778" spans="1:12">
      <c r="A3778" t="s">
        <v>4</v>
      </c>
      <c r="B3778" s="4" t="s">
        <v>5</v>
      </c>
      <c r="C3778" s="4" t="s">
        <v>27</v>
      </c>
    </row>
    <row r="3779" spans="1:12">
      <c r="A3779" t="n">
        <v>31350</v>
      </c>
      <c r="B3779" s="17" t="n">
        <v>3</v>
      </c>
      <c r="C3779" s="14" t="n">
        <f t="normal" ca="1">A3791</f>
        <v>0</v>
      </c>
    </row>
    <row r="3780" spans="1:12">
      <c r="A3780" t="s">
        <v>4</v>
      </c>
      <c r="B3780" s="4" t="s">
        <v>5</v>
      </c>
      <c r="C3780" s="4" t="s">
        <v>13</v>
      </c>
      <c r="D3780" s="4" t="s">
        <v>10</v>
      </c>
      <c r="E3780" s="4" t="s">
        <v>10</v>
      </c>
      <c r="F3780" s="4" t="s">
        <v>13</v>
      </c>
    </row>
    <row r="3781" spans="1:12">
      <c r="A3781" t="n">
        <v>31355</v>
      </c>
      <c r="B3781" s="30" t="n">
        <v>25</v>
      </c>
      <c r="C3781" s="7" t="n">
        <v>1</v>
      </c>
      <c r="D3781" s="7" t="n">
        <v>65535</v>
      </c>
      <c r="E3781" s="7" t="n">
        <v>420</v>
      </c>
      <c r="F3781" s="7" t="n">
        <v>5</v>
      </c>
    </row>
    <row r="3782" spans="1:12">
      <c r="A3782" t="s">
        <v>4</v>
      </c>
      <c r="B3782" s="4" t="s">
        <v>5</v>
      </c>
      <c r="C3782" s="4" t="s">
        <v>13</v>
      </c>
      <c r="D3782" s="4" t="s">
        <v>10</v>
      </c>
      <c r="E3782" s="4" t="s">
        <v>6</v>
      </c>
    </row>
    <row r="3783" spans="1:12">
      <c r="A3783" t="n">
        <v>31362</v>
      </c>
      <c r="B3783" s="36" t="n">
        <v>51</v>
      </c>
      <c r="C3783" s="7" t="n">
        <v>4</v>
      </c>
      <c r="D3783" s="7" t="n">
        <v>0</v>
      </c>
      <c r="E3783" s="7" t="s">
        <v>284</v>
      </c>
    </row>
    <row r="3784" spans="1:12">
      <c r="A3784" t="s">
        <v>4</v>
      </c>
      <c r="B3784" s="4" t="s">
        <v>5</v>
      </c>
      <c r="C3784" s="4" t="s">
        <v>10</v>
      </c>
    </row>
    <row r="3785" spans="1:12">
      <c r="A3785" t="n">
        <v>31376</v>
      </c>
      <c r="B3785" s="37" t="n">
        <v>16</v>
      </c>
      <c r="C3785" s="7" t="n">
        <v>0</v>
      </c>
    </row>
    <row r="3786" spans="1:12">
      <c r="A3786" t="s">
        <v>4</v>
      </c>
      <c r="B3786" s="4" t="s">
        <v>5</v>
      </c>
      <c r="C3786" s="4" t="s">
        <v>10</v>
      </c>
      <c r="D3786" s="4" t="s">
        <v>38</v>
      </c>
      <c r="E3786" s="4" t="s">
        <v>13</v>
      </c>
      <c r="F3786" s="4" t="s">
        <v>13</v>
      </c>
      <c r="G3786" s="4" t="s">
        <v>38</v>
      </c>
      <c r="H3786" s="4" t="s">
        <v>13</v>
      </c>
      <c r="I3786" s="4" t="s">
        <v>13</v>
      </c>
    </row>
    <row r="3787" spans="1:12">
      <c r="A3787" t="n">
        <v>31379</v>
      </c>
      <c r="B3787" s="38" t="n">
        <v>26</v>
      </c>
      <c r="C3787" s="7" t="n">
        <v>0</v>
      </c>
      <c r="D3787" s="7" t="s">
        <v>299</v>
      </c>
      <c r="E3787" s="7" t="n">
        <v>2</v>
      </c>
      <c r="F3787" s="7" t="n">
        <v>3</v>
      </c>
      <c r="G3787" s="7" t="s">
        <v>300</v>
      </c>
      <c r="H3787" s="7" t="n">
        <v>2</v>
      </c>
      <c r="I3787" s="7" t="n">
        <v>0</v>
      </c>
    </row>
    <row r="3788" spans="1:12">
      <c r="A3788" t="s">
        <v>4</v>
      </c>
      <c r="B3788" s="4" t="s">
        <v>5</v>
      </c>
    </row>
    <row r="3789" spans="1:12">
      <c r="A3789" t="n">
        <v>31517</v>
      </c>
      <c r="B3789" s="32" t="n">
        <v>28</v>
      </c>
    </row>
    <row r="3790" spans="1:12">
      <c r="A3790" t="s">
        <v>4</v>
      </c>
      <c r="B3790" s="4" t="s">
        <v>5</v>
      </c>
      <c r="C3790" s="4" t="s">
        <v>13</v>
      </c>
      <c r="D3790" s="50" t="s">
        <v>63</v>
      </c>
      <c r="E3790" s="4" t="s">
        <v>5</v>
      </c>
      <c r="F3790" s="4" t="s">
        <v>13</v>
      </c>
      <c r="G3790" s="4" t="s">
        <v>10</v>
      </c>
      <c r="H3790" s="50" t="s">
        <v>64</v>
      </c>
      <c r="I3790" s="4" t="s">
        <v>13</v>
      </c>
      <c r="J3790" s="4" t="s">
        <v>27</v>
      </c>
    </row>
    <row r="3791" spans="1:12">
      <c r="A3791" t="n">
        <v>31518</v>
      </c>
      <c r="B3791" s="13" t="n">
        <v>5</v>
      </c>
      <c r="C3791" s="7" t="n">
        <v>28</v>
      </c>
      <c r="D3791" s="50" t="s">
        <v>3</v>
      </c>
      <c r="E3791" s="52" t="n">
        <v>64</v>
      </c>
      <c r="F3791" s="7" t="n">
        <v>5</v>
      </c>
      <c r="G3791" s="7" t="n">
        <v>7</v>
      </c>
      <c r="H3791" s="50" t="s">
        <v>3</v>
      </c>
      <c r="I3791" s="7" t="n">
        <v>1</v>
      </c>
      <c r="J3791" s="14" t="n">
        <f t="normal" ca="1">A3803</f>
        <v>0</v>
      </c>
    </row>
    <row r="3792" spans="1:12">
      <c r="A3792" t="s">
        <v>4</v>
      </c>
      <c r="B3792" s="4" t="s">
        <v>5</v>
      </c>
      <c r="C3792" s="4" t="s">
        <v>13</v>
      </c>
      <c r="D3792" s="4" t="s">
        <v>10</v>
      </c>
      <c r="E3792" s="4" t="s">
        <v>10</v>
      </c>
      <c r="F3792" s="4" t="s">
        <v>13</v>
      </c>
    </row>
    <row r="3793" spans="1:10">
      <c r="A3793" t="n">
        <v>31529</v>
      </c>
      <c r="B3793" s="30" t="n">
        <v>25</v>
      </c>
      <c r="C3793" s="7" t="n">
        <v>1</v>
      </c>
      <c r="D3793" s="7" t="n">
        <v>60</v>
      </c>
      <c r="E3793" s="7" t="n">
        <v>500</v>
      </c>
      <c r="F3793" s="7" t="n">
        <v>1</v>
      </c>
    </row>
    <row r="3794" spans="1:10">
      <c r="A3794" t="s">
        <v>4</v>
      </c>
      <c r="B3794" s="4" t="s">
        <v>5</v>
      </c>
      <c r="C3794" s="4" t="s">
        <v>13</v>
      </c>
      <c r="D3794" s="4" t="s">
        <v>10</v>
      </c>
      <c r="E3794" s="4" t="s">
        <v>6</v>
      </c>
    </row>
    <row r="3795" spans="1:10">
      <c r="A3795" t="n">
        <v>31536</v>
      </c>
      <c r="B3795" s="36" t="n">
        <v>51</v>
      </c>
      <c r="C3795" s="7" t="n">
        <v>4</v>
      </c>
      <c r="D3795" s="7" t="n">
        <v>7</v>
      </c>
      <c r="E3795" s="7" t="s">
        <v>40</v>
      </c>
    </row>
    <row r="3796" spans="1:10">
      <c r="A3796" t="s">
        <v>4</v>
      </c>
      <c r="B3796" s="4" t="s">
        <v>5</v>
      </c>
      <c r="C3796" s="4" t="s">
        <v>10</v>
      </c>
    </row>
    <row r="3797" spans="1:10">
      <c r="A3797" t="n">
        <v>31549</v>
      </c>
      <c r="B3797" s="37" t="n">
        <v>16</v>
      </c>
      <c r="C3797" s="7" t="n">
        <v>0</v>
      </c>
    </row>
    <row r="3798" spans="1:10">
      <c r="A3798" t="s">
        <v>4</v>
      </c>
      <c r="B3798" s="4" t="s">
        <v>5</v>
      </c>
      <c r="C3798" s="4" t="s">
        <v>10</v>
      </c>
      <c r="D3798" s="4" t="s">
        <v>38</v>
      </c>
      <c r="E3798" s="4" t="s">
        <v>13</v>
      </c>
      <c r="F3798" s="4" t="s">
        <v>13</v>
      </c>
    </row>
    <row r="3799" spans="1:10">
      <c r="A3799" t="n">
        <v>31552</v>
      </c>
      <c r="B3799" s="38" t="n">
        <v>26</v>
      </c>
      <c r="C3799" s="7" t="n">
        <v>7</v>
      </c>
      <c r="D3799" s="7" t="s">
        <v>301</v>
      </c>
      <c r="E3799" s="7" t="n">
        <v>2</v>
      </c>
      <c r="F3799" s="7" t="n">
        <v>0</v>
      </c>
    </row>
    <row r="3800" spans="1:10">
      <c r="A3800" t="s">
        <v>4</v>
      </c>
      <c r="B3800" s="4" t="s">
        <v>5</v>
      </c>
    </row>
    <row r="3801" spans="1:10">
      <c r="A3801" t="n">
        <v>31578</v>
      </c>
      <c r="B3801" s="32" t="n">
        <v>28</v>
      </c>
    </row>
    <row r="3802" spans="1:10">
      <c r="A3802" t="s">
        <v>4</v>
      </c>
      <c r="B3802" s="4" t="s">
        <v>5</v>
      </c>
      <c r="C3802" s="4" t="s">
        <v>13</v>
      </c>
      <c r="D3802" s="50" t="s">
        <v>63</v>
      </c>
      <c r="E3802" s="4" t="s">
        <v>5</v>
      </c>
      <c r="F3802" s="4" t="s">
        <v>13</v>
      </c>
      <c r="G3802" s="4" t="s">
        <v>10</v>
      </c>
      <c r="H3802" s="50" t="s">
        <v>64</v>
      </c>
      <c r="I3802" s="4" t="s">
        <v>13</v>
      </c>
      <c r="J3802" s="4" t="s">
        <v>27</v>
      </c>
    </row>
    <row r="3803" spans="1:10">
      <c r="A3803" t="n">
        <v>31579</v>
      </c>
      <c r="B3803" s="13" t="n">
        <v>5</v>
      </c>
      <c r="C3803" s="7" t="n">
        <v>28</v>
      </c>
      <c r="D3803" s="50" t="s">
        <v>3</v>
      </c>
      <c r="E3803" s="52" t="n">
        <v>64</v>
      </c>
      <c r="F3803" s="7" t="n">
        <v>5</v>
      </c>
      <c r="G3803" s="7" t="n">
        <v>11</v>
      </c>
      <c r="H3803" s="50" t="s">
        <v>3</v>
      </c>
      <c r="I3803" s="7" t="n">
        <v>1</v>
      </c>
      <c r="J3803" s="14" t="n">
        <f t="normal" ca="1">A3815</f>
        <v>0</v>
      </c>
    </row>
    <row r="3804" spans="1:10">
      <c r="A3804" t="s">
        <v>4</v>
      </c>
      <c r="B3804" s="4" t="s">
        <v>5</v>
      </c>
      <c r="C3804" s="4" t="s">
        <v>13</v>
      </c>
      <c r="D3804" s="4" t="s">
        <v>10</v>
      </c>
      <c r="E3804" s="4" t="s">
        <v>10</v>
      </c>
      <c r="F3804" s="4" t="s">
        <v>13</v>
      </c>
    </row>
    <row r="3805" spans="1:10">
      <c r="A3805" t="n">
        <v>31590</v>
      </c>
      <c r="B3805" s="30" t="n">
        <v>25</v>
      </c>
      <c r="C3805" s="7" t="n">
        <v>1</v>
      </c>
      <c r="D3805" s="7" t="n">
        <v>260</v>
      </c>
      <c r="E3805" s="7" t="n">
        <v>640</v>
      </c>
      <c r="F3805" s="7" t="n">
        <v>1</v>
      </c>
    </row>
    <row r="3806" spans="1:10">
      <c r="A3806" t="s">
        <v>4</v>
      </c>
      <c r="B3806" s="4" t="s">
        <v>5</v>
      </c>
      <c r="C3806" s="4" t="s">
        <v>13</v>
      </c>
      <c r="D3806" s="4" t="s">
        <v>10</v>
      </c>
      <c r="E3806" s="4" t="s">
        <v>6</v>
      </c>
    </row>
    <row r="3807" spans="1:10">
      <c r="A3807" t="n">
        <v>31597</v>
      </c>
      <c r="B3807" s="36" t="n">
        <v>51</v>
      </c>
      <c r="C3807" s="7" t="n">
        <v>4</v>
      </c>
      <c r="D3807" s="7" t="n">
        <v>11</v>
      </c>
      <c r="E3807" s="7" t="s">
        <v>40</v>
      </c>
    </row>
    <row r="3808" spans="1:10">
      <c r="A3808" t="s">
        <v>4</v>
      </c>
      <c r="B3808" s="4" t="s">
        <v>5</v>
      </c>
      <c r="C3808" s="4" t="s">
        <v>10</v>
      </c>
    </row>
    <row r="3809" spans="1:10">
      <c r="A3809" t="n">
        <v>31610</v>
      </c>
      <c r="B3809" s="37" t="n">
        <v>16</v>
      </c>
      <c r="C3809" s="7" t="n">
        <v>0</v>
      </c>
    </row>
    <row r="3810" spans="1:10">
      <c r="A3810" t="s">
        <v>4</v>
      </c>
      <c r="B3810" s="4" t="s">
        <v>5</v>
      </c>
      <c r="C3810" s="4" t="s">
        <v>10</v>
      </c>
      <c r="D3810" s="4" t="s">
        <v>38</v>
      </c>
      <c r="E3810" s="4" t="s">
        <v>13</v>
      </c>
      <c r="F3810" s="4" t="s">
        <v>13</v>
      </c>
    </row>
    <row r="3811" spans="1:10">
      <c r="A3811" t="n">
        <v>31613</v>
      </c>
      <c r="B3811" s="38" t="n">
        <v>26</v>
      </c>
      <c r="C3811" s="7" t="n">
        <v>11</v>
      </c>
      <c r="D3811" s="7" t="s">
        <v>302</v>
      </c>
      <c r="E3811" s="7" t="n">
        <v>2</v>
      </c>
      <c r="F3811" s="7" t="n">
        <v>0</v>
      </c>
    </row>
    <row r="3812" spans="1:10">
      <c r="A3812" t="s">
        <v>4</v>
      </c>
      <c r="B3812" s="4" t="s">
        <v>5</v>
      </c>
    </row>
    <row r="3813" spans="1:10">
      <c r="A3813" t="n">
        <v>31703</v>
      </c>
      <c r="B3813" s="32" t="n">
        <v>28</v>
      </c>
    </row>
    <row r="3814" spans="1:10">
      <c r="A3814" t="s">
        <v>4</v>
      </c>
      <c r="B3814" s="4" t="s">
        <v>5</v>
      </c>
      <c r="C3814" s="4" t="s">
        <v>10</v>
      </c>
      <c r="D3814" s="4" t="s">
        <v>13</v>
      </c>
    </row>
    <row r="3815" spans="1:10">
      <c r="A3815" t="n">
        <v>31704</v>
      </c>
      <c r="B3815" s="40" t="n">
        <v>89</v>
      </c>
      <c r="C3815" s="7" t="n">
        <v>65533</v>
      </c>
      <c r="D3815" s="7" t="n">
        <v>1</v>
      </c>
    </row>
    <row r="3816" spans="1:10">
      <c r="A3816" t="s">
        <v>4</v>
      </c>
      <c r="B3816" s="4" t="s">
        <v>5</v>
      </c>
      <c r="C3816" s="4" t="s">
        <v>13</v>
      </c>
      <c r="D3816" s="4" t="s">
        <v>10</v>
      </c>
      <c r="E3816" s="4" t="s">
        <v>10</v>
      </c>
      <c r="F3816" s="4" t="s">
        <v>13</v>
      </c>
    </row>
    <row r="3817" spans="1:10">
      <c r="A3817" t="n">
        <v>31708</v>
      </c>
      <c r="B3817" s="30" t="n">
        <v>25</v>
      </c>
      <c r="C3817" s="7" t="n">
        <v>1</v>
      </c>
      <c r="D3817" s="7" t="n">
        <v>65535</v>
      </c>
      <c r="E3817" s="7" t="n">
        <v>65535</v>
      </c>
      <c r="F3817" s="7" t="n">
        <v>0</v>
      </c>
    </row>
    <row r="3818" spans="1:10">
      <c r="A3818" t="s">
        <v>4</v>
      </c>
      <c r="B3818" s="4" t="s">
        <v>5</v>
      </c>
      <c r="C3818" s="4" t="s">
        <v>13</v>
      </c>
      <c r="D3818" s="4" t="s">
        <v>10</v>
      </c>
      <c r="E3818" s="4" t="s">
        <v>28</v>
      </c>
    </row>
    <row r="3819" spans="1:10">
      <c r="A3819" t="n">
        <v>31715</v>
      </c>
      <c r="B3819" s="34" t="n">
        <v>58</v>
      </c>
      <c r="C3819" s="7" t="n">
        <v>0</v>
      </c>
      <c r="D3819" s="7" t="n">
        <v>1000</v>
      </c>
      <c r="E3819" s="7" t="n">
        <v>1</v>
      </c>
    </row>
    <row r="3820" spans="1:10">
      <c r="A3820" t="s">
        <v>4</v>
      </c>
      <c r="B3820" s="4" t="s">
        <v>5</v>
      </c>
      <c r="C3820" s="4" t="s">
        <v>13</v>
      </c>
      <c r="D3820" s="4" t="s">
        <v>10</v>
      </c>
    </row>
    <row r="3821" spans="1:10">
      <c r="A3821" t="n">
        <v>31723</v>
      </c>
      <c r="B3821" s="34" t="n">
        <v>58</v>
      </c>
      <c r="C3821" s="7" t="n">
        <v>255</v>
      </c>
      <c r="D3821" s="7" t="n">
        <v>0</v>
      </c>
    </row>
    <row r="3822" spans="1:10">
      <c r="A3822" t="s">
        <v>4</v>
      </c>
      <c r="B3822" s="4" t="s">
        <v>5</v>
      </c>
      <c r="C3822" s="4" t="s">
        <v>10</v>
      </c>
    </row>
    <row r="3823" spans="1:10">
      <c r="A3823" t="n">
        <v>31727</v>
      </c>
      <c r="B3823" s="37" t="n">
        <v>16</v>
      </c>
      <c r="C3823" s="7" t="n">
        <v>500</v>
      </c>
    </row>
    <row r="3824" spans="1:10">
      <c r="A3824" t="s">
        <v>4</v>
      </c>
      <c r="B3824" s="4" t="s">
        <v>5</v>
      </c>
      <c r="C3824" s="4" t="s">
        <v>13</v>
      </c>
      <c r="D3824" s="4" t="s">
        <v>10</v>
      </c>
      <c r="E3824" s="4" t="s">
        <v>28</v>
      </c>
      <c r="F3824" s="4" t="s">
        <v>10</v>
      </c>
      <c r="G3824" s="4" t="s">
        <v>9</v>
      </c>
      <c r="H3824" s="4" t="s">
        <v>9</v>
      </c>
      <c r="I3824" s="4" t="s">
        <v>10</v>
      </c>
      <c r="J3824" s="4" t="s">
        <v>10</v>
      </c>
      <c r="K3824" s="4" t="s">
        <v>9</v>
      </c>
      <c r="L3824" s="4" t="s">
        <v>9</v>
      </c>
      <c r="M3824" s="4" t="s">
        <v>9</v>
      </c>
      <c r="N3824" s="4" t="s">
        <v>9</v>
      </c>
      <c r="O3824" s="4" t="s">
        <v>6</v>
      </c>
    </row>
    <row r="3825" spans="1:15">
      <c r="A3825" t="n">
        <v>31730</v>
      </c>
      <c r="B3825" s="15" t="n">
        <v>50</v>
      </c>
      <c r="C3825" s="7" t="n">
        <v>0</v>
      </c>
      <c r="D3825" s="7" t="n">
        <v>12105</v>
      </c>
      <c r="E3825" s="7" t="n">
        <v>1</v>
      </c>
      <c r="F3825" s="7" t="n">
        <v>0</v>
      </c>
      <c r="G3825" s="7" t="n">
        <v>0</v>
      </c>
      <c r="H3825" s="7" t="n">
        <v>0</v>
      </c>
      <c r="I3825" s="7" t="n">
        <v>0</v>
      </c>
      <c r="J3825" s="7" t="n">
        <v>65533</v>
      </c>
      <c r="K3825" s="7" t="n">
        <v>0</v>
      </c>
      <c r="L3825" s="7" t="n">
        <v>0</v>
      </c>
      <c r="M3825" s="7" t="n">
        <v>0</v>
      </c>
      <c r="N3825" s="7" t="n">
        <v>0</v>
      </c>
      <c r="O3825" s="7" t="s">
        <v>12</v>
      </c>
    </row>
    <row r="3826" spans="1:15">
      <c r="A3826" t="s">
        <v>4</v>
      </c>
      <c r="B3826" s="4" t="s">
        <v>5</v>
      </c>
      <c r="C3826" s="4" t="s">
        <v>13</v>
      </c>
      <c r="D3826" s="4" t="s">
        <v>10</v>
      </c>
      <c r="E3826" s="4" t="s">
        <v>10</v>
      </c>
      <c r="F3826" s="4" t="s">
        <v>10</v>
      </c>
      <c r="G3826" s="4" t="s">
        <v>10</v>
      </c>
      <c r="H3826" s="4" t="s">
        <v>13</v>
      </c>
    </row>
    <row r="3827" spans="1:15">
      <c r="A3827" t="n">
        <v>31769</v>
      </c>
      <c r="B3827" s="30" t="n">
        <v>25</v>
      </c>
      <c r="C3827" s="7" t="n">
        <v>5</v>
      </c>
      <c r="D3827" s="7" t="n">
        <v>65535</v>
      </c>
      <c r="E3827" s="7" t="n">
        <v>65535</v>
      </c>
      <c r="F3827" s="7" t="n">
        <v>65535</v>
      </c>
      <c r="G3827" s="7" t="n">
        <v>65535</v>
      </c>
      <c r="H3827" s="7" t="n">
        <v>0</v>
      </c>
    </row>
    <row r="3828" spans="1:15">
      <c r="A3828" t="s">
        <v>4</v>
      </c>
      <c r="B3828" s="4" t="s">
        <v>5</v>
      </c>
      <c r="C3828" s="4" t="s">
        <v>10</v>
      </c>
      <c r="D3828" s="4" t="s">
        <v>13</v>
      </c>
      <c r="E3828" s="4" t="s">
        <v>38</v>
      </c>
      <c r="F3828" s="4" t="s">
        <v>13</v>
      </c>
      <c r="G3828" s="4" t="s">
        <v>13</v>
      </c>
    </row>
    <row r="3829" spans="1:15">
      <c r="A3829" t="n">
        <v>31780</v>
      </c>
      <c r="B3829" s="31" t="n">
        <v>24</v>
      </c>
      <c r="C3829" s="7" t="n">
        <v>65533</v>
      </c>
      <c r="D3829" s="7" t="n">
        <v>11</v>
      </c>
      <c r="E3829" s="7" t="s">
        <v>303</v>
      </c>
      <c r="F3829" s="7" t="n">
        <v>2</v>
      </c>
      <c r="G3829" s="7" t="n">
        <v>0</v>
      </c>
    </row>
    <row r="3830" spans="1:15">
      <c r="A3830" t="s">
        <v>4</v>
      </c>
      <c r="B3830" s="4" t="s">
        <v>5</v>
      </c>
    </row>
    <row r="3831" spans="1:15">
      <c r="A3831" t="n">
        <v>31803</v>
      </c>
      <c r="B3831" s="32" t="n">
        <v>28</v>
      </c>
    </row>
    <row r="3832" spans="1:15">
      <c r="A3832" t="s">
        <v>4</v>
      </c>
      <c r="B3832" s="4" t="s">
        <v>5</v>
      </c>
      <c r="C3832" s="4" t="s">
        <v>13</v>
      </c>
    </row>
    <row r="3833" spans="1:15">
      <c r="A3833" t="n">
        <v>31804</v>
      </c>
      <c r="B3833" s="33" t="n">
        <v>27</v>
      </c>
      <c r="C3833" s="7" t="n">
        <v>0</v>
      </c>
    </row>
    <row r="3834" spans="1:15">
      <c r="A3834" t="s">
        <v>4</v>
      </c>
      <c r="B3834" s="4" t="s">
        <v>5</v>
      </c>
      <c r="C3834" s="4" t="s">
        <v>13</v>
      </c>
    </row>
    <row r="3835" spans="1:15">
      <c r="A3835" t="n">
        <v>31806</v>
      </c>
      <c r="B3835" s="33" t="n">
        <v>27</v>
      </c>
      <c r="C3835" s="7" t="n">
        <v>1</v>
      </c>
    </row>
    <row r="3836" spans="1:15">
      <c r="A3836" t="s">
        <v>4</v>
      </c>
      <c r="B3836" s="4" t="s">
        <v>5</v>
      </c>
      <c r="C3836" s="4" t="s">
        <v>13</v>
      </c>
      <c r="D3836" s="4" t="s">
        <v>10</v>
      </c>
      <c r="E3836" s="4" t="s">
        <v>10</v>
      </c>
      <c r="F3836" s="4" t="s">
        <v>10</v>
      </c>
      <c r="G3836" s="4" t="s">
        <v>10</v>
      </c>
      <c r="H3836" s="4" t="s">
        <v>13</v>
      </c>
    </row>
    <row r="3837" spans="1:15">
      <c r="A3837" t="n">
        <v>31808</v>
      </c>
      <c r="B3837" s="30" t="n">
        <v>25</v>
      </c>
      <c r="C3837" s="7" t="n">
        <v>5</v>
      </c>
      <c r="D3837" s="7" t="n">
        <v>65535</v>
      </c>
      <c r="E3837" s="7" t="n">
        <v>500</v>
      </c>
      <c r="F3837" s="7" t="n">
        <v>800</v>
      </c>
      <c r="G3837" s="7" t="n">
        <v>140</v>
      </c>
      <c r="H3837" s="7" t="n">
        <v>0</v>
      </c>
    </row>
    <row r="3838" spans="1:15">
      <c r="A3838" t="s">
        <v>4</v>
      </c>
      <c r="B3838" s="4" t="s">
        <v>5</v>
      </c>
      <c r="C3838" s="4" t="s">
        <v>10</v>
      </c>
      <c r="D3838" s="4" t="s">
        <v>13</v>
      </c>
      <c r="E3838" s="4" t="s">
        <v>38</v>
      </c>
      <c r="F3838" s="4" t="s">
        <v>13</v>
      </c>
      <c r="G3838" s="4" t="s">
        <v>13</v>
      </c>
      <c r="H3838" s="4" t="s">
        <v>13</v>
      </c>
      <c r="I3838" s="4" t="s">
        <v>38</v>
      </c>
      <c r="J3838" s="4" t="s">
        <v>13</v>
      </c>
      <c r="K3838" s="4" t="s">
        <v>13</v>
      </c>
      <c r="L3838" s="4" t="s">
        <v>13</v>
      </c>
      <c r="M3838" s="4" t="s">
        <v>38</v>
      </c>
      <c r="N3838" s="4" t="s">
        <v>13</v>
      </c>
      <c r="O3838" s="4" t="s">
        <v>13</v>
      </c>
      <c r="P3838" s="4" t="s">
        <v>13</v>
      </c>
      <c r="Q3838" s="4" t="s">
        <v>38</v>
      </c>
      <c r="R3838" s="4" t="s">
        <v>13</v>
      </c>
      <c r="S3838" s="4" t="s">
        <v>13</v>
      </c>
    </row>
    <row r="3839" spans="1:15">
      <c r="A3839" t="n">
        <v>31819</v>
      </c>
      <c r="B3839" s="31" t="n">
        <v>24</v>
      </c>
      <c r="C3839" s="7" t="n">
        <v>65533</v>
      </c>
      <c r="D3839" s="7" t="n">
        <v>11</v>
      </c>
      <c r="E3839" s="7" t="s">
        <v>304</v>
      </c>
      <c r="F3839" s="7" t="n">
        <v>2</v>
      </c>
      <c r="G3839" s="7" t="n">
        <v>3</v>
      </c>
      <c r="H3839" s="7" t="n">
        <v>11</v>
      </c>
      <c r="I3839" s="7" t="s">
        <v>305</v>
      </c>
      <c r="J3839" s="7" t="n">
        <v>2</v>
      </c>
      <c r="K3839" s="7" t="n">
        <v>3</v>
      </c>
      <c r="L3839" s="7" t="n">
        <v>11</v>
      </c>
      <c r="M3839" s="7" t="s">
        <v>306</v>
      </c>
      <c r="N3839" s="7" t="n">
        <v>2</v>
      </c>
      <c r="O3839" s="7" t="n">
        <v>3</v>
      </c>
      <c r="P3839" s="7" t="n">
        <v>11</v>
      </c>
      <c r="Q3839" s="7" t="s">
        <v>307</v>
      </c>
      <c r="R3839" s="7" t="n">
        <v>2</v>
      </c>
      <c r="S3839" s="7" t="n">
        <v>0</v>
      </c>
    </row>
    <row r="3840" spans="1:15">
      <c r="A3840" t="s">
        <v>4</v>
      </c>
      <c r="B3840" s="4" t="s">
        <v>5</v>
      </c>
    </row>
    <row r="3841" spans="1:19">
      <c r="A3841" t="n">
        <v>32391</v>
      </c>
      <c r="B3841" s="32" t="n">
        <v>28</v>
      </c>
    </row>
    <row r="3842" spans="1:19">
      <c r="A3842" t="s">
        <v>4</v>
      </c>
      <c r="B3842" s="4" t="s">
        <v>5</v>
      </c>
      <c r="C3842" s="4" t="s">
        <v>13</v>
      </c>
    </row>
    <row r="3843" spans="1:19">
      <c r="A3843" t="n">
        <v>32392</v>
      </c>
      <c r="B3843" s="33" t="n">
        <v>27</v>
      </c>
      <c r="C3843" s="7" t="n">
        <v>0</v>
      </c>
    </row>
    <row r="3844" spans="1:19">
      <c r="A3844" t="s">
        <v>4</v>
      </c>
      <c r="B3844" s="4" t="s">
        <v>5</v>
      </c>
      <c r="C3844" s="4" t="s">
        <v>13</v>
      </c>
    </row>
    <row r="3845" spans="1:19">
      <c r="A3845" t="n">
        <v>32394</v>
      </c>
      <c r="B3845" s="33" t="n">
        <v>27</v>
      </c>
      <c r="C3845" s="7" t="n">
        <v>1</v>
      </c>
    </row>
    <row r="3846" spans="1:19">
      <c r="A3846" t="s">
        <v>4</v>
      </c>
      <c r="B3846" s="4" t="s">
        <v>5</v>
      </c>
      <c r="C3846" s="4" t="s">
        <v>13</v>
      </c>
      <c r="D3846" s="4" t="s">
        <v>10</v>
      </c>
      <c r="E3846" s="4" t="s">
        <v>10</v>
      </c>
      <c r="F3846" s="4" t="s">
        <v>10</v>
      </c>
      <c r="G3846" s="4" t="s">
        <v>10</v>
      </c>
      <c r="H3846" s="4" t="s">
        <v>13</v>
      </c>
    </row>
    <row r="3847" spans="1:19">
      <c r="A3847" t="n">
        <v>32396</v>
      </c>
      <c r="B3847" s="30" t="n">
        <v>25</v>
      </c>
      <c r="C3847" s="7" t="n">
        <v>5</v>
      </c>
      <c r="D3847" s="7" t="n">
        <v>65535</v>
      </c>
      <c r="E3847" s="7" t="n">
        <v>65535</v>
      </c>
      <c r="F3847" s="7" t="n">
        <v>65535</v>
      </c>
      <c r="G3847" s="7" t="n">
        <v>65535</v>
      </c>
      <c r="H3847" s="7" t="n">
        <v>0</v>
      </c>
    </row>
    <row r="3848" spans="1:19">
      <c r="A3848" t="s">
        <v>4</v>
      </c>
      <c r="B3848" s="4" t="s">
        <v>5</v>
      </c>
      <c r="C3848" s="4" t="s">
        <v>13</v>
      </c>
      <c r="D3848" s="4" t="s">
        <v>10</v>
      </c>
      <c r="E3848" s="4" t="s">
        <v>13</v>
      </c>
      <c r="F3848" s="4" t="s">
        <v>13</v>
      </c>
      <c r="G3848" s="4" t="s">
        <v>27</v>
      </c>
    </row>
    <row r="3849" spans="1:19">
      <c r="A3849" t="n">
        <v>32407</v>
      </c>
      <c r="B3849" s="13" t="n">
        <v>5</v>
      </c>
      <c r="C3849" s="7" t="n">
        <v>30</v>
      </c>
      <c r="D3849" s="7" t="n">
        <v>6403</v>
      </c>
      <c r="E3849" s="7" t="n">
        <v>8</v>
      </c>
      <c r="F3849" s="7" t="n">
        <v>1</v>
      </c>
      <c r="G3849" s="14" t="n">
        <f t="normal" ca="1">A3865</f>
        <v>0</v>
      </c>
    </row>
    <row r="3850" spans="1:19">
      <c r="A3850" t="s">
        <v>4</v>
      </c>
      <c r="B3850" s="4" t="s">
        <v>5</v>
      </c>
      <c r="C3850" s="4" t="s">
        <v>13</v>
      </c>
      <c r="D3850" s="4" t="s">
        <v>10</v>
      </c>
      <c r="E3850" s="4" t="s">
        <v>28</v>
      </c>
      <c r="F3850" s="4" t="s">
        <v>10</v>
      </c>
      <c r="G3850" s="4" t="s">
        <v>9</v>
      </c>
      <c r="H3850" s="4" t="s">
        <v>9</v>
      </c>
      <c r="I3850" s="4" t="s">
        <v>10</v>
      </c>
      <c r="J3850" s="4" t="s">
        <v>10</v>
      </c>
      <c r="K3850" s="4" t="s">
        <v>9</v>
      </c>
      <c r="L3850" s="4" t="s">
        <v>9</v>
      </c>
      <c r="M3850" s="4" t="s">
        <v>9</v>
      </c>
      <c r="N3850" s="4" t="s">
        <v>9</v>
      </c>
      <c r="O3850" s="4" t="s">
        <v>6</v>
      </c>
    </row>
    <row r="3851" spans="1:19">
      <c r="A3851" t="n">
        <v>32417</v>
      </c>
      <c r="B3851" s="15" t="n">
        <v>50</v>
      </c>
      <c r="C3851" s="7" t="n">
        <v>0</v>
      </c>
      <c r="D3851" s="7" t="n">
        <v>12105</v>
      </c>
      <c r="E3851" s="7" t="n">
        <v>1</v>
      </c>
      <c r="F3851" s="7" t="n">
        <v>0</v>
      </c>
      <c r="G3851" s="7" t="n">
        <v>0</v>
      </c>
      <c r="H3851" s="7" t="n">
        <v>0</v>
      </c>
      <c r="I3851" s="7" t="n">
        <v>0</v>
      </c>
      <c r="J3851" s="7" t="n">
        <v>65533</v>
      </c>
      <c r="K3851" s="7" t="n">
        <v>0</v>
      </c>
      <c r="L3851" s="7" t="n">
        <v>0</v>
      </c>
      <c r="M3851" s="7" t="n">
        <v>0</v>
      </c>
      <c r="N3851" s="7" t="n">
        <v>0</v>
      </c>
      <c r="O3851" s="7" t="s">
        <v>12</v>
      </c>
    </row>
    <row r="3852" spans="1:19">
      <c r="A3852" t="s">
        <v>4</v>
      </c>
      <c r="B3852" s="4" t="s">
        <v>5</v>
      </c>
      <c r="C3852" s="4" t="s">
        <v>13</v>
      </c>
      <c r="D3852" s="4" t="s">
        <v>13</v>
      </c>
      <c r="E3852" s="4" t="s">
        <v>13</v>
      </c>
      <c r="F3852" s="4" t="s">
        <v>28</v>
      </c>
      <c r="G3852" s="4" t="s">
        <v>28</v>
      </c>
      <c r="H3852" s="4" t="s">
        <v>28</v>
      </c>
      <c r="I3852" s="4" t="s">
        <v>28</v>
      </c>
      <c r="J3852" s="4" t="s">
        <v>28</v>
      </c>
    </row>
    <row r="3853" spans="1:19">
      <c r="A3853" t="n">
        <v>32456</v>
      </c>
      <c r="B3853" s="54" t="n">
        <v>76</v>
      </c>
      <c r="C3853" s="7" t="n">
        <v>0</v>
      </c>
      <c r="D3853" s="7" t="n">
        <v>3</v>
      </c>
      <c r="E3853" s="7" t="n">
        <v>0</v>
      </c>
      <c r="F3853" s="7" t="n">
        <v>1</v>
      </c>
      <c r="G3853" s="7" t="n">
        <v>1</v>
      </c>
      <c r="H3853" s="7" t="n">
        <v>1</v>
      </c>
      <c r="I3853" s="7" t="n">
        <v>1</v>
      </c>
      <c r="J3853" s="7" t="n">
        <v>1000</v>
      </c>
    </row>
    <row r="3854" spans="1:19">
      <c r="A3854" t="s">
        <v>4</v>
      </c>
      <c r="B3854" s="4" t="s">
        <v>5</v>
      </c>
      <c r="C3854" s="4" t="s">
        <v>13</v>
      </c>
      <c r="D3854" s="4" t="s">
        <v>13</v>
      </c>
    </row>
    <row r="3855" spans="1:19">
      <c r="A3855" t="n">
        <v>32480</v>
      </c>
      <c r="B3855" s="57" t="n">
        <v>77</v>
      </c>
      <c r="C3855" s="7" t="n">
        <v>0</v>
      </c>
      <c r="D3855" s="7" t="n">
        <v>3</v>
      </c>
    </row>
    <row r="3856" spans="1:19">
      <c r="A3856" t="s">
        <v>4</v>
      </c>
      <c r="B3856" s="4" t="s">
        <v>5</v>
      </c>
    </row>
    <row r="3857" spans="1:15">
      <c r="A3857" t="n">
        <v>32483</v>
      </c>
      <c r="B3857" s="81" t="n">
        <v>88</v>
      </c>
    </row>
    <row r="3858" spans="1:15">
      <c r="A3858" t="s">
        <v>4</v>
      </c>
      <c r="B3858" s="4" t="s">
        <v>5</v>
      </c>
      <c r="C3858" s="4" t="s">
        <v>13</v>
      </c>
      <c r="D3858" s="4" t="s">
        <v>13</v>
      </c>
      <c r="E3858" s="4" t="s">
        <v>13</v>
      </c>
      <c r="F3858" s="4" t="s">
        <v>28</v>
      </c>
      <c r="G3858" s="4" t="s">
        <v>28</v>
      </c>
      <c r="H3858" s="4" t="s">
        <v>28</v>
      </c>
      <c r="I3858" s="4" t="s">
        <v>28</v>
      </c>
      <c r="J3858" s="4" t="s">
        <v>28</v>
      </c>
    </row>
    <row r="3859" spans="1:15">
      <c r="A3859" t="n">
        <v>32484</v>
      </c>
      <c r="B3859" s="54" t="n">
        <v>76</v>
      </c>
      <c r="C3859" s="7" t="n">
        <v>0</v>
      </c>
      <c r="D3859" s="7" t="n">
        <v>3</v>
      </c>
      <c r="E3859" s="7" t="n">
        <v>0</v>
      </c>
      <c r="F3859" s="7" t="n">
        <v>1</v>
      </c>
      <c r="G3859" s="7" t="n">
        <v>1</v>
      </c>
      <c r="H3859" s="7" t="n">
        <v>1</v>
      </c>
      <c r="I3859" s="7" t="n">
        <v>0</v>
      </c>
      <c r="J3859" s="7" t="n">
        <v>1000</v>
      </c>
    </row>
    <row r="3860" spans="1:15">
      <c r="A3860" t="s">
        <v>4</v>
      </c>
      <c r="B3860" s="4" t="s">
        <v>5</v>
      </c>
      <c r="C3860" s="4" t="s">
        <v>13</v>
      </c>
      <c r="D3860" s="4" t="s">
        <v>13</v>
      </c>
    </row>
    <row r="3861" spans="1:15">
      <c r="A3861" t="n">
        <v>32508</v>
      </c>
      <c r="B3861" s="57" t="n">
        <v>77</v>
      </c>
      <c r="C3861" s="7" t="n">
        <v>0</v>
      </c>
      <c r="D3861" s="7" t="n">
        <v>3</v>
      </c>
    </row>
    <row r="3862" spans="1:15">
      <c r="A3862" t="s">
        <v>4</v>
      </c>
      <c r="B3862" s="4" t="s">
        <v>5</v>
      </c>
      <c r="C3862" s="4" t="s">
        <v>10</v>
      </c>
    </row>
    <row r="3863" spans="1:15">
      <c r="A3863" t="n">
        <v>32511</v>
      </c>
      <c r="B3863" s="37" t="n">
        <v>16</v>
      </c>
      <c r="C3863" s="7" t="n">
        <v>500</v>
      </c>
    </row>
    <row r="3864" spans="1:15">
      <c r="A3864" t="s">
        <v>4</v>
      </c>
      <c r="B3864" s="4" t="s">
        <v>5</v>
      </c>
      <c r="C3864" s="4" t="s">
        <v>10</v>
      </c>
    </row>
    <row r="3865" spans="1:15">
      <c r="A3865" t="n">
        <v>32514</v>
      </c>
      <c r="B3865" s="24" t="n">
        <v>12</v>
      </c>
      <c r="C3865" s="7" t="n">
        <v>10381</v>
      </c>
    </row>
    <row r="3866" spans="1:15">
      <c r="A3866" t="s">
        <v>4</v>
      </c>
      <c r="B3866" s="4" t="s">
        <v>5</v>
      </c>
      <c r="C3866" s="4" t="s">
        <v>9</v>
      </c>
    </row>
    <row r="3867" spans="1:15">
      <c r="A3867" t="n">
        <v>32517</v>
      </c>
      <c r="B3867" s="39" t="n">
        <v>15</v>
      </c>
      <c r="C3867" s="7" t="n">
        <v>67108864</v>
      </c>
    </row>
    <row r="3868" spans="1:15">
      <c r="A3868" t="s">
        <v>4</v>
      </c>
      <c r="B3868" s="4" t="s">
        <v>5</v>
      </c>
      <c r="C3868" s="4" t="s">
        <v>13</v>
      </c>
      <c r="D3868" s="4" t="s">
        <v>10</v>
      </c>
    </row>
    <row r="3869" spans="1:15">
      <c r="A3869" t="n">
        <v>32522</v>
      </c>
      <c r="B3869" s="34" t="n">
        <v>58</v>
      </c>
      <c r="C3869" s="7" t="n">
        <v>105</v>
      </c>
      <c r="D3869" s="7" t="n">
        <v>300</v>
      </c>
    </row>
    <row r="3870" spans="1:15">
      <c r="A3870" t="s">
        <v>4</v>
      </c>
      <c r="B3870" s="4" t="s">
        <v>5</v>
      </c>
      <c r="C3870" s="4" t="s">
        <v>28</v>
      </c>
      <c r="D3870" s="4" t="s">
        <v>10</v>
      </c>
    </row>
    <row r="3871" spans="1:15">
      <c r="A3871" t="n">
        <v>32526</v>
      </c>
      <c r="B3871" s="35" t="n">
        <v>103</v>
      </c>
      <c r="C3871" s="7" t="n">
        <v>1</v>
      </c>
      <c r="D3871" s="7" t="n">
        <v>300</v>
      </c>
    </row>
    <row r="3872" spans="1:15">
      <c r="A3872" t="s">
        <v>4</v>
      </c>
      <c r="B3872" s="4" t="s">
        <v>5</v>
      </c>
      <c r="C3872" s="4" t="s">
        <v>13</v>
      </c>
      <c r="D3872" s="4" t="s">
        <v>28</v>
      </c>
      <c r="E3872" s="4" t="s">
        <v>10</v>
      </c>
      <c r="F3872" s="4" t="s">
        <v>13</v>
      </c>
    </row>
    <row r="3873" spans="1:10">
      <c r="A3873" t="n">
        <v>32533</v>
      </c>
      <c r="B3873" s="16" t="n">
        <v>49</v>
      </c>
      <c r="C3873" s="7" t="n">
        <v>3</v>
      </c>
      <c r="D3873" s="7" t="n">
        <v>1</v>
      </c>
      <c r="E3873" s="7" t="n">
        <v>500</v>
      </c>
      <c r="F3873" s="7" t="n">
        <v>0</v>
      </c>
    </row>
    <row r="3874" spans="1:10">
      <c r="A3874" t="s">
        <v>4</v>
      </c>
      <c r="B3874" s="4" t="s">
        <v>5</v>
      </c>
      <c r="C3874" s="4" t="s">
        <v>13</v>
      </c>
      <c r="D3874" s="4" t="s">
        <v>10</v>
      </c>
    </row>
    <row r="3875" spans="1:10">
      <c r="A3875" t="n">
        <v>32542</v>
      </c>
      <c r="B3875" s="34" t="n">
        <v>58</v>
      </c>
      <c r="C3875" s="7" t="n">
        <v>11</v>
      </c>
      <c r="D3875" s="7" t="n">
        <v>300</v>
      </c>
    </row>
    <row r="3876" spans="1:10">
      <c r="A3876" t="s">
        <v>4</v>
      </c>
      <c r="B3876" s="4" t="s">
        <v>5</v>
      </c>
      <c r="C3876" s="4" t="s">
        <v>13</v>
      </c>
      <c r="D3876" s="4" t="s">
        <v>10</v>
      </c>
    </row>
    <row r="3877" spans="1:10">
      <c r="A3877" t="n">
        <v>32546</v>
      </c>
      <c r="B3877" s="34" t="n">
        <v>58</v>
      </c>
      <c r="C3877" s="7" t="n">
        <v>12</v>
      </c>
      <c r="D3877" s="7" t="n">
        <v>0</v>
      </c>
    </row>
    <row r="3878" spans="1:10">
      <c r="A3878" t="s">
        <v>4</v>
      </c>
      <c r="B3878" s="4" t="s">
        <v>5</v>
      </c>
      <c r="C3878" s="4" t="s">
        <v>27</v>
      </c>
    </row>
    <row r="3879" spans="1:10">
      <c r="A3879" t="n">
        <v>32550</v>
      </c>
      <c r="B3879" s="17" t="n">
        <v>3</v>
      </c>
      <c r="C3879" s="14" t="n">
        <f t="normal" ca="1">A3885</f>
        <v>0</v>
      </c>
    </row>
    <row r="3880" spans="1:10">
      <c r="A3880" t="s">
        <v>4</v>
      </c>
      <c r="B3880" s="4" t="s">
        <v>5</v>
      </c>
      <c r="C3880" s="4" t="s">
        <v>13</v>
      </c>
      <c r="D3880" s="4" t="s">
        <v>10</v>
      </c>
      <c r="E3880" s="4" t="s">
        <v>28</v>
      </c>
    </row>
    <row r="3881" spans="1:10">
      <c r="A3881" t="n">
        <v>32555</v>
      </c>
      <c r="B3881" s="34" t="n">
        <v>58</v>
      </c>
      <c r="C3881" s="7" t="n">
        <v>0</v>
      </c>
      <c r="D3881" s="7" t="n">
        <v>1000</v>
      </c>
      <c r="E3881" s="7" t="n">
        <v>1</v>
      </c>
    </row>
    <row r="3882" spans="1:10">
      <c r="A3882" t="s">
        <v>4</v>
      </c>
      <c r="B3882" s="4" t="s">
        <v>5</v>
      </c>
      <c r="C3882" s="4" t="s">
        <v>13</v>
      </c>
      <c r="D3882" s="4" t="s">
        <v>10</v>
      </c>
    </row>
    <row r="3883" spans="1:10">
      <c r="A3883" t="n">
        <v>32563</v>
      </c>
      <c r="B3883" s="34" t="n">
        <v>58</v>
      </c>
      <c r="C3883" s="7" t="n">
        <v>255</v>
      </c>
      <c r="D3883" s="7" t="n">
        <v>0</v>
      </c>
    </row>
    <row r="3884" spans="1:10">
      <c r="A3884" t="s">
        <v>4</v>
      </c>
      <c r="B3884" s="4" t="s">
        <v>5</v>
      </c>
      <c r="C3884" s="4" t="s">
        <v>13</v>
      </c>
    </row>
    <row r="3885" spans="1:10">
      <c r="A3885" t="n">
        <v>32567</v>
      </c>
      <c r="B3885" s="67" t="n">
        <v>78</v>
      </c>
      <c r="C3885" s="7" t="n">
        <v>255</v>
      </c>
    </row>
    <row r="3886" spans="1:10">
      <c r="A3886" t="s">
        <v>4</v>
      </c>
      <c r="B3886" s="4" t="s">
        <v>5</v>
      </c>
      <c r="C3886" s="4" t="s">
        <v>10</v>
      </c>
    </row>
    <row r="3887" spans="1:10">
      <c r="A3887" t="n">
        <v>32569</v>
      </c>
      <c r="B3887" s="24" t="n">
        <v>12</v>
      </c>
      <c r="C3887" s="7" t="n">
        <v>10386</v>
      </c>
    </row>
    <row r="3888" spans="1:10">
      <c r="A3888" t="s">
        <v>4</v>
      </c>
      <c r="B3888" s="4" t="s">
        <v>5</v>
      </c>
      <c r="C3888" s="4" t="s">
        <v>10</v>
      </c>
      <c r="D3888" s="4" t="s">
        <v>28</v>
      </c>
      <c r="E3888" s="4" t="s">
        <v>28</v>
      </c>
      <c r="F3888" s="4" t="s">
        <v>28</v>
      </c>
      <c r="G3888" s="4" t="s">
        <v>28</v>
      </c>
    </row>
    <row r="3889" spans="1:7">
      <c r="A3889" t="n">
        <v>32572</v>
      </c>
      <c r="B3889" s="26" t="n">
        <v>46</v>
      </c>
      <c r="C3889" s="7" t="n">
        <v>61456</v>
      </c>
      <c r="D3889" s="7" t="n">
        <v>-38.7299995422363</v>
      </c>
      <c r="E3889" s="7" t="n">
        <v>38.2799987792969</v>
      </c>
      <c r="F3889" s="7" t="n">
        <v>134.559997558594</v>
      </c>
      <c r="G3889" s="7" t="n">
        <v>69.1999969482422</v>
      </c>
    </row>
    <row r="3890" spans="1:7">
      <c r="A3890" t="s">
        <v>4</v>
      </c>
      <c r="B3890" s="4" t="s">
        <v>5</v>
      </c>
      <c r="C3890" s="4" t="s">
        <v>13</v>
      </c>
      <c r="D3890" s="4" t="s">
        <v>13</v>
      </c>
      <c r="E3890" s="4" t="s">
        <v>28</v>
      </c>
      <c r="F3890" s="4" t="s">
        <v>28</v>
      </c>
      <c r="G3890" s="4" t="s">
        <v>28</v>
      </c>
      <c r="H3890" s="4" t="s">
        <v>10</v>
      </c>
      <c r="I3890" s="4" t="s">
        <v>13</v>
      </c>
    </row>
    <row r="3891" spans="1:7">
      <c r="A3891" t="n">
        <v>32591</v>
      </c>
      <c r="B3891" s="28" t="n">
        <v>45</v>
      </c>
      <c r="C3891" s="7" t="n">
        <v>4</v>
      </c>
      <c r="D3891" s="7" t="n">
        <v>3</v>
      </c>
      <c r="E3891" s="7" t="n">
        <v>7.44999980926514</v>
      </c>
      <c r="F3891" s="7" t="n">
        <v>254.910003662109</v>
      </c>
      <c r="G3891" s="7" t="n">
        <v>0</v>
      </c>
      <c r="H3891" s="7" t="n">
        <v>0</v>
      </c>
      <c r="I3891" s="7" t="n">
        <v>0</v>
      </c>
    </row>
    <row r="3892" spans="1:7">
      <c r="A3892" t="s">
        <v>4</v>
      </c>
      <c r="B3892" s="4" t="s">
        <v>5</v>
      </c>
      <c r="C3892" s="4" t="s">
        <v>13</v>
      </c>
      <c r="D3892" s="4" t="s">
        <v>6</v>
      </c>
    </row>
    <row r="3893" spans="1:7">
      <c r="A3893" t="n">
        <v>32609</v>
      </c>
      <c r="B3893" s="9" t="n">
        <v>2</v>
      </c>
      <c r="C3893" s="7" t="n">
        <v>10</v>
      </c>
      <c r="D3893" s="7" t="s">
        <v>212</v>
      </c>
    </row>
    <row r="3894" spans="1:7">
      <c r="A3894" t="s">
        <v>4</v>
      </c>
      <c r="B3894" s="4" t="s">
        <v>5</v>
      </c>
      <c r="C3894" s="4" t="s">
        <v>10</v>
      </c>
    </row>
    <row r="3895" spans="1:7">
      <c r="A3895" t="n">
        <v>32624</v>
      </c>
      <c r="B3895" s="37" t="n">
        <v>16</v>
      </c>
      <c r="C3895" s="7" t="n">
        <v>0</v>
      </c>
    </row>
    <row r="3896" spans="1:7">
      <c r="A3896" t="s">
        <v>4</v>
      </c>
      <c r="B3896" s="4" t="s">
        <v>5</v>
      </c>
      <c r="C3896" s="4" t="s">
        <v>13</v>
      </c>
      <c r="D3896" s="4" t="s">
        <v>10</v>
      </c>
    </row>
    <row r="3897" spans="1:7">
      <c r="A3897" t="n">
        <v>32627</v>
      </c>
      <c r="B3897" s="34" t="n">
        <v>58</v>
      </c>
      <c r="C3897" s="7" t="n">
        <v>105</v>
      </c>
      <c r="D3897" s="7" t="n">
        <v>300</v>
      </c>
    </row>
    <row r="3898" spans="1:7">
      <c r="A3898" t="s">
        <v>4</v>
      </c>
      <c r="B3898" s="4" t="s">
        <v>5</v>
      </c>
      <c r="C3898" s="4" t="s">
        <v>28</v>
      </c>
      <c r="D3898" s="4" t="s">
        <v>10</v>
      </c>
    </row>
    <row r="3899" spans="1:7">
      <c r="A3899" t="n">
        <v>32631</v>
      </c>
      <c r="B3899" s="35" t="n">
        <v>103</v>
      </c>
      <c r="C3899" s="7" t="n">
        <v>1</v>
      </c>
      <c r="D3899" s="7" t="n">
        <v>300</v>
      </c>
    </row>
    <row r="3900" spans="1:7">
      <c r="A3900" t="s">
        <v>4</v>
      </c>
      <c r="B3900" s="4" t="s">
        <v>5</v>
      </c>
      <c r="C3900" s="4" t="s">
        <v>13</v>
      </c>
      <c r="D3900" s="4" t="s">
        <v>10</v>
      </c>
    </row>
    <row r="3901" spans="1:7">
      <c r="A3901" t="n">
        <v>32638</v>
      </c>
      <c r="B3901" s="25" t="n">
        <v>72</v>
      </c>
      <c r="C3901" s="7" t="n">
        <v>4</v>
      </c>
      <c r="D3901" s="7" t="n">
        <v>0</v>
      </c>
    </row>
    <row r="3902" spans="1:7">
      <c r="A3902" t="s">
        <v>4</v>
      </c>
      <c r="B3902" s="4" t="s">
        <v>5</v>
      </c>
      <c r="C3902" s="4" t="s">
        <v>9</v>
      </c>
    </row>
    <row r="3903" spans="1:7">
      <c r="A3903" t="n">
        <v>32642</v>
      </c>
      <c r="B3903" s="39" t="n">
        <v>15</v>
      </c>
      <c r="C3903" s="7" t="n">
        <v>1073741824</v>
      </c>
    </row>
    <row r="3904" spans="1:7">
      <c r="A3904" t="s">
        <v>4</v>
      </c>
      <c r="B3904" s="4" t="s">
        <v>5</v>
      </c>
      <c r="C3904" s="4" t="s">
        <v>13</v>
      </c>
    </row>
    <row r="3905" spans="1:9">
      <c r="A3905" t="n">
        <v>32647</v>
      </c>
      <c r="B3905" s="52" t="n">
        <v>64</v>
      </c>
      <c r="C3905" s="7" t="n">
        <v>3</v>
      </c>
    </row>
    <row r="3906" spans="1:9">
      <c r="A3906" t="s">
        <v>4</v>
      </c>
      <c r="B3906" s="4" t="s">
        <v>5</v>
      </c>
      <c r="C3906" s="4" t="s">
        <v>13</v>
      </c>
    </row>
    <row r="3907" spans="1:9">
      <c r="A3907" t="n">
        <v>32649</v>
      </c>
      <c r="B3907" s="18" t="n">
        <v>74</v>
      </c>
      <c r="C3907" s="7" t="n">
        <v>67</v>
      </c>
    </row>
    <row r="3908" spans="1:9">
      <c r="A3908" t="s">
        <v>4</v>
      </c>
      <c r="B3908" s="4" t="s">
        <v>5</v>
      </c>
      <c r="C3908" s="4" t="s">
        <v>13</v>
      </c>
      <c r="D3908" s="4" t="s">
        <v>13</v>
      </c>
      <c r="E3908" s="4" t="s">
        <v>10</v>
      </c>
    </row>
    <row r="3909" spans="1:9">
      <c r="A3909" t="n">
        <v>32651</v>
      </c>
      <c r="B3909" s="28" t="n">
        <v>45</v>
      </c>
      <c r="C3909" s="7" t="n">
        <v>8</v>
      </c>
      <c r="D3909" s="7" t="n">
        <v>1</v>
      </c>
      <c r="E3909" s="7" t="n">
        <v>0</v>
      </c>
    </row>
    <row r="3910" spans="1:9">
      <c r="A3910" t="s">
        <v>4</v>
      </c>
      <c r="B3910" s="4" t="s">
        <v>5</v>
      </c>
      <c r="C3910" s="4" t="s">
        <v>10</v>
      </c>
    </row>
    <row r="3911" spans="1:9">
      <c r="A3911" t="n">
        <v>32656</v>
      </c>
      <c r="B3911" s="77" t="n">
        <v>13</v>
      </c>
      <c r="C3911" s="7" t="n">
        <v>6409</v>
      </c>
    </row>
    <row r="3912" spans="1:9">
      <c r="A3912" t="s">
        <v>4</v>
      </c>
      <c r="B3912" s="4" t="s">
        <v>5</v>
      </c>
      <c r="C3912" s="4" t="s">
        <v>10</v>
      </c>
    </row>
    <row r="3913" spans="1:9">
      <c r="A3913" t="n">
        <v>32659</v>
      </c>
      <c r="B3913" s="77" t="n">
        <v>13</v>
      </c>
      <c r="C3913" s="7" t="n">
        <v>6408</v>
      </c>
    </row>
    <row r="3914" spans="1:9">
      <c r="A3914" t="s">
        <v>4</v>
      </c>
      <c r="B3914" s="4" t="s">
        <v>5</v>
      </c>
      <c r="C3914" s="4" t="s">
        <v>10</v>
      </c>
    </row>
    <row r="3915" spans="1:9">
      <c r="A3915" t="n">
        <v>32662</v>
      </c>
      <c r="B3915" s="24" t="n">
        <v>12</v>
      </c>
      <c r="C3915" s="7" t="n">
        <v>6464</v>
      </c>
    </row>
    <row r="3916" spans="1:9">
      <c r="A3916" t="s">
        <v>4</v>
      </c>
      <c r="B3916" s="4" t="s">
        <v>5</v>
      </c>
      <c r="C3916" s="4" t="s">
        <v>10</v>
      </c>
    </row>
    <row r="3917" spans="1:9">
      <c r="A3917" t="n">
        <v>32665</v>
      </c>
      <c r="B3917" s="77" t="n">
        <v>13</v>
      </c>
      <c r="C3917" s="7" t="n">
        <v>6465</v>
      </c>
    </row>
    <row r="3918" spans="1:9">
      <c r="A3918" t="s">
        <v>4</v>
      </c>
      <c r="B3918" s="4" t="s">
        <v>5</v>
      </c>
      <c r="C3918" s="4" t="s">
        <v>10</v>
      </c>
    </row>
    <row r="3919" spans="1:9">
      <c r="A3919" t="n">
        <v>32668</v>
      </c>
      <c r="B3919" s="77" t="n">
        <v>13</v>
      </c>
      <c r="C3919" s="7" t="n">
        <v>6466</v>
      </c>
    </row>
    <row r="3920" spans="1:9">
      <c r="A3920" t="s">
        <v>4</v>
      </c>
      <c r="B3920" s="4" t="s">
        <v>5</v>
      </c>
      <c r="C3920" s="4" t="s">
        <v>10</v>
      </c>
    </row>
    <row r="3921" spans="1:5">
      <c r="A3921" t="n">
        <v>32671</v>
      </c>
      <c r="B3921" s="77" t="n">
        <v>13</v>
      </c>
      <c r="C3921" s="7" t="n">
        <v>6467</v>
      </c>
    </row>
    <row r="3922" spans="1:5">
      <c r="A3922" t="s">
        <v>4</v>
      </c>
      <c r="B3922" s="4" t="s">
        <v>5</v>
      </c>
      <c r="C3922" s="4" t="s">
        <v>10</v>
      </c>
    </row>
    <row r="3923" spans="1:5">
      <c r="A3923" t="n">
        <v>32674</v>
      </c>
      <c r="B3923" s="77" t="n">
        <v>13</v>
      </c>
      <c r="C3923" s="7" t="n">
        <v>6468</v>
      </c>
    </row>
    <row r="3924" spans="1:5">
      <c r="A3924" t="s">
        <v>4</v>
      </c>
      <c r="B3924" s="4" t="s">
        <v>5</v>
      </c>
      <c r="C3924" s="4" t="s">
        <v>10</v>
      </c>
    </row>
    <row r="3925" spans="1:5">
      <c r="A3925" t="n">
        <v>32677</v>
      </c>
      <c r="B3925" s="77" t="n">
        <v>13</v>
      </c>
      <c r="C3925" s="7" t="n">
        <v>6469</v>
      </c>
    </row>
    <row r="3926" spans="1:5">
      <c r="A3926" t="s">
        <v>4</v>
      </c>
      <c r="B3926" s="4" t="s">
        <v>5</v>
      </c>
      <c r="C3926" s="4" t="s">
        <v>10</v>
      </c>
    </row>
    <row r="3927" spans="1:5">
      <c r="A3927" t="n">
        <v>32680</v>
      </c>
      <c r="B3927" s="77" t="n">
        <v>13</v>
      </c>
      <c r="C3927" s="7" t="n">
        <v>6470</v>
      </c>
    </row>
    <row r="3928" spans="1:5">
      <c r="A3928" t="s">
        <v>4</v>
      </c>
      <c r="B3928" s="4" t="s">
        <v>5</v>
      </c>
      <c r="C3928" s="4" t="s">
        <v>10</v>
      </c>
    </row>
    <row r="3929" spans="1:5">
      <c r="A3929" t="n">
        <v>32683</v>
      </c>
      <c r="B3929" s="77" t="n">
        <v>13</v>
      </c>
      <c r="C3929" s="7" t="n">
        <v>6471</v>
      </c>
    </row>
    <row r="3930" spans="1:5">
      <c r="A3930" t="s">
        <v>4</v>
      </c>
      <c r="B3930" s="4" t="s">
        <v>5</v>
      </c>
      <c r="C3930" s="4" t="s">
        <v>13</v>
      </c>
    </row>
    <row r="3931" spans="1:5">
      <c r="A3931" t="n">
        <v>32686</v>
      </c>
      <c r="B3931" s="18" t="n">
        <v>74</v>
      </c>
      <c r="C3931" s="7" t="n">
        <v>18</v>
      </c>
    </row>
    <row r="3932" spans="1:5">
      <c r="A3932" t="s">
        <v>4</v>
      </c>
      <c r="B3932" s="4" t="s">
        <v>5</v>
      </c>
      <c r="C3932" s="4" t="s">
        <v>13</v>
      </c>
    </row>
    <row r="3933" spans="1:5">
      <c r="A3933" t="n">
        <v>32688</v>
      </c>
      <c r="B3933" s="18" t="n">
        <v>74</v>
      </c>
      <c r="C3933" s="7" t="n">
        <v>45</v>
      </c>
    </row>
    <row r="3934" spans="1:5">
      <c r="A3934" t="s">
        <v>4</v>
      </c>
      <c r="B3934" s="4" t="s">
        <v>5</v>
      </c>
      <c r="C3934" s="4" t="s">
        <v>10</v>
      </c>
    </row>
    <row r="3935" spans="1:5">
      <c r="A3935" t="n">
        <v>32690</v>
      </c>
      <c r="B3935" s="37" t="n">
        <v>16</v>
      </c>
      <c r="C3935" s="7" t="n">
        <v>0</v>
      </c>
    </row>
    <row r="3936" spans="1:5">
      <c r="A3936" t="s">
        <v>4</v>
      </c>
      <c r="B3936" s="4" t="s">
        <v>5</v>
      </c>
      <c r="C3936" s="4" t="s">
        <v>13</v>
      </c>
      <c r="D3936" s="4" t="s">
        <v>13</v>
      </c>
      <c r="E3936" s="4" t="s">
        <v>13</v>
      </c>
      <c r="F3936" s="4" t="s">
        <v>13</v>
      </c>
    </row>
    <row r="3937" spans="1:6">
      <c r="A3937" t="n">
        <v>32693</v>
      </c>
      <c r="B3937" s="8" t="n">
        <v>14</v>
      </c>
      <c r="C3937" s="7" t="n">
        <v>0</v>
      </c>
      <c r="D3937" s="7" t="n">
        <v>8</v>
      </c>
      <c r="E3937" s="7" t="n">
        <v>0</v>
      </c>
      <c r="F3937" s="7" t="n">
        <v>0</v>
      </c>
    </row>
    <row r="3938" spans="1:6">
      <c r="A3938" t="s">
        <v>4</v>
      </c>
      <c r="B3938" s="4" t="s">
        <v>5</v>
      </c>
      <c r="C3938" s="4" t="s">
        <v>13</v>
      </c>
      <c r="D3938" s="4" t="s">
        <v>6</v>
      </c>
    </row>
    <row r="3939" spans="1:6">
      <c r="A3939" t="n">
        <v>32698</v>
      </c>
      <c r="B3939" s="9" t="n">
        <v>2</v>
      </c>
      <c r="C3939" s="7" t="n">
        <v>11</v>
      </c>
      <c r="D3939" s="7" t="s">
        <v>31</v>
      </c>
    </row>
    <row r="3940" spans="1:6">
      <c r="A3940" t="s">
        <v>4</v>
      </c>
      <c r="B3940" s="4" t="s">
        <v>5</v>
      </c>
      <c r="C3940" s="4" t="s">
        <v>10</v>
      </c>
    </row>
    <row r="3941" spans="1:6">
      <c r="A3941" t="n">
        <v>32712</v>
      </c>
      <c r="B3941" s="37" t="n">
        <v>16</v>
      </c>
      <c r="C3941" s="7" t="n">
        <v>0</v>
      </c>
    </row>
    <row r="3942" spans="1:6">
      <c r="A3942" t="s">
        <v>4</v>
      </c>
      <c r="B3942" s="4" t="s">
        <v>5</v>
      </c>
      <c r="C3942" s="4" t="s">
        <v>13</v>
      </c>
      <c r="D3942" s="4" t="s">
        <v>6</v>
      </c>
    </row>
    <row r="3943" spans="1:6">
      <c r="A3943" t="n">
        <v>32715</v>
      </c>
      <c r="B3943" s="9" t="n">
        <v>2</v>
      </c>
      <c r="C3943" s="7" t="n">
        <v>11</v>
      </c>
      <c r="D3943" s="7" t="s">
        <v>213</v>
      </c>
    </row>
    <row r="3944" spans="1:6">
      <c r="A3944" t="s">
        <v>4</v>
      </c>
      <c r="B3944" s="4" t="s">
        <v>5</v>
      </c>
      <c r="C3944" s="4" t="s">
        <v>10</v>
      </c>
    </row>
    <row r="3945" spans="1:6">
      <c r="A3945" t="n">
        <v>32724</v>
      </c>
      <c r="B3945" s="37" t="n">
        <v>16</v>
      </c>
      <c r="C3945" s="7" t="n">
        <v>0</v>
      </c>
    </row>
    <row r="3946" spans="1:6">
      <c r="A3946" t="s">
        <v>4</v>
      </c>
      <c r="B3946" s="4" t="s">
        <v>5</v>
      </c>
      <c r="C3946" s="4" t="s">
        <v>9</v>
      </c>
    </row>
    <row r="3947" spans="1:6">
      <c r="A3947" t="n">
        <v>32727</v>
      </c>
      <c r="B3947" s="39" t="n">
        <v>15</v>
      </c>
      <c r="C3947" s="7" t="n">
        <v>2048</v>
      </c>
    </row>
    <row r="3948" spans="1:6">
      <c r="A3948" t="s">
        <v>4</v>
      </c>
      <c r="B3948" s="4" t="s">
        <v>5</v>
      </c>
      <c r="C3948" s="4" t="s">
        <v>13</v>
      </c>
      <c r="D3948" s="4" t="s">
        <v>6</v>
      </c>
    </row>
    <row r="3949" spans="1:6">
      <c r="A3949" t="n">
        <v>32732</v>
      </c>
      <c r="B3949" s="9" t="n">
        <v>2</v>
      </c>
      <c r="C3949" s="7" t="n">
        <v>10</v>
      </c>
      <c r="D3949" s="7" t="s">
        <v>49</v>
      </c>
    </row>
    <row r="3950" spans="1:6">
      <c r="A3950" t="s">
        <v>4</v>
      </c>
      <c r="B3950" s="4" t="s">
        <v>5</v>
      </c>
      <c r="C3950" s="4" t="s">
        <v>10</v>
      </c>
    </row>
    <row r="3951" spans="1:6">
      <c r="A3951" t="n">
        <v>32750</v>
      </c>
      <c r="B3951" s="37" t="n">
        <v>16</v>
      </c>
      <c r="C3951" s="7" t="n">
        <v>0</v>
      </c>
    </row>
    <row r="3952" spans="1:6">
      <c r="A3952" t="s">
        <v>4</v>
      </c>
      <c r="B3952" s="4" t="s">
        <v>5</v>
      </c>
      <c r="C3952" s="4" t="s">
        <v>13</v>
      </c>
      <c r="D3952" s="4" t="s">
        <v>6</v>
      </c>
    </row>
    <row r="3953" spans="1:6">
      <c r="A3953" t="n">
        <v>32753</v>
      </c>
      <c r="B3953" s="9" t="n">
        <v>2</v>
      </c>
      <c r="C3953" s="7" t="n">
        <v>10</v>
      </c>
      <c r="D3953" s="7" t="s">
        <v>50</v>
      </c>
    </row>
    <row r="3954" spans="1:6">
      <c r="A3954" t="s">
        <v>4</v>
      </c>
      <c r="B3954" s="4" t="s">
        <v>5</v>
      </c>
      <c r="C3954" s="4" t="s">
        <v>10</v>
      </c>
    </row>
    <row r="3955" spans="1:6">
      <c r="A3955" t="n">
        <v>32772</v>
      </c>
      <c r="B3955" s="37" t="n">
        <v>16</v>
      </c>
      <c r="C3955" s="7" t="n">
        <v>0</v>
      </c>
    </row>
    <row r="3956" spans="1:6">
      <c r="A3956" t="s">
        <v>4</v>
      </c>
      <c r="B3956" s="4" t="s">
        <v>5</v>
      </c>
      <c r="C3956" s="4" t="s">
        <v>13</v>
      </c>
      <c r="D3956" s="4" t="s">
        <v>10</v>
      </c>
      <c r="E3956" s="4" t="s">
        <v>28</v>
      </c>
    </row>
    <row r="3957" spans="1:6">
      <c r="A3957" t="n">
        <v>32775</v>
      </c>
      <c r="B3957" s="34" t="n">
        <v>58</v>
      </c>
      <c r="C3957" s="7" t="n">
        <v>100</v>
      </c>
      <c r="D3957" s="7" t="n">
        <v>300</v>
      </c>
      <c r="E3957" s="7" t="n">
        <v>1</v>
      </c>
    </row>
    <row r="3958" spans="1:6">
      <c r="A3958" t="s">
        <v>4</v>
      </c>
      <c r="B3958" s="4" t="s">
        <v>5</v>
      </c>
      <c r="C3958" s="4" t="s">
        <v>13</v>
      </c>
      <c r="D3958" s="4" t="s">
        <v>10</v>
      </c>
    </row>
    <row r="3959" spans="1:6">
      <c r="A3959" t="n">
        <v>32783</v>
      </c>
      <c r="B3959" s="34" t="n">
        <v>58</v>
      </c>
      <c r="C3959" s="7" t="n">
        <v>255</v>
      </c>
      <c r="D3959" s="7" t="n">
        <v>0</v>
      </c>
    </row>
    <row r="3960" spans="1:6">
      <c r="A3960" t="s">
        <v>4</v>
      </c>
      <c r="B3960" s="4" t="s">
        <v>5</v>
      </c>
      <c r="C3960" s="4" t="s">
        <v>13</v>
      </c>
    </row>
    <row r="3961" spans="1:6">
      <c r="A3961" t="n">
        <v>32787</v>
      </c>
      <c r="B3961" s="41" t="n">
        <v>23</v>
      </c>
      <c r="C3961" s="7" t="n">
        <v>0</v>
      </c>
    </row>
    <row r="3962" spans="1:6">
      <c r="A3962" t="s">
        <v>4</v>
      </c>
      <c r="B3962" s="4" t="s">
        <v>5</v>
      </c>
    </row>
    <row r="3963" spans="1:6">
      <c r="A3963" t="n">
        <v>32789</v>
      </c>
      <c r="B3963" s="5" t="n">
        <v>1</v>
      </c>
    </row>
    <row r="3964" spans="1:6" s="3" customFormat="1" customHeight="0">
      <c r="A3964" s="3" t="s">
        <v>2</v>
      </c>
      <c r="B3964" s="3" t="s">
        <v>308</v>
      </c>
    </row>
    <row r="3965" spans="1:6">
      <c r="A3965" t="s">
        <v>4</v>
      </c>
      <c r="B3965" s="4" t="s">
        <v>5</v>
      </c>
      <c r="C3965" s="4" t="s">
        <v>10</v>
      </c>
    </row>
    <row r="3966" spans="1:6">
      <c r="A3966" t="n">
        <v>32792</v>
      </c>
      <c r="B3966" s="76" t="n">
        <v>143</v>
      </c>
      <c r="C3966" s="7" t="n">
        <v>0</v>
      </c>
    </row>
    <row r="3967" spans="1:6">
      <c r="A3967" t="s">
        <v>4</v>
      </c>
      <c r="B3967" s="4" t="s">
        <v>5</v>
      </c>
      <c r="C3967" s="4" t="s">
        <v>13</v>
      </c>
      <c r="D3967" s="4" t="s">
        <v>10</v>
      </c>
      <c r="E3967" s="4" t="s">
        <v>10</v>
      </c>
      <c r="F3967" s="4" t="s">
        <v>10</v>
      </c>
      <c r="G3967" s="4" t="s">
        <v>10</v>
      </c>
      <c r="H3967" s="4" t="s">
        <v>10</v>
      </c>
      <c r="I3967" s="4" t="s">
        <v>10</v>
      </c>
      <c r="J3967" s="4" t="s">
        <v>10</v>
      </c>
      <c r="K3967" s="4" t="s">
        <v>10</v>
      </c>
      <c r="L3967" s="4" t="s">
        <v>10</v>
      </c>
      <c r="M3967" s="4" t="s">
        <v>10</v>
      </c>
      <c r="N3967" s="4" t="s">
        <v>9</v>
      </c>
      <c r="O3967" s="4" t="s">
        <v>9</v>
      </c>
      <c r="P3967" s="4" t="s">
        <v>9</v>
      </c>
      <c r="Q3967" s="4" t="s">
        <v>9</v>
      </c>
      <c r="R3967" s="4" t="s">
        <v>13</v>
      </c>
      <c r="S3967" s="4" t="s">
        <v>6</v>
      </c>
    </row>
    <row r="3968" spans="1:6">
      <c r="A3968" t="n">
        <v>32795</v>
      </c>
      <c r="B3968" s="53" t="n">
        <v>75</v>
      </c>
      <c r="C3968" s="7" t="n">
        <v>0</v>
      </c>
      <c r="D3968" s="7" t="n">
        <v>0</v>
      </c>
      <c r="E3968" s="7" t="n">
        <v>0</v>
      </c>
      <c r="F3968" s="7" t="n">
        <v>1024</v>
      </c>
      <c r="G3968" s="7" t="n">
        <v>720</v>
      </c>
      <c r="H3968" s="7" t="n">
        <v>226</v>
      </c>
      <c r="I3968" s="7" t="n">
        <v>40</v>
      </c>
      <c r="J3968" s="7" t="n">
        <v>0</v>
      </c>
      <c r="K3968" s="7" t="n">
        <v>0</v>
      </c>
      <c r="L3968" s="7" t="n">
        <v>1024</v>
      </c>
      <c r="M3968" s="7" t="n">
        <v>720</v>
      </c>
      <c r="N3968" s="7" t="n">
        <v>1065353216</v>
      </c>
      <c r="O3968" s="7" t="n">
        <v>1065353216</v>
      </c>
      <c r="P3968" s="7" t="n">
        <v>1065353216</v>
      </c>
      <c r="Q3968" s="7" t="n">
        <v>0</v>
      </c>
      <c r="R3968" s="7" t="n">
        <v>1</v>
      </c>
      <c r="S3968" s="7" t="s">
        <v>309</v>
      </c>
    </row>
    <row r="3969" spans="1:19">
      <c r="A3969" t="s">
        <v>4</v>
      </c>
      <c r="B3969" s="4" t="s">
        <v>5</v>
      </c>
      <c r="C3969" s="4" t="s">
        <v>10</v>
      </c>
    </row>
    <row r="3970" spans="1:19">
      <c r="A3970" t="n">
        <v>32849</v>
      </c>
      <c r="B3970" s="76" t="n">
        <v>143</v>
      </c>
      <c r="C3970" s="7" t="n">
        <v>1</v>
      </c>
    </row>
    <row r="3971" spans="1:19">
      <c r="A3971" t="s">
        <v>4</v>
      </c>
      <c r="B3971" s="4" t="s">
        <v>5</v>
      </c>
      <c r="C3971" s="4" t="s">
        <v>13</v>
      </c>
      <c r="D3971" s="4" t="s">
        <v>10</v>
      </c>
      <c r="E3971" s="4" t="s">
        <v>10</v>
      </c>
      <c r="F3971" s="4" t="s">
        <v>10</v>
      </c>
      <c r="G3971" s="4" t="s">
        <v>10</v>
      </c>
      <c r="H3971" s="4" t="s">
        <v>10</v>
      </c>
      <c r="I3971" s="4" t="s">
        <v>10</v>
      </c>
      <c r="J3971" s="4" t="s">
        <v>10</v>
      </c>
      <c r="K3971" s="4" t="s">
        <v>10</v>
      </c>
      <c r="L3971" s="4" t="s">
        <v>10</v>
      </c>
      <c r="M3971" s="4" t="s">
        <v>10</v>
      </c>
      <c r="N3971" s="4" t="s">
        <v>9</v>
      </c>
      <c r="O3971" s="4" t="s">
        <v>9</v>
      </c>
      <c r="P3971" s="4" t="s">
        <v>9</v>
      </c>
      <c r="Q3971" s="4" t="s">
        <v>9</v>
      </c>
      <c r="R3971" s="4" t="s">
        <v>13</v>
      </c>
      <c r="S3971" s="4" t="s">
        <v>6</v>
      </c>
    </row>
    <row r="3972" spans="1:19">
      <c r="A3972" t="n">
        <v>32852</v>
      </c>
      <c r="B3972" s="53" t="n">
        <v>75</v>
      </c>
      <c r="C3972" s="7" t="n">
        <v>1</v>
      </c>
      <c r="D3972" s="7" t="n">
        <v>0</v>
      </c>
      <c r="E3972" s="7" t="n">
        <v>0</v>
      </c>
      <c r="F3972" s="7" t="n">
        <v>1024</v>
      </c>
      <c r="G3972" s="7" t="n">
        <v>720</v>
      </c>
      <c r="H3972" s="7" t="n">
        <v>226</v>
      </c>
      <c r="I3972" s="7" t="n">
        <v>40</v>
      </c>
      <c r="J3972" s="7" t="n">
        <v>0</v>
      </c>
      <c r="K3972" s="7" t="n">
        <v>0</v>
      </c>
      <c r="L3972" s="7" t="n">
        <v>1024</v>
      </c>
      <c r="M3972" s="7" t="n">
        <v>720</v>
      </c>
      <c r="N3972" s="7" t="n">
        <v>1065353216</v>
      </c>
      <c r="O3972" s="7" t="n">
        <v>1065353216</v>
      </c>
      <c r="P3972" s="7" t="n">
        <v>1065353216</v>
      </c>
      <c r="Q3972" s="7" t="n">
        <v>0</v>
      </c>
      <c r="R3972" s="7" t="n">
        <v>1</v>
      </c>
      <c r="S3972" s="7" t="s">
        <v>310</v>
      </c>
    </row>
    <row r="3973" spans="1:19">
      <c r="A3973" t="s">
        <v>4</v>
      </c>
      <c r="B3973" s="4" t="s">
        <v>5</v>
      </c>
      <c r="C3973" s="4" t="s">
        <v>10</v>
      </c>
    </row>
    <row r="3974" spans="1:19">
      <c r="A3974" t="n">
        <v>32906</v>
      </c>
      <c r="B3974" s="76" t="n">
        <v>143</v>
      </c>
      <c r="C3974" s="7" t="n">
        <v>2</v>
      </c>
    </row>
    <row r="3975" spans="1:19">
      <c r="A3975" t="s">
        <v>4</v>
      </c>
      <c r="B3975" s="4" t="s">
        <v>5</v>
      </c>
      <c r="C3975" s="4" t="s">
        <v>13</v>
      </c>
      <c r="D3975" s="4" t="s">
        <v>10</v>
      </c>
      <c r="E3975" s="4" t="s">
        <v>10</v>
      </c>
      <c r="F3975" s="4" t="s">
        <v>10</v>
      </c>
      <c r="G3975" s="4" t="s">
        <v>10</v>
      </c>
      <c r="H3975" s="4" t="s">
        <v>10</v>
      </c>
      <c r="I3975" s="4" t="s">
        <v>10</v>
      </c>
      <c r="J3975" s="4" t="s">
        <v>10</v>
      </c>
      <c r="K3975" s="4" t="s">
        <v>10</v>
      </c>
      <c r="L3975" s="4" t="s">
        <v>10</v>
      </c>
      <c r="M3975" s="4" t="s">
        <v>10</v>
      </c>
      <c r="N3975" s="4" t="s">
        <v>9</v>
      </c>
      <c r="O3975" s="4" t="s">
        <v>9</v>
      </c>
      <c r="P3975" s="4" t="s">
        <v>9</v>
      </c>
      <c r="Q3975" s="4" t="s">
        <v>9</v>
      </c>
      <c r="R3975" s="4" t="s">
        <v>13</v>
      </c>
      <c r="S3975" s="4" t="s">
        <v>6</v>
      </c>
    </row>
    <row r="3976" spans="1:19">
      <c r="A3976" t="n">
        <v>32909</v>
      </c>
      <c r="B3976" s="53" t="n">
        <v>75</v>
      </c>
      <c r="C3976" s="7" t="n">
        <v>2</v>
      </c>
      <c r="D3976" s="7" t="n">
        <v>0</v>
      </c>
      <c r="E3976" s="7" t="n">
        <v>0</v>
      </c>
      <c r="F3976" s="7" t="n">
        <v>1024</v>
      </c>
      <c r="G3976" s="7" t="n">
        <v>720</v>
      </c>
      <c r="H3976" s="7" t="n">
        <v>226</v>
      </c>
      <c r="I3976" s="7" t="n">
        <v>40</v>
      </c>
      <c r="J3976" s="7" t="n">
        <v>0</v>
      </c>
      <c r="K3976" s="7" t="n">
        <v>0</v>
      </c>
      <c r="L3976" s="7" t="n">
        <v>1024</v>
      </c>
      <c r="M3976" s="7" t="n">
        <v>720</v>
      </c>
      <c r="N3976" s="7" t="n">
        <v>1065353216</v>
      </c>
      <c r="O3976" s="7" t="n">
        <v>1065353216</v>
      </c>
      <c r="P3976" s="7" t="n">
        <v>1065353216</v>
      </c>
      <c r="Q3976" s="7" t="n">
        <v>0</v>
      </c>
      <c r="R3976" s="7" t="n">
        <v>1</v>
      </c>
      <c r="S3976" s="7" t="s">
        <v>311</v>
      </c>
    </row>
    <row r="3977" spans="1:19">
      <c r="A3977" t="s">
        <v>4</v>
      </c>
      <c r="B3977" s="4" t="s">
        <v>5</v>
      </c>
      <c r="C3977" s="4" t="s">
        <v>13</v>
      </c>
      <c r="D3977" s="4" t="s">
        <v>10</v>
      </c>
      <c r="E3977" s="4" t="s">
        <v>28</v>
      </c>
    </row>
    <row r="3978" spans="1:19">
      <c r="A3978" t="n">
        <v>32963</v>
      </c>
      <c r="B3978" s="34" t="n">
        <v>58</v>
      </c>
      <c r="C3978" s="7" t="n">
        <v>100</v>
      </c>
      <c r="D3978" s="7" t="n">
        <v>1000</v>
      </c>
      <c r="E3978" s="7" t="n">
        <v>1</v>
      </c>
    </row>
    <row r="3979" spans="1:19">
      <c r="A3979" t="s">
        <v>4</v>
      </c>
      <c r="B3979" s="4" t="s">
        <v>5</v>
      </c>
      <c r="C3979" s="4" t="s">
        <v>13</v>
      </c>
      <c r="D3979" s="4" t="s">
        <v>10</v>
      </c>
    </row>
    <row r="3980" spans="1:19">
      <c r="A3980" t="n">
        <v>32971</v>
      </c>
      <c r="B3980" s="34" t="n">
        <v>58</v>
      </c>
      <c r="C3980" s="7" t="n">
        <v>255</v>
      </c>
      <c r="D3980" s="7" t="n">
        <v>0</v>
      </c>
    </row>
    <row r="3981" spans="1:19">
      <c r="A3981" t="s">
        <v>4</v>
      </c>
      <c r="B3981" s="4" t="s">
        <v>5</v>
      </c>
      <c r="C3981" s="4" t="s">
        <v>13</v>
      </c>
      <c r="D3981" s="4" t="s">
        <v>10</v>
      </c>
      <c r="E3981" s="4" t="s">
        <v>13</v>
      </c>
      <c r="F3981" s="4" t="s">
        <v>13</v>
      </c>
      <c r="G3981" s="4" t="s">
        <v>27</v>
      </c>
    </row>
    <row r="3982" spans="1:19">
      <c r="A3982" t="n">
        <v>32975</v>
      </c>
      <c r="B3982" s="13" t="n">
        <v>5</v>
      </c>
      <c r="C3982" s="7" t="n">
        <v>30</v>
      </c>
      <c r="D3982" s="7" t="n">
        <v>6403</v>
      </c>
      <c r="E3982" s="7" t="n">
        <v>8</v>
      </c>
      <c r="F3982" s="7" t="n">
        <v>1</v>
      </c>
      <c r="G3982" s="14" t="n">
        <f t="normal" ca="1">A4062</f>
        <v>0</v>
      </c>
    </row>
    <row r="3983" spans="1:19">
      <c r="A3983" t="s">
        <v>4</v>
      </c>
      <c r="B3983" s="4" t="s">
        <v>5</v>
      </c>
      <c r="C3983" s="4" t="s">
        <v>13</v>
      </c>
      <c r="D3983" s="4" t="s">
        <v>10</v>
      </c>
      <c r="E3983" s="4" t="s">
        <v>28</v>
      </c>
    </row>
    <row r="3984" spans="1:19">
      <c r="A3984" t="n">
        <v>32985</v>
      </c>
      <c r="B3984" s="34" t="n">
        <v>58</v>
      </c>
      <c r="C3984" s="7" t="n">
        <v>0</v>
      </c>
      <c r="D3984" s="7" t="n">
        <v>300</v>
      </c>
      <c r="E3984" s="7" t="n">
        <v>0.300000011920929</v>
      </c>
    </row>
    <row r="3985" spans="1:19">
      <c r="A3985" t="s">
        <v>4</v>
      </c>
      <c r="B3985" s="4" t="s">
        <v>5</v>
      </c>
      <c r="C3985" s="4" t="s">
        <v>13</v>
      </c>
      <c r="D3985" s="4" t="s">
        <v>10</v>
      </c>
    </row>
    <row r="3986" spans="1:19">
      <c r="A3986" t="n">
        <v>32993</v>
      </c>
      <c r="B3986" s="34" t="n">
        <v>58</v>
      </c>
      <c r="C3986" s="7" t="n">
        <v>255</v>
      </c>
      <c r="D3986" s="7" t="n">
        <v>0</v>
      </c>
    </row>
    <row r="3987" spans="1:19">
      <c r="A3987" t="s">
        <v>4</v>
      </c>
      <c r="B3987" s="4" t="s">
        <v>5</v>
      </c>
      <c r="C3987" s="4" t="s">
        <v>10</v>
      </c>
    </row>
    <row r="3988" spans="1:19">
      <c r="A3988" t="n">
        <v>32997</v>
      </c>
      <c r="B3988" s="37" t="n">
        <v>16</v>
      </c>
      <c r="C3988" s="7" t="n">
        <v>500</v>
      </c>
    </row>
    <row r="3989" spans="1:19">
      <c r="A3989" t="s">
        <v>4</v>
      </c>
      <c r="B3989" s="4" t="s">
        <v>5</v>
      </c>
      <c r="C3989" s="4" t="s">
        <v>13</v>
      </c>
      <c r="D3989" s="4" t="s">
        <v>10</v>
      </c>
      <c r="E3989" s="4" t="s">
        <v>28</v>
      </c>
      <c r="F3989" s="4" t="s">
        <v>10</v>
      </c>
      <c r="G3989" s="4" t="s">
        <v>9</v>
      </c>
      <c r="H3989" s="4" t="s">
        <v>9</v>
      </c>
      <c r="I3989" s="4" t="s">
        <v>10</v>
      </c>
      <c r="J3989" s="4" t="s">
        <v>10</v>
      </c>
      <c r="K3989" s="4" t="s">
        <v>9</v>
      </c>
      <c r="L3989" s="4" t="s">
        <v>9</v>
      </c>
      <c r="M3989" s="4" t="s">
        <v>9</v>
      </c>
      <c r="N3989" s="4" t="s">
        <v>9</v>
      </c>
      <c r="O3989" s="4" t="s">
        <v>6</v>
      </c>
    </row>
    <row r="3990" spans="1:19">
      <c r="A3990" t="n">
        <v>33000</v>
      </c>
      <c r="B3990" s="15" t="n">
        <v>50</v>
      </c>
      <c r="C3990" s="7" t="n">
        <v>0</v>
      </c>
      <c r="D3990" s="7" t="n">
        <v>12105</v>
      </c>
      <c r="E3990" s="7" t="n">
        <v>1</v>
      </c>
      <c r="F3990" s="7" t="n">
        <v>0</v>
      </c>
      <c r="G3990" s="7" t="n">
        <v>0</v>
      </c>
      <c r="H3990" s="7" t="n">
        <v>0</v>
      </c>
      <c r="I3990" s="7" t="n">
        <v>0</v>
      </c>
      <c r="J3990" s="7" t="n">
        <v>65533</v>
      </c>
      <c r="K3990" s="7" t="n">
        <v>0</v>
      </c>
      <c r="L3990" s="7" t="n">
        <v>0</v>
      </c>
      <c r="M3990" s="7" t="n">
        <v>0</v>
      </c>
      <c r="N3990" s="7" t="n">
        <v>0</v>
      </c>
      <c r="O3990" s="7" t="s">
        <v>12</v>
      </c>
    </row>
    <row r="3991" spans="1:19">
      <c r="A3991" t="s">
        <v>4</v>
      </c>
      <c r="B3991" s="4" t="s">
        <v>5</v>
      </c>
      <c r="C3991" s="4" t="s">
        <v>13</v>
      </c>
      <c r="D3991" s="4" t="s">
        <v>13</v>
      </c>
      <c r="E3991" s="4" t="s">
        <v>13</v>
      </c>
      <c r="F3991" s="4" t="s">
        <v>28</v>
      </c>
      <c r="G3991" s="4" t="s">
        <v>28</v>
      </c>
      <c r="H3991" s="4" t="s">
        <v>28</v>
      </c>
      <c r="I3991" s="4" t="s">
        <v>28</v>
      </c>
      <c r="J3991" s="4" t="s">
        <v>28</v>
      </c>
    </row>
    <row r="3992" spans="1:19">
      <c r="A3992" t="n">
        <v>33039</v>
      </c>
      <c r="B3992" s="54" t="n">
        <v>76</v>
      </c>
      <c r="C3992" s="7" t="n">
        <v>0</v>
      </c>
      <c r="D3992" s="7" t="n">
        <v>3</v>
      </c>
      <c r="E3992" s="7" t="n">
        <v>0</v>
      </c>
      <c r="F3992" s="7" t="n">
        <v>1</v>
      </c>
      <c r="G3992" s="7" t="n">
        <v>1</v>
      </c>
      <c r="H3992" s="7" t="n">
        <v>1</v>
      </c>
      <c r="I3992" s="7" t="n">
        <v>1</v>
      </c>
      <c r="J3992" s="7" t="n">
        <v>1000</v>
      </c>
    </row>
    <row r="3993" spans="1:19">
      <c r="A3993" t="s">
        <v>4</v>
      </c>
      <c r="B3993" s="4" t="s">
        <v>5</v>
      </c>
      <c r="C3993" s="4" t="s">
        <v>13</v>
      </c>
      <c r="D3993" s="4" t="s">
        <v>13</v>
      </c>
    </row>
    <row r="3994" spans="1:19">
      <c r="A3994" t="n">
        <v>33063</v>
      </c>
      <c r="B3994" s="57" t="n">
        <v>77</v>
      </c>
      <c r="C3994" s="7" t="n">
        <v>0</v>
      </c>
      <c r="D3994" s="7" t="n">
        <v>3</v>
      </c>
    </row>
    <row r="3995" spans="1:19">
      <c r="A3995" t="s">
        <v>4</v>
      </c>
      <c r="B3995" s="4" t="s">
        <v>5</v>
      </c>
    </row>
    <row r="3996" spans="1:19">
      <c r="A3996" t="n">
        <v>33066</v>
      </c>
      <c r="B3996" s="81" t="n">
        <v>88</v>
      </c>
    </row>
    <row r="3997" spans="1:19">
      <c r="A3997" t="s">
        <v>4</v>
      </c>
      <c r="B3997" s="4" t="s">
        <v>5</v>
      </c>
      <c r="C3997" s="4" t="s">
        <v>13</v>
      </c>
      <c r="D3997" s="4" t="s">
        <v>13</v>
      </c>
      <c r="E3997" s="4" t="s">
        <v>13</v>
      </c>
      <c r="F3997" s="4" t="s">
        <v>28</v>
      </c>
      <c r="G3997" s="4" t="s">
        <v>28</v>
      </c>
      <c r="H3997" s="4" t="s">
        <v>28</v>
      </c>
      <c r="I3997" s="4" t="s">
        <v>28</v>
      </c>
      <c r="J3997" s="4" t="s">
        <v>28</v>
      </c>
    </row>
    <row r="3998" spans="1:19">
      <c r="A3998" t="n">
        <v>33067</v>
      </c>
      <c r="B3998" s="54" t="n">
        <v>76</v>
      </c>
      <c r="C3998" s="7" t="n">
        <v>0</v>
      </c>
      <c r="D3998" s="7" t="n">
        <v>3</v>
      </c>
      <c r="E3998" s="7" t="n">
        <v>0</v>
      </c>
      <c r="F3998" s="7" t="n">
        <v>1</v>
      </c>
      <c r="G3998" s="7" t="n">
        <v>1</v>
      </c>
      <c r="H3998" s="7" t="n">
        <v>1</v>
      </c>
      <c r="I3998" s="7" t="n">
        <v>0</v>
      </c>
      <c r="J3998" s="7" t="n">
        <v>1000</v>
      </c>
    </row>
    <row r="3999" spans="1:19">
      <c r="A3999" t="s">
        <v>4</v>
      </c>
      <c r="B3999" s="4" t="s">
        <v>5</v>
      </c>
      <c r="C3999" s="4" t="s">
        <v>13</v>
      </c>
      <c r="D3999" s="4" t="s">
        <v>13</v>
      </c>
    </row>
    <row r="4000" spans="1:19">
      <c r="A4000" t="n">
        <v>33091</v>
      </c>
      <c r="B4000" s="57" t="n">
        <v>77</v>
      </c>
      <c r="C4000" s="7" t="n">
        <v>0</v>
      </c>
      <c r="D4000" s="7" t="n">
        <v>3</v>
      </c>
    </row>
    <row r="4001" spans="1:15">
      <c r="A4001" t="s">
        <v>4</v>
      </c>
      <c r="B4001" s="4" t="s">
        <v>5</v>
      </c>
      <c r="C4001" s="4" t="s">
        <v>10</v>
      </c>
    </row>
    <row r="4002" spans="1:15">
      <c r="A4002" t="n">
        <v>33094</v>
      </c>
      <c r="B4002" s="37" t="n">
        <v>16</v>
      </c>
      <c r="C4002" s="7" t="n">
        <v>500</v>
      </c>
    </row>
    <row r="4003" spans="1:15">
      <c r="A4003" t="s">
        <v>4</v>
      </c>
      <c r="B4003" s="4" t="s">
        <v>5</v>
      </c>
      <c r="C4003" s="4" t="s">
        <v>13</v>
      </c>
      <c r="D4003" s="4" t="s">
        <v>13</v>
      </c>
      <c r="E4003" s="4" t="s">
        <v>13</v>
      </c>
      <c r="F4003" s="4" t="s">
        <v>28</v>
      </c>
      <c r="G4003" s="4" t="s">
        <v>28</v>
      </c>
      <c r="H4003" s="4" t="s">
        <v>28</v>
      </c>
      <c r="I4003" s="4" t="s">
        <v>28</v>
      </c>
      <c r="J4003" s="4" t="s">
        <v>28</v>
      </c>
    </row>
    <row r="4004" spans="1:15">
      <c r="A4004" t="n">
        <v>33097</v>
      </c>
      <c r="B4004" s="54" t="n">
        <v>76</v>
      </c>
      <c r="C4004" s="7" t="n">
        <v>1</v>
      </c>
      <c r="D4004" s="7" t="n">
        <v>3</v>
      </c>
      <c r="E4004" s="7" t="n">
        <v>0</v>
      </c>
      <c r="F4004" s="7" t="n">
        <v>1</v>
      </c>
      <c r="G4004" s="7" t="n">
        <v>1</v>
      </c>
      <c r="H4004" s="7" t="n">
        <v>1</v>
      </c>
      <c r="I4004" s="7" t="n">
        <v>1</v>
      </c>
      <c r="J4004" s="7" t="n">
        <v>1000</v>
      </c>
    </row>
    <row r="4005" spans="1:15">
      <c r="A4005" t="s">
        <v>4</v>
      </c>
      <c r="B4005" s="4" t="s">
        <v>5</v>
      </c>
      <c r="C4005" s="4" t="s">
        <v>13</v>
      </c>
      <c r="D4005" s="4" t="s">
        <v>13</v>
      </c>
    </row>
    <row r="4006" spans="1:15">
      <c r="A4006" t="n">
        <v>33121</v>
      </c>
      <c r="B4006" s="57" t="n">
        <v>77</v>
      </c>
      <c r="C4006" s="7" t="n">
        <v>1</v>
      </c>
      <c r="D4006" s="7" t="n">
        <v>3</v>
      </c>
    </row>
    <row r="4007" spans="1:15">
      <c r="A4007" t="s">
        <v>4</v>
      </c>
      <c r="B4007" s="4" t="s">
        <v>5</v>
      </c>
    </row>
    <row r="4008" spans="1:15">
      <c r="A4008" t="n">
        <v>33124</v>
      </c>
      <c r="B4008" s="81" t="n">
        <v>88</v>
      </c>
    </row>
    <row r="4009" spans="1:15">
      <c r="A4009" t="s">
        <v>4</v>
      </c>
      <c r="B4009" s="4" t="s">
        <v>5</v>
      </c>
      <c r="C4009" s="4" t="s">
        <v>13</v>
      </c>
      <c r="D4009" s="4" t="s">
        <v>13</v>
      </c>
      <c r="E4009" s="4" t="s">
        <v>13</v>
      </c>
      <c r="F4009" s="4" t="s">
        <v>28</v>
      </c>
      <c r="G4009" s="4" t="s">
        <v>28</v>
      </c>
      <c r="H4009" s="4" t="s">
        <v>28</v>
      </c>
      <c r="I4009" s="4" t="s">
        <v>28</v>
      </c>
      <c r="J4009" s="4" t="s">
        <v>28</v>
      </c>
    </row>
    <row r="4010" spans="1:15">
      <c r="A4010" t="n">
        <v>33125</v>
      </c>
      <c r="B4010" s="54" t="n">
        <v>76</v>
      </c>
      <c r="C4010" s="7" t="n">
        <v>1</v>
      </c>
      <c r="D4010" s="7" t="n">
        <v>3</v>
      </c>
      <c r="E4010" s="7" t="n">
        <v>0</v>
      </c>
      <c r="F4010" s="7" t="n">
        <v>1</v>
      </c>
      <c r="G4010" s="7" t="n">
        <v>1</v>
      </c>
      <c r="H4010" s="7" t="n">
        <v>1</v>
      </c>
      <c r="I4010" s="7" t="n">
        <v>0</v>
      </c>
      <c r="J4010" s="7" t="n">
        <v>1000</v>
      </c>
    </row>
    <row r="4011" spans="1:15">
      <c r="A4011" t="s">
        <v>4</v>
      </c>
      <c r="B4011" s="4" t="s">
        <v>5</v>
      </c>
      <c r="C4011" s="4" t="s">
        <v>13</v>
      </c>
      <c r="D4011" s="4" t="s">
        <v>13</v>
      </c>
    </row>
    <row r="4012" spans="1:15">
      <c r="A4012" t="n">
        <v>33149</v>
      </c>
      <c r="B4012" s="57" t="n">
        <v>77</v>
      </c>
      <c r="C4012" s="7" t="n">
        <v>1</v>
      </c>
      <c r="D4012" s="7" t="n">
        <v>3</v>
      </c>
    </row>
    <row r="4013" spans="1:15">
      <c r="A4013" t="s">
        <v>4</v>
      </c>
      <c r="B4013" s="4" t="s">
        <v>5</v>
      </c>
      <c r="C4013" s="4" t="s">
        <v>10</v>
      </c>
    </row>
    <row r="4014" spans="1:15">
      <c r="A4014" t="n">
        <v>33152</v>
      </c>
      <c r="B4014" s="37" t="n">
        <v>16</v>
      </c>
      <c r="C4014" s="7" t="n">
        <v>500</v>
      </c>
    </row>
    <row r="4015" spans="1:15">
      <c r="A4015" t="s">
        <v>4</v>
      </c>
      <c r="B4015" s="4" t="s">
        <v>5</v>
      </c>
      <c r="C4015" s="4" t="s">
        <v>13</v>
      </c>
      <c r="D4015" s="4" t="s">
        <v>10</v>
      </c>
      <c r="E4015" s="4" t="s">
        <v>28</v>
      </c>
      <c r="F4015" s="4" t="s">
        <v>10</v>
      </c>
      <c r="G4015" s="4" t="s">
        <v>9</v>
      </c>
      <c r="H4015" s="4" t="s">
        <v>9</v>
      </c>
      <c r="I4015" s="4" t="s">
        <v>10</v>
      </c>
      <c r="J4015" s="4" t="s">
        <v>10</v>
      </c>
      <c r="K4015" s="4" t="s">
        <v>9</v>
      </c>
      <c r="L4015" s="4" t="s">
        <v>9</v>
      </c>
      <c r="M4015" s="4" t="s">
        <v>9</v>
      </c>
      <c r="N4015" s="4" t="s">
        <v>9</v>
      </c>
      <c r="O4015" s="4" t="s">
        <v>6</v>
      </c>
    </row>
    <row r="4016" spans="1:15">
      <c r="A4016" t="n">
        <v>33155</v>
      </c>
      <c r="B4016" s="15" t="n">
        <v>50</v>
      </c>
      <c r="C4016" s="7" t="n">
        <v>0</v>
      </c>
      <c r="D4016" s="7" t="n">
        <v>12105</v>
      </c>
      <c r="E4016" s="7" t="n">
        <v>1</v>
      </c>
      <c r="F4016" s="7" t="n">
        <v>0</v>
      </c>
      <c r="G4016" s="7" t="n">
        <v>0</v>
      </c>
      <c r="H4016" s="7" t="n">
        <v>0</v>
      </c>
      <c r="I4016" s="7" t="n">
        <v>0</v>
      </c>
      <c r="J4016" s="7" t="n">
        <v>65533</v>
      </c>
      <c r="K4016" s="7" t="n">
        <v>0</v>
      </c>
      <c r="L4016" s="7" t="n">
        <v>0</v>
      </c>
      <c r="M4016" s="7" t="n">
        <v>0</v>
      </c>
      <c r="N4016" s="7" t="n">
        <v>0</v>
      </c>
      <c r="O4016" s="7" t="s">
        <v>12</v>
      </c>
    </row>
    <row r="4017" spans="1:15">
      <c r="A4017" t="s">
        <v>4</v>
      </c>
      <c r="B4017" s="4" t="s">
        <v>5</v>
      </c>
      <c r="C4017" s="4" t="s">
        <v>13</v>
      </c>
      <c r="D4017" s="4" t="s">
        <v>10</v>
      </c>
      <c r="E4017" s="4" t="s">
        <v>10</v>
      </c>
      <c r="F4017" s="4" t="s">
        <v>10</v>
      </c>
      <c r="G4017" s="4" t="s">
        <v>10</v>
      </c>
      <c r="H4017" s="4" t="s">
        <v>13</v>
      </c>
    </row>
    <row r="4018" spans="1:15">
      <c r="A4018" t="n">
        <v>33194</v>
      </c>
      <c r="B4018" s="30" t="n">
        <v>25</v>
      </c>
      <c r="C4018" s="7" t="n">
        <v>5</v>
      </c>
      <c r="D4018" s="7" t="n">
        <v>65535</v>
      </c>
      <c r="E4018" s="7" t="n">
        <v>65535</v>
      </c>
      <c r="F4018" s="7" t="n">
        <v>65535</v>
      </c>
      <c r="G4018" s="7" t="n">
        <v>65535</v>
      </c>
      <c r="H4018" s="7" t="n">
        <v>0</v>
      </c>
    </row>
    <row r="4019" spans="1:15">
      <c r="A4019" t="s">
        <v>4</v>
      </c>
      <c r="B4019" s="4" t="s">
        <v>5</v>
      </c>
      <c r="C4019" s="4" t="s">
        <v>10</v>
      </c>
      <c r="D4019" s="4" t="s">
        <v>13</v>
      </c>
      <c r="E4019" s="4" t="s">
        <v>38</v>
      </c>
      <c r="F4019" s="4" t="s">
        <v>13</v>
      </c>
      <c r="G4019" s="4" t="s">
        <v>13</v>
      </c>
    </row>
    <row r="4020" spans="1:15">
      <c r="A4020" t="n">
        <v>33205</v>
      </c>
      <c r="B4020" s="31" t="n">
        <v>24</v>
      </c>
      <c r="C4020" s="7" t="n">
        <v>65533</v>
      </c>
      <c r="D4020" s="7" t="n">
        <v>11</v>
      </c>
      <c r="E4020" s="7" t="s">
        <v>312</v>
      </c>
      <c r="F4020" s="7" t="n">
        <v>2</v>
      </c>
      <c r="G4020" s="7" t="n">
        <v>0</v>
      </c>
    </row>
    <row r="4021" spans="1:15">
      <c r="A4021" t="s">
        <v>4</v>
      </c>
      <c r="B4021" s="4" t="s">
        <v>5</v>
      </c>
    </row>
    <row r="4022" spans="1:15">
      <c r="A4022" t="n">
        <v>33231</v>
      </c>
      <c r="B4022" s="32" t="n">
        <v>28</v>
      </c>
    </row>
    <row r="4023" spans="1:15">
      <c r="A4023" t="s">
        <v>4</v>
      </c>
      <c r="B4023" s="4" t="s">
        <v>5</v>
      </c>
      <c r="C4023" s="4" t="s">
        <v>13</v>
      </c>
    </row>
    <row r="4024" spans="1:15">
      <c r="A4024" t="n">
        <v>33232</v>
      </c>
      <c r="B4024" s="33" t="n">
        <v>27</v>
      </c>
      <c r="C4024" s="7" t="n">
        <v>0</v>
      </c>
    </row>
    <row r="4025" spans="1:15">
      <c r="A4025" t="s">
        <v>4</v>
      </c>
      <c r="B4025" s="4" t="s">
        <v>5</v>
      </c>
      <c r="C4025" s="4" t="s">
        <v>10</v>
      </c>
    </row>
    <row r="4026" spans="1:15">
      <c r="A4026" t="n">
        <v>33234</v>
      </c>
      <c r="B4026" s="37" t="n">
        <v>16</v>
      </c>
      <c r="C4026" s="7" t="n">
        <v>500</v>
      </c>
    </row>
    <row r="4027" spans="1:15">
      <c r="A4027" t="s">
        <v>4</v>
      </c>
      <c r="B4027" s="4" t="s">
        <v>5</v>
      </c>
      <c r="C4027" s="4" t="s">
        <v>13</v>
      </c>
      <c r="D4027" s="4" t="s">
        <v>10</v>
      </c>
      <c r="E4027" s="4" t="s">
        <v>10</v>
      </c>
      <c r="F4027" s="4" t="s">
        <v>10</v>
      </c>
      <c r="G4027" s="4" t="s">
        <v>10</v>
      </c>
      <c r="H4027" s="4" t="s">
        <v>13</v>
      </c>
    </row>
    <row r="4028" spans="1:15">
      <c r="A4028" t="n">
        <v>33237</v>
      </c>
      <c r="B4028" s="30" t="n">
        <v>25</v>
      </c>
      <c r="C4028" s="7" t="n">
        <v>5</v>
      </c>
      <c r="D4028" s="7" t="n">
        <v>65535</v>
      </c>
      <c r="E4028" s="7" t="n">
        <v>500</v>
      </c>
      <c r="F4028" s="7" t="n">
        <v>800</v>
      </c>
      <c r="G4028" s="7" t="n">
        <v>140</v>
      </c>
      <c r="H4028" s="7" t="n">
        <v>0</v>
      </c>
    </row>
    <row r="4029" spans="1:15">
      <c r="A4029" t="s">
        <v>4</v>
      </c>
      <c r="B4029" s="4" t="s">
        <v>5</v>
      </c>
      <c r="C4029" s="4" t="s">
        <v>10</v>
      </c>
      <c r="D4029" s="4" t="s">
        <v>13</v>
      </c>
      <c r="E4029" s="4" t="s">
        <v>38</v>
      </c>
      <c r="F4029" s="4" t="s">
        <v>13</v>
      </c>
      <c r="G4029" s="4" t="s">
        <v>13</v>
      </c>
      <c r="H4029" s="4" t="s">
        <v>13</v>
      </c>
      <c r="I4029" s="4" t="s">
        <v>38</v>
      </c>
      <c r="J4029" s="4" t="s">
        <v>13</v>
      </c>
      <c r="K4029" s="4" t="s">
        <v>13</v>
      </c>
      <c r="L4029" s="4" t="s">
        <v>13</v>
      </c>
      <c r="M4029" s="4" t="s">
        <v>38</v>
      </c>
      <c r="N4029" s="4" t="s">
        <v>13</v>
      </c>
      <c r="O4029" s="4" t="s">
        <v>13</v>
      </c>
    </row>
    <row r="4030" spans="1:15">
      <c r="A4030" t="n">
        <v>33248</v>
      </c>
      <c r="B4030" s="31" t="n">
        <v>24</v>
      </c>
      <c r="C4030" s="7" t="n">
        <v>65533</v>
      </c>
      <c r="D4030" s="7" t="n">
        <v>11</v>
      </c>
      <c r="E4030" s="7" t="s">
        <v>313</v>
      </c>
      <c r="F4030" s="7" t="n">
        <v>2</v>
      </c>
      <c r="G4030" s="7" t="n">
        <v>3</v>
      </c>
      <c r="H4030" s="7" t="n">
        <v>11</v>
      </c>
      <c r="I4030" s="7" t="s">
        <v>314</v>
      </c>
      <c r="J4030" s="7" t="n">
        <v>2</v>
      </c>
      <c r="K4030" s="7" t="n">
        <v>3</v>
      </c>
      <c r="L4030" s="7" t="n">
        <v>11</v>
      </c>
      <c r="M4030" s="7" t="s">
        <v>315</v>
      </c>
      <c r="N4030" s="7" t="n">
        <v>2</v>
      </c>
      <c r="O4030" s="7" t="n">
        <v>0</v>
      </c>
    </row>
    <row r="4031" spans="1:15">
      <c r="A4031" t="s">
        <v>4</v>
      </c>
      <c r="B4031" s="4" t="s">
        <v>5</v>
      </c>
    </row>
    <row r="4032" spans="1:15">
      <c r="A4032" t="n">
        <v>33641</v>
      </c>
      <c r="B4032" s="32" t="n">
        <v>28</v>
      </c>
    </row>
    <row r="4033" spans="1:15">
      <c r="A4033" t="s">
        <v>4</v>
      </c>
      <c r="B4033" s="4" t="s">
        <v>5</v>
      </c>
      <c r="C4033" s="4" t="s">
        <v>13</v>
      </c>
    </row>
    <row r="4034" spans="1:15">
      <c r="A4034" t="n">
        <v>33642</v>
      </c>
      <c r="B4034" s="33" t="n">
        <v>27</v>
      </c>
      <c r="C4034" s="7" t="n">
        <v>0</v>
      </c>
    </row>
    <row r="4035" spans="1:15">
      <c r="A4035" t="s">
        <v>4</v>
      </c>
      <c r="B4035" s="4" t="s">
        <v>5</v>
      </c>
      <c r="C4035" s="4" t="s">
        <v>13</v>
      </c>
    </row>
    <row r="4036" spans="1:15">
      <c r="A4036" t="n">
        <v>33644</v>
      </c>
      <c r="B4036" s="33" t="n">
        <v>27</v>
      </c>
      <c r="C4036" s="7" t="n">
        <v>1</v>
      </c>
    </row>
    <row r="4037" spans="1:15">
      <c r="A4037" t="s">
        <v>4</v>
      </c>
      <c r="B4037" s="4" t="s">
        <v>5</v>
      </c>
      <c r="C4037" s="4" t="s">
        <v>13</v>
      </c>
      <c r="D4037" s="4" t="s">
        <v>10</v>
      </c>
      <c r="E4037" s="4" t="s">
        <v>10</v>
      </c>
      <c r="F4037" s="4" t="s">
        <v>10</v>
      </c>
      <c r="G4037" s="4" t="s">
        <v>10</v>
      </c>
      <c r="H4037" s="4" t="s">
        <v>13</v>
      </c>
    </row>
    <row r="4038" spans="1:15">
      <c r="A4038" t="n">
        <v>33646</v>
      </c>
      <c r="B4038" s="30" t="n">
        <v>25</v>
      </c>
      <c r="C4038" s="7" t="n">
        <v>5</v>
      </c>
      <c r="D4038" s="7" t="n">
        <v>65535</v>
      </c>
      <c r="E4038" s="7" t="n">
        <v>65535</v>
      </c>
      <c r="F4038" s="7" t="n">
        <v>65535</v>
      </c>
      <c r="G4038" s="7" t="n">
        <v>65535</v>
      </c>
      <c r="H4038" s="7" t="n">
        <v>0</v>
      </c>
    </row>
    <row r="4039" spans="1:15">
      <c r="A4039" t="s">
        <v>4</v>
      </c>
      <c r="B4039" s="4" t="s">
        <v>5</v>
      </c>
      <c r="C4039" s="4" t="s">
        <v>10</v>
      </c>
    </row>
    <row r="4040" spans="1:15">
      <c r="A4040" t="n">
        <v>33657</v>
      </c>
      <c r="B4040" s="37" t="n">
        <v>16</v>
      </c>
      <c r="C4040" s="7" t="n">
        <v>500</v>
      </c>
    </row>
    <row r="4041" spans="1:15">
      <c r="A4041" t="s">
        <v>4</v>
      </c>
      <c r="B4041" s="4" t="s">
        <v>5</v>
      </c>
      <c r="C4041" s="4" t="s">
        <v>13</v>
      </c>
      <c r="D4041" s="4" t="s">
        <v>13</v>
      </c>
      <c r="E4041" s="4" t="s">
        <v>13</v>
      </c>
      <c r="F4041" s="4" t="s">
        <v>28</v>
      </c>
      <c r="G4041" s="4" t="s">
        <v>28</v>
      </c>
      <c r="H4041" s="4" t="s">
        <v>28</v>
      </c>
      <c r="I4041" s="4" t="s">
        <v>28</v>
      </c>
      <c r="J4041" s="4" t="s">
        <v>28</v>
      </c>
    </row>
    <row r="4042" spans="1:15">
      <c r="A4042" t="n">
        <v>33660</v>
      </c>
      <c r="B4042" s="54" t="n">
        <v>76</v>
      </c>
      <c r="C4042" s="7" t="n">
        <v>2</v>
      </c>
      <c r="D4042" s="7" t="n">
        <v>3</v>
      </c>
      <c r="E4042" s="7" t="n">
        <v>0</v>
      </c>
      <c r="F4042" s="7" t="n">
        <v>1</v>
      </c>
      <c r="G4042" s="7" t="n">
        <v>1</v>
      </c>
      <c r="H4042" s="7" t="n">
        <v>1</v>
      </c>
      <c r="I4042" s="7" t="n">
        <v>1</v>
      </c>
      <c r="J4042" s="7" t="n">
        <v>1000</v>
      </c>
    </row>
    <row r="4043" spans="1:15">
      <c r="A4043" t="s">
        <v>4</v>
      </c>
      <c r="B4043" s="4" t="s">
        <v>5</v>
      </c>
      <c r="C4043" s="4" t="s">
        <v>13</v>
      </c>
      <c r="D4043" s="4" t="s">
        <v>13</v>
      </c>
    </row>
    <row r="4044" spans="1:15">
      <c r="A4044" t="n">
        <v>33684</v>
      </c>
      <c r="B4044" s="57" t="n">
        <v>77</v>
      </c>
      <c r="C4044" s="7" t="n">
        <v>2</v>
      </c>
      <c r="D4044" s="7" t="n">
        <v>3</v>
      </c>
    </row>
    <row r="4045" spans="1:15">
      <c r="A4045" t="s">
        <v>4</v>
      </c>
      <c r="B4045" s="4" t="s">
        <v>5</v>
      </c>
    </row>
    <row r="4046" spans="1:15">
      <c r="A4046" t="n">
        <v>33687</v>
      </c>
      <c r="B4046" s="81" t="n">
        <v>88</v>
      </c>
    </row>
    <row r="4047" spans="1:15">
      <c r="A4047" t="s">
        <v>4</v>
      </c>
      <c r="B4047" s="4" t="s">
        <v>5</v>
      </c>
      <c r="C4047" s="4" t="s">
        <v>13</v>
      </c>
      <c r="D4047" s="4" t="s">
        <v>13</v>
      </c>
      <c r="E4047" s="4" t="s">
        <v>13</v>
      </c>
      <c r="F4047" s="4" t="s">
        <v>28</v>
      </c>
      <c r="G4047" s="4" t="s">
        <v>28</v>
      </c>
      <c r="H4047" s="4" t="s">
        <v>28</v>
      </c>
      <c r="I4047" s="4" t="s">
        <v>28</v>
      </c>
      <c r="J4047" s="4" t="s">
        <v>28</v>
      </c>
    </row>
    <row r="4048" spans="1:15">
      <c r="A4048" t="n">
        <v>33688</v>
      </c>
      <c r="B4048" s="54" t="n">
        <v>76</v>
      </c>
      <c r="C4048" s="7" t="n">
        <v>2</v>
      </c>
      <c r="D4048" s="7" t="n">
        <v>3</v>
      </c>
      <c r="E4048" s="7" t="n">
        <v>0</v>
      </c>
      <c r="F4048" s="7" t="n">
        <v>1</v>
      </c>
      <c r="G4048" s="7" t="n">
        <v>1</v>
      </c>
      <c r="H4048" s="7" t="n">
        <v>1</v>
      </c>
      <c r="I4048" s="7" t="n">
        <v>0</v>
      </c>
      <c r="J4048" s="7" t="n">
        <v>1000</v>
      </c>
    </row>
    <row r="4049" spans="1:10">
      <c r="A4049" t="s">
        <v>4</v>
      </c>
      <c r="B4049" s="4" t="s">
        <v>5</v>
      </c>
      <c r="C4049" s="4" t="s">
        <v>13</v>
      </c>
      <c r="D4049" s="4" t="s">
        <v>13</v>
      </c>
    </row>
    <row r="4050" spans="1:10">
      <c r="A4050" t="n">
        <v>33712</v>
      </c>
      <c r="B4050" s="57" t="n">
        <v>77</v>
      </c>
      <c r="C4050" s="7" t="n">
        <v>2</v>
      </c>
      <c r="D4050" s="7" t="n">
        <v>3</v>
      </c>
    </row>
    <row r="4051" spans="1:10">
      <c r="A4051" t="s">
        <v>4</v>
      </c>
      <c r="B4051" s="4" t="s">
        <v>5</v>
      </c>
      <c r="C4051" s="4" t="s">
        <v>10</v>
      </c>
    </row>
    <row r="4052" spans="1:10">
      <c r="A4052" t="n">
        <v>33715</v>
      </c>
      <c r="B4052" s="37" t="n">
        <v>16</v>
      </c>
      <c r="C4052" s="7" t="n">
        <v>500</v>
      </c>
    </row>
    <row r="4053" spans="1:10">
      <c r="A4053" t="s">
        <v>4</v>
      </c>
      <c r="B4053" s="4" t="s">
        <v>5</v>
      </c>
      <c r="C4053" s="4" t="s">
        <v>13</v>
      </c>
      <c r="D4053" s="4" t="s">
        <v>10</v>
      </c>
      <c r="E4053" s="4" t="s">
        <v>28</v>
      </c>
    </row>
    <row r="4054" spans="1:10">
      <c r="A4054" t="n">
        <v>33718</v>
      </c>
      <c r="B4054" s="34" t="n">
        <v>58</v>
      </c>
      <c r="C4054" s="7" t="n">
        <v>100</v>
      </c>
      <c r="D4054" s="7" t="n">
        <v>300</v>
      </c>
      <c r="E4054" s="7" t="n">
        <v>0.300000011920929</v>
      </c>
    </row>
    <row r="4055" spans="1:10">
      <c r="A4055" t="s">
        <v>4</v>
      </c>
      <c r="B4055" s="4" t="s">
        <v>5</v>
      </c>
      <c r="C4055" s="4" t="s">
        <v>13</v>
      </c>
      <c r="D4055" s="4" t="s">
        <v>10</v>
      </c>
    </row>
    <row r="4056" spans="1:10">
      <c r="A4056" t="n">
        <v>33726</v>
      </c>
      <c r="B4056" s="34" t="n">
        <v>58</v>
      </c>
      <c r="C4056" s="7" t="n">
        <v>255</v>
      </c>
      <c r="D4056" s="7" t="n">
        <v>0</v>
      </c>
    </row>
    <row r="4057" spans="1:10">
      <c r="A4057" t="s">
        <v>4</v>
      </c>
      <c r="B4057" s="4" t="s">
        <v>5</v>
      </c>
      <c r="C4057" s="4" t="s">
        <v>10</v>
      </c>
    </row>
    <row r="4058" spans="1:10">
      <c r="A4058" t="n">
        <v>33730</v>
      </c>
      <c r="B4058" s="24" t="n">
        <v>12</v>
      </c>
      <c r="C4058" s="7" t="n">
        <v>10490</v>
      </c>
    </row>
    <row r="4059" spans="1:10">
      <c r="A4059" t="s">
        <v>4</v>
      </c>
      <c r="B4059" s="4" t="s">
        <v>5</v>
      </c>
      <c r="C4059" s="4" t="s">
        <v>27</v>
      </c>
    </row>
    <row r="4060" spans="1:10">
      <c r="A4060" t="n">
        <v>33733</v>
      </c>
      <c r="B4060" s="17" t="n">
        <v>3</v>
      </c>
      <c r="C4060" s="14" t="n">
        <f t="normal" ca="1">A4188</f>
        <v>0</v>
      </c>
    </row>
    <row r="4061" spans="1:10">
      <c r="A4061" t="s">
        <v>4</v>
      </c>
      <c r="B4061" s="4" t="s">
        <v>5</v>
      </c>
      <c r="C4061" s="4" t="s">
        <v>13</v>
      </c>
      <c r="D4061" s="4" t="s">
        <v>10</v>
      </c>
      <c r="E4061" s="4" t="s">
        <v>13</v>
      </c>
      <c r="F4061" s="4" t="s">
        <v>27</v>
      </c>
    </row>
    <row r="4062" spans="1:10">
      <c r="A4062" t="n">
        <v>33738</v>
      </c>
      <c r="B4062" s="13" t="n">
        <v>5</v>
      </c>
      <c r="C4062" s="7" t="n">
        <v>30</v>
      </c>
      <c r="D4062" s="7" t="n">
        <v>6403</v>
      </c>
      <c r="E4062" s="7" t="n">
        <v>1</v>
      </c>
      <c r="F4062" s="14" t="n">
        <f t="normal" ca="1">A4184</f>
        <v>0</v>
      </c>
    </row>
    <row r="4063" spans="1:10">
      <c r="A4063" t="s">
        <v>4</v>
      </c>
      <c r="B4063" s="4" t="s">
        <v>5</v>
      </c>
      <c r="C4063" s="4" t="s">
        <v>13</v>
      </c>
      <c r="D4063" s="4" t="s">
        <v>10</v>
      </c>
      <c r="E4063" s="4" t="s">
        <v>13</v>
      </c>
      <c r="F4063" s="4" t="s">
        <v>10</v>
      </c>
      <c r="G4063" s="4" t="s">
        <v>13</v>
      </c>
      <c r="H4063" s="4" t="s">
        <v>13</v>
      </c>
      <c r="I4063" s="4" t="s">
        <v>10</v>
      </c>
      <c r="J4063" s="4" t="s">
        <v>13</v>
      </c>
      <c r="K4063" s="4" t="s">
        <v>13</v>
      </c>
      <c r="L4063" s="4" t="s">
        <v>10</v>
      </c>
      <c r="M4063" s="4" t="s">
        <v>13</v>
      </c>
      <c r="N4063" s="4" t="s">
        <v>13</v>
      </c>
      <c r="O4063" s="4" t="s">
        <v>10</v>
      </c>
      <c r="P4063" s="4" t="s">
        <v>13</v>
      </c>
      <c r="Q4063" s="4" t="s">
        <v>13</v>
      </c>
      <c r="R4063" s="4" t="s">
        <v>10</v>
      </c>
      <c r="S4063" s="4" t="s">
        <v>13</v>
      </c>
      <c r="T4063" s="4" t="s">
        <v>13</v>
      </c>
      <c r="U4063" s="4" t="s">
        <v>27</v>
      </c>
    </row>
    <row r="4064" spans="1:10">
      <c r="A4064" t="n">
        <v>33747</v>
      </c>
      <c r="B4064" s="13" t="n">
        <v>5</v>
      </c>
      <c r="C4064" s="7" t="n">
        <v>30</v>
      </c>
      <c r="D4064" s="7" t="n">
        <v>6500</v>
      </c>
      <c r="E4064" s="7" t="n">
        <v>30</v>
      </c>
      <c r="F4064" s="7" t="n">
        <v>6501</v>
      </c>
      <c r="G4064" s="7" t="n">
        <v>11</v>
      </c>
      <c r="H4064" s="7" t="n">
        <v>30</v>
      </c>
      <c r="I4064" s="7" t="n">
        <v>6502</v>
      </c>
      <c r="J4064" s="7" t="n">
        <v>11</v>
      </c>
      <c r="K4064" s="7" t="n">
        <v>30</v>
      </c>
      <c r="L4064" s="7" t="n">
        <v>6503</v>
      </c>
      <c r="M4064" s="7" t="n">
        <v>11</v>
      </c>
      <c r="N4064" s="7" t="n">
        <v>30</v>
      </c>
      <c r="O4064" s="7" t="n">
        <v>6504</v>
      </c>
      <c r="P4064" s="7" t="n">
        <v>11</v>
      </c>
      <c r="Q4064" s="7" t="n">
        <v>30</v>
      </c>
      <c r="R4064" s="7" t="n">
        <v>6505</v>
      </c>
      <c r="S4064" s="7" t="n">
        <v>11</v>
      </c>
      <c r="T4064" s="7" t="n">
        <v>1</v>
      </c>
      <c r="U4064" s="14" t="n">
        <f t="normal" ca="1">A4086</f>
        <v>0</v>
      </c>
    </row>
    <row r="4065" spans="1:21">
      <c r="A4065" t="s">
        <v>4</v>
      </c>
      <c r="B4065" s="4" t="s">
        <v>5</v>
      </c>
      <c r="C4065" s="4" t="s">
        <v>13</v>
      </c>
      <c r="D4065" s="4" t="s">
        <v>10</v>
      </c>
      <c r="E4065" s="4" t="s">
        <v>28</v>
      </c>
    </row>
    <row r="4066" spans="1:21">
      <c r="A4066" t="n">
        <v>33776</v>
      </c>
      <c r="B4066" s="34" t="n">
        <v>58</v>
      </c>
      <c r="C4066" s="7" t="n">
        <v>0</v>
      </c>
      <c r="D4066" s="7" t="n">
        <v>300</v>
      </c>
      <c r="E4066" s="7" t="n">
        <v>0.300000011920929</v>
      </c>
    </row>
    <row r="4067" spans="1:21">
      <c r="A4067" t="s">
        <v>4</v>
      </c>
      <c r="B4067" s="4" t="s">
        <v>5</v>
      </c>
      <c r="C4067" s="4" t="s">
        <v>13</v>
      </c>
      <c r="D4067" s="4" t="s">
        <v>10</v>
      </c>
    </row>
    <row r="4068" spans="1:21">
      <c r="A4068" t="n">
        <v>33784</v>
      </c>
      <c r="B4068" s="34" t="n">
        <v>58</v>
      </c>
      <c r="C4068" s="7" t="n">
        <v>255</v>
      </c>
      <c r="D4068" s="7" t="n">
        <v>0</v>
      </c>
    </row>
    <row r="4069" spans="1:21">
      <c r="A4069" t="s">
        <v>4</v>
      </c>
      <c r="B4069" s="4" t="s">
        <v>5</v>
      </c>
      <c r="C4069" s="4" t="s">
        <v>13</v>
      </c>
      <c r="D4069" s="4" t="s">
        <v>10</v>
      </c>
      <c r="E4069" s="4" t="s">
        <v>28</v>
      </c>
      <c r="F4069" s="4" t="s">
        <v>10</v>
      </c>
      <c r="G4069" s="4" t="s">
        <v>9</v>
      </c>
      <c r="H4069" s="4" t="s">
        <v>9</v>
      </c>
      <c r="I4069" s="4" t="s">
        <v>10</v>
      </c>
      <c r="J4069" s="4" t="s">
        <v>10</v>
      </c>
      <c r="K4069" s="4" t="s">
        <v>9</v>
      </c>
      <c r="L4069" s="4" t="s">
        <v>9</v>
      </c>
      <c r="M4069" s="4" t="s">
        <v>9</v>
      </c>
      <c r="N4069" s="4" t="s">
        <v>9</v>
      </c>
      <c r="O4069" s="4" t="s">
        <v>6</v>
      </c>
    </row>
    <row r="4070" spans="1:21">
      <c r="A4070" t="n">
        <v>33788</v>
      </c>
      <c r="B4070" s="15" t="n">
        <v>50</v>
      </c>
      <c r="C4070" s="7" t="n">
        <v>0</v>
      </c>
      <c r="D4070" s="7" t="n">
        <v>12010</v>
      </c>
      <c r="E4070" s="7" t="n">
        <v>1</v>
      </c>
      <c r="F4070" s="7" t="n">
        <v>0</v>
      </c>
      <c r="G4070" s="7" t="n">
        <v>0</v>
      </c>
      <c r="H4070" s="7" t="n">
        <v>0</v>
      </c>
      <c r="I4070" s="7" t="n">
        <v>0</v>
      </c>
      <c r="J4070" s="7" t="n">
        <v>65533</v>
      </c>
      <c r="K4070" s="7" t="n">
        <v>0</v>
      </c>
      <c r="L4070" s="7" t="n">
        <v>0</v>
      </c>
      <c r="M4070" s="7" t="n">
        <v>0</v>
      </c>
      <c r="N4070" s="7" t="n">
        <v>0</v>
      </c>
      <c r="O4070" s="7" t="s">
        <v>12</v>
      </c>
    </row>
    <row r="4071" spans="1:21">
      <c r="A4071" t="s">
        <v>4</v>
      </c>
      <c r="B4071" s="4" t="s">
        <v>5</v>
      </c>
      <c r="C4071" s="4" t="s">
        <v>10</v>
      </c>
      <c r="D4071" s="4" t="s">
        <v>13</v>
      </c>
      <c r="E4071" s="4" t="s">
        <v>38</v>
      </c>
      <c r="F4071" s="4" t="s">
        <v>13</v>
      </c>
      <c r="G4071" s="4" t="s">
        <v>13</v>
      </c>
      <c r="H4071" s="4" t="s">
        <v>13</v>
      </c>
    </row>
    <row r="4072" spans="1:21">
      <c r="A4072" t="n">
        <v>33827</v>
      </c>
      <c r="B4072" s="31" t="n">
        <v>24</v>
      </c>
      <c r="C4072" s="7" t="n">
        <v>65533</v>
      </c>
      <c r="D4072" s="7" t="n">
        <v>11</v>
      </c>
      <c r="E4072" s="7" t="s">
        <v>316</v>
      </c>
      <c r="F4072" s="7" t="n">
        <v>6</v>
      </c>
      <c r="G4072" s="7" t="n">
        <v>2</v>
      </c>
      <c r="H4072" s="7" t="n">
        <v>0</v>
      </c>
    </row>
    <row r="4073" spans="1:21">
      <c r="A4073" t="s">
        <v>4</v>
      </c>
      <c r="B4073" s="4" t="s">
        <v>5</v>
      </c>
    </row>
    <row r="4074" spans="1:21">
      <c r="A4074" t="n">
        <v>33888</v>
      </c>
      <c r="B4074" s="32" t="n">
        <v>28</v>
      </c>
    </row>
    <row r="4075" spans="1:21">
      <c r="A4075" t="s">
        <v>4</v>
      </c>
      <c r="B4075" s="4" t="s">
        <v>5</v>
      </c>
      <c r="C4075" s="4" t="s">
        <v>13</v>
      </c>
    </row>
    <row r="4076" spans="1:21">
      <c r="A4076" t="n">
        <v>33889</v>
      </c>
      <c r="B4076" s="33" t="n">
        <v>27</v>
      </c>
      <c r="C4076" s="7" t="n">
        <v>0</v>
      </c>
    </row>
    <row r="4077" spans="1:21">
      <c r="A4077" t="s">
        <v>4</v>
      </c>
      <c r="B4077" s="4" t="s">
        <v>5</v>
      </c>
      <c r="C4077" s="4" t="s">
        <v>13</v>
      </c>
    </row>
    <row r="4078" spans="1:21">
      <c r="A4078" t="n">
        <v>33891</v>
      </c>
      <c r="B4078" s="33" t="n">
        <v>27</v>
      </c>
      <c r="C4078" s="7" t="n">
        <v>1</v>
      </c>
    </row>
    <row r="4079" spans="1:21">
      <c r="A4079" t="s">
        <v>4</v>
      </c>
      <c r="B4079" s="4" t="s">
        <v>5</v>
      </c>
      <c r="C4079" s="4" t="s">
        <v>13</v>
      </c>
      <c r="D4079" s="4" t="s">
        <v>10</v>
      </c>
      <c r="E4079" s="4" t="s">
        <v>10</v>
      </c>
      <c r="F4079" s="4" t="s">
        <v>10</v>
      </c>
      <c r="G4079" s="4" t="s">
        <v>10</v>
      </c>
      <c r="H4079" s="4" t="s">
        <v>13</v>
      </c>
    </row>
    <row r="4080" spans="1:21">
      <c r="A4080" t="n">
        <v>33893</v>
      </c>
      <c r="B4080" s="30" t="n">
        <v>25</v>
      </c>
      <c r="C4080" s="7" t="n">
        <v>5</v>
      </c>
      <c r="D4080" s="7" t="n">
        <v>65535</v>
      </c>
      <c r="E4080" s="7" t="n">
        <v>65535</v>
      </c>
      <c r="F4080" s="7" t="n">
        <v>65535</v>
      </c>
      <c r="G4080" s="7" t="n">
        <v>65535</v>
      </c>
      <c r="H4080" s="7" t="n">
        <v>0</v>
      </c>
    </row>
    <row r="4081" spans="1:15">
      <c r="A4081" t="s">
        <v>4</v>
      </c>
      <c r="B4081" s="4" t="s">
        <v>5</v>
      </c>
      <c r="C4081" s="4" t="s">
        <v>13</v>
      </c>
      <c r="D4081" s="4" t="s">
        <v>10</v>
      </c>
      <c r="E4081" s="4" t="s">
        <v>28</v>
      </c>
    </row>
    <row r="4082" spans="1:15">
      <c r="A4082" t="n">
        <v>33904</v>
      </c>
      <c r="B4082" s="34" t="n">
        <v>58</v>
      </c>
      <c r="C4082" s="7" t="n">
        <v>100</v>
      </c>
      <c r="D4082" s="7" t="n">
        <v>300</v>
      </c>
      <c r="E4082" s="7" t="n">
        <v>0.300000011920929</v>
      </c>
    </row>
    <row r="4083" spans="1:15">
      <c r="A4083" t="s">
        <v>4</v>
      </c>
      <c r="B4083" s="4" t="s">
        <v>5</v>
      </c>
      <c r="C4083" s="4" t="s">
        <v>13</v>
      </c>
      <c r="D4083" s="4" t="s">
        <v>10</v>
      </c>
    </row>
    <row r="4084" spans="1:15">
      <c r="A4084" t="n">
        <v>33912</v>
      </c>
      <c r="B4084" s="34" t="n">
        <v>58</v>
      </c>
      <c r="C4084" s="7" t="n">
        <v>255</v>
      </c>
      <c r="D4084" s="7" t="n">
        <v>0</v>
      </c>
    </row>
    <row r="4085" spans="1:15">
      <c r="A4085" t="s">
        <v>4</v>
      </c>
      <c r="B4085" s="4" t="s">
        <v>5</v>
      </c>
      <c r="C4085" s="4" t="s">
        <v>13</v>
      </c>
      <c r="D4085" s="4" t="s">
        <v>13</v>
      </c>
    </row>
    <row r="4086" spans="1:15">
      <c r="A4086" t="n">
        <v>33916</v>
      </c>
      <c r="B4086" s="82" t="n">
        <v>147</v>
      </c>
      <c r="C4086" s="7" t="n">
        <v>1</v>
      </c>
      <c r="D4086" s="7" t="n">
        <v>0</v>
      </c>
    </row>
    <row r="4087" spans="1:15">
      <c r="A4087" t="s">
        <v>4</v>
      </c>
      <c r="B4087" s="4" t="s">
        <v>5</v>
      </c>
      <c r="C4087" s="4" t="s">
        <v>13</v>
      </c>
      <c r="D4087" s="4" t="s">
        <v>13</v>
      </c>
    </row>
    <row r="4088" spans="1:15">
      <c r="A4088" t="n">
        <v>33919</v>
      </c>
      <c r="B4088" s="82" t="n">
        <v>147</v>
      </c>
      <c r="C4088" s="7" t="n">
        <v>1</v>
      </c>
      <c r="D4088" s="7" t="n">
        <v>1</v>
      </c>
    </row>
    <row r="4089" spans="1:15">
      <c r="A4089" t="s">
        <v>4</v>
      </c>
      <c r="B4089" s="4" t="s">
        <v>5</v>
      </c>
      <c r="C4089" s="4" t="s">
        <v>13</v>
      </c>
      <c r="D4089" s="4" t="s">
        <v>10</v>
      </c>
      <c r="E4089" s="4" t="s">
        <v>9</v>
      </c>
    </row>
    <row r="4090" spans="1:15">
      <c r="A4090" t="n">
        <v>33922</v>
      </c>
      <c r="B4090" s="74" t="n">
        <v>101</v>
      </c>
      <c r="C4090" s="7" t="n">
        <v>1</v>
      </c>
      <c r="D4090" s="7" t="n">
        <v>900</v>
      </c>
      <c r="E4090" s="7" t="n">
        <v>99</v>
      </c>
    </row>
    <row r="4091" spans="1:15">
      <c r="A4091" t="s">
        <v>4</v>
      </c>
      <c r="B4091" s="4" t="s">
        <v>5</v>
      </c>
      <c r="C4091" s="4" t="s">
        <v>13</v>
      </c>
      <c r="D4091" s="4" t="s">
        <v>10</v>
      </c>
      <c r="E4091" s="4" t="s">
        <v>9</v>
      </c>
    </row>
    <row r="4092" spans="1:15">
      <c r="A4092" t="n">
        <v>33930</v>
      </c>
      <c r="B4092" s="74" t="n">
        <v>101</v>
      </c>
      <c r="C4092" s="7" t="n">
        <v>1</v>
      </c>
      <c r="D4092" s="7" t="n">
        <v>1070</v>
      </c>
      <c r="E4092" s="7" t="n">
        <v>99</v>
      </c>
    </row>
    <row r="4093" spans="1:15">
      <c r="A4093" t="s">
        <v>4</v>
      </c>
      <c r="B4093" s="4" t="s">
        <v>5</v>
      </c>
      <c r="C4093" s="4" t="s">
        <v>13</v>
      </c>
      <c r="D4093" s="4" t="s">
        <v>10</v>
      </c>
      <c r="E4093" s="4" t="s">
        <v>9</v>
      </c>
    </row>
    <row r="4094" spans="1:15">
      <c r="A4094" t="n">
        <v>33938</v>
      </c>
      <c r="B4094" s="74" t="n">
        <v>101</v>
      </c>
      <c r="C4094" s="7" t="n">
        <v>1</v>
      </c>
      <c r="D4094" s="7" t="n">
        <v>907</v>
      </c>
      <c r="E4094" s="7" t="n">
        <v>99</v>
      </c>
    </row>
    <row r="4095" spans="1:15">
      <c r="A4095" t="s">
        <v>4</v>
      </c>
      <c r="B4095" s="4" t="s">
        <v>5</v>
      </c>
      <c r="C4095" s="4" t="s">
        <v>13</v>
      </c>
      <c r="D4095" s="4" t="s">
        <v>10</v>
      </c>
      <c r="E4095" s="4" t="s">
        <v>9</v>
      </c>
    </row>
    <row r="4096" spans="1:15">
      <c r="A4096" t="n">
        <v>33946</v>
      </c>
      <c r="B4096" s="74" t="n">
        <v>101</v>
      </c>
      <c r="C4096" s="7" t="n">
        <v>0</v>
      </c>
      <c r="D4096" s="7" t="n">
        <v>900</v>
      </c>
      <c r="E4096" s="7" t="n">
        <v>10</v>
      </c>
    </row>
    <row r="4097" spans="1:5">
      <c r="A4097" t="s">
        <v>4</v>
      </c>
      <c r="B4097" s="4" t="s">
        <v>5</v>
      </c>
      <c r="C4097" s="4" t="s">
        <v>13</v>
      </c>
      <c r="D4097" s="4" t="s">
        <v>10</v>
      </c>
      <c r="E4097" s="4" t="s">
        <v>9</v>
      </c>
    </row>
    <row r="4098" spans="1:5">
      <c r="A4098" t="n">
        <v>33954</v>
      </c>
      <c r="B4098" s="74" t="n">
        <v>101</v>
      </c>
      <c r="C4098" s="7" t="n">
        <v>0</v>
      </c>
      <c r="D4098" s="7" t="n">
        <v>1070</v>
      </c>
      <c r="E4098" s="7" t="n">
        <v>2</v>
      </c>
    </row>
    <row r="4099" spans="1:5">
      <c r="A4099" t="s">
        <v>4</v>
      </c>
      <c r="B4099" s="4" t="s">
        <v>5</v>
      </c>
      <c r="C4099" s="4" t="s">
        <v>13</v>
      </c>
      <c r="D4099" s="4" t="s">
        <v>10</v>
      </c>
      <c r="E4099" s="4" t="s">
        <v>9</v>
      </c>
    </row>
    <row r="4100" spans="1:5">
      <c r="A4100" t="n">
        <v>33962</v>
      </c>
      <c r="B4100" s="74" t="n">
        <v>101</v>
      </c>
      <c r="C4100" s="7" t="n">
        <v>0</v>
      </c>
      <c r="D4100" s="7" t="n">
        <v>907</v>
      </c>
      <c r="E4100" s="7" t="n">
        <v>1</v>
      </c>
    </row>
    <row r="4101" spans="1:5">
      <c r="A4101" t="s">
        <v>4</v>
      </c>
      <c r="B4101" s="4" t="s">
        <v>5</v>
      </c>
      <c r="C4101" s="4" t="s">
        <v>13</v>
      </c>
      <c r="D4101" s="4" t="s">
        <v>10</v>
      </c>
      <c r="E4101" s="4" t="s">
        <v>13</v>
      </c>
      <c r="F4101" s="4" t="s">
        <v>27</v>
      </c>
    </row>
    <row r="4102" spans="1:5">
      <c r="A4102" t="n">
        <v>33970</v>
      </c>
      <c r="B4102" s="13" t="n">
        <v>5</v>
      </c>
      <c r="C4102" s="7" t="n">
        <v>30</v>
      </c>
      <c r="D4102" s="7" t="n">
        <v>6502</v>
      </c>
      <c r="E4102" s="7" t="n">
        <v>1</v>
      </c>
      <c r="F4102" s="14" t="n">
        <f t="normal" ca="1">A4122</f>
        <v>0</v>
      </c>
    </row>
    <row r="4103" spans="1:5">
      <c r="A4103" t="s">
        <v>4</v>
      </c>
      <c r="B4103" s="4" t="s">
        <v>5</v>
      </c>
      <c r="C4103" s="4" t="s">
        <v>10</v>
      </c>
    </row>
    <row r="4104" spans="1:5">
      <c r="A4104" t="n">
        <v>33979</v>
      </c>
      <c r="B4104" s="24" t="n">
        <v>12</v>
      </c>
      <c r="C4104" s="7" t="n">
        <v>8360</v>
      </c>
    </row>
    <row r="4105" spans="1:5">
      <c r="A4105" t="s">
        <v>4</v>
      </c>
      <c r="B4105" s="4" t="s">
        <v>5</v>
      </c>
      <c r="C4105" s="4" t="s">
        <v>13</v>
      </c>
      <c r="D4105" s="4" t="s">
        <v>10</v>
      </c>
      <c r="E4105" s="4" t="s">
        <v>9</v>
      </c>
    </row>
    <row r="4106" spans="1:5">
      <c r="A4106" t="n">
        <v>33982</v>
      </c>
      <c r="B4106" s="74" t="n">
        <v>101</v>
      </c>
      <c r="C4106" s="7" t="n">
        <v>0</v>
      </c>
      <c r="D4106" s="7" t="n">
        <v>252</v>
      </c>
      <c r="E4106" s="7" t="n">
        <v>1</v>
      </c>
    </row>
    <row r="4107" spans="1:5">
      <c r="A4107" t="s">
        <v>4</v>
      </c>
      <c r="B4107" s="4" t="s">
        <v>5</v>
      </c>
      <c r="C4107" s="4" t="s">
        <v>13</v>
      </c>
      <c r="D4107" s="4" t="s">
        <v>10</v>
      </c>
      <c r="E4107" s="4" t="s">
        <v>9</v>
      </c>
    </row>
    <row r="4108" spans="1:5">
      <c r="A4108" t="n">
        <v>33990</v>
      </c>
      <c r="B4108" s="74" t="n">
        <v>101</v>
      </c>
      <c r="C4108" s="7" t="n">
        <v>0</v>
      </c>
      <c r="D4108" s="7" t="n">
        <v>253</v>
      </c>
      <c r="E4108" s="7" t="n">
        <v>1</v>
      </c>
    </row>
    <row r="4109" spans="1:5">
      <c r="A4109" t="s">
        <v>4</v>
      </c>
      <c r="B4109" s="4" t="s">
        <v>5</v>
      </c>
      <c r="C4109" s="4" t="s">
        <v>13</v>
      </c>
      <c r="D4109" s="4" t="s">
        <v>10</v>
      </c>
      <c r="E4109" s="4" t="s">
        <v>9</v>
      </c>
    </row>
    <row r="4110" spans="1:5">
      <c r="A4110" t="n">
        <v>33998</v>
      </c>
      <c r="B4110" s="74" t="n">
        <v>101</v>
      </c>
      <c r="C4110" s="7" t="n">
        <v>0</v>
      </c>
      <c r="D4110" s="7" t="n">
        <v>254</v>
      </c>
      <c r="E4110" s="7" t="n">
        <v>1</v>
      </c>
    </row>
    <row r="4111" spans="1:5">
      <c r="A4111" t="s">
        <v>4</v>
      </c>
      <c r="B4111" s="4" t="s">
        <v>5</v>
      </c>
      <c r="C4111" s="4" t="s">
        <v>13</v>
      </c>
      <c r="D4111" s="4" t="s">
        <v>10</v>
      </c>
      <c r="E4111" s="4" t="s">
        <v>9</v>
      </c>
    </row>
    <row r="4112" spans="1:5">
      <c r="A4112" t="n">
        <v>34006</v>
      </c>
      <c r="B4112" s="74" t="n">
        <v>101</v>
      </c>
      <c r="C4112" s="7" t="n">
        <v>0</v>
      </c>
      <c r="D4112" s="7" t="n">
        <v>255</v>
      </c>
      <c r="E4112" s="7" t="n">
        <v>1</v>
      </c>
    </row>
    <row r="4113" spans="1:6">
      <c r="A4113" t="s">
        <v>4</v>
      </c>
      <c r="B4113" s="4" t="s">
        <v>5</v>
      </c>
      <c r="C4113" s="4" t="s">
        <v>13</v>
      </c>
      <c r="D4113" s="4" t="s">
        <v>10</v>
      </c>
      <c r="E4113" s="4" t="s">
        <v>9</v>
      </c>
    </row>
    <row r="4114" spans="1:6">
      <c r="A4114" t="n">
        <v>34014</v>
      </c>
      <c r="B4114" s="74" t="n">
        <v>101</v>
      </c>
      <c r="C4114" s="7" t="n">
        <v>0</v>
      </c>
      <c r="D4114" s="7" t="n">
        <v>257</v>
      </c>
      <c r="E4114" s="7" t="n">
        <v>1</v>
      </c>
    </row>
    <row r="4115" spans="1:6">
      <c r="A4115" t="s">
        <v>4</v>
      </c>
      <c r="B4115" s="4" t="s">
        <v>5</v>
      </c>
      <c r="C4115" s="4" t="s">
        <v>13</v>
      </c>
      <c r="D4115" s="4" t="s">
        <v>10</v>
      </c>
      <c r="E4115" s="4" t="s">
        <v>9</v>
      </c>
    </row>
    <row r="4116" spans="1:6">
      <c r="A4116" t="n">
        <v>34022</v>
      </c>
      <c r="B4116" s="74" t="n">
        <v>101</v>
      </c>
      <c r="C4116" s="7" t="n">
        <v>0</v>
      </c>
      <c r="D4116" s="7" t="n">
        <v>256</v>
      </c>
      <c r="E4116" s="7" t="n">
        <v>1</v>
      </c>
    </row>
    <row r="4117" spans="1:6">
      <c r="A4117" t="s">
        <v>4</v>
      </c>
      <c r="B4117" s="4" t="s">
        <v>5</v>
      </c>
      <c r="C4117" s="4" t="s">
        <v>13</v>
      </c>
      <c r="D4117" s="4" t="s">
        <v>10</v>
      </c>
      <c r="E4117" s="4" t="s">
        <v>9</v>
      </c>
    </row>
    <row r="4118" spans="1:6">
      <c r="A4118" t="n">
        <v>34030</v>
      </c>
      <c r="B4118" s="74" t="n">
        <v>101</v>
      </c>
      <c r="C4118" s="7" t="n">
        <v>0</v>
      </c>
      <c r="D4118" s="7" t="n">
        <v>156</v>
      </c>
      <c r="E4118" s="7" t="n">
        <v>1</v>
      </c>
    </row>
    <row r="4119" spans="1:6">
      <c r="A4119" t="s">
        <v>4</v>
      </c>
      <c r="B4119" s="4" t="s">
        <v>5</v>
      </c>
      <c r="C4119" s="4" t="s">
        <v>13</v>
      </c>
      <c r="D4119" s="4" t="s">
        <v>10</v>
      </c>
      <c r="E4119" s="4" t="s">
        <v>9</v>
      </c>
    </row>
    <row r="4120" spans="1:6">
      <c r="A4120" t="n">
        <v>34038</v>
      </c>
      <c r="B4120" s="74" t="n">
        <v>101</v>
      </c>
      <c r="C4120" s="7" t="n">
        <v>0</v>
      </c>
      <c r="D4120" s="7" t="n">
        <v>157</v>
      </c>
      <c r="E4120" s="7" t="n">
        <v>1</v>
      </c>
    </row>
    <row r="4121" spans="1:6">
      <c r="A4121" t="s">
        <v>4</v>
      </c>
      <c r="B4121" s="4" t="s">
        <v>5</v>
      </c>
      <c r="C4121" s="4" t="s">
        <v>13</v>
      </c>
      <c r="D4121" s="4" t="s">
        <v>10</v>
      </c>
      <c r="E4121" s="4" t="s">
        <v>13</v>
      </c>
      <c r="F4121" s="4" t="s">
        <v>27</v>
      </c>
    </row>
    <row r="4122" spans="1:6">
      <c r="A4122" t="n">
        <v>34046</v>
      </c>
      <c r="B4122" s="13" t="n">
        <v>5</v>
      </c>
      <c r="C4122" s="7" t="n">
        <v>30</v>
      </c>
      <c r="D4122" s="7" t="n">
        <v>6503</v>
      </c>
      <c r="E4122" s="7" t="n">
        <v>1</v>
      </c>
      <c r="F4122" s="14" t="n">
        <f t="normal" ca="1">A4126</f>
        <v>0</v>
      </c>
    </row>
    <row r="4123" spans="1:6">
      <c r="A4123" t="s">
        <v>4</v>
      </c>
      <c r="B4123" s="4" t="s">
        <v>5</v>
      </c>
      <c r="C4123" s="4" t="s">
        <v>13</v>
      </c>
      <c r="D4123" s="4" t="s">
        <v>10</v>
      </c>
      <c r="E4123" s="4" t="s">
        <v>9</v>
      </c>
    </row>
    <row r="4124" spans="1:6">
      <c r="A4124" t="n">
        <v>34055</v>
      </c>
      <c r="B4124" s="74" t="n">
        <v>101</v>
      </c>
      <c r="C4124" s="7" t="n">
        <v>0</v>
      </c>
      <c r="D4124" s="7" t="n">
        <v>906</v>
      </c>
      <c r="E4124" s="7" t="n">
        <v>16</v>
      </c>
    </row>
    <row r="4125" spans="1:6">
      <c r="A4125" t="s">
        <v>4</v>
      </c>
      <c r="B4125" s="4" t="s">
        <v>5</v>
      </c>
      <c r="C4125" s="4" t="s">
        <v>13</v>
      </c>
      <c r="D4125" s="4" t="s">
        <v>10</v>
      </c>
      <c r="E4125" s="4" t="s">
        <v>13</v>
      </c>
      <c r="F4125" s="4" t="s">
        <v>27</v>
      </c>
    </row>
    <row r="4126" spans="1:6">
      <c r="A4126" t="n">
        <v>34063</v>
      </c>
      <c r="B4126" s="13" t="n">
        <v>5</v>
      </c>
      <c r="C4126" s="7" t="n">
        <v>30</v>
      </c>
      <c r="D4126" s="7" t="n">
        <v>6504</v>
      </c>
      <c r="E4126" s="7" t="n">
        <v>1</v>
      </c>
      <c r="F4126" s="14" t="n">
        <f t="normal" ca="1">A4148</f>
        <v>0</v>
      </c>
    </row>
    <row r="4127" spans="1:6">
      <c r="A4127" t="s">
        <v>4</v>
      </c>
      <c r="B4127" s="4" t="s">
        <v>5</v>
      </c>
      <c r="C4127" s="4" t="s">
        <v>13</v>
      </c>
      <c r="D4127" s="4" t="s">
        <v>10</v>
      </c>
      <c r="E4127" s="4" t="s">
        <v>9</v>
      </c>
    </row>
    <row r="4128" spans="1:6">
      <c r="A4128" t="n">
        <v>34072</v>
      </c>
      <c r="B4128" s="74" t="n">
        <v>101</v>
      </c>
      <c r="C4128" s="7" t="n">
        <v>1</v>
      </c>
      <c r="D4128" s="7" t="n">
        <v>901</v>
      </c>
      <c r="E4128" s="7" t="n">
        <v>99</v>
      </c>
    </row>
    <row r="4129" spans="1:6">
      <c r="A4129" t="s">
        <v>4</v>
      </c>
      <c r="B4129" s="4" t="s">
        <v>5</v>
      </c>
      <c r="C4129" s="4" t="s">
        <v>13</v>
      </c>
      <c r="D4129" s="4" t="s">
        <v>10</v>
      </c>
      <c r="E4129" s="4" t="s">
        <v>9</v>
      </c>
    </row>
    <row r="4130" spans="1:6">
      <c r="A4130" t="n">
        <v>34080</v>
      </c>
      <c r="B4130" s="74" t="n">
        <v>101</v>
      </c>
      <c r="C4130" s="7" t="n">
        <v>1</v>
      </c>
      <c r="D4130" s="7" t="n">
        <v>1011</v>
      </c>
      <c r="E4130" s="7" t="n">
        <v>99</v>
      </c>
    </row>
    <row r="4131" spans="1:6">
      <c r="A4131" t="s">
        <v>4</v>
      </c>
      <c r="B4131" s="4" t="s">
        <v>5</v>
      </c>
      <c r="C4131" s="4" t="s">
        <v>13</v>
      </c>
      <c r="D4131" s="4" t="s">
        <v>10</v>
      </c>
      <c r="E4131" s="4" t="s">
        <v>9</v>
      </c>
    </row>
    <row r="4132" spans="1:6">
      <c r="A4132" t="n">
        <v>34088</v>
      </c>
      <c r="B4132" s="74" t="n">
        <v>101</v>
      </c>
      <c r="C4132" s="7" t="n">
        <v>1</v>
      </c>
      <c r="D4132" s="7" t="n">
        <v>903</v>
      </c>
      <c r="E4132" s="7" t="n">
        <v>99</v>
      </c>
    </row>
    <row r="4133" spans="1:6">
      <c r="A4133" t="s">
        <v>4</v>
      </c>
      <c r="B4133" s="4" t="s">
        <v>5</v>
      </c>
      <c r="C4133" s="4" t="s">
        <v>13</v>
      </c>
      <c r="D4133" s="4" t="s">
        <v>10</v>
      </c>
      <c r="E4133" s="4" t="s">
        <v>9</v>
      </c>
    </row>
    <row r="4134" spans="1:6">
      <c r="A4134" t="n">
        <v>34096</v>
      </c>
      <c r="B4134" s="74" t="n">
        <v>101</v>
      </c>
      <c r="C4134" s="7" t="n">
        <v>1</v>
      </c>
      <c r="D4134" s="7" t="n">
        <v>936</v>
      </c>
      <c r="E4134" s="7" t="n">
        <v>99</v>
      </c>
    </row>
    <row r="4135" spans="1:6">
      <c r="A4135" t="s">
        <v>4</v>
      </c>
      <c r="B4135" s="4" t="s">
        <v>5</v>
      </c>
      <c r="C4135" s="4" t="s">
        <v>13</v>
      </c>
      <c r="D4135" s="4" t="s">
        <v>10</v>
      </c>
      <c r="E4135" s="4" t="s">
        <v>9</v>
      </c>
    </row>
    <row r="4136" spans="1:6">
      <c r="A4136" t="n">
        <v>34104</v>
      </c>
      <c r="B4136" s="74" t="n">
        <v>101</v>
      </c>
      <c r="C4136" s="7" t="n">
        <v>1</v>
      </c>
      <c r="D4136" s="7" t="n">
        <v>1031</v>
      </c>
      <c r="E4136" s="7" t="n">
        <v>99</v>
      </c>
    </row>
    <row r="4137" spans="1:6">
      <c r="A4137" t="s">
        <v>4</v>
      </c>
      <c r="B4137" s="4" t="s">
        <v>5</v>
      </c>
      <c r="C4137" s="4" t="s">
        <v>13</v>
      </c>
      <c r="D4137" s="4" t="s">
        <v>10</v>
      </c>
      <c r="E4137" s="4" t="s">
        <v>9</v>
      </c>
    </row>
    <row r="4138" spans="1:6">
      <c r="A4138" t="n">
        <v>34112</v>
      </c>
      <c r="B4138" s="74" t="n">
        <v>101</v>
      </c>
      <c r="C4138" s="7" t="n">
        <v>0</v>
      </c>
      <c r="D4138" s="7" t="n">
        <v>901</v>
      </c>
      <c r="E4138" s="7" t="n">
        <v>10</v>
      </c>
    </row>
    <row r="4139" spans="1:6">
      <c r="A4139" t="s">
        <v>4</v>
      </c>
      <c r="B4139" s="4" t="s">
        <v>5</v>
      </c>
      <c r="C4139" s="4" t="s">
        <v>13</v>
      </c>
      <c r="D4139" s="4" t="s">
        <v>10</v>
      </c>
      <c r="E4139" s="4" t="s">
        <v>9</v>
      </c>
    </row>
    <row r="4140" spans="1:6">
      <c r="A4140" t="n">
        <v>34120</v>
      </c>
      <c r="B4140" s="74" t="n">
        <v>101</v>
      </c>
      <c r="C4140" s="7" t="n">
        <v>0</v>
      </c>
      <c r="D4140" s="7" t="n">
        <v>1011</v>
      </c>
      <c r="E4140" s="7" t="n">
        <v>1</v>
      </c>
    </row>
    <row r="4141" spans="1:6">
      <c r="A4141" t="s">
        <v>4</v>
      </c>
      <c r="B4141" s="4" t="s">
        <v>5</v>
      </c>
      <c r="C4141" s="4" t="s">
        <v>13</v>
      </c>
      <c r="D4141" s="4" t="s">
        <v>10</v>
      </c>
      <c r="E4141" s="4" t="s">
        <v>9</v>
      </c>
    </row>
    <row r="4142" spans="1:6">
      <c r="A4142" t="n">
        <v>34128</v>
      </c>
      <c r="B4142" s="74" t="n">
        <v>101</v>
      </c>
      <c r="C4142" s="7" t="n">
        <v>0</v>
      </c>
      <c r="D4142" s="7" t="n">
        <v>903</v>
      </c>
      <c r="E4142" s="7" t="n">
        <v>1</v>
      </c>
    </row>
    <row r="4143" spans="1:6">
      <c r="A4143" t="s">
        <v>4</v>
      </c>
      <c r="B4143" s="4" t="s">
        <v>5</v>
      </c>
      <c r="C4143" s="4" t="s">
        <v>13</v>
      </c>
      <c r="D4143" s="4" t="s">
        <v>10</v>
      </c>
      <c r="E4143" s="4" t="s">
        <v>9</v>
      </c>
    </row>
    <row r="4144" spans="1:6">
      <c r="A4144" t="n">
        <v>34136</v>
      </c>
      <c r="B4144" s="74" t="n">
        <v>101</v>
      </c>
      <c r="C4144" s="7" t="n">
        <v>0</v>
      </c>
      <c r="D4144" s="7" t="n">
        <v>936</v>
      </c>
      <c r="E4144" s="7" t="n">
        <v>1</v>
      </c>
    </row>
    <row r="4145" spans="1:5">
      <c r="A4145" t="s">
        <v>4</v>
      </c>
      <c r="B4145" s="4" t="s">
        <v>5</v>
      </c>
      <c r="C4145" s="4" t="s">
        <v>13</v>
      </c>
      <c r="D4145" s="4" t="s">
        <v>10</v>
      </c>
      <c r="E4145" s="4" t="s">
        <v>9</v>
      </c>
    </row>
    <row r="4146" spans="1:5">
      <c r="A4146" t="n">
        <v>34144</v>
      </c>
      <c r="B4146" s="74" t="n">
        <v>101</v>
      </c>
      <c r="C4146" s="7" t="n">
        <v>0</v>
      </c>
      <c r="D4146" s="7" t="n">
        <v>1031</v>
      </c>
      <c r="E4146" s="7" t="n">
        <v>1</v>
      </c>
    </row>
    <row r="4147" spans="1:5">
      <c r="A4147" t="s">
        <v>4</v>
      </c>
      <c r="B4147" s="4" t="s">
        <v>5</v>
      </c>
      <c r="C4147" s="4" t="s">
        <v>13</v>
      </c>
      <c r="D4147" s="4" t="s">
        <v>10</v>
      </c>
      <c r="E4147" s="4" t="s">
        <v>13</v>
      </c>
      <c r="F4147" s="4" t="s">
        <v>27</v>
      </c>
    </row>
    <row r="4148" spans="1:5">
      <c r="A4148" t="n">
        <v>34152</v>
      </c>
      <c r="B4148" s="13" t="n">
        <v>5</v>
      </c>
      <c r="C4148" s="7" t="n">
        <v>30</v>
      </c>
      <c r="D4148" s="7" t="n">
        <v>6507</v>
      </c>
      <c r="E4148" s="7" t="n">
        <v>1</v>
      </c>
      <c r="F4148" s="14" t="n">
        <f t="normal" ca="1">A4166</f>
        <v>0</v>
      </c>
    </row>
    <row r="4149" spans="1:5">
      <c r="A4149" t="s">
        <v>4</v>
      </c>
      <c r="B4149" s="4" t="s">
        <v>5</v>
      </c>
      <c r="C4149" s="4" t="s">
        <v>13</v>
      </c>
      <c r="D4149" s="4" t="s">
        <v>10</v>
      </c>
      <c r="E4149" s="4" t="s">
        <v>9</v>
      </c>
    </row>
    <row r="4150" spans="1:5">
      <c r="A4150" t="n">
        <v>34161</v>
      </c>
      <c r="B4150" s="74" t="n">
        <v>101</v>
      </c>
      <c r="C4150" s="7" t="n">
        <v>1</v>
      </c>
      <c r="D4150" s="7" t="n">
        <v>902</v>
      </c>
      <c r="E4150" s="7" t="n">
        <v>99</v>
      </c>
    </row>
    <row r="4151" spans="1:5">
      <c r="A4151" t="s">
        <v>4</v>
      </c>
      <c r="B4151" s="4" t="s">
        <v>5</v>
      </c>
      <c r="C4151" s="4" t="s">
        <v>13</v>
      </c>
      <c r="D4151" s="4" t="s">
        <v>10</v>
      </c>
      <c r="E4151" s="4" t="s">
        <v>9</v>
      </c>
    </row>
    <row r="4152" spans="1:5">
      <c r="A4152" t="n">
        <v>34169</v>
      </c>
      <c r="B4152" s="74" t="n">
        <v>101</v>
      </c>
      <c r="C4152" s="7" t="n">
        <v>1</v>
      </c>
      <c r="D4152" s="7" t="n">
        <v>904</v>
      </c>
      <c r="E4152" s="7" t="n">
        <v>99</v>
      </c>
    </row>
    <row r="4153" spans="1:5">
      <c r="A4153" t="s">
        <v>4</v>
      </c>
      <c r="B4153" s="4" t="s">
        <v>5</v>
      </c>
      <c r="C4153" s="4" t="s">
        <v>13</v>
      </c>
      <c r="D4153" s="4" t="s">
        <v>10</v>
      </c>
      <c r="E4153" s="4" t="s">
        <v>9</v>
      </c>
    </row>
    <row r="4154" spans="1:5">
      <c r="A4154" t="n">
        <v>34177</v>
      </c>
      <c r="B4154" s="74" t="n">
        <v>101</v>
      </c>
      <c r="C4154" s="7" t="n">
        <v>1</v>
      </c>
      <c r="D4154" s="7" t="n">
        <v>913</v>
      </c>
      <c r="E4154" s="7" t="n">
        <v>99</v>
      </c>
    </row>
    <row r="4155" spans="1:5">
      <c r="A4155" t="s">
        <v>4</v>
      </c>
      <c r="B4155" s="4" t="s">
        <v>5</v>
      </c>
      <c r="C4155" s="4" t="s">
        <v>13</v>
      </c>
      <c r="D4155" s="4" t="s">
        <v>10</v>
      </c>
      <c r="E4155" s="4" t="s">
        <v>9</v>
      </c>
    </row>
    <row r="4156" spans="1:5">
      <c r="A4156" t="n">
        <v>34185</v>
      </c>
      <c r="B4156" s="74" t="n">
        <v>101</v>
      </c>
      <c r="C4156" s="7" t="n">
        <v>1</v>
      </c>
      <c r="D4156" s="7" t="n">
        <v>993</v>
      </c>
      <c r="E4156" s="7" t="n">
        <v>99</v>
      </c>
    </row>
    <row r="4157" spans="1:5">
      <c r="A4157" t="s">
        <v>4</v>
      </c>
      <c r="B4157" s="4" t="s">
        <v>5</v>
      </c>
      <c r="C4157" s="4" t="s">
        <v>13</v>
      </c>
      <c r="D4157" s="4" t="s">
        <v>10</v>
      </c>
      <c r="E4157" s="4" t="s">
        <v>9</v>
      </c>
    </row>
    <row r="4158" spans="1:5">
      <c r="A4158" t="n">
        <v>34193</v>
      </c>
      <c r="B4158" s="74" t="n">
        <v>101</v>
      </c>
      <c r="C4158" s="7" t="n">
        <v>0</v>
      </c>
      <c r="D4158" s="7" t="n">
        <v>902</v>
      </c>
      <c r="E4158" s="7" t="n">
        <v>10</v>
      </c>
    </row>
    <row r="4159" spans="1:5">
      <c r="A4159" t="s">
        <v>4</v>
      </c>
      <c r="B4159" s="4" t="s">
        <v>5</v>
      </c>
      <c r="C4159" s="4" t="s">
        <v>13</v>
      </c>
      <c r="D4159" s="4" t="s">
        <v>10</v>
      </c>
      <c r="E4159" s="4" t="s">
        <v>9</v>
      </c>
    </row>
    <row r="4160" spans="1:5">
      <c r="A4160" t="n">
        <v>34201</v>
      </c>
      <c r="B4160" s="74" t="n">
        <v>101</v>
      </c>
      <c r="C4160" s="7" t="n">
        <v>0</v>
      </c>
      <c r="D4160" s="7" t="n">
        <v>904</v>
      </c>
      <c r="E4160" s="7" t="n">
        <v>1</v>
      </c>
    </row>
    <row r="4161" spans="1:6">
      <c r="A4161" t="s">
        <v>4</v>
      </c>
      <c r="B4161" s="4" t="s">
        <v>5</v>
      </c>
      <c r="C4161" s="4" t="s">
        <v>13</v>
      </c>
      <c r="D4161" s="4" t="s">
        <v>10</v>
      </c>
      <c r="E4161" s="4" t="s">
        <v>9</v>
      </c>
    </row>
    <row r="4162" spans="1:6">
      <c r="A4162" t="n">
        <v>34209</v>
      </c>
      <c r="B4162" s="74" t="n">
        <v>101</v>
      </c>
      <c r="C4162" s="7" t="n">
        <v>0</v>
      </c>
      <c r="D4162" s="7" t="n">
        <v>913</v>
      </c>
      <c r="E4162" s="7" t="n">
        <v>1</v>
      </c>
    </row>
    <row r="4163" spans="1:6">
      <c r="A4163" t="s">
        <v>4</v>
      </c>
      <c r="B4163" s="4" t="s">
        <v>5</v>
      </c>
      <c r="C4163" s="4" t="s">
        <v>13</v>
      </c>
      <c r="D4163" s="4" t="s">
        <v>10</v>
      </c>
      <c r="E4163" s="4" t="s">
        <v>9</v>
      </c>
    </row>
    <row r="4164" spans="1:6">
      <c r="A4164" t="n">
        <v>34217</v>
      </c>
      <c r="B4164" s="74" t="n">
        <v>101</v>
      </c>
      <c r="C4164" s="7" t="n">
        <v>0</v>
      </c>
      <c r="D4164" s="7" t="n">
        <v>993</v>
      </c>
      <c r="E4164" s="7" t="n">
        <v>1</v>
      </c>
    </row>
    <row r="4165" spans="1:6">
      <c r="A4165" t="s">
        <v>4</v>
      </c>
      <c r="B4165" s="4" t="s">
        <v>5</v>
      </c>
      <c r="C4165" s="4" t="s">
        <v>13</v>
      </c>
      <c r="D4165" s="4" t="s">
        <v>10</v>
      </c>
      <c r="E4165" s="4" t="s">
        <v>13</v>
      </c>
      <c r="F4165" s="4" t="s">
        <v>27</v>
      </c>
    </row>
    <row r="4166" spans="1:6">
      <c r="A4166" t="n">
        <v>34225</v>
      </c>
      <c r="B4166" s="13" t="n">
        <v>5</v>
      </c>
      <c r="C4166" s="7" t="n">
        <v>30</v>
      </c>
      <c r="D4166" s="7" t="n">
        <v>6505</v>
      </c>
      <c r="E4166" s="7" t="n">
        <v>1</v>
      </c>
      <c r="F4166" s="14" t="n">
        <f t="normal" ca="1">A4184</f>
        <v>0</v>
      </c>
    </row>
    <row r="4167" spans="1:6">
      <c r="A4167" t="s">
        <v>4</v>
      </c>
      <c r="B4167" s="4" t="s">
        <v>5</v>
      </c>
      <c r="C4167" s="4" t="s">
        <v>13</v>
      </c>
      <c r="D4167" s="4" t="s">
        <v>10</v>
      </c>
      <c r="E4167" s="4" t="s">
        <v>9</v>
      </c>
    </row>
    <row r="4168" spans="1:6">
      <c r="A4168" t="n">
        <v>34234</v>
      </c>
      <c r="B4168" s="74" t="n">
        <v>101</v>
      </c>
      <c r="C4168" s="7" t="n">
        <v>4</v>
      </c>
      <c r="D4168" s="7" t="n">
        <v>0</v>
      </c>
      <c r="E4168" s="7" t="n">
        <v>300000</v>
      </c>
    </row>
    <row r="4169" spans="1:6">
      <c r="A4169" t="s">
        <v>4</v>
      </c>
      <c r="B4169" s="4" t="s">
        <v>5</v>
      </c>
      <c r="C4169" s="4" t="s">
        <v>13</v>
      </c>
      <c r="D4169" s="4" t="s">
        <v>10</v>
      </c>
      <c r="E4169" s="4" t="s">
        <v>9</v>
      </c>
    </row>
    <row r="4170" spans="1:6">
      <c r="A4170" t="n">
        <v>34242</v>
      </c>
      <c r="B4170" s="74" t="n">
        <v>101</v>
      </c>
      <c r="C4170" s="7" t="n">
        <v>7</v>
      </c>
      <c r="D4170" s="7" t="n">
        <v>241</v>
      </c>
      <c r="E4170" s="7" t="n">
        <v>3000</v>
      </c>
    </row>
    <row r="4171" spans="1:6">
      <c r="A4171" t="s">
        <v>4</v>
      </c>
      <c r="B4171" s="4" t="s">
        <v>5</v>
      </c>
      <c r="C4171" s="4" t="s">
        <v>13</v>
      </c>
      <c r="D4171" s="4" t="s">
        <v>10</v>
      </c>
      <c r="E4171" s="4" t="s">
        <v>9</v>
      </c>
    </row>
    <row r="4172" spans="1:6">
      <c r="A4172" t="n">
        <v>34250</v>
      </c>
      <c r="B4172" s="74" t="n">
        <v>101</v>
      </c>
      <c r="C4172" s="7" t="n">
        <v>7</v>
      </c>
      <c r="D4172" s="7" t="n">
        <v>242</v>
      </c>
      <c r="E4172" s="7" t="n">
        <v>3000</v>
      </c>
    </row>
    <row r="4173" spans="1:6">
      <c r="A4173" t="s">
        <v>4</v>
      </c>
      <c r="B4173" s="4" t="s">
        <v>5</v>
      </c>
      <c r="C4173" s="4" t="s">
        <v>13</v>
      </c>
      <c r="D4173" s="4" t="s">
        <v>10</v>
      </c>
      <c r="E4173" s="4" t="s">
        <v>9</v>
      </c>
    </row>
    <row r="4174" spans="1:6">
      <c r="A4174" t="n">
        <v>34258</v>
      </c>
      <c r="B4174" s="74" t="n">
        <v>101</v>
      </c>
      <c r="C4174" s="7" t="n">
        <v>7</v>
      </c>
      <c r="D4174" s="7" t="n">
        <v>243</v>
      </c>
      <c r="E4174" s="7" t="n">
        <v>3000</v>
      </c>
    </row>
    <row r="4175" spans="1:6">
      <c r="A4175" t="s">
        <v>4</v>
      </c>
      <c r="B4175" s="4" t="s">
        <v>5</v>
      </c>
      <c r="C4175" s="4" t="s">
        <v>13</v>
      </c>
      <c r="D4175" s="4" t="s">
        <v>10</v>
      </c>
      <c r="E4175" s="4" t="s">
        <v>9</v>
      </c>
    </row>
    <row r="4176" spans="1:6">
      <c r="A4176" t="n">
        <v>34266</v>
      </c>
      <c r="B4176" s="74" t="n">
        <v>101</v>
      </c>
      <c r="C4176" s="7" t="n">
        <v>7</v>
      </c>
      <c r="D4176" s="7" t="n">
        <v>244</v>
      </c>
      <c r="E4176" s="7" t="n">
        <v>3000</v>
      </c>
    </row>
    <row r="4177" spans="1:6">
      <c r="A4177" t="s">
        <v>4</v>
      </c>
      <c r="B4177" s="4" t="s">
        <v>5</v>
      </c>
      <c r="C4177" s="4" t="s">
        <v>13</v>
      </c>
      <c r="D4177" s="4" t="s">
        <v>10</v>
      </c>
      <c r="E4177" s="4" t="s">
        <v>9</v>
      </c>
    </row>
    <row r="4178" spans="1:6">
      <c r="A4178" t="n">
        <v>34274</v>
      </c>
      <c r="B4178" s="74" t="n">
        <v>101</v>
      </c>
      <c r="C4178" s="7" t="n">
        <v>7</v>
      </c>
      <c r="D4178" s="7" t="n">
        <v>245</v>
      </c>
      <c r="E4178" s="7" t="n">
        <v>3000</v>
      </c>
    </row>
    <row r="4179" spans="1:6">
      <c r="A4179" t="s">
        <v>4</v>
      </c>
      <c r="B4179" s="4" t="s">
        <v>5</v>
      </c>
      <c r="C4179" s="4" t="s">
        <v>13</v>
      </c>
      <c r="D4179" s="4" t="s">
        <v>10</v>
      </c>
      <c r="E4179" s="4" t="s">
        <v>9</v>
      </c>
    </row>
    <row r="4180" spans="1:6">
      <c r="A4180" t="n">
        <v>34282</v>
      </c>
      <c r="B4180" s="74" t="n">
        <v>101</v>
      </c>
      <c r="C4180" s="7" t="n">
        <v>7</v>
      </c>
      <c r="D4180" s="7" t="n">
        <v>246</v>
      </c>
      <c r="E4180" s="7" t="n">
        <v>3000</v>
      </c>
    </row>
    <row r="4181" spans="1:6">
      <c r="A4181" t="s">
        <v>4</v>
      </c>
      <c r="B4181" s="4" t="s">
        <v>5</v>
      </c>
      <c r="C4181" s="4" t="s">
        <v>13</v>
      </c>
      <c r="D4181" s="4" t="s">
        <v>10</v>
      </c>
      <c r="E4181" s="4" t="s">
        <v>9</v>
      </c>
    </row>
    <row r="4182" spans="1:6">
      <c r="A4182" t="n">
        <v>34290</v>
      </c>
      <c r="B4182" s="74" t="n">
        <v>101</v>
      </c>
      <c r="C4182" s="7" t="n">
        <v>7</v>
      </c>
      <c r="D4182" s="7" t="n">
        <v>247</v>
      </c>
      <c r="E4182" s="7" t="n">
        <v>3000</v>
      </c>
    </row>
    <row r="4183" spans="1:6">
      <c r="A4183" t="s">
        <v>4</v>
      </c>
      <c r="B4183" s="4" t="s">
        <v>5</v>
      </c>
      <c r="C4183" s="4" t="s">
        <v>13</v>
      </c>
      <c r="D4183" s="4" t="s">
        <v>10</v>
      </c>
      <c r="E4183" s="4" t="s">
        <v>28</v>
      </c>
    </row>
    <row r="4184" spans="1:6">
      <c r="A4184" t="n">
        <v>34298</v>
      </c>
      <c r="B4184" s="34" t="n">
        <v>58</v>
      </c>
      <c r="C4184" s="7" t="n">
        <v>100</v>
      </c>
      <c r="D4184" s="7" t="n">
        <v>300</v>
      </c>
      <c r="E4184" s="7" t="n">
        <v>0.300000011920929</v>
      </c>
    </row>
    <row r="4185" spans="1:6">
      <c r="A4185" t="s">
        <v>4</v>
      </c>
      <c r="B4185" s="4" t="s">
        <v>5</v>
      </c>
      <c r="C4185" s="4" t="s">
        <v>13</v>
      </c>
      <c r="D4185" s="4" t="s">
        <v>10</v>
      </c>
    </row>
    <row r="4186" spans="1:6">
      <c r="A4186" t="n">
        <v>34306</v>
      </c>
      <c r="B4186" s="34" t="n">
        <v>58</v>
      </c>
      <c r="C4186" s="7" t="n">
        <v>255</v>
      </c>
      <c r="D4186" s="7" t="n">
        <v>0</v>
      </c>
    </row>
    <row r="4187" spans="1:6">
      <c r="A4187" t="s">
        <v>4</v>
      </c>
      <c r="B4187" s="4" t="s">
        <v>5</v>
      </c>
      <c r="C4187" s="4" t="s">
        <v>13</v>
      </c>
    </row>
    <row r="4188" spans="1:6">
      <c r="A4188" t="n">
        <v>34310</v>
      </c>
      <c r="B4188" s="67" t="n">
        <v>78</v>
      </c>
      <c r="C4188" s="7" t="n">
        <v>255</v>
      </c>
    </row>
    <row r="4189" spans="1:6">
      <c r="A4189" t="s">
        <v>4</v>
      </c>
      <c r="B4189" s="4" t="s">
        <v>5</v>
      </c>
      <c r="C4189" s="4" t="s">
        <v>13</v>
      </c>
      <c r="D4189" s="4" t="s">
        <v>10</v>
      </c>
      <c r="E4189" s="4" t="s">
        <v>13</v>
      </c>
      <c r="F4189" s="4" t="s">
        <v>27</v>
      </c>
    </row>
    <row r="4190" spans="1:6">
      <c r="A4190" t="n">
        <v>34312</v>
      </c>
      <c r="B4190" s="13" t="n">
        <v>5</v>
      </c>
      <c r="C4190" s="7" t="n">
        <v>30</v>
      </c>
      <c r="D4190" s="7" t="n">
        <v>6656</v>
      </c>
      <c r="E4190" s="7" t="n">
        <v>1</v>
      </c>
      <c r="F4190" s="14" t="n">
        <f t="normal" ca="1">A4270</f>
        <v>0</v>
      </c>
    </row>
    <row r="4191" spans="1:6">
      <c r="A4191" t="s">
        <v>4</v>
      </c>
      <c r="B4191" s="4" t="s">
        <v>5</v>
      </c>
      <c r="C4191" s="4" t="s">
        <v>13</v>
      </c>
      <c r="D4191" s="4" t="s">
        <v>13</v>
      </c>
      <c r="E4191" s="4" t="s">
        <v>13</v>
      </c>
      <c r="F4191" s="4" t="s">
        <v>9</v>
      </c>
      <c r="G4191" s="4" t="s">
        <v>13</v>
      </c>
      <c r="H4191" s="4" t="s">
        <v>13</v>
      </c>
      <c r="I4191" s="4" t="s">
        <v>27</v>
      </c>
    </row>
    <row r="4192" spans="1:6">
      <c r="A4192" t="n">
        <v>34321</v>
      </c>
      <c r="B4192" s="13" t="n">
        <v>5</v>
      </c>
      <c r="C4192" s="7" t="n">
        <v>35</v>
      </c>
      <c r="D4192" s="7" t="n">
        <v>56</v>
      </c>
      <c r="E4192" s="7" t="n">
        <v>0</v>
      </c>
      <c r="F4192" s="7" t="n">
        <v>69</v>
      </c>
      <c r="G4192" s="7" t="n">
        <v>6</v>
      </c>
      <c r="H4192" s="7" t="n">
        <v>1</v>
      </c>
      <c r="I4192" s="14" t="n">
        <f t="normal" ca="1">A4214</f>
        <v>0</v>
      </c>
    </row>
    <row r="4193" spans="1:9">
      <c r="A4193" t="s">
        <v>4</v>
      </c>
      <c r="B4193" s="4" t="s">
        <v>5</v>
      </c>
      <c r="C4193" s="4" t="s">
        <v>13</v>
      </c>
      <c r="D4193" s="4" t="s">
        <v>10</v>
      </c>
      <c r="E4193" s="4" t="s">
        <v>9</v>
      </c>
    </row>
    <row r="4194" spans="1:9">
      <c r="A4194" t="n">
        <v>34335</v>
      </c>
      <c r="B4194" s="74" t="n">
        <v>101</v>
      </c>
      <c r="C4194" s="7" t="n">
        <v>7</v>
      </c>
      <c r="D4194" s="7" t="n">
        <v>241</v>
      </c>
      <c r="E4194" s="7" t="n">
        <v>100</v>
      </c>
    </row>
    <row r="4195" spans="1:9">
      <c r="A4195" t="s">
        <v>4</v>
      </c>
      <c r="B4195" s="4" t="s">
        <v>5</v>
      </c>
      <c r="C4195" s="4" t="s">
        <v>13</v>
      </c>
      <c r="D4195" s="4" t="s">
        <v>10</v>
      </c>
      <c r="E4195" s="4" t="s">
        <v>9</v>
      </c>
    </row>
    <row r="4196" spans="1:9">
      <c r="A4196" t="n">
        <v>34343</v>
      </c>
      <c r="B4196" s="74" t="n">
        <v>101</v>
      </c>
      <c r="C4196" s="7" t="n">
        <v>7</v>
      </c>
      <c r="D4196" s="7" t="n">
        <v>242</v>
      </c>
      <c r="E4196" s="7" t="n">
        <v>100</v>
      </c>
    </row>
    <row r="4197" spans="1:9">
      <c r="A4197" t="s">
        <v>4</v>
      </c>
      <c r="B4197" s="4" t="s">
        <v>5</v>
      </c>
      <c r="C4197" s="4" t="s">
        <v>13</v>
      </c>
      <c r="D4197" s="4" t="s">
        <v>10</v>
      </c>
      <c r="E4197" s="4" t="s">
        <v>9</v>
      </c>
    </row>
    <row r="4198" spans="1:9">
      <c r="A4198" t="n">
        <v>34351</v>
      </c>
      <c r="B4198" s="74" t="n">
        <v>101</v>
      </c>
      <c r="C4198" s="7" t="n">
        <v>7</v>
      </c>
      <c r="D4198" s="7" t="n">
        <v>243</v>
      </c>
      <c r="E4198" s="7" t="n">
        <v>100</v>
      </c>
    </row>
    <row r="4199" spans="1:9">
      <c r="A4199" t="s">
        <v>4</v>
      </c>
      <c r="B4199" s="4" t="s">
        <v>5</v>
      </c>
      <c r="C4199" s="4" t="s">
        <v>13</v>
      </c>
      <c r="D4199" s="4" t="s">
        <v>10</v>
      </c>
      <c r="E4199" s="4" t="s">
        <v>9</v>
      </c>
    </row>
    <row r="4200" spans="1:9">
      <c r="A4200" t="n">
        <v>34359</v>
      </c>
      <c r="B4200" s="74" t="n">
        <v>101</v>
      </c>
      <c r="C4200" s="7" t="n">
        <v>7</v>
      </c>
      <c r="D4200" s="7" t="n">
        <v>244</v>
      </c>
      <c r="E4200" s="7" t="n">
        <v>100</v>
      </c>
    </row>
    <row r="4201" spans="1:9">
      <c r="A4201" t="s">
        <v>4</v>
      </c>
      <c r="B4201" s="4" t="s">
        <v>5</v>
      </c>
      <c r="C4201" s="4" t="s">
        <v>13</v>
      </c>
      <c r="D4201" s="4" t="s">
        <v>10</v>
      </c>
      <c r="E4201" s="4" t="s">
        <v>9</v>
      </c>
    </row>
    <row r="4202" spans="1:9">
      <c r="A4202" t="n">
        <v>34367</v>
      </c>
      <c r="B4202" s="74" t="n">
        <v>101</v>
      </c>
      <c r="C4202" s="7" t="n">
        <v>7</v>
      </c>
      <c r="D4202" s="7" t="n">
        <v>245</v>
      </c>
      <c r="E4202" s="7" t="n">
        <v>100</v>
      </c>
    </row>
    <row r="4203" spans="1:9">
      <c r="A4203" t="s">
        <v>4</v>
      </c>
      <c r="B4203" s="4" t="s">
        <v>5</v>
      </c>
      <c r="C4203" s="4" t="s">
        <v>13</v>
      </c>
      <c r="D4203" s="4" t="s">
        <v>10</v>
      </c>
      <c r="E4203" s="4" t="s">
        <v>9</v>
      </c>
    </row>
    <row r="4204" spans="1:9">
      <c r="A4204" t="n">
        <v>34375</v>
      </c>
      <c r="B4204" s="74" t="n">
        <v>101</v>
      </c>
      <c r="C4204" s="7" t="n">
        <v>7</v>
      </c>
      <c r="D4204" s="7" t="n">
        <v>246</v>
      </c>
      <c r="E4204" s="7" t="n">
        <v>100</v>
      </c>
    </row>
    <row r="4205" spans="1:9">
      <c r="A4205" t="s">
        <v>4</v>
      </c>
      <c r="B4205" s="4" t="s">
        <v>5</v>
      </c>
      <c r="C4205" s="4" t="s">
        <v>13</v>
      </c>
      <c r="D4205" s="4" t="s">
        <v>10</v>
      </c>
      <c r="E4205" s="4" t="s">
        <v>9</v>
      </c>
    </row>
    <row r="4206" spans="1:9">
      <c r="A4206" t="n">
        <v>34383</v>
      </c>
      <c r="B4206" s="74" t="n">
        <v>101</v>
      </c>
      <c r="C4206" s="7" t="n">
        <v>7</v>
      </c>
      <c r="D4206" s="7" t="n">
        <v>247</v>
      </c>
      <c r="E4206" s="7" t="n">
        <v>100</v>
      </c>
    </row>
    <row r="4207" spans="1:9">
      <c r="A4207" t="s">
        <v>4</v>
      </c>
      <c r="B4207" s="4" t="s">
        <v>5</v>
      </c>
      <c r="C4207" s="4" t="s">
        <v>13</v>
      </c>
      <c r="D4207" s="4" t="s">
        <v>10</v>
      </c>
      <c r="E4207" s="4" t="s">
        <v>9</v>
      </c>
    </row>
    <row r="4208" spans="1:9">
      <c r="A4208" t="n">
        <v>34391</v>
      </c>
      <c r="B4208" s="74" t="n">
        <v>101</v>
      </c>
      <c r="C4208" s="7" t="n">
        <v>0</v>
      </c>
      <c r="D4208" s="7" t="n">
        <v>3410</v>
      </c>
      <c r="E4208" s="7" t="n">
        <v>1</v>
      </c>
    </row>
    <row r="4209" spans="1:5">
      <c r="A4209" t="s">
        <v>4</v>
      </c>
      <c r="B4209" s="4" t="s">
        <v>5</v>
      </c>
      <c r="C4209" s="4" t="s">
        <v>13</v>
      </c>
      <c r="D4209" s="4" t="s">
        <v>10</v>
      </c>
      <c r="E4209" s="4" t="s">
        <v>9</v>
      </c>
    </row>
    <row r="4210" spans="1:5">
      <c r="A4210" t="n">
        <v>34399</v>
      </c>
      <c r="B4210" s="74" t="n">
        <v>101</v>
      </c>
      <c r="C4210" s="7" t="n">
        <v>0</v>
      </c>
      <c r="D4210" s="7" t="n">
        <v>9</v>
      </c>
      <c r="E4210" s="7" t="n">
        <v>1</v>
      </c>
    </row>
    <row r="4211" spans="1:5">
      <c r="A4211" t="s">
        <v>4</v>
      </c>
      <c r="B4211" s="4" t="s">
        <v>5</v>
      </c>
      <c r="C4211" s="4" t="s">
        <v>27</v>
      </c>
    </row>
    <row r="4212" spans="1:5">
      <c r="A4212" t="n">
        <v>34407</v>
      </c>
      <c r="B4212" s="17" t="n">
        <v>3</v>
      </c>
      <c r="C4212" s="14" t="n">
        <f t="normal" ca="1">A4260</f>
        <v>0</v>
      </c>
    </row>
    <row r="4213" spans="1:5">
      <c r="A4213" t="s">
        <v>4</v>
      </c>
      <c r="B4213" s="4" t="s">
        <v>5</v>
      </c>
      <c r="C4213" s="4" t="s">
        <v>13</v>
      </c>
      <c r="D4213" s="4" t="s">
        <v>13</v>
      </c>
      <c r="E4213" s="4" t="s">
        <v>13</v>
      </c>
      <c r="F4213" s="4" t="s">
        <v>9</v>
      </c>
      <c r="G4213" s="4" t="s">
        <v>13</v>
      </c>
      <c r="H4213" s="4" t="s">
        <v>13</v>
      </c>
      <c r="I4213" s="4" t="s">
        <v>27</v>
      </c>
    </row>
    <row r="4214" spans="1:5">
      <c r="A4214" t="n">
        <v>34412</v>
      </c>
      <c r="B4214" s="13" t="n">
        <v>5</v>
      </c>
      <c r="C4214" s="7" t="n">
        <v>35</v>
      </c>
      <c r="D4214" s="7" t="n">
        <v>56</v>
      </c>
      <c r="E4214" s="7" t="n">
        <v>0</v>
      </c>
      <c r="F4214" s="7" t="n">
        <v>79</v>
      </c>
      <c r="G4214" s="7" t="n">
        <v>6</v>
      </c>
      <c r="H4214" s="7" t="n">
        <v>1</v>
      </c>
      <c r="I4214" s="14" t="n">
        <f t="normal" ca="1">A4238</f>
        <v>0</v>
      </c>
    </row>
    <row r="4215" spans="1:5">
      <c r="A4215" t="s">
        <v>4</v>
      </c>
      <c r="B4215" s="4" t="s">
        <v>5</v>
      </c>
      <c r="C4215" s="4" t="s">
        <v>13</v>
      </c>
      <c r="D4215" s="4" t="s">
        <v>10</v>
      </c>
      <c r="E4215" s="4" t="s">
        <v>9</v>
      </c>
    </row>
    <row r="4216" spans="1:5">
      <c r="A4216" t="n">
        <v>34426</v>
      </c>
      <c r="B4216" s="74" t="n">
        <v>101</v>
      </c>
      <c r="C4216" s="7" t="n">
        <v>7</v>
      </c>
      <c r="D4216" s="7" t="n">
        <v>241</v>
      </c>
      <c r="E4216" s="7" t="n">
        <v>300</v>
      </c>
    </row>
    <row r="4217" spans="1:5">
      <c r="A4217" t="s">
        <v>4</v>
      </c>
      <c r="B4217" s="4" t="s">
        <v>5</v>
      </c>
      <c r="C4217" s="4" t="s">
        <v>13</v>
      </c>
      <c r="D4217" s="4" t="s">
        <v>10</v>
      </c>
      <c r="E4217" s="4" t="s">
        <v>9</v>
      </c>
    </row>
    <row r="4218" spans="1:5">
      <c r="A4218" t="n">
        <v>34434</v>
      </c>
      <c r="B4218" s="74" t="n">
        <v>101</v>
      </c>
      <c r="C4218" s="7" t="n">
        <v>7</v>
      </c>
      <c r="D4218" s="7" t="n">
        <v>242</v>
      </c>
      <c r="E4218" s="7" t="n">
        <v>300</v>
      </c>
    </row>
    <row r="4219" spans="1:5">
      <c r="A4219" t="s">
        <v>4</v>
      </c>
      <c r="B4219" s="4" t="s">
        <v>5</v>
      </c>
      <c r="C4219" s="4" t="s">
        <v>13</v>
      </c>
      <c r="D4219" s="4" t="s">
        <v>10</v>
      </c>
      <c r="E4219" s="4" t="s">
        <v>9</v>
      </c>
    </row>
    <row r="4220" spans="1:5">
      <c r="A4220" t="n">
        <v>34442</v>
      </c>
      <c r="B4220" s="74" t="n">
        <v>101</v>
      </c>
      <c r="C4220" s="7" t="n">
        <v>7</v>
      </c>
      <c r="D4220" s="7" t="n">
        <v>243</v>
      </c>
      <c r="E4220" s="7" t="n">
        <v>300</v>
      </c>
    </row>
    <row r="4221" spans="1:5">
      <c r="A4221" t="s">
        <v>4</v>
      </c>
      <c r="B4221" s="4" t="s">
        <v>5</v>
      </c>
      <c r="C4221" s="4" t="s">
        <v>13</v>
      </c>
      <c r="D4221" s="4" t="s">
        <v>10</v>
      </c>
      <c r="E4221" s="4" t="s">
        <v>9</v>
      </c>
    </row>
    <row r="4222" spans="1:5">
      <c r="A4222" t="n">
        <v>34450</v>
      </c>
      <c r="B4222" s="74" t="n">
        <v>101</v>
      </c>
      <c r="C4222" s="7" t="n">
        <v>7</v>
      </c>
      <c r="D4222" s="7" t="n">
        <v>244</v>
      </c>
      <c r="E4222" s="7" t="n">
        <v>300</v>
      </c>
    </row>
    <row r="4223" spans="1:5">
      <c r="A4223" t="s">
        <v>4</v>
      </c>
      <c r="B4223" s="4" t="s">
        <v>5</v>
      </c>
      <c r="C4223" s="4" t="s">
        <v>13</v>
      </c>
      <c r="D4223" s="4" t="s">
        <v>10</v>
      </c>
      <c r="E4223" s="4" t="s">
        <v>9</v>
      </c>
    </row>
    <row r="4224" spans="1:5">
      <c r="A4224" t="n">
        <v>34458</v>
      </c>
      <c r="B4224" s="74" t="n">
        <v>101</v>
      </c>
      <c r="C4224" s="7" t="n">
        <v>7</v>
      </c>
      <c r="D4224" s="7" t="n">
        <v>245</v>
      </c>
      <c r="E4224" s="7" t="n">
        <v>300</v>
      </c>
    </row>
    <row r="4225" spans="1:9">
      <c r="A4225" t="s">
        <v>4</v>
      </c>
      <c r="B4225" s="4" t="s">
        <v>5</v>
      </c>
      <c r="C4225" s="4" t="s">
        <v>13</v>
      </c>
      <c r="D4225" s="4" t="s">
        <v>10</v>
      </c>
      <c r="E4225" s="4" t="s">
        <v>9</v>
      </c>
    </row>
    <row r="4226" spans="1:9">
      <c r="A4226" t="n">
        <v>34466</v>
      </c>
      <c r="B4226" s="74" t="n">
        <v>101</v>
      </c>
      <c r="C4226" s="7" t="n">
        <v>7</v>
      </c>
      <c r="D4226" s="7" t="n">
        <v>246</v>
      </c>
      <c r="E4226" s="7" t="n">
        <v>300</v>
      </c>
    </row>
    <row r="4227" spans="1:9">
      <c r="A4227" t="s">
        <v>4</v>
      </c>
      <c r="B4227" s="4" t="s">
        <v>5</v>
      </c>
      <c r="C4227" s="4" t="s">
        <v>13</v>
      </c>
      <c r="D4227" s="4" t="s">
        <v>10</v>
      </c>
      <c r="E4227" s="4" t="s">
        <v>9</v>
      </c>
    </row>
    <row r="4228" spans="1:9">
      <c r="A4228" t="n">
        <v>34474</v>
      </c>
      <c r="B4228" s="74" t="n">
        <v>101</v>
      </c>
      <c r="C4228" s="7" t="n">
        <v>7</v>
      </c>
      <c r="D4228" s="7" t="n">
        <v>247</v>
      </c>
      <c r="E4228" s="7" t="n">
        <v>300</v>
      </c>
    </row>
    <row r="4229" spans="1:9">
      <c r="A4229" t="s">
        <v>4</v>
      </c>
      <c r="B4229" s="4" t="s">
        <v>5</v>
      </c>
      <c r="C4229" s="4" t="s">
        <v>13</v>
      </c>
      <c r="D4229" s="4" t="s">
        <v>10</v>
      </c>
      <c r="E4229" s="4" t="s">
        <v>9</v>
      </c>
    </row>
    <row r="4230" spans="1:9">
      <c r="A4230" t="n">
        <v>34482</v>
      </c>
      <c r="B4230" s="74" t="n">
        <v>101</v>
      </c>
      <c r="C4230" s="7" t="n">
        <v>0</v>
      </c>
      <c r="D4230" s="7" t="n">
        <v>3410</v>
      </c>
      <c r="E4230" s="7" t="n">
        <v>1</v>
      </c>
    </row>
    <row r="4231" spans="1:9">
      <c r="A4231" t="s">
        <v>4</v>
      </c>
      <c r="B4231" s="4" t="s">
        <v>5</v>
      </c>
      <c r="C4231" s="4" t="s">
        <v>13</v>
      </c>
      <c r="D4231" s="4" t="s">
        <v>10</v>
      </c>
      <c r="E4231" s="4" t="s">
        <v>9</v>
      </c>
    </row>
    <row r="4232" spans="1:9">
      <c r="A4232" t="n">
        <v>34490</v>
      </c>
      <c r="B4232" s="74" t="n">
        <v>101</v>
      </c>
      <c r="C4232" s="7" t="n">
        <v>0</v>
      </c>
      <c r="D4232" s="7" t="n">
        <v>3500</v>
      </c>
      <c r="E4232" s="7" t="n">
        <v>1</v>
      </c>
    </row>
    <row r="4233" spans="1:9">
      <c r="A4233" t="s">
        <v>4</v>
      </c>
      <c r="B4233" s="4" t="s">
        <v>5</v>
      </c>
      <c r="C4233" s="4" t="s">
        <v>13</v>
      </c>
      <c r="D4233" s="4" t="s">
        <v>10</v>
      </c>
      <c r="E4233" s="4" t="s">
        <v>9</v>
      </c>
    </row>
    <row r="4234" spans="1:9">
      <c r="A4234" t="n">
        <v>34498</v>
      </c>
      <c r="B4234" s="74" t="n">
        <v>101</v>
      </c>
      <c r="C4234" s="7" t="n">
        <v>0</v>
      </c>
      <c r="D4234" s="7" t="n">
        <v>9</v>
      </c>
      <c r="E4234" s="7" t="n">
        <v>1</v>
      </c>
    </row>
    <row r="4235" spans="1:9">
      <c r="A4235" t="s">
        <v>4</v>
      </c>
      <c r="B4235" s="4" t="s">
        <v>5</v>
      </c>
      <c r="C4235" s="4" t="s">
        <v>27</v>
      </c>
    </row>
    <row r="4236" spans="1:9">
      <c r="A4236" t="n">
        <v>34506</v>
      </c>
      <c r="B4236" s="17" t="n">
        <v>3</v>
      </c>
      <c r="C4236" s="14" t="n">
        <f t="normal" ca="1">A4260</f>
        <v>0</v>
      </c>
    </row>
    <row r="4237" spans="1:9">
      <c r="A4237" t="s">
        <v>4</v>
      </c>
      <c r="B4237" s="4" t="s">
        <v>5</v>
      </c>
      <c r="C4237" s="4" t="s">
        <v>13</v>
      </c>
      <c r="D4237" s="4" t="s">
        <v>10</v>
      </c>
      <c r="E4237" s="4" t="s">
        <v>9</v>
      </c>
    </row>
    <row r="4238" spans="1:9">
      <c r="A4238" t="n">
        <v>34511</v>
      </c>
      <c r="B4238" s="74" t="n">
        <v>101</v>
      </c>
      <c r="C4238" s="7" t="n">
        <v>7</v>
      </c>
      <c r="D4238" s="7" t="n">
        <v>241</v>
      </c>
      <c r="E4238" s="7" t="n">
        <v>500</v>
      </c>
    </row>
    <row r="4239" spans="1:9">
      <c r="A4239" t="s">
        <v>4</v>
      </c>
      <c r="B4239" s="4" t="s">
        <v>5</v>
      </c>
      <c r="C4239" s="4" t="s">
        <v>13</v>
      </c>
      <c r="D4239" s="4" t="s">
        <v>10</v>
      </c>
      <c r="E4239" s="4" t="s">
        <v>9</v>
      </c>
    </row>
    <row r="4240" spans="1:9">
      <c r="A4240" t="n">
        <v>34519</v>
      </c>
      <c r="B4240" s="74" t="n">
        <v>101</v>
      </c>
      <c r="C4240" s="7" t="n">
        <v>7</v>
      </c>
      <c r="D4240" s="7" t="n">
        <v>242</v>
      </c>
      <c r="E4240" s="7" t="n">
        <v>500</v>
      </c>
    </row>
    <row r="4241" spans="1:5">
      <c r="A4241" t="s">
        <v>4</v>
      </c>
      <c r="B4241" s="4" t="s">
        <v>5</v>
      </c>
      <c r="C4241" s="4" t="s">
        <v>13</v>
      </c>
      <c r="D4241" s="4" t="s">
        <v>10</v>
      </c>
      <c r="E4241" s="4" t="s">
        <v>9</v>
      </c>
    </row>
    <row r="4242" spans="1:5">
      <c r="A4242" t="n">
        <v>34527</v>
      </c>
      <c r="B4242" s="74" t="n">
        <v>101</v>
      </c>
      <c r="C4242" s="7" t="n">
        <v>7</v>
      </c>
      <c r="D4242" s="7" t="n">
        <v>243</v>
      </c>
      <c r="E4242" s="7" t="n">
        <v>500</v>
      </c>
    </row>
    <row r="4243" spans="1:5">
      <c r="A4243" t="s">
        <v>4</v>
      </c>
      <c r="B4243" s="4" t="s">
        <v>5</v>
      </c>
      <c r="C4243" s="4" t="s">
        <v>13</v>
      </c>
      <c r="D4243" s="4" t="s">
        <v>10</v>
      </c>
      <c r="E4243" s="4" t="s">
        <v>9</v>
      </c>
    </row>
    <row r="4244" spans="1:5">
      <c r="A4244" t="n">
        <v>34535</v>
      </c>
      <c r="B4244" s="74" t="n">
        <v>101</v>
      </c>
      <c r="C4244" s="7" t="n">
        <v>7</v>
      </c>
      <c r="D4244" s="7" t="n">
        <v>244</v>
      </c>
      <c r="E4244" s="7" t="n">
        <v>500</v>
      </c>
    </row>
    <row r="4245" spans="1:5">
      <c r="A4245" t="s">
        <v>4</v>
      </c>
      <c r="B4245" s="4" t="s">
        <v>5</v>
      </c>
      <c r="C4245" s="4" t="s">
        <v>13</v>
      </c>
      <c r="D4245" s="4" t="s">
        <v>10</v>
      </c>
      <c r="E4245" s="4" t="s">
        <v>9</v>
      </c>
    </row>
    <row r="4246" spans="1:5">
      <c r="A4246" t="n">
        <v>34543</v>
      </c>
      <c r="B4246" s="74" t="n">
        <v>101</v>
      </c>
      <c r="C4246" s="7" t="n">
        <v>7</v>
      </c>
      <c r="D4246" s="7" t="n">
        <v>245</v>
      </c>
      <c r="E4246" s="7" t="n">
        <v>500</v>
      </c>
    </row>
    <row r="4247" spans="1:5">
      <c r="A4247" t="s">
        <v>4</v>
      </c>
      <c r="B4247" s="4" t="s">
        <v>5</v>
      </c>
      <c r="C4247" s="4" t="s">
        <v>13</v>
      </c>
      <c r="D4247" s="4" t="s">
        <v>10</v>
      </c>
      <c r="E4247" s="4" t="s">
        <v>9</v>
      </c>
    </row>
    <row r="4248" spans="1:5">
      <c r="A4248" t="n">
        <v>34551</v>
      </c>
      <c r="B4248" s="74" t="n">
        <v>101</v>
      </c>
      <c r="C4248" s="7" t="n">
        <v>7</v>
      </c>
      <c r="D4248" s="7" t="n">
        <v>246</v>
      </c>
      <c r="E4248" s="7" t="n">
        <v>500</v>
      </c>
    </row>
    <row r="4249" spans="1:5">
      <c r="A4249" t="s">
        <v>4</v>
      </c>
      <c r="B4249" s="4" t="s">
        <v>5</v>
      </c>
      <c r="C4249" s="4" t="s">
        <v>13</v>
      </c>
      <c r="D4249" s="4" t="s">
        <v>10</v>
      </c>
      <c r="E4249" s="4" t="s">
        <v>9</v>
      </c>
    </row>
    <row r="4250" spans="1:5">
      <c r="A4250" t="n">
        <v>34559</v>
      </c>
      <c r="B4250" s="74" t="n">
        <v>101</v>
      </c>
      <c r="C4250" s="7" t="n">
        <v>7</v>
      </c>
      <c r="D4250" s="7" t="n">
        <v>247</v>
      </c>
      <c r="E4250" s="7" t="n">
        <v>500</v>
      </c>
    </row>
    <row r="4251" spans="1:5">
      <c r="A4251" t="s">
        <v>4</v>
      </c>
      <c r="B4251" s="4" t="s">
        <v>5</v>
      </c>
      <c r="C4251" s="4" t="s">
        <v>13</v>
      </c>
      <c r="D4251" s="4" t="s">
        <v>10</v>
      </c>
      <c r="E4251" s="4" t="s">
        <v>9</v>
      </c>
    </row>
    <row r="4252" spans="1:5">
      <c r="A4252" t="n">
        <v>34567</v>
      </c>
      <c r="B4252" s="74" t="n">
        <v>101</v>
      </c>
      <c r="C4252" s="7" t="n">
        <v>0</v>
      </c>
      <c r="D4252" s="7" t="n">
        <v>3410</v>
      </c>
      <c r="E4252" s="7" t="n">
        <v>1</v>
      </c>
    </row>
    <row r="4253" spans="1:5">
      <c r="A4253" t="s">
        <v>4</v>
      </c>
      <c r="B4253" s="4" t="s">
        <v>5</v>
      </c>
      <c r="C4253" s="4" t="s">
        <v>13</v>
      </c>
      <c r="D4253" s="4" t="s">
        <v>10</v>
      </c>
      <c r="E4253" s="4" t="s">
        <v>9</v>
      </c>
    </row>
    <row r="4254" spans="1:5">
      <c r="A4254" t="n">
        <v>34575</v>
      </c>
      <c r="B4254" s="74" t="n">
        <v>101</v>
      </c>
      <c r="C4254" s="7" t="n">
        <v>0</v>
      </c>
      <c r="D4254" s="7" t="n">
        <v>3500</v>
      </c>
      <c r="E4254" s="7" t="n">
        <v>1</v>
      </c>
    </row>
    <row r="4255" spans="1:5">
      <c r="A4255" t="s">
        <v>4</v>
      </c>
      <c r="B4255" s="4" t="s">
        <v>5</v>
      </c>
      <c r="C4255" s="4" t="s">
        <v>13</v>
      </c>
      <c r="D4255" s="4" t="s">
        <v>10</v>
      </c>
      <c r="E4255" s="4" t="s">
        <v>9</v>
      </c>
    </row>
    <row r="4256" spans="1:5">
      <c r="A4256" t="n">
        <v>34583</v>
      </c>
      <c r="B4256" s="74" t="n">
        <v>101</v>
      </c>
      <c r="C4256" s="7" t="n">
        <v>0</v>
      </c>
      <c r="D4256" s="7" t="n">
        <v>3605</v>
      </c>
      <c r="E4256" s="7" t="n">
        <v>1</v>
      </c>
    </row>
    <row r="4257" spans="1:5">
      <c r="A4257" t="s">
        <v>4</v>
      </c>
      <c r="B4257" s="4" t="s">
        <v>5</v>
      </c>
      <c r="C4257" s="4" t="s">
        <v>13</v>
      </c>
      <c r="D4257" s="4" t="s">
        <v>10</v>
      </c>
      <c r="E4257" s="4" t="s">
        <v>9</v>
      </c>
    </row>
    <row r="4258" spans="1:5">
      <c r="A4258" t="n">
        <v>34591</v>
      </c>
      <c r="B4258" s="74" t="n">
        <v>101</v>
      </c>
      <c r="C4258" s="7" t="n">
        <v>0</v>
      </c>
      <c r="D4258" s="7" t="n">
        <v>9</v>
      </c>
      <c r="E4258" s="7" t="n">
        <v>2</v>
      </c>
    </row>
    <row r="4259" spans="1:5">
      <c r="A4259" t="s">
        <v>4</v>
      </c>
      <c r="B4259" s="4" t="s">
        <v>5</v>
      </c>
      <c r="C4259" s="4" t="s">
        <v>13</v>
      </c>
      <c r="D4259" s="4" t="s">
        <v>13</v>
      </c>
      <c r="E4259" s="4" t="s">
        <v>13</v>
      </c>
      <c r="F4259" s="4" t="s">
        <v>9</v>
      </c>
      <c r="G4259" s="4" t="s">
        <v>13</v>
      </c>
      <c r="H4259" s="4" t="s">
        <v>13</v>
      </c>
      <c r="I4259" s="4" t="s">
        <v>27</v>
      </c>
    </row>
    <row r="4260" spans="1:5">
      <c r="A4260" t="n">
        <v>34599</v>
      </c>
      <c r="B4260" s="13" t="n">
        <v>5</v>
      </c>
      <c r="C4260" s="7" t="n">
        <v>35</v>
      </c>
      <c r="D4260" s="7" t="n">
        <v>57</v>
      </c>
      <c r="E4260" s="7" t="n">
        <v>0</v>
      </c>
      <c r="F4260" s="7" t="n">
        <v>13</v>
      </c>
      <c r="G4260" s="7" t="n">
        <v>2</v>
      </c>
      <c r="H4260" s="7" t="n">
        <v>1</v>
      </c>
      <c r="I4260" s="14" t="n">
        <f t="normal" ca="1">A4266</f>
        <v>0</v>
      </c>
    </row>
    <row r="4261" spans="1:5">
      <c r="A4261" t="s">
        <v>4</v>
      </c>
      <c r="B4261" s="4" t="s">
        <v>5</v>
      </c>
      <c r="C4261" s="4" t="s">
        <v>13</v>
      </c>
      <c r="D4261" s="4" t="s">
        <v>10</v>
      </c>
      <c r="E4261" s="4" t="s">
        <v>9</v>
      </c>
    </row>
    <row r="4262" spans="1:5">
      <c r="A4262" t="n">
        <v>34613</v>
      </c>
      <c r="B4262" s="74" t="n">
        <v>101</v>
      </c>
      <c r="C4262" s="7" t="n">
        <v>0</v>
      </c>
      <c r="D4262" s="7" t="n">
        <v>785</v>
      </c>
      <c r="E4262" s="7" t="n">
        <v>1</v>
      </c>
    </row>
    <row r="4263" spans="1:5">
      <c r="A4263" t="s">
        <v>4</v>
      </c>
      <c r="B4263" s="4" t="s">
        <v>5</v>
      </c>
      <c r="C4263" s="4" t="s">
        <v>27</v>
      </c>
    </row>
    <row r="4264" spans="1:5">
      <c r="A4264" t="n">
        <v>34621</v>
      </c>
      <c r="B4264" s="17" t="n">
        <v>3</v>
      </c>
      <c r="C4264" s="14" t="n">
        <f t="normal" ca="1">A4270</f>
        <v>0</v>
      </c>
    </row>
    <row r="4265" spans="1:5">
      <c r="A4265" t="s">
        <v>4</v>
      </c>
      <c r="B4265" s="4" t="s">
        <v>5</v>
      </c>
      <c r="C4265" s="4" t="s">
        <v>13</v>
      </c>
      <c r="D4265" s="4" t="s">
        <v>13</v>
      </c>
      <c r="E4265" s="4" t="s">
        <v>13</v>
      </c>
      <c r="F4265" s="4" t="s">
        <v>9</v>
      </c>
      <c r="G4265" s="4" t="s">
        <v>13</v>
      </c>
      <c r="H4265" s="4" t="s">
        <v>13</v>
      </c>
      <c r="I4265" s="4" t="s">
        <v>27</v>
      </c>
    </row>
    <row r="4266" spans="1:5">
      <c r="A4266" t="n">
        <v>34626</v>
      </c>
      <c r="B4266" s="13" t="n">
        <v>5</v>
      </c>
      <c r="C4266" s="7" t="n">
        <v>35</v>
      </c>
      <c r="D4266" s="7" t="n">
        <v>57</v>
      </c>
      <c r="E4266" s="7" t="n">
        <v>0</v>
      </c>
      <c r="F4266" s="7" t="n">
        <v>14</v>
      </c>
      <c r="G4266" s="7" t="n">
        <v>2</v>
      </c>
      <c r="H4266" s="7" t="n">
        <v>1</v>
      </c>
      <c r="I4266" s="14" t="n">
        <f t="normal" ca="1">A4270</f>
        <v>0</v>
      </c>
    </row>
    <row r="4267" spans="1:5">
      <c r="A4267" t="s">
        <v>4</v>
      </c>
      <c r="B4267" s="4" t="s">
        <v>5</v>
      </c>
      <c r="C4267" s="4" t="s">
        <v>13</v>
      </c>
      <c r="D4267" s="4" t="s">
        <v>10</v>
      </c>
      <c r="E4267" s="4" t="s">
        <v>9</v>
      </c>
    </row>
    <row r="4268" spans="1:5">
      <c r="A4268" t="n">
        <v>34640</v>
      </c>
      <c r="B4268" s="74" t="n">
        <v>101</v>
      </c>
      <c r="C4268" s="7" t="n">
        <v>0</v>
      </c>
      <c r="D4268" s="7" t="n">
        <v>784</v>
      </c>
      <c r="E4268" s="7" t="n">
        <v>1</v>
      </c>
    </row>
    <row r="4269" spans="1:5">
      <c r="A4269" t="s">
        <v>4</v>
      </c>
      <c r="B4269" s="4" t="s">
        <v>5</v>
      </c>
      <c r="C4269" s="4" t="s">
        <v>13</v>
      </c>
      <c r="D4269" s="50" t="s">
        <v>63</v>
      </c>
      <c r="E4269" s="4" t="s">
        <v>5</v>
      </c>
      <c r="F4269" s="4" t="s">
        <v>13</v>
      </c>
      <c r="G4269" s="4" t="s">
        <v>10</v>
      </c>
      <c r="H4269" s="4" t="s">
        <v>9</v>
      </c>
      <c r="I4269" s="50" t="s">
        <v>64</v>
      </c>
      <c r="J4269" s="4" t="s">
        <v>13</v>
      </c>
      <c r="K4269" s="4" t="s">
        <v>27</v>
      </c>
    </row>
    <row r="4270" spans="1:5">
      <c r="A4270" t="n">
        <v>34648</v>
      </c>
      <c r="B4270" s="13" t="n">
        <v>5</v>
      </c>
      <c r="C4270" s="7" t="n">
        <v>28</v>
      </c>
      <c r="D4270" s="50" t="s">
        <v>3</v>
      </c>
      <c r="E4270" s="74" t="n">
        <v>101</v>
      </c>
      <c r="F4270" s="7" t="n">
        <v>2</v>
      </c>
      <c r="G4270" s="7" t="n">
        <v>199</v>
      </c>
      <c r="H4270" s="7" t="n">
        <v>1</v>
      </c>
      <c r="I4270" s="50" t="s">
        <v>3</v>
      </c>
      <c r="J4270" s="7" t="n">
        <v>1</v>
      </c>
      <c r="K4270" s="14" t="n">
        <f t="normal" ca="1">A4274</f>
        <v>0</v>
      </c>
    </row>
    <row r="4271" spans="1:5">
      <c r="A4271" t="s">
        <v>4</v>
      </c>
      <c r="B4271" s="4" t="s">
        <v>5</v>
      </c>
      <c r="C4271" s="4" t="s">
        <v>10</v>
      </c>
    </row>
    <row r="4272" spans="1:5">
      <c r="A4272" t="n">
        <v>34663</v>
      </c>
      <c r="B4272" s="24" t="n">
        <v>12</v>
      </c>
      <c r="C4272" s="7" t="n">
        <v>10491</v>
      </c>
    </row>
    <row r="4273" spans="1:11">
      <c r="A4273" t="s">
        <v>4</v>
      </c>
      <c r="B4273" s="4" t="s">
        <v>5</v>
      </c>
      <c r="C4273" s="4" t="s">
        <v>13</v>
      </c>
      <c r="D4273" s="50" t="s">
        <v>63</v>
      </c>
      <c r="E4273" s="4" t="s">
        <v>5</v>
      </c>
      <c r="F4273" s="4" t="s">
        <v>13</v>
      </c>
      <c r="G4273" s="4" t="s">
        <v>10</v>
      </c>
      <c r="H4273" s="4" t="s">
        <v>9</v>
      </c>
      <c r="I4273" s="50" t="s">
        <v>64</v>
      </c>
      <c r="J4273" s="4" t="s">
        <v>13</v>
      </c>
      <c r="K4273" s="4" t="s">
        <v>27</v>
      </c>
    </row>
    <row r="4274" spans="1:11">
      <c r="A4274" t="n">
        <v>34666</v>
      </c>
      <c r="B4274" s="13" t="n">
        <v>5</v>
      </c>
      <c r="C4274" s="7" t="n">
        <v>28</v>
      </c>
      <c r="D4274" s="50" t="s">
        <v>3</v>
      </c>
      <c r="E4274" s="74" t="n">
        <v>101</v>
      </c>
      <c r="F4274" s="7" t="n">
        <v>2</v>
      </c>
      <c r="G4274" s="7" t="n">
        <v>3131</v>
      </c>
      <c r="H4274" s="7" t="n">
        <v>1</v>
      </c>
      <c r="I4274" s="50" t="s">
        <v>3</v>
      </c>
      <c r="J4274" s="7" t="n">
        <v>1</v>
      </c>
      <c r="K4274" s="14" t="n">
        <f t="normal" ca="1">A4278</f>
        <v>0</v>
      </c>
    </row>
    <row r="4275" spans="1:11">
      <c r="A4275" t="s">
        <v>4</v>
      </c>
      <c r="B4275" s="4" t="s">
        <v>5</v>
      </c>
      <c r="C4275" s="4" t="s">
        <v>10</v>
      </c>
    </row>
    <row r="4276" spans="1:11">
      <c r="A4276" t="n">
        <v>34681</v>
      </c>
      <c r="B4276" s="24" t="n">
        <v>12</v>
      </c>
      <c r="C4276" s="7" t="n">
        <v>10492</v>
      </c>
    </row>
    <row r="4277" spans="1:11">
      <c r="A4277" t="s">
        <v>4</v>
      </c>
      <c r="B4277" s="4" t="s">
        <v>5</v>
      </c>
      <c r="C4277" s="4" t="s">
        <v>13</v>
      </c>
      <c r="D4277" s="4" t="s">
        <v>10</v>
      </c>
      <c r="E4277" s="4" t="s">
        <v>13</v>
      </c>
      <c r="F4277" s="4" t="s">
        <v>13</v>
      </c>
      <c r="G4277" s="4" t="s">
        <v>27</v>
      </c>
    </row>
    <row r="4278" spans="1:11">
      <c r="A4278" t="n">
        <v>34684</v>
      </c>
      <c r="B4278" s="13" t="n">
        <v>5</v>
      </c>
      <c r="C4278" s="7" t="n">
        <v>30</v>
      </c>
      <c r="D4278" s="7" t="n">
        <v>6496</v>
      </c>
      <c r="E4278" s="7" t="n">
        <v>8</v>
      </c>
      <c r="F4278" s="7" t="n">
        <v>1</v>
      </c>
      <c r="G4278" s="14" t="n">
        <f t="normal" ca="1">A4282</f>
        <v>0</v>
      </c>
    </row>
    <row r="4279" spans="1:11">
      <c r="A4279" t="s">
        <v>4</v>
      </c>
      <c r="B4279" s="4" t="s">
        <v>5</v>
      </c>
      <c r="C4279" s="4" t="s">
        <v>13</v>
      </c>
      <c r="D4279" s="4" t="s">
        <v>10</v>
      </c>
    </row>
    <row r="4280" spans="1:11">
      <c r="A4280" t="n">
        <v>34694</v>
      </c>
      <c r="B4280" s="83" t="n">
        <v>95</v>
      </c>
      <c r="C4280" s="7" t="n">
        <v>4</v>
      </c>
      <c r="D4280" s="7" t="n">
        <v>6</v>
      </c>
    </row>
    <row r="4281" spans="1:11">
      <c r="A4281" t="s">
        <v>4</v>
      </c>
      <c r="B4281" s="4" t="s">
        <v>5</v>
      </c>
      <c r="C4281" s="4" t="s">
        <v>13</v>
      </c>
      <c r="D4281" s="4" t="s">
        <v>13</v>
      </c>
      <c r="E4281" s="4" t="s">
        <v>13</v>
      </c>
      <c r="F4281" s="4" t="s">
        <v>13</v>
      </c>
    </row>
    <row r="4282" spans="1:11">
      <c r="A4282" t="n">
        <v>34698</v>
      </c>
      <c r="B4282" s="8" t="n">
        <v>14</v>
      </c>
      <c r="C4282" s="7" t="n">
        <v>8</v>
      </c>
      <c r="D4282" s="7" t="n">
        <v>0</v>
      </c>
      <c r="E4282" s="7" t="n">
        <v>0</v>
      </c>
      <c r="F4282" s="7" t="n">
        <v>0</v>
      </c>
    </row>
    <row r="4283" spans="1:11">
      <c r="A4283" t="s">
        <v>4</v>
      </c>
      <c r="B4283" s="4" t="s">
        <v>5</v>
      </c>
      <c r="C4283" s="4" t="s">
        <v>10</v>
      </c>
    </row>
    <row r="4284" spans="1:11">
      <c r="A4284" t="n">
        <v>34703</v>
      </c>
      <c r="B4284" s="24" t="n">
        <v>12</v>
      </c>
      <c r="C4284" s="7" t="n">
        <v>6517</v>
      </c>
    </row>
    <row r="4285" spans="1:11">
      <c r="A4285" t="s">
        <v>4</v>
      </c>
      <c r="B4285" s="4" t="s">
        <v>5</v>
      </c>
      <c r="C4285" s="4" t="s">
        <v>10</v>
      </c>
    </row>
    <row r="4286" spans="1:11">
      <c r="A4286" t="n">
        <v>34706</v>
      </c>
      <c r="B4286" s="24" t="n">
        <v>12</v>
      </c>
      <c r="C4286" s="7" t="n">
        <v>6487</v>
      </c>
    </row>
    <row r="4287" spans="1:11">
      <c r="A4287" t="s">
        <v>4</v>
      </c>
      <c r="B4287" s="4" t="s">
        <v>5</v>
      </c>
      <c r="C4287" s="4" t="s">
        <v>13</v>
      </c>
      <c r="D4287" s="4" t="s">
        <v>10</v>
      </c>
      <c r="E4287" s="4" t="s">
        <v>10</v>
      </c>
      <c r="F4287" s="4" t="s">
        <v>10</v>
      </c>
    </row>
    <row r="4288" spans="1:11">
      <c r="A4288" t="n">
        <v>34709</v>
      </c>
      <c r="B4288" s="84" t="n">
        <v>63</v>
      </c>
      <c r="C4288" s="7" t="n">
        <v>0</v>
      </c>
      <c r="D4288" s="7" t="n">
        <v>0</v>
      </c>
      <c r="E4288" s="7" t="n">
        <v>0</v>
      </c>
      <c r="F4288" s="7" t="n">
        <v>40</v>
      </c>
    </row>
    <row r="4289" spans="1:11">
      <c r="A4289" t="s">
        <v>4</v>
      </c>
      <c r="B4289" s="4" t="s">
        <v>5</v>
      </c>
      <c r="C4289" s="4" t="s">
        <v>13</v>
      </c>
      <c r="D4289" s="4" t="s">
        <v>10</v>
      </c>
      <c r="E4289" s="4" t="s">
        <v>13</v>
      </c>
      <c r="F4289" s="4" t="s">
        <v>13</v>
      </c>
      <c r="G4289" s="4" t="s">
        <v>13</v>
      </c>
    </row>
    <row r="4290" spans="1:11">
      <c r="A4290" t="n">
        <v>34717</v>
      </c>
      <c r="B4290" s="85" t="n">
        <v>102</v>
      </c>
      <c r="C4290" s="7" t="n">
        <v>6</v>
      </c>
      <c r="D4290" s="7" t="n">
        <v>0</v>
      </c>
      <c r="E4290" s="7" t="n">
        <v>255</v>
      </c>
      <c r="F4290" s="7" t="n">
        <v>1</v>
      </c>
      <c r="G4290" s="7" t="n">
        <v>1</v>
      </c>
    </row>
    <row r="4291" spans="1:11">
      <c r="A4291" t="s">
        <v>4</v>
      </c>
      <c r="B4291" s="4" t="s">
        <v>5</v>
      </c>
      <c r="C4291" s="4" t="s">
        <v>13</v>
      </c>
      <c r="D4291" s="4" t="s">
        <v>10</v>
      </c>
      <c r="E4291" s="4" t="s">
        <v>10</v>
      </c>
      <c r="F4291" s="4" t="s">
        <v>10</v>
      </c>
    </row>
    <row r="4292" spans="1:11">
      <c r="A4292" t="n">
        <v>34724</v>
      </c>
      <c r="B4292" s="85" t="n">
        <v>102</v>
      </c>
      <c r="C4292" s="7" t="n">
        <v>8</v>
      </c>
      <c r="D4292" s="7" t="n">
        <v>3200</v>
      </c>
      <c r="E4292" s="7" t="n">
        <v>1</v>
      </c>
      <c r="F4292" s="7" t="n">
        <v>0</v>
      </c>
    </row>
    <row r="4293" spans="1:11">
      <c r="A4293" t="s">
        <v>4</v>
      </c>
      <c r="B4293" s="4" t="s">
        <v>5</v>
      </c>
      <c r="C4293" s="4" t="s">
        <v>13</v>
      </c>
      <c r="D4293" s="4" t="s">
        <v>10</v>
      </c>
      <c r="E4293" s="4" t="s">
        <v>10</v>
      </c>
    </row>
    <row r="4294" spans="1:11">
      <c r="A4294" t="n">
        <v>34732</v>
      </c>
      <c r="B4294" s="86" t="n">
        <v>92</v>
      </c>
      <c r="C4294" s="7" t="n">
        <v>1</v>
      </c>
      <c r="D4294" s="7" t="n">
        <v>0</v>
      </c>
      <c r="E4294" s="7" t="n">
        <v>213</v>
      </c>
    </row>
    <row r="4295" spans="1:11">
      <c r="A4295" t="s">
        <v>4</v>
      </c>
      <c r="B4295" s="4" t="s">
        <v>5</v>
      </c>
      <c r="C4295" s="4" t="s">
        <v>13</v>
      </c>
      <c r="D4295" s="4" t="s">
        <v>10</v>
      </c>
      <c r="E4295" s="4" t="s">
        <v>10</v>
      </c>
    </row>
    <row r="4296" spans="1:11">
      <c r="A4296" t="n">
        <v>34738</v>
      </c>
      <c r="B4296" s="86" t="n">
        <v>92</v>
      </c>
      <c r="C4296" s="7" t="n">
        <v>1</v>
      </c>
      <c r="D4296" s="7" t="n">
        <v>0</v>
      </c>
      <c r="E4296" s="7" t="n">
        <v>214</v>
      </c>
    </row>
    <row r="4297" spans="1:11">
      <c r="A4297" t="s">
        <v>4</v>
      </c>
      <c r="B4297" s="4" t="s">
        <v>5</v>
      </c>
      <c r="C4297" s="4" t="s">
        <v>13</v>
      </c>
      <c r="D4297" s="4" t="s">
        <v>10</v>
      </c>
      <c r="E4297" s="4" t="s">
        <v>10</v>
      </c>
    </row>
    <row r="4298" spans="1:11">
      <c r="A4298" t="n">
        <v>34744</v>
      </c>
      <c r="B4298" s="86" t="n">
        <v>92</v>
      </c>
      <c r="C4298" s="7" t="n">
        <v>0</v>
      </c>
      <c r="D4298" s="7" t="n">
        <v>0</v>
      </c>
      <c r="E4298" s="7" t="n">
        <v>200</v>
      </c>
    </row>
    <row r="4299" spans="1:11">
      <c r="A4299" t="s">
        <v>4</v>
      </c>
      <c r="B4299" s="4" t="s">
        <v>5</v>
      </c>
      <c r="C4299" s="4" t="s">
        <v>13</v>
      </c>
      <c r="D4299" s="4" t="s">
        <v>10</v>
      </c>
      <c r="E4299" s="4" t="s">
        <v>10</v>
      </c>
    </row>
    <row r="4300" spans="1:11">
      <c r="A4300" t="n">
        <v>34750</v>
      </c>
      <c r="B4300" s="86" t="n">
        <v>92</v>
      </c>
      <c r="C4300" s="7" t="n">
        <v>0</v>
      </c>
      <c r="D4300" s="7" t="n">
        <v>0</v>
      </c>
      <c r="E4300" s="7" t="n">
        <v>201</v>
      </c>
    </row>
    <row r="4301" spans="1:11">
      <c r="A4301" t="s">
        <v>4</v>
      </c>
      <c r="B4301" s="4" t="s">
        <v>5</v>
      </c>
      <c r="C4301" s="4" t="s">
        <v>13</v>
      </c>
      <c r="D4301" s="4" t="s">
        <v>10</v>
      </c>
      <c r="E4301" s="4" t="s">
        <v>10</v>
      </c>
    </row>
    <row r="4302" spans="1:11">
      <c r="A4302" t="n">
        <v>34756</v>
      </c>
      <c r="B4302" s="86" t="n">
        <v>92</v>
      </c>
      <c r="C4302" s="7" t="n">
        <v>0</v>
      </c>
      <c r="D4302" s="7" t="n">
        <v>0</v>
      </c>
      <c r="E4302" s="7" t="n">
        <v>202</v>
      </c>
    </row>
    <row r="4303" spans="1:11">
      <c r="A4303" t="s">
        <v>4</v>
      </c>
      <c r="B4303" s="4" t="s">
        <v>5</v>
      </c>
      <c r="C4303" s="4" t="s">
        <v>13</v>
      </c>
      <c r="D4303" s="4" t="s">
        <v>10</v>
      </c>
      <c r="E4303" s="4" t="s">
        <v>10</v>
      </c>
    </row>
    <row r="4304" spans="1:11">
      <c r="A4304" t="n">
        <v>34762</v>
      </c>
      <c r="B4304" s="86" t="n">
        <v>92</v>
      </c>
      <c r="C4304" s="7" t="n">
        <v>0</v>
      </c>
      <c r="D4304" s="7" t="n">
        <v>0</v>
      </c>
      <c r="E4304" s="7" t="n">
        <v>203</v>
      </c>
    </row>
    <row r="4305" spans="1:7">
      <c r="A4305" t="s">
        <v>4</v>
      </c>
      <c r="B4305" s="4" t="s">
        <v>5</v>
      </c>
      <c r="C4305" s="4" t="s">
        <v>13</v>
      </c>
      <c r="D4305" s="4" t="s">
        <v>10</v>
      </c>
      <c r="E4305" s="4" t="s">
        <v>10</v>
      </c>
    </row>
    <row r="4306" spans="1:7">
      <c r="A4306" t="n">
        <v>34768</v>
      </c>
      <c r="B4306" s="86" t="n">
        <v>92</v>
      </c>
      <c r="C4306" s="7" t="n">
        <v>0</v>
      </c>
      <c r="D4306" s="7" t="n">
        <v>0</v>
      </c>
      <c r="E4306" s="7" t="n">
        <v>204</v>
      </c>
    </row>
    <row r="4307" spans="1:7">
      <c r="A4307" t="s">
        <v>4</v>
      </c>
      <c r="B4307" s="4" t="s">
        <v>5</v>
      </c>
      <c r="C4307" s="4" t="s">
        <v>13</v>
      </c>
      <c r="D4307" s="4" t="s">
        <v>10</v>
      </c>
      <c r="E4307" s="4" t="s">
        <v>9</v>
      </c>
    </row>
    <row r="4308" spans="1:7">
      <c r="A4308" t="n">
        <v>34774</v>
      </c>
      <c r="B4308" s="87" t="n">
        <v>167</v>
      </c>
      <c r="C4308" s="7" t="n">
        <v>0</v>
      </c>
      <c r="D4308" s="7" t="n">
        <v>0</v>
      </c>
      <c r="E4308" s="7" t="n">
        <v>256</v>
      </c>
    </row>
    <row r="4309" spans="1:7">
      <c r="A4309" t="s">
        <v>4</v>
      </c>
      <c r="B4309" s="4" t="s">
        <v>5</v>
      </c>
      <c r="C4309" s="4" t="s">
        <v>13</v>
      </c>
    </row>
    <row r="4310" spans="1:7">
      <c r="A4310" t="n">
        <v>34782</v>
      </c>
      <c r="B4310" s="88" t="n">
        <v>148</v>
      </c>
      <c r="C4310" s="7" t="n">
        <v>1</v>
      </c>
    </row>
    <row r="4311" spans="1:7">
      <c r="A4311" t="s">
        <v>4</v>
      </c>
      <c r="B4311" s="4" t="s">
        <v>5</v>
      </c>
      <c r="C4311" s="4" t="s">
        <v>13</v>
      </c>
      <c r="D4311" s="4" t="s">
        <v>10</v>
      </c>
      <c r="E4311" s="4" t="s">
        <v>9</v>
      </c>
    </row>
    <row r="4312" spans="1:7">
      <c r="A4312" t="n">
        <v>34784</v>
      </c>
      <c r="B4312" s="87" t="n">
        <v>167</v>
      </c>
      <c r="C4312" s="7" t="n">
        <v>0</v>
      </c>
      <c r="D4312" s="7" t="n">
        <v>0</v>
      </c>
      <c r="E4312" s="7" t="n">
        <v>512</v>
      </c>
    </row>
    <row r="4313" spans="1:7">
      <c r="A4313" t="s">
        <v>4</v>
      </c>
      <c r="B4313" s="4" t="s">
        <v>5</v>
      </c>
      <c r="C4313" s="4" t="s">
        <v>13</v>
      </c>
      <c r="D4313" s="4" t="s">
        <v>10</v>
      </c>
      <c r="E4313" s="4" t="s">
        <v>9</v>
      </c>
    </row>
    <row r="4314" spans="1:7">
      <c r="A4314" t="n">
        <v>34792</v>
      </c>
      <c r="B4314" s="74" t="n">
        <v>101</v>
      </c>
      <c r="C4314" s="7" t="n">
        <v>5</v>
      </c>
      <c r="D4314" s="7" t="n">
        <v>0</v>
      </c>
      <c r="E4314" s="7" t="n">
        <v>1000</v>
      </c>
    </row>
    <row r="4315" spans="1:7">
      <c r="A4315" t="s">
        <v>4</v>
      </c>
      <c r="B4315" s="4" t="s">
        <v>5</v>
      </c>
      <c r="C4315" s="4" t="s">
        <v>13</v>
      </c>
      <c r="D4315" s="4" t="s">
        <v>10</v>
      </c>
      <c r="E4315" s="4" t="s">
        <v>9</v>
      </c>
    </row>
    <row r="4316" spans="1:7">
      <c r="A4316" t="n">
        <v>34800</v>
      </c>
      <c r="B4316" s="74" t="n">
        <v>101</v>
      </c>
      <c r="C4316" s="7" t="n">
        <v>4</v>
      </c>
      <c r="D4316" s="7" t="n">
        <v>0</v>
      </c>
      <c r="E4316" s="7" t="n">
        <v>1000</v>
      </c>
    </row>
    <row r="4317" spans="1:7">
      <c r="A4317" t="s">
        <v>4</v>
      </c>
      <c r="B4317" s="4" t="s">
        <v>5</v>
      </c>
      <c r="C4317" s="4" t="s">
        <v>13</v>
      </c>
      <c r="D4317" s="4" t="s">
        <v>10</v>
      </c>
      <c r="E4317" s="4" t="s">
        <v>13</v>
      </c>
      <c r="F4317" s="4" t="s">
        <v>13</v>
      </c>
      <c r="G4317" s="4" t="s">
        <v>10</v>
      </c>
    </row>
    <row r="4318" spans="1:7">
      <c r="A4318" t="n">
        <v>34808</v>
      </c>
      <c r="B4318" s="52" t="n">
        <v>64</v>
      </c>
      <c r="C4318" s="7" t="n">
        <v>8</v>
      </c>
      <c r="D4318" s="7" t="n">
        <v>0</v>
      </c>
      <c r="E4318" s="7" t="n">
        <v>2</v>
      </c>
      <c r="F4318" s="7" t="n">
        <v>0</v>
      </c>
      <c r="G4318" s="7" t="n">
        <v>1</v>
      </c>
    </row>
    <row r="4319" spans="1:7">
      <c r="A4319" t="s">
        <v>4</v>
      </c>
      <c r="B4319" s="4" t="s">
        <v>5</v>
      </c>
      <c r="C4319" s="4" t="s">
        <v>13</v>
      </c>
      <c r="D4319" s="4" t="s">
        <v>10</v>
      </c>
      <c r="E4319" s="4" t="s">
        <v>10</v>
      </c>
      <c r="F4319" s="4" t="s">
        <v>10</v>
      </c>
    </row>
    <row r="4320" spans="1:7">
      <c r="A4320" t="n">
        <v>34816</v>
      </c>
      <c r="B4320" s="84" t="n">
        <v>63</v>
      </c>
      <c r="C4320" s="7" t="n">
        <v>0</v>
      </c>
      <c r="D4320" s="7" t="n">
        <v>65535</v>
      </c>
      <c r="E4320" s="7" t="n">
        <v>45</v>
      </c>
      <c r="F4320" s="7" t="n">
        <v>0</v>
      </c>
    </row>
    <row r="4321" spans="1:7">
      <c r="A4321" t="s">
        <v>4</v>
      </c>
      <c r="B4321" s="4" t="s">
        <v>5</v>
      </c>
      <c r="C4321" s="4" t="s">
        <v>13</v>
      </c>
      <c r="D4321" s="4" t="s">
        <v>10</v>
      </c>
      <c r="E4321" s="4" t="s">
        <v>10</v>
      </c>
      <c r="F4321" s="4" t="s">
        <v>10</v>
      </c>
    </row>
    <row r="4322" spans="1:7">
      <c r="A4322" t="n">
        <v>34824</v>
      </c>
      <c r="B4322" s="84" t="n">
        <v>63</v>
      </c>
      <c r="C4322" s="7" t="n">
        <v>0</v>
      </c>
      <c r="D4322" s="7" t="n">
        <v>65535</v>
      </c>
      <c r="E4322" s="7" t="n">
        <v>30</v>
      </c>
      <c r="F4322" s="7" t="n">
        <v>0</v>
      </c>
    </row>
    <row r="4323" spans="1:7">
      <c r="A4323" t="s">
        <v>4</v>
      </c>
      <c r="B4323" s="4" t="s">
        <v>5</v>
      </c>
      <c r="C4323" s="4" t="s">
        <v>13</v>
      </c>
      <c r="D4323" s="4" t="s">
        <v>10</v>
      </c>
      <c r="E4323" s="4" t="s">
        <v>9</v>
      </c>
    </row>
    <row r="4324" spans="1:7">
      <c r="A4324" t="n">
        <v>34832</v>
      </c>
      <c r="B4324" s="74" t="n">
        <v>101</v>
      </c>
      <c r="C4324" s="7" t="n">
        <v>0</v>
      </c>
      <c r="D4324" s="7" t="n">
        <v>258</v>
      </c>
      <c r="E4324" s="7" t="n">
        <v>1</v>
      </c>
    </row>
    <row r="4325" spans="1:7">
      <c r="A4325" t="s">
        <v>4</v>
      </c>
      <c r="B4325" s="4" t="s">
        <v>5</v>
      </c>
      <c r="C4325" s="4" t="s">
        <v>10</v>
      </c>
      <c r="D4325" s="4" t="s">
        <v>28</v>
      </c>
      <c r="E4325" s="4" t="s">
        <v>28</v>
      </c>
      <c r="F4325" s="4" t="s">
        <v>28</v>
      </c>
      <c r="G4325" s="4" t="s">
        <v>28</v>
      </c>
    </row>
    <row r="4326" spans="1:7">
      <c r="A4326" t="n">
        <v>34840</v>
      </c>
      <c r="B4326" s="26" t="n">
        <v>46</v>
      </c>
      <c r="C4326" s="7" t="n">
        <v>122</v>
      </c>
      <c r="D4326" s="7" t="n">
        <v>-22.1399993896484</v>
      </c>
      <c r="E4326" s="7" t="n">
        <v>39.5999984741211</v>
      </c>
      <c r="F4326" s="7" t="n">
        <v>138.039993286133</v>
      </c>
      <c r="G4326" s="7" t="n">
        <v>333</v>
      </c>
    </row>
    <row r="4327" spans="1:7">
      <c r="A4327" t="s">
        <v>4</v>
      </c>
      <c r="B4327" s="4" t="s">
        <v>5</v>
      </c>
      <c r="C4327" s="4" t="s">
        <v>13</v>
      </c>
    </row>
    <row r="4328" spans="1:7">
      <c r="A4328" t="n">
        <v>34859</v>
      </c>
      <c r="B4328" s="41" t="n">
        <v>23</v>
      </c>
      <c r="C4328" s="7" t="n">
        <v>0</v>
      </c>
    </row>
    <row r="4329" spans="1:7">
      <c r="A4329" t="s">
        <v>4</v>
      </c>
      <c r="B4329" s="4" t="s">
        <v>5</v>
      </c>
      <c r="C4329" s="4" t="s">
        <v>10</v>
      </c>
      <c r="D4329" s="4" t="s">
        <v>28</v>
      </c>
      <c r="E4329" s="4" t="s">
        <v>28</v>
      </c>
      <c r="F4329" s="4" t="s">
        <v>28</v>
      </c>
      <c r="G4329" s="4" t="s">
        <v>28</v>
      </c>
    </row>
    <row r="4330" spans="1:7">
      <c r="A4330" t="n">
        <v>34861</v>
      </c>
      <c r="B4330" s="26" t="n">
        <v>46</v>
      </c>
      <c r="C4330" s="7" t="n">
        <v>122</v>
      </c>
      <c r="D4330" s="7" t="n">
        <v>-18.3999996185303</v>
      </c>
      <c r="E4330" s="7" t="n">
        <v>39.6500015258789</v>
      </c>
      <c r="F4330" s="7" t="n">
        <v>133.949996948242</v>
      </c>
      <c r="G4330" s="7" t="n">
        <v>272.700012207031</v>
      </c>
    </row>
    <row r="4331" spans="1:7">
      <c r="A4331" t="s">
        <v>4</v>
      </c>
      <c r="B4331" s="4" t="s">
        <v>5</v>
      </c>
      <c r="C4331" s="4" t="s">
        <v>10</v>
      </c>
      <c r="D4331" s="4" t="s">
        <v>9</v>
      </c>
    </row>
    <row r="4332" spans="1:7">
      <c r="A4332" t="n">
        <v>34880</v>
      </c>
      <c r="B4332" s="63" t="n">
        <v>44</v>
      </c>
      <c r="C4332" s="7" t="n">
        <v>122</v>
      </c>
      <c r="D4332" s="7" t="n">
        <v>128</v>
      </c>
    </row>
    <row r="4333" spans="1:7">
      <c r="A4333" t="s">
        <v>4</v>
      </c>
      <c r="B4333" s="4" t="s">
        <v>5</v>
      </c>
    </row>
    <row r="4334" spans="1:7">
      <c r="A4334" t="n">
        <v>34887</v>
      </c>
      <c r="B4334" s="5" t="n">
        <v>1</v>
      </c>
    </row>
    <row r="4335" spans="1:7" s="3" customFormat="1" customHeight="0">
      <c r="A4335" s="3" t="s">
        <v>2</v>
      </c>
      <c r="B4335" s="3" t="s">
        <v>317</v>
      </c>
    </row>
    <row r="4336" spans="1:7">
      <c r="A4336" t="s">
        <v>4</v>
      </c>
      <c r="B4336" s="4" t="s">
        <v>5</v>
      </c>
      <c r="C4336" s="4" t="s">
        <v>13</v>
      </c>
      <c r="D4336" s="4" t="s">
        <v>13</v>
      </c>
      <c r="E4336" s="4" t="s">
        <v>13</v>
      </c>
      <c r="F4336" s="4" t="s">
        <v>13</v>
      </c>
    </row>
    <row r="4337" spans="1:7">
      <c r="A4337" t="n">
        <v>34888</v>
      </c>
      <c r="B4337" s="8" t="n">
        <v>14</v>
      </c>
      <c r="C4337" s="7" t="n">
        <v>2</v>
      </c>
      <c r="D4337" s="7" t="n">
        <v>0</v>
      </c>
      <c r="E4337" s="7" t="n">
        <v>0</v>
      </c>
      <c r="F4337" s="7" t="n">
        <v>0</v>
      </c>
    </row>
    <row r="4338" spans="1:7">
      <c r="A4338" t="s">
        <v>4</v>
      </c>
      <c r="B4338" s="4" t="s">
        <v>5</v>
      </c>
      <c r="C4338" s="4" t="s">
        <v>13</v>
      </c>
      <c r="D4338" s="50" t="s">
        <v>63</v>
      </c>
      <c r="E4338" s="4" t="s">
        <v>5</v>
      </c>
      <c r="F4338" s="4" t="s">
        <v>13</v>
      </c>
      <c r="G4338" s="4" t="s">
        <v>10</v>
      </c>
      <c r="H4338" s="50" t="s">
        <v>64</v>
      </c>
      <c r="I4338" s="4" t="s">
        <v>13</v>
      </c>
      <c r="J4338" s="4" t="s">
        <v>9</v>
      </c>
      <c r="K4338" s="4" t="s">
        <v>13</v>
      </c>
      <c r="L4338" s="4" t="s">
        <v>13</v>
      </c>
      <c r="M4338" s="50" t="s">
        <v>63</v>
      </c>
      <c r="N4338" s="4" t="s">
        <v>5</v>
      </c>
      <c r="O4338" s="4" t="s">
        <v>13</v>
      </c>
      <c r="P4338" s="4" t="s">
        <v>10</v>
      </c>
      <c r="Q4338" s="50" t="s">
        <v>64</v>
      </c>
      <c r="R4338" s="4" t="s">
        <v>13</v>
      </c>
      <c r="S4338" s="4" t="s">
        <v>9</v>
      </c>
      <c r="T4338" s="4" t="s">
        <v>13</v>
      </c>
      <c r="U4338" s="4" t="s">
        <v>13</v>
      </c>
      <c r="V4338" s="4" t="s">
        <v>13</v>
      </c>
      <c r="W4338" s="4" t="s">
        <v>27</v>
      </c>
    </row>
    <row r="4339" spans="1:7">
      <c r="A4339" t="n">
        <v>34893</v>
      </c>
      <c r="B4339" s="13" t="n">
        <v>5</v>
      </c>
      <c r="C4339" s="7" t="n">
        <v>28</v>
      </c>
      <c r="D4339" s="50" t="s">
        <v>3</v>
      </c>
      <c r="E4339" s="10" t="n">
        <v>162</v>
      </c>
      <c r="F4339" s="7" t="n">
        <v>3</v>
      </c>
      <c r="G4339" s="7" t="n">
        <v>33280</v>
      </c>
      <c r="H4339" s="50" t="s">
        <v>3</v>
      </c>
      <c r="I4339" s="7" t="n">
        <v>0</v>
      </c>
      <c r="J4339" s="7" t="n">
        <v>1</v>
      </c>
      <c r="K4339" s="7" t="n">
        <v>2</v>
      </c>
      <c r="L4339" s="7" t="n">
        <v>28</v>
      </c>
      <c r="M4339" s="50" t="s">
        <v>3</v>
      </c>
      <c r="N4339" s="10" t="n">
        <v>162</v>
      </c>
      <c r="O4339" s="7" t="n">
        <v>3</v>
      </c>
      <c r="P4339" s="7" t="n">
        <v>33280</v>
      </c>
      <c r="Q4339" s="50" t="s">
        <v>3</v>
      </c>
      <c r="R4339" s="7" t="n">
        <v>0</v>
      </c>
      <c r="S4339" s="7" t="n">
        <v>2</v>
      </c>
      <c r="T4339" s="7" t="n">
        <v>2</v>
      </c>
      <c r="U4339" s="7" t="n">
        <v>11</v>
      </c>
      <c r="V4339" s="7" t="n">
        <v>1</v>
      </c>
      <c r="W4339" s="14" t="n">
        <f t="normal" ca="1">A4343</f>
        <v>0</v>
      </c>
    </row>
    <row r="4340" spans="1:7">
      <c r="A4340" t="s">
        <v>4</v>
      </c>
      <c r="B4340" s="4" t="s">
        <v>5</v>
      </c>
      <c r="C4340" s="4" t="s">
        <v>13</v>
      </c>
      <c r="D4340" s="4" t="s">
        <v>10</v>
      </c>
      <c r="E4340" s="4" t="s">
        <v>28</v>
      </c>
    </row>
    <row r="4341" spans="1:7">
      <c r="A4341" t="n">
        <v>34922</v>
      </c>
      <c r="B4341" s="34" t="n">
        <v>58</v>
      </c>
      <c r="C4341" s="7" t="n">
        <v>0</v>
      </c>
      <c r="D4341" s="7" t="n">
        <v>0</v>
      </c>
      <c r="E4341" s="7" t="n">
        <v>1</v>
      </c>
    </row>
    <row r="4342" spans="1:7">
      <c r="A4342" t="s">
        <v>4</v>
      </c>
      <c r="B4342" s="4" t="s">
        <v>5</v>
      </c>
      <c r="C4342" s="4" t="s">
        <v>13</v>
      </c>
      <c r="D4342" s="50" t="s">
        <v>63</v>
      </c>
      <c r="E4342" s="4" t="s">
        <v>5</v>
      </c>
      <c r="F4342" s="4" t="s">
        <v>13</v>
      </c>
      <c r="G4342" s="4" t="s">
        <v>10</v>
      </c>
      <c r="H4342" s="50" t="s">
        <v>64</v>
      </c>
      <c r="I4342" s="4" t="s">
        <v>13</v>
      </c>
      <c r="J4342" s="4" t="s">
        <v>9</v>
      </c>
      <c r="K4342" s="4" t="s">
        <v>13</v>
      </c>
      <c r="L4342" s="4" t="s">
        <v>13</v>
      </c>
      <c r="M4342" s="50" t="s">
        <v>63</v>
      </c>
      <c r="N4342" s="4" t="s">
        <v>5</v>
      </c>
      <c r="O4342" s="4" t="s">
        <v>13</v>
      </c>
      <c r="P4342" s="4" t="s">
        <v>10</v>
      </c>
      <c r="Q4342" s="50" t="s">
        <v>64</v>
      </c>
      <c r="R4342" s="4" t="s">
        <v>13</v>
      </c>
      <c r="S4342" s="4" t="s">
        <v>9</v>
      </c>
      <c r="T4342" s="4" t="s">
        <v>13</v>
      </c>
      <c r="U4342" s="4" t="s">
        <v>13</v>
      </c>
      <c r="V4342" s="4" t="s">
        <v>13</v>
      </c>
      <c r="W4342" s="4" t="s">
        <v>27</v>
      </c>
    </row>
    <row r="4343" spans="1:7">
      <c r="A4343" t="n">
        <v>34930</v>
      </c>
      <c r="B4343" s="13" t="n">
        <v>5</v>
      </c>
      <c r="C4343" s="7" t="n">
        <v>28</v>
      </c>
      <c r="D4343" s="50" t="s">
        <v>3</v>
      </c>
      <c r="E4343" s="10" t="n">
        <v>162</v>
      </c>
      <c r="F4343" s="7" t="n">
        <v>3</v>
      </c>
      <c r="G4343" s="7" t="n">
        <v>33280</v>
      </c>
      <c r="H4343" s="50" t="s">
        <v>3</v>
      </c>
      <c r="I4343" s="7" t="n">
        <v>0</v>
      </c>
      <c r="J4343" s="7" t="n">
        <v>1</v>
      </c>
      <c r="K4343" s="7" t="n">
        <v>3</v>
      </c>
      <c r="L4343" s="7" t="n">
        <v>28</v>
      </c>
      <c r="M4343" s="50" t="s">
        <v>3</v>
      </c>
      <c r="N4343" s="10" t="n">
        <v>162</v>
      </c>
      <c r="O4343" s="7" t="n">
        <v>3</v>
      </c>
      <c r="P4343" s="7" t="n">
        <v>33280</v>
      </c>
      <c r="Q4343" s="50" t="s">
        <v>3</v>
      </c>
      <c r="R4343" s="7" t="n">
        <v>0</v>
      </c>
      <c r="S4343" s="7" t="n">
        <v>2</v>
      </c>
      <c r="T4343" s="7" t="n">
        <v>3</v>
      </c>
      <c r="U4343" s="7" t="n">
        <v>9</v>
      </c>
      <c r="V4343" s="7" t="n">
        <v>1</v>
      </c>
      <c r="W4343" s="14" t="n">
        <f t="normal" ca="1">A4353</f>
        <v>0</v>
      </c>
    </row>
    <row r="4344" spans="1:7">
      <c r="A4344" t="s">
        <v>4</v>
      </c>
      <c r="B4344" s="4" t="s">
        <v>5</v>
      </c>
      <c r="C4344" s="4" t="s">
        <v>13</v>
      </c>
      <c r="D4344" s="50" t="s">
        <v>63</v>
      </c>
      <c r="E4344" s="4" t="s">
        <v>5</v>
      </c>
      <c r="F4344" s="4" t="s">
        <v>10</v>
      </c>
      <c r="G4344" s="4" t="s">
        <v>13</v>
      </c>
      <c r="H4344" s="4" t="s">
        <v>13</v>
      </c>
      <c r="I4344" s="4" t="s">
        <v>6</v>
      </c>
      <c r="J4344" s="50" t="s">
        <v>64</v>
      </c>
      <c r="K4344" s="4" t="s">
        <v>13</v>
      </c>
      <c r="L4344" s="4" t="s">
        <v>13</v>
      </c>
      <c r="M4344" s="50" t="s">
        <v>63</v>
      </c>
      <c r="N4344" s="4" t="s">
        <v>5</v>
      </c>
      <c r="O4344" s="4" t="s">
        <v>13</v>
      </c>
      <c r="P4344" s="50" t="s">
        <v>64</v>
      </c>
      <c r="Q4344" s="4" t="s">
        <v>13</v>
      </c>
      <c r="R4344" s="4" t="s">
        <v>9</v>
      </c>
      <c r="S4344" s="4" t="s">
        <v>13</v>
      </c>
      <c r="T4344" s="4" t="s">
        <v>13</v>
      </c>
      <c r="U4344" s="4" t="s">
        <v>13</v>
      </c>
      <c r="V4344" s="50" t="s">
        <v>63</v>
      </c>
      <c r="W4344" s="4" t="s">
        <v>5</v>
      </c>
      <c r="X4344" s="4" t="s">
        <v>13</v>
      </c>
      <c r="Y4344" s="50" t="s">
        <v>64</v>
      </c>
      <c r="Z4344" s="4" t="s">
        <v>13</v>
      </c>
      <c r="AA4344" s="4" t="s">
        <v>9</v>
      </c>
      <c r="AB4344" s="4" t="s">
        <v>13</v>
      </c>
      <c r="AC4344" s="4" t="s">
        <v>13</v>
      </c>
      <c r="AD4344" s="4" t="s">
        <v>13</v>
      </c>
      <c r="AE4344" s="4" t="s">
        <v>27</v>
      </c>
    </row>
    <row r="4345" spans="1:7">
      <c r="A4345" t="n">
        <v>34959</v>
      </c>
      <c r="B4345" s="13" t="n">
        <v>5</v>
      </c>
      <c r="C4345" s="7" t="n">
        <v>28</v>
      </c>
      <c r="D4345" s="50" t="s">
        <v>3</v>
      </c>
      <c r="E4345" s="51" t="n">
        <v>47</v>
      </c>
      <c r="F4345" s="7" t="n">
        <v>61456</v>
      </c>
      <c r="G4345" s="7" t="n">
        <v>2</v>
      </c>
      <c r="H4345" s="7" t="n">
        <v>0</v>
      </c>
      <c r="I4345" s="7" t="s">
        <v>65</v>
      </c>
      <c r="J4345" s="50" t="s">
        <v>3</v>
      </c>
      <c r="K4345" s="7" t="n">
        <v>8</v>
      </c>
      <c r="L4345" s="7" t="n">
        <v>28</v>
      </c>
      <c r="M4345" s="50" t="s">
        <v>3</v>
      </c>
      <c r="N4345" s="18" t="n">
        <v>74</v>
      </c>
      <c r="O4345" s="7" t="n">
        <v>65</v>
      </c>
      <c r="P4345" s="50" t="s">
        <v>3</v>
      </c>
      <c r="Q4345" s="7" t="n">
        <v>0</v>
      </c>
      <c r="R4345" s="7" t="n">
        <v>1</v>
      </c>
      <c r="S4345" s="7" t="n">
        <v>3</v>
      </c>
      <c r="T4345" s="7" t="n">
        <v>9</v>
      </c>
      <c r="U4345" s="7" t="n">
        <v>28</v>
      </c>
      <c r="V4345" s="50" t="s">
        <v>3</v>
      </c>
      <c r="W4345" s="18" t="n">
        <v>74</v>
      </c>
      <c r="X4345" s="7" t="n">
        <v>65</v>
      </c>
      <c r="Y4345" s="50" t="s">
        <v>3</v>
      </c>
      <c r="Z4345" s="7" t="n">
        <v>0</v>
      </c>
      <c r="AA4345" s="7" t="n">
        <v>2</v>
      </c>
      <c r="AB4345" s="7" t="n">
        <v>3</v>
      </c>
      <c r="AC4345" s="7" t="n">
        <v>9</v>
      </c>
      <c r="AD4345" s="7" t="n">
        <v>1</v>
      </c>
      <c r="AE4345" s="14" t="n">
        <f t="normal" ca="1">A4349</f>
        <v>0</v>
      </c>
    </row>
    <row r="4346" spans="1:7">
      <c r="A4346" t="s">
        <v>4</v>
      </c>
      <c r="B4346" s="4" t="s">
        <v>5</v>
      </c>
      <c r="C4346" s="4" t="s">
        <v>10</v>
      </c>
      <c r="D4346" s="4" t="s">
        <v>13</v>
      </c>
      <c r="E4346" s="4" t="s">
        <v>13</v>
      </c>
      <c r="F4346" s="4" t="s">
        <v>6</v>
      </c>
    </row>
    <row r="4347" spans="1:7">
      <c r="A4347" t="n">
        <v>35007</v>
      </c>
      <c r="B4347" s="51" t="n">
        <v>47</v>
      </c>
      <c r="C4347" s="7" t="n">
        <v>61456</v>
      </c>
      <c r="D4347" s="7" t="n">
        <v>0</v>
      </c>
      <c r="E4347" s="7" t="n">
        <v>0</v>
      </c>
      <c r="F4347" s="7" t="s">
        <v>66</v>
      </c>
    </row>
    <row r="4348" spans="1:7">
      <c r="A4348" t="s">
        <v>4</v>
      </c>
      <c r="B4348" s="4" t="s">
        <v>5</v>
      </c>
      <c r="C4348" s="4" t="s">
        <v>13</v>
      </c>
      <c r="D4348" s="4" t="s">
        <v>10</v>
      </c>
      <c r="E4348" s="4" t="s">
        <v>28</v>
      </c>
    </row>
    <row r="4349" spans="1:7">
      <c r="A4349" t="n">
        <v>35020</v>
      </c>
      <c r="B4349" s="34" t="n">
        <v>58</v>
      </c>
      <c r="C4349" s="7" t="n">
        <v>0</v>
      </c>
      <c r="D4349" s="7" t="n">
        <v>300</v>
      </c>
      <c r="E4349" s="7" t="n">
        <v>1</v>
      </c>
    </row>
    <row r="4350" spans="1:7">
      <c r="A4350" t="s">
        <v>4</v>
      </c>
      <c r="B4350" s="4" t="s">
        <v>5</v>
      </c>
      <c r="C4350" s="4" t="s">
        <v>13</v>
      </c>
      <c r="D4350" s="4" t="s">
        <v>10</v>
      </c>
    </row>
    <row r="4351" spans="1:7">
      <c r="A4351" t="n">
        <v>35028</v>
      </c>
      <c r="B4351" s="34" t="n">
        <v>58</v>
      </c>
      <c r="C4351" s="7" t="n">
        <v>255</v>
      </c>
      <c r="D4351" s="7" t="n">
        <v>0</v>
      </c>
    </row>
    <row r="4352" spans="1:7">
      <c r="A4352" t="s">
        <v>4</v>
      </c>
      <c r="B4352" s="4" t="s">
        <v>5</v>
      </c>
      <c r="C4352" s="4" t="s">
        <v>13</v>
      </c>
      <c r="D4352" s="4" t="s">
        <v>13</v>
      </c>
      <c r="E4352" s="4" t="s">
        <v>13</v>
      </c>
      <c r="F4352" s="4" t="s">
        <v>13</v>
      </c>
    </row>
    <row r="4353" spans="1:31">
      <c r="A4353" t="n">
        <v>35032</v>
      </c>
      <c r="B4353" s="8" t="n">
        <v>14</v>
      </c>
      <c r="C4353" s="7" t="n">
        <v>0</v>
      </c>
      <c r="D4353" s="7" t="n">
        <v>0</v>
      </c>
      <c r="E4353" s="7" t="n">
        <v>0</v>
      </c>
      <c r="F4353" s="7" t="n">
        <v>64</v>
      </c>
    </row>
    <row r="4354" spans="1:31">
      <c r="A4354" t="s">
        <v>4</v>
      </c>
      <c r="B4354" s="4" t="s">
        <v>5</v>
      </c>
      <c r="C4354" s="4" t="s">
        <v>13</v>
      </c>
      <c r="D4354" s="4" t="s">
        <v>10</v>
      </c>
    </row>
    <row r="4355" spans="1:31">
      <c r="A4355" t="n">
        <v>35037</v>
      </c>
      <c r="B4355" s="29" t="n">
        <v>22</v>
      </c>
      <c r="C4355" s="7" t="n">
        <v>0</v>
      </c>
      <c r="D4355" s="7" t="n">
        <v>33280</v>
      </c>
    </row>
    <row r="4356" spans="1:31">
      <c r="A4356" t="s">
        <v>4</v>
      </c>
      <c r="B4356" s="4" t="s">
        <v>5</v>
      </c>
      <c r="C4356" s="4" t="s">
        <v>13</v>
      </c>
      <c r="D4356" s="4" t="s">
        <v>10</v>
      </c>
    </row>
    <row r="4357" spans="1:31">
      <c r="A4357" t="n">
        <v>35041</v>
      </c>
      <c r="B4357" s="34" t="n">
        <v>58</v>
      </c>
      <c r="C4357" s="7" t="n">
        <v>5</v>
      </c>
      <c r="D4357" s="7" t="n">
        <v>300</v>
      </c>
    </row>
    <row r="4358" spans="1:31">
      <c r="A4358" t="s">
        <v>4</v>
      </c>
      <c r="B4358" s="4" t="s">
        <v>5</v>
      </c>
      <c r="C4358" s="4" t="s">
        <v>28</v>
      </c>
      <c r="D4358" s="4" t="s">
        <v>10</v>
      </c>
    </row>
    <row r="4359" spans="1:31">
      <c r="A4359" t="n">
        <v>35045</v>
      </c>
      <c r="B4359" s="35" t="n">
        <v>103</v>
      </c>
      <c r="C4359" s="7" t="n">
        <v>0</v>
      </c>
      <c r="D4359" s="7" t="n">
        <v>300</v>
      </c>
    </row>
    <row r="4360" spans="1:31">
      <c r="A4360" t="s">
        <v>4</v>
      </c>
      <c r="B4360" s="4" t="s">
        <v>5</v>
      </c>
      <c r="C4360" s="4" t="s">
        <v>13</v>
      </c>
    </row>
    <row r="4361" spans="1:31">
      <c r="A4361" t="n">
        <v>35052</v>
      </c>
      <c r="B4361" s="52" t="n">
        <v>64</v>
      </c>
      <c r="C4361" s="7" t="n">
        <v>7</v>
      </c>
    </row>
    <row r="4362" spans="1:31">
      <c r="A4362" t="s">
        <v>4</v>
      </c>
      <c r="B4362" s="4" t="s">
        <v>5</v>
      </c>
      <c r="C4362" s="4" t="s">
        <v>13</v>
      </c>
      <c r="D4362" s="4" t="s">
        <v>10</v>
      </c>
    </row>
    <row r="4363" spans="1:31">
      <c r="A4363" t="n">
        <v>35054</v>
      </c>
      <c r="B4363" s="25" t="n">
        <v>72</v>
      </c>
      <c r="C4363" s="7" t="n">
        <v>5</v>
      </c>
      <c r="D4363" s="7" t="n">
        <v>0</v>
      </c>
    </row>
    <row r="4364" spans="1:31">
      <c r="A4364" t="s">
        <v>4</v>
      </c>
      <c r="B4364" s="4" t="s">
        <v>5</v>
      </c>
      <c r="C4364" s="4" t="s">
        <v>13</v>
      </c>
      <c r="D4364" s="50" t="s">
        <v>63</v>
      </c>
      <c r="E4364" s="4" t="s">
        <v>5</v>
      </c>
      <c r="F4364" s="4" t="s">
        <v>13</v>
      </c>
      <c r="G4364" s="4" t="s">
        <v>10</v>
      </c>
      <c r="H4364" s="50" t="s">
        <v>64</v>
      </c>
      <c r="I4364" s="4" t="s">
        <v>13</v>
      </c>
      <c r="J4364" s="4" t="s">
        <v>9</v>
      </c>
      <c r="K4364" s="4" t="s">
        <v>13</v>
      </c>
      <c r="L4364" s="4" t="s">
        <v>13</v>
      </c>
      <c r="M4364" s="4" t="s">
        <v>27</v>
      </c>
    </row>
    <row r="4365" spans="1:31">
      <c r="A4365" t="n">
        <v>35058</v>
      </c>
      <c r="B4365" s="13" t="n">
        <v>5</v>
      </c>
      <c r="C4365" s="7" t="n">
        <v>28</v>
      </c>
      <c r="D4365" s="50" t="s">
        <v>3</v>
      </c>
      <c r="E4365" s="10" t="n">
        <v>162</v>
      </c>
      <c r="F4365" s="7" t="n">
        <v>4</v>
      </c>
      <c r="G4365" s="7" t="n">
        <v>33280</v>
      </c>
      <c r="H4365" s="50" t="s">
        <v>3</v>
      </c>
      <c r="I4365" s="7" t="n">
        <v>0</v>
      </c>
      <c r="J4365" s="7" t="n">
        <v>1</v>
      </c>
      <c r="K4365" s="7" t="n">
        <v>2</v>
      </c>
      <c r="L4365" s="7" t="n">
        <v>1</v>
      </c>
      <c r="M4365" s="14" t="n">
        <f t="normal" ca="1">A4371</f>
        <v>0</v>
      </c>
    </row>
    <row r="4366" spans="1:31">
      <c r="A4366" t="s">
        <v>4</v>
      </c>
      <c r="B4366" s="4" t="s">
        <v>5</v>
      </c>
      <c r="C4366" s="4" t="s">
        <v>13</v>
      </c>
      <c r="D4366" s="4" t="s">
        <v>6</v>
      </c>
    </row>
    <row r="4367" spans="1:31">
      <c r="A4367" t="n">
        <v>35075</v>
      </c>
      <c r="B4367" s="9" t="n">
        <v>2</v>
      </c>
      <c r="C4367" s="7" t="n">
        <v>10</v>
      </c>
      <c r="D4367" s="7" t="s">
        <v>67</v>
      </c>
    </row>
    <row r="4368" spans="1:31">
      <c r="A4368" t="s">
        <v>4</v>
      </c>
      <c r="B4368" s="4" t="s">
        <v>5</v>
      </c>
      <c r="C4368" s="4" t="s">
        <v>10</v>
      </c>
    </row>
    <row r="4369" spans="1:13">
      <c r="A4369" t="n">
        <v>35092</v>
      </c>
      <c r="B4369" s="37" t="n">
        <v>16</v>
      </c>
      <c r="C4369" s="7" t="n">
        <v>0</v>
      </c>
    </row>
    <row r="4370" spans="1:13">
      <c r="A4370" t="s">
        <v>4</v>
      </c>
      <c r="B4370" s="4" t="s">
        <v>5</v>
      </c>
      <c r="C4370" s="4" t="s">
        <v>10</v>
      </c>
    </row>
    <row r="4371" spans="1:13">
      <c r="A4371" t="n">
        <v>35095</v>
      </c>
      <c r="B4371" s="76" t="n">
        <v>143</v>
      </c>
      <c r="C4371" s="7" t="n">
        <v>30</v>
      </c>
    </row>
    <row r="4372" spans="1:13">
      <c r="A4372" t="s">
        <v>4</v>
      </c>
      <c r="B4372" s="4" t="s">
        <v>5</v>
      </c>
      <c r="C4372" s="4" t="s">
        <v>13</v>
      </c>
      <c r="D4372" s="4" t="s">
        <v>10</v>
      </c>
      <c r="E4372" s="4" t="s">
        <v>10</v>
      </c>
      <c r="F4372" s="4" t="s">
        <v>10</v>
      </c>
      <c r="G4372" s="4" t="s">
        <v>10</v>
      </c>
      <c r="H4372" s="4" t="s">
        <v>10</v>
      </c>
      <c r="I4372" s="4" t="s">
        <v>10</v>
      </c>
      <c r="J4372" s="4" t="s">
        <v>10</v>
      </c>
      <c r="K4372" s="4" t="s">
        <v>10</v>
      </c>
      <c r="L4372" s="4" t="s">
        <v>10</v>
      </c>
      <c r="M4372" s="4" t="s">
        <v>10</v>
      </c>
      <c r="N4372" s="4" t="s">
        <v>9</v>
      </c>
      <c r="O4372" s="4" t="s">
        <v>9</v>
      </c>
      <c r="P4372" s="4" t="s">
        <v>9</v>
      </c>
      <c r="Q4372" s="4" t="s">
        <v>9</v>
      </c>
      <c r="R4372" s="4" t="s">
        <v>13</v>
      </c>
      <c r="S4372" s="4" t="s">
        <v>6</v>
      </c>
    </row>
    <row r="4373" spans="1:13">
      <c r="A4373" t="n">
        <v>35098</v>
      </c>
      <c r="B4373" s="53" t="n">
        <v>75</v>
      </c>
      <c r="C4373" s="7" t="n">
        <v>0</v>
      </c>
      <c r="D4373" s="7" t="n">
        <v>0</v>
      </c>
      <c r="E4373" s="7" t="n">
        <v>0</v>
      </c>
      <c r="F4373" s="7" t="n">
        <v>1024</v>
      </c>
      <c r="G4373" s="7" t="n">
        <v>720</v>
      </c>
      <c r="H4373" s="7" t="n">
        <v>226</v>
      </c>
      <c r="I4373" s="7" t="n">
        <v>40</v>
      </c>
      <c r="J4373" s="7" t="n">
        <v>0</v>
      </c>
      <c r="K4373" s="7" t="n">
        <v>0</v>
      </c>
      <c r="L4373" s="7" t="n">
        <v>1024</v>
      </c>
      <c r="M4373" s="7" t="n">
        <v>720</v>
      </c>
      <c r="N4373" s="7" t="n">
        <v>1065353216</v>
      </c>
      <c r="O4373" s="7" t="n">
        <v>1065353216</v>
      </c>
      <c r="P4373" s="7" t="n">
        <v>1065353216</v>
      </c>
      <c r="Q4373" s="7" t="n">
        <v>0</v>
      </c>
      <c r="R4373" s="7" t="n">
        <v>1</v>
      </c>
      <c r="S4373" s="7" t="s">
        <v>318</v>
      </c>
    </row>
    <row r="4374" spans="1:13">
      <c r="A4374" t="s">
        <v>4</v>
      </c>
      <c r="B4374" s="4" t="s">
        <v>5</v>
      </c>
      <c r="C4374" s="4" t="s">
        <v>10</v>
      </c>
    </row>
    <row r="4375" spans="1:13">
      <c r="A4375" t="n">
        <v>35152</v>
      </c>
      <c r="B4375" s="76" t="n">
        <v>143</v>
      </c>
      <c r="C4375" s="7" t="n">
        <v>31</v>
      </c>
    </row>
    <row r="4376" spans="1:13">
      <c r="A4376" t="s">
        <v>4</v>
      </c>
      <c r="B4376" s="4" t="s">
        <v>5</v>
      </c>
      <c r="C4376" s="4" t="s">
        <v>13</v>
      </c>
      <c r="D4376" s="4" t="s">
        <v>10</v>
      </c>
      <c r="E4376" s="4" t="s">
        <v>10</v>
      </c>
      <c r="F4376" s="4" t="s">
        <v>10</v>
      </c>
      <c r="G4376" s="4" t="s">
        <v>10</v>
      </c>
      <c r="H4376" s="4" t="s">
        <v>10</v>
      </c>
      <c r="I4376" s="4" t="s">
        <v>10</v>
      </c>
      <c r="J4376" s="4" t="s">
        <v>10</v>
      </c>
      <c r="K4376" s="4" t="s">
        <v>10</v>
      </c>
      <c r="L4376" s="4" t="s">
        <v>10</v>
      </c>
      <c r="M4376" s="4" t="s">
        <v>10</v>
      </c>
      <c r="N4376" s="4" t="s">
        <v>9</v>
      </c>
      <c r="O4376" s="4" t="s">
        <v>9</v>
      </c>
      <c r="P4376" s="4" t="s">
        <v>9</v>
      </c>
      <c r="Q4376" s="4" t="s">
        <v>9</v>
      </c>
      <c r="R4376" s="4" t="s">
        <v>13</v>
      </c>
      <c r="S4376" s="4" t="s">
        <v>6</v>
      </c>
    </row>
    <row r="4377" spans="1:13">
      <c r="A4377" t="n">
        <v>35155</v>
      </c>
      <c r="B4377" s="53" t="n">
        <v>75</v>
      </c>
      <c r="C4377" s="7" t="n">
        <v>1</v>
      </c>
      <c r="D4377" s="7" t="n">
        <v>0</v>
      </c>
      <c r="E4377" s="7" t="n">
        <v>0</v>
      </c>
      <c r="F4377" s="7" t="n">
        <v>1024</v>
      </c>
      <c r="G4377" s="7" t="n">
        <v>720</v>
      </c>
      <c r="H4377" s="7" t="n">
        <v>226</v>
      </c>
      <c r="I4377" s="7" t="n">
        <v>40</v>
      </c>
      <c r="J4377" s="7" t="n">
        <v>0</v>
      </c>
      <c r="K4377" s="7" t="n">
        <v>0</v>
      </c>
      <c r="L4377" s="7" t="n">
        <v>1024</v>
      </c>
      <c r="M4377" s="7" t="n">
        <v>720</v>
      </c>
      <c r="N4377" s="7" t="n">
        <v>1065353216</v>
      </c>
      <c r="O4377" s="7" t="n">
        <v>1065353216</v>
      </c>
      <c r="P4377" s="7" t="n">
        <v>1065353216</v>
      </c>
      <c r="Q4377" s="7" t="n">
        <v>0</v>
      </c>
      <c r="R4377" s="7" t="n">
        <v>1</v>
      </c>
      <c r="S4377" s="7" t="s">
        <v>319</v>
      </c>
    </row>
    <row r="4378" spans="1:13">
      <c r="A4378" t="s">
        <v>4</v>
      </c>
      <c r="B4378" s="4" t="s">
        <v>5</v>
      </c>
      <c r="C4378" s="4" t="s">
        <v>10</v>
      </c>
    </row>
    <row r="4379" spans="1:13">
      <c r="A4379" t="n">
        <v>35209</v>
      </c>
      <c r="B4379" s="76" t="n">
        <v>143</v>
      </c>
      <c r="C4379" s="7" t="n">
        <v>32</v>
      </c>
    </row>
    <row r="4380" spans="1:13">
      <c r="A4380" t="s">
        <v>4</v>
      </c>
      <c r="B4380" s="4" t="s">
        <v>5</v>
      </c>
      <c r="C4380" s="4" t="s">
        <v>13</v>
      </c>
      <c r="D4380" s="4" t="s">
        <v>10</v>
      </c>
      <c r="E4380" s="4" t="s">
        <v>10</v>
      </c>
      <c r="F4380" s="4" t="s">
        <v>10</v>
      </c>
      <c r="G4380" s="4" t="s">
        <v>10</v>
      </c>
      <c r="H4380" s="4" t="s">
        <v>10</v>
      </c>
      <c r="I4380" s="4" t="s">
        <v>10</v>
      </c>
      <c r="J4380" s="4" t="s">
        <v>10</v>
      </c>
      <c r="K4380" s="4" t="s">
        <v>10</v>
      </c>
      <c r="L4380" s="4" t="s">
        <v>10</v>
      </c>
      <c r="M4380" s="4" t="s">
        <v>10</v>
      </c>
      <c r="N4380" s="4" t="s">
        <v>9</v>
      </c>
      <c r="O4380" s="4" t="s">
        <v>9</v>
      </c>
      <c r="P4380" s="4" t="s">
        <v>9</v>
      </c>
      <c r="Q4380" s="4" t="s">
        <v>9</v>
      </c>
      <c r="R4380" s="4" t="s">
        <v>13</v>
      </c>
      <c r="S4380" s="4" t="s">
        <v>6</v>
      </c>
    </row>
    <row r="4381" spans="1:13">
      <c r="A4381" t="n">
        <v>35212</v>
      </c>
      <c r="B4381" s="53" t="n">
        <v>75</v>
      </c>
      <c r="C4381" s="7" t="n">
        <v>2</v>
      </c>
      <c r="D4381" s="7" t="n">
        <v>0</v>
      </c>
      <c r="E4381" s="7" t="n">
        <v>0</v>
      </c>
      <c r="F4381" s="7" t="n">
        <v>1024</v>
      </c>
      <c r="G4381" s="7" t="n">
        <v>720</v>
      </c>
      <c r="H4381" s="7" t="n">
        <v>226</v>
      </c>
      <c r="I4381" s="7" t="n">
        <v>40</v>
      </c>
      <c r="J4381" s="7" t="n">
        <v>0</v>
      </c>
      <c r="K4381" s="7" t="n">
        <v>0</v>
      </c>
      <c r="L4381" s="7" t="n">
        <v>1024</v>
      </c>
      <c r="M4381" s="7" t="n">
        <v>720</v>
      </c>
      <c r="N4381" s="7" t="n">
        <v>1065353216</v>
      </c>
      <c r="O4381" s="7" t="n">
        <v>1065353216</v>
      </c>
      <c r="P4381" s="7" t="n">
        <v>1065353216</v>
      </c>
      <c r="Q4381" s="7" t="n">
        <v>0</v>
      </c>
      <c r="R4381" s="7" t="n">
        <v>1</v>
      </c>
      <c r="S4381" s="7" t="s">
        <v>320</v>
      </c>
    </row>
    <row r="4382" spans="1:13">
      <c r="A4382" t="s">
        <v>4</v>
      </c>
      <c r="B4382" s="4" t="s">
        <v>5</v>
      </c>
      <c r="C4382" s="4" t="s">
        <v>10</v>
      </c>
      <c r="D4382" s="4" t="s">
        <v>6</v>
      </c>
      <c r="E4382" s="4" t="s">
        <v>6</v>
      </c>
      <c r="F4382" s="4" t="s">
        <v>6</v>
      </c>
      <c r="G4382" s="4" t="s">
        <v>13</v>
      </c>
      <c r="H4382" s="4" t="s">
        <v>9</v>
      </c>
      <c r="I4382" s="4" t="s">
        <v>28</v>
      </c>
      <c r="J4382" s="4" t="s">
        <v>28</v>
      </c>
      <c r="K4382" s="4" t="s">
        <v>28</v>
      </c>
      <c r="L4382" s="4" t="s">
        <v>28</v>
      </c>
      <c r="M4382" s="4" t="s">
        <v>28</v>
      </c>
      <c r="N4382" s="4" t="s">
        <v>28</v>
      </c>
      <c r="O4382" s="4" t="s">
        <v>28</v>
      </c>
      <c r="P4382" s="4" t="s">
        <v>6</v>
      </c>
      <c r="Q4382" s="4" t="s">
        <v>6</v>
      </c>
      <c r="R4382" s="4" t="s">
        <v>9</v>
      </c>
      <c r="S4382" s="4" t="s">
        <v>13</v>
      </c>
      <c r="T4382" s="4" t="s">
        <v>9</v>
      </c>
      <c r="U4382" s="4" t="s">
        <v>9</v>
      </c>
      <c r="V4382" s="4" t="s">
        <v>10</v>
      </c>
    </row>
    <row r="4383" spans="1:13">
      <c r="A4383" t="n">
        <v>35266</v>
      </c>
      <c r="B4383" s="19" t="n">
        <v>19</v>
      </c>
      <c r="C4383" s="7" t="n">
        <v>7032</v>
      </c>
      <c r="D4383" s="7" t="s">
        <v>87</v>
      </c>
      <c r="E4383" s="7" t="s">
        <v>88</v>
      </c>
      <c r="F4383" s="7" t="s">
        <v>12</v>
      </c>
      <c r="G4383" s="7" t="n">
        <v>0</v>
      </c>
      <c r="H4383" s="7" t="n">
        <v>1</v>
      </c>
      <c r="I4383" s="7" t="n">
        <v>0</v>
      </c>
      <c r="J4383" s="7" t="n">
        <v>0</v>
      </c>
      <c r="K4383" s="7" t="n">
        <v>0</v>
      </c>
      <c r="L4383" s="7" t="n">
        <v>0</v>
      </c>
      <c r="M4383" s="7" t="n">
        <v>1</v>
      </c>
      <c r="N4383" s="7" t="n">
        <v>1.60000002384186</v>
      </c>
      <c r="O4383" s="7" t="n">
        <v>0.0900000035762787</v>
      </c>
      <c r="P4383" s="7" t="s">
        <v>12</v>
      </c>
      <c r="Q4383" s="7" t="s">
        <v>12</v>
      </c>
      <c r="R4383" s="7" t="n">
        <v>-1</v>
      </c>
      <c r="S4383" s="7" t="n">
        <v>0</v>
      </c>
      <c r="T4383" s="7" t="n">
        <v>0</v>
      </c>
      <c r="U4383" s="7" t="n">
        <v>0</v>
      </c>
      <c r="V4383" s="7" t="n">
        <v>0</v>
      </c>
    </row>
    <row r="4384" spans="1:13">
      <c r="A4384" t="s">
        <v>4</v>
      </c>
      <c r="B4384" s="4" t="s">
        <v>5</v>
      </c>
      <c r="C4384" s="4" t="s">
        <v>10</v>
      </c>
      <c r="D4384" s="4" t="s">
        <v>13</v>
      </c>
      <c r="E4384" s="4" t="s">
        <v>13</v>
      </c>
      <c r="F4384" s="4" t="s">
        <v>6</v>
      </c>
    </row>
    <row r="4385" spans="1:22">
      <c r="A4385" t="n">
        <v>35336</v>
      </c>
      <c r="B4385" s="21" t="n">
        <v>20</v>
      </c>
      <c r="C4385" s="7" t="n">
        <v>0</v>
      </c>
      <c r="D4385" s="7" t="n">
        <v>3</v>
      </c>
      <c r="E4385" s="7" t="n">
        <v>10</v>
      </c>
      <c r="F4385" s="7" t="s">
        <v>89</v>
      </c>
    </row>
    <row r="4386" spans="1:22">
      <c r="A4386" t="s">
        <v>4</v>
      </c>
      <c r="B4386" s="4" t="s">
        <v>5</v>
      </c>
      <c r="C4386" s="4" t="s">
        <v>10</v>
      </c>
    </row>
    <row r="4387" spans="1:22">
      <c r="A4387" t="n">
        <v>35354</v>
      </c>
      <c r="B4387" s="37" t="n">
        <v>16</v>
      </c>
      <c r="C4387" s="7" t="n">
        <v>0</v>
      </c>
    </row>
    <row r="4388" spans="1:22">
      <c r="A4388" t="s">
        <v>4</v>
      </c>
      <c r="B4388" s="4" t="s">
        <v>5</v>
      </c>
      <c r="C4388" s="4" t="s">
        <v>10</v>
      </c>
      <c r="D4388" s="4" t="s">
        <v>13</v>
      </c>
      <c r="E4388" s="4" t="s">
        <v>13</v>
      </c>
      <c r="F4388" s="4" t="s">
        <v>6</v>
      </c>
    </row>
    <row r="4389" spans="1:22">
      <c r="A4389" t="n">
        <v>35357</v>
      </c>
      <c r="B4389" s="21" t="n">
        <v>20</v>
      </c>
      <c r="C4389" s="7" t="n">
        <v>7032</v>
      </c>
      <c r="D4389" s="7" t="n">
        <v>3</v>
      </c>
      <c r="E4389" s="7" t="n">
        <v>10</v>
      </c>
      <c r="F4389" s="7" t="s">
        <v>89</v>
      </c>
    </row>
    <row r="4390" spans="1:22">
      <c r="A4390" t="s">
        <v>4</v>
      </c>
      <c r="B4390" s="4" t="s">
        <v>5</v>
      </c>
      <c r="C4390" s="4" t="s">
        <v>10</v>
      </c>
    </row>
    <row r="4391" spans="1:22">
      <c r="A4391" t="n">
        <v>35375</v>
      </c>
      <c r="B4391" s="37" t="n">
        <v>16</v>
      </c>
      <c r="C4391" s="7" t="n">
        <v>0</v>
      </c>
    </row>
    <row r="4392" spans="1:22">
      <c r="A4392" t="s">
        <v>4</v>
      </c>
      <c r="B4392" s="4" t="s">
        <v>5</v>
      </c>
      <c r="C4392" s="4" t="s">
        <v>10</v>
      </c>
      <c r="D4392" s="4" t="s">
        <v>9</v>
      </c>
    </row>
    <row r="4393" spans="1:22">
      <c r="A4393" t="n">
        <v>35378</v>
      </c>
      <c r="B4393" s="55" t="n">
        <v>43</v>
      </c>
      <c r="C4393" s="7" t="n">
        <v>122</v>
      </c>
      <c r="D4393" s="7" t="n">
        <v>128</v>
      </c>
    </row>
    <row r="4394" spans="1:22">
      <c r="A4394" t="s">
        <v>4</v>
      </c>
      <c r="B4394" s="4" t="s">
        <v>5</v>
      </c>
      <c r="C4394" s="4" t="s">
        <v>13</v>
      </c>
    </row>
    <row r="4395" spans="1:22">
      <c r="A4395" t="n">
        <v>35385</v>
      </c>
      <c r="B4395" s="68" t="n">
        <v>116</v>
      </c>
      <c r="C4395" s="7" t="n">
        <v>0</v>
      </c>
    </row>
    <row r="4396" spans="1:22">
      <c r="A4396" t="s">
        <v>4</v>
      </c>
      <c r="B4396" s="4" t="s">
        <v>5</v>
      </c>
      <c r="C4396" s="4" t="s">
        <v>13</v>
      </c>
      <c r="D4396" s="4" t="s">
        <v>10</v>
      </c>
    </row>
    <row r="4397" spans="1:22">
      <c r="A4397" t="n">
        <v>35387</v>
      </c>
      <c r="B4397" s="68" t="n">
        <v>116</v>
      </c>
      <c r="C4397" s="7" t="n">
        <v>2</v>
      </c>
      <c r="D4397" s="7" t="n">
        <v>1</v>
      </c>
    </row>
    <row r="4398" spans="1:22">
      <c r="A4398" t="s">
        <v>4</v>
      </c>
      <c r="B4398" s="4" t="s">
        <v>5</v>
      </c>
      <c r="C4398" s="4" t="s">
        <v>13</v>
      </c>
      <c r="D4398" s="4" t="s">
        <v>9</v>
      </c>
    </row>
    <row r="4399" spans="1:22">
      <c r="A4399" t="n">
        <v>35391</v>
      </c>
      <c r="B4399" s="68" t="n">
        <v>116</v>
      </c>
      <c r="C4399" s="7" t="n">
        <v>5</v>
      </c>
      <c r="D4399" s="7" t="n">
        <v>1112014848</v>
      </c>
    </row>
    <row r="4400" spans="1:22">
      <c r="A4400" t="s">
        <v>4</v>
      </c>
      <c r="B4400" s="4" t="s">
        <v>5</v>
      </c>
      <c r="C4400" s="4" t="s">
        <v>13</v>
      </c>
      <c r="D4400" s="4" t="s">
        <v>10</v>
      </c>
    </row>
    <row r="4401" spans="1:6">
      <c r="A4401" t="n">
        <v>35397</v>
      </c>
      <c r="B4401" s="68" t="n">
        <v>116</v>
      </c>
      <c r="C4401" s="7" t="n">
        <v>6</v>
      </c>
      <c r="D4401" s="7" t="n">
        <v>1</v>
      </c>
    </row>
    <row r="4402" spans="1:6">
      <c r="A4402" t="s">
        <v>4</v>
      </c>
      <c r="B4402" s="4" t="s">
        <v>5</v>
      </c>
      <c r="C4402" s="4" t="s">
        <v>10</v>
      </c>
      <c r="D4402" s="4" t="s">
        <v>28</v>
      </c>
      <c r="E4402" s="4" t="s">
        <v>28</v>
      </c>
      <c r="F4402" s="4" t="s">
        <v>28</v>
      </c>
      <c r="G4402" s="4" t="s">
        <v>28</v>
      </c>
    </row>
    <row r="4403" spans="1:6">
      <c r="A4403" t="n">
        <v>35401</v>
      </c>
      <c r="B4403" s="26" t="n">
        <v>46</v>
      </c>
      <c r="C4403" s="7" t="n">
        <v>0</v>
      </c>
      <c r="D4403" s="7" t="n">
        <v>-69.1999969482422</v>
      </c>
      <c r="E4403" s="7" t="n">
        <v>35.3600006103516</v>
      </c>
      <c r="F4403" s="7" t="n">
        <v>126.230003356934</v>
      </c>
      <c r="G4403" s="7" t="n">
        <v>264.899993896484</v>
      </c>
    </row>
    <row r="4404" spans="1:6">
      <c r="A4404" t="s">
        <v>4</v>
      </c>
      <c r="B4404" s="4" t="s">
        <v>5</v>
      </c>
      <c r="C4404" s="4" t="s">
        <v>10</v>
      </c>
      <c r="D4404" s="4" t="s">
        <v>9</v>
      </c>
    </row>
    <row r="4405" spans="1:6">
      <c r="A4405" t="n">
        <v>35420</v>
      </c>
      <c r="B4405" s="55" t="n">
        <v>43</v>
      </c>
      <c r="C4405" s="7" t="n">
        <v>122</v>
      </c>
      <c r="D4405" s="7" t="n">
        <v>128</v>
      </c>
    </row>
    <row r="4406" spans="1:6">
      <c r="A4406" t="s">
        <v>4</v>
      </c>
      <c r="B4406" s="4" t="s">
        <v>5</v>
      </c>
      <c r="C4406" s="4" t="s">
        <v>13</v>
      </c>
      <c r="D4406" s="4" t="s">
        <v>13</v>
      </c>
      <c r="E4406" s="4" t="s">
        <v>28</v>
      </c>
      <c r="F4406" s="4" t="s">
        <v>28</v>
      </c>
      <c r="G4406" s="4" t="s">
        <v>28</v>
      </c>
      <c r="H4406" s="4" t="s">
        <v>10</v>
      </c>
    </row>
    <row r="4407" spans="1:6">
      <c r="A4407" t="n">
        <v>35427</v>
      </c>
      <c r="B4407" s="28" t="n">
        <v>45</v>
      </c>
      <c r="C4407" s="7" t="n">
        <v>2</v>
      </c>
      <c r="D4407" s="7" t="n">
        <v>3</v>
      </c>
      <c r="E4407" s="7" t="n">
        <v>-71.8600006103516</v>
      </c>
      <c r="F4407" s="7" t="n">
        <v>35.7299995422363</v>
      </c>
      <c r="G4407" s="7" t="n">
        <v>124.419998168945</v>
      </c>
      <c r="H4407" s="7" t="n">
        <v>0</v>
      </c>
    </row>
    <row r="4408" spans="1:6">
      <c r="A4408" t="s">
        <v>4</v>
      </c>
      <c r="B4408" s="4" t="s">
        <v>5</v>
      </c>
      <c r="C4408" s="4" t="s">
        <v>13</v>
      </c>
      <c r="D4408" s="4" t="s">
        <v>13</v>
      </c>
      <c r="E4408" s="4" t="s">
        <v>28</v>
      </c>
      <c r="F4408" s="4" t="s">
        <v>28</v>
      </c>
      <c r="G4408" s="4" t="s">
        <v>28</v>
      </c>
      <c r="H4408" s="4" t="s">
        <v>10</v>
      </c>
      <c r="I4408" s="4" t="s">
        <v>13</v>
      </c>
    </row>
    <row r="4409" spans="1:6">
      <c r="A4409" t="n">
        <v>35444</v>
      </c>
      <c r="B4409" s="28" t="n">
        <v>45</v>
      </c>
      <c r="C4409" s="7" t="n">
        <v>4</v>
      </c>
      <c r="D4409" s="7" t="n">
        <v>3</v>
      </c>
      <c r="E4409" s="7" t="n">
        <v>16.0300006866455</v>
      </c>
      <c r="F4409" s="7" t="n">
        <v>48.0900001525879</v>
      </c>
      <c r="G4409" s="7" t="n">
        <v>0</v>
      </c>
      <c r="H4409" s="7" t="n">
        <v>0</v>
      </c>
      <c r="I4409" s="7" t="n">
        <v>0</v>
      </c>
    </row>
    <row r="4410" spans="1:6">
      <c r="A4410" t="s">
        <v>4</v>
      </c>
      <c r="B4410" s="4" t="s">
        <v>5</v>
      </c>
      <c r="C4410" s="4" t="s">
        <v>13</v>
      </c>
      <c r="D4410" s="4" t="s">
        <v>13</v>
      </c>
      <c r="E4410" s="4" t="s">
        <v>28</v>
      </c>
      <c r="F4410" s="4" t="s">
        <v>10</v>
      </c>
    </row>
    <row r="4411" spans="1:6">
      <c r="A4411" t="n">
        <v>35462</v>
      </c>
      <c r="B4411" s="28" t="n">
        <v>45</v>
      </c>
      <c r="C4411" s="7" t="n">
        <v>5</v>
      </c>
      <c r="D4411" s="7" t="n">
        <v>3</v>
      </c>
      <c r="E4411" s="7" t="n">
        <v>6</v>
      </c>
      <c r="F4411" s="7" t="n">
        <v>0</v>
      </c>
    </row>
    <row r="4412" spans="1:6">
      <c r="A4412" t="s">
        <v>4</v>
      </c>
      <c r="B4412" s="4" t="s">
        <v>5</v>
      </c>
      <c r="C4412" s="4" t="s">
        <v>13</v>
      </c>
      <c r="D4412" s="4" t="s">
        <v>13</v>
      </c>
      <c r="E4412" s="4" t="s">
        <v>28</v>
      </c>
      <c r="F4412" s="4" t="s">
        <v>10</v>
      </c>
    </row>
    <row r="4413" spans="1:6">
      <c r="A4413" t="n">
        <v>35471</v>
      </c>
      <c r="B4413" s="28" t="n">
        <v>45</v>
      </c>
      <c r="C4413" s="7" t="n">
        <v>11</v>
      </c>
      <c r="D4413" s="7" t="n">
        <v>3</v>
      </c>
      <c r="E4413" s="7" t="n">
        <v>40</v>
      </c>
      <c r="F4413" s="7" t="n">
        <v>0</v>
      </c>
    </row>
    <row r="4414" spans="1:6">
      <c r="A4414" t="s">
        <v>4</v>
      </c>
      <c r="B4414" s="4" t="s">
        <v>5</v>
      </c>
      <c r="C4414" s="4" t="s">
        <v>13</v>
      </c>
      <c r="D4414" s="4" t="s">
        <v>13</v>
      </c>
      <c r="E4414" s="4" t="s">
        <v>28</v>
      </c>
      <c r="F4414" s="4" t="s">
        <v>10</v>
      </c>
    </row>
    <row r="4415" spans="1:6">
      <c r="A4415" t="n">
        <v>35480</v>
      </c>
      <c r="B4415" s="28" t="n">
        <v>45</v>
      </c>
      <c r="C4415" s="7" t="n">
        <v>5</v>
      </c>
      <c r="D4415" s="7" t="n">
        <v>3</v>
      </c>
      <c r="E4415" s="7" t="n">
        <v>5.69999980926514</v>
      </c>
      <c r="F4415" s="7" t="n">
        <v>2000</v>
      </c>
    </row>
    <row r="4416" spans="1:6">
      <c r="A4416" t="s">
        <v>4</v>
      </c>
      <c r="B4416" s="4" t="s">
        <v>5</v>
      </c>
      <c r="C4416" s="4" t="s">
        <v>13</v>
      </c>
      <c r="D4416" s="4" t="s">
        <v>10</v>
      </c>
      <c r="E4416" s="4" t="s">
        <v>28</v>
      </c>
    </row>
    <row r="4417" spans="1:9">
      <c r="A4417" t="n">
        <v>35489</v>
      </c>
      <c r="B4417" s="34" t="n">
        <v>58</v>
      </c>
      <c r="C4417" s="7" t="n">
        <v>100</v>
      </c>
      <c r="D4417" s="7" t="n">
        <v>1000</v>
      </c>
      <c r="E4417" s="7" t="n">
        <v>1</v>
      </c>
    </row>
    <row r="4418" spans="1:9">
      <c r="A4418" t="s">
        <v>4</v>
      </c>
      <c r="B4418" s="4" t="s">
        <v>5</v>
      </c>
      <c r="C4418" s="4" t="s">
        <v>13</v>
      </c>
      <c r="D4418" s="4" t="s">
        <v>10</v>
      </c>
    </row>
    <row r="4419" spans="1:9">
      <c r="A4419" t="n">
        <v>35497</v>
      </c>
      <c r="B4419" s="34" t="n">
        <v>58</v>
      </c>
      <c r="C4419" s="7" t="n">
        <v>255</v>
      </c>
      <c r="D4419" s="7" t="n">
        <v>0</v>
      </c>
    </row>
    <row r="4420" spans="1:9">
      <c r="A4420" t="s">
        <v>4</v>
      </c>
      <c r="B4420" s="4" t="s">
        <v>5</v>
      </c>
      <c r="C4420" s="4" t="s">
        <v>13</v>
      </c>
      <c r="D4420" s="4" t="s">
        <v>10</v>
      </c>
    </row>
    <row r="4421" spans="1:9">
      <c r="A4421" t="n">
        <v>35501</v>
      </c>
      <c r="B4421" s="28" t="n">
        <v>45</v>
      </c>
      <c r="C4421" s="7" t="n">
        <v>7</v>
      </c>
      <c r="D4421" s="7" t="n">
        <v>255</v>
      </c>
    </row>
    <row r="4422" spans="1:9">
      <c r="A4422" t="s">
        <v>4</v>
      </c>
      <c r="B4422" s="4" t="s">
        <v>5</v>
      </c>
      <c r="C4422" s="4" t="s">
        <v>10</v>
      </c>
    </row>
    <row r="4423" spans="1:9">
      <c r="A4423" t="n">
        <v>35505</v>
      </c>
      <c r="B4423" s="37" t="n">
        <v>16</v>
      </c>
      <c r="C4423" s="7" t="n">
        <v>500</v>
      </c>
    </row>
    <row r="4424" spans="1:9">
      <c r="A4424" t="s">
        <v>4</v>
      </c>
      <c r="B4424" s="4" t="s">
        <v>5</v>
      </c>
      <c r="C4424" s="4" t="s">
        <v>13</v>
      </c>
      <c r="D4424" s="4" t="s">
        <v>10</v>
      </c>
      <c r="E4424" s="4" t="s">
        <v>28</v>
      </c>
    </row>
    <row r="4425" spans="1:9">
      <c r="A4425" t="n">
        <v>35508</v>
      </c>
      <c r="B4425" s="34" t="n">
        <v>58</v>
      </c>
      <c r="C4425" s="7" t="n">
        <v>101</v>
      </c>
      <c r="D4425" s="7" t="n">
        <v>500</v>
      </c>
      <c r="E4425" s="7" t="n">
        <v>1</v>
      </c>
    </row>
    <row r="4426" spans="1:9">
      <c r="A4426" t="s">
        <v>4</v>
      </c>
      <c r="B4426" s="4" t="s">
        <v>5</v>
      </c>
      <c r="C4426" s="4" t="s">
        <v>13</v>
      </c>
      <c r="D4426" s="4" t="s">
        <v>10</v>
      </c>
    </row>
    <row r="4427" spans="1:9">
      <c r="A4427" t="n">
        <v>35516</v>
      </c>
      <c r="B4427" s="34" t="n">
        <v>58</v>
      </c>
      <c r="C4427" s="7" t="n">
        <v>254</v>
      </c>
      <c r="D4427" s="7" t="n">
        <v>0</v>
      </c>
    </row>
    <row r="4428" spans="1:9">
      <c r="A4428" t="s">
        <v>4</v>
      </c>
      <c r="B4428" s="4" t="s">
        <v>5</v>
      </c>
      <c r="C4428" s="4" t="s">
        <v>13</v>
      </c>
      <c r="D4428" s="4" t="s">
        <v>10</v>
      </c>
      <c r="E4428" s="4" t="s">
        <v>13</v>
      </c>
    </row>
    <row r="4429" spans="1:9">
      <c r="A4429" t="n">
        <v>35520</v>
      </c>
      <c r="B4429" s="11" t="n">
        <v>39</v>
      </c>
      <c r="C4429" s="7" t="n">
        <v>14</v>
      </c>
      <c r="D4429" s="7" t="n">
        <v>65533</v>
      </c>
      <c r="E4429" s="7" t="n">
        <v>103</v>
      </c>
    </row>
    <row r="4430" spans="1:9">
      <c r="A4430" t="s">
        <v>4</v>
      </c>
      <c r="B4430" s="4" t="s">
        <v>5</v>
      </c>
      <c r="C4430" s="4" t="s">
        <v>13</v>
      </c>
      <c r="D4430" s="4" t="s">
        <v>6</v>
      </c>
      <c r="E4430" s="4" t="s">
        <v>10</v>
      </c>
    </row>
    <row r="4431" spans="1:9">
      <c r="A4431" t="n">
        <v>35525</v>
      </c>
      <c r="B4431" s="12" t="n">
        <v>94</v>
      </c>
      <c r="C4431" s="7" t="n">
        <v>1</v>
      </c>
      <c r="D4431" s="7" t="s">
        <v>26</v>
      </c>
      <c r="E4431" s="7" t="n">
        <v>1</v>
      </c>
    </row>
    <row r="4432" spans="1:9">
      <c r="A4432" t="s">
        <v>4</v>
      </c>
      <c r="B4432" s="4" t="s">
        <v>5</v>
      </c>
      <c r="C4432" s="4" t="s">
        <v>13</v>
      </c>
      <c r="D4432" s="4" t="s">
        <v>6</v>
      </c>
      <c r="E4432" s="4" t="s">
        <v>10</v>
      </c>
    </row>
    <row r="4433" spans="1:5">
      <c r="A4433" t="n">
        <v>35536</v>
      </c>
      <c r="B4433" s="12" t="n">
        <v>94</v>
      </c>
      <c r="C4433" s="7" t="n">
        <v>1</v>
      </c>
      <c r="D4433" s="7" t="s">
        <v>26</v>
      </c>
      <c r="E4433" s="7" t="n">
        <v>2</v>
      </c>
    </row>
    <row r="4434" spans="1:5">
      <c r="A4434" t="s">
        <v>4</v>
      </c>
      <c r="B4434" s="4" t="s">
        <v>5</v>
      </c>
      <c r="C4434" s="4" t="s">
        <v>13</v>
      </c>
      <c r="D4434" s="4" t="s">
        <v>6</v>
      </c>
      <c r="E4434" s="4" t="s">
        <v>10</v>
      </c>
    </row>
    <row r="4435" spans="1:5">
      <c r="A4435" t="n">
        <v>35547</v>
      </c>
      <c r="B4435" s="12" t="n">
        <v>94</v>
      </c>
      <c r="C4435" s="7" t="n">
        <v>0</v>
      </c>
      <c r="D4435" s="7" t="s">
        <v>26</v>
      </c>
      <c r="E4435" s="7" t="n">
        <v>4</v>
      </c>
    </row>
    <row r="4436" spans="1:5">
      <c r="A4436" t="s">
        <v>4</v>
      </c>
      <c r="B4436" s="4" t="s">
        <v>5</v>
      </c>
      <c r="C4436" s="4" t="s">
        <v>13</v>
      </c>
      <c r="D4436" s="4" t="s">
        <v>10</v>
      </c>
    </row>
    <row r="4437" spans="1:5">
      <c r="A4437" t="n">
        <v>35558</v>
      </c>
      <c r="B4437" s="34" t="n">
        <v>58</v>
      </c>
      <c r="C4437" s="7" t="n">
        <v>255</v>
      </c>
      <c r="D4437" s="7" t="n">
        <v>0</v>
      </c>
    </row>
    <row r="4438" spans="1:5">
      <c r="A4438" t="s">
        <v>4</v>
      </c>
      <c r="B4438" s="4" t="s">
        <v>5</v>
      </c>
      <c r="C4438" s="4" t="s">
        <v>10</v>
      </c>
    </row>
    <row r="4439" spans="1:5">
      <c r="A4439" t="n">
        <v>35562</v>
      </c>
      <c r="B4439" s="37" t="n">
        <v>16</v>
      </c>
      <c r="C4439" s="7" t="n">
        <v>500</v>
      </c>
    </row>
    <row r="4440" spans="1:5">
      <c r="A4440" t="s">
        <v>4</v>
      </c>
      <c r="B4440" s="4" t="s">
        <v>5</v>
      </c>
      <c r="C4440" s="4" t="s">
        <v>13</v>
      </c>
      <c r="D4440" s="4" t="s">
        <v>10</v>
      </c>
      <c r="E4440" s="4" t="s">
        <v>28</v>
      </c>
    </row>
    <row r="4441" spans="1:5">
      <c r="A4441" t="n">
        <v>35565</v>
      </c>
      <c r="B4441" s="34" t="n">
        <v>58</v>
      </c>
      <c r="C4441" s="7" t="n">
        <v>0</v>
      </c>
      <c r="D4441" s="7" t="n">
        <v>300</v>
      </c>
      <c r="E4441" s="7" t="n">
        <v>0.300000011920929</v>
      </c>
    </row>
    <row r="4442" spans="1:5">
      <c r="A4442" t="s">
        <v>4</v>
      </c>
      <c r="B4442" s="4" t="s">
        <v>5</v>
      </c>
      <c r="C4442" s="4" t="s">
        <v>13</v>
      </c>
      <c r="D4442" s="4" t="s">
        <v>10</v>
      </c>
    </row>
    <row r="4443" spans="1:5">
      <c r="A4443" t="n">
        <v>35573</v>
      </c>
      <c r="B4443" s="34" t="n">
        <v>58</v>
      </c>
      <c r="C4443" s="7" t="n">
        <v>255</v>
      </c>
      <c r="D4443" s="7" t="n">
        <v>0</v>
      </c>
    </row>
    <row r="4444" spans="1:5">
      <c r="A4444" t="s">
        <v>4</v>
      </c>
      <c r="B4444" s="4" t="s">
        <v>5</v>
      </c>
      <c r="C4444" s="4" t="s">
        <v>13</v>
      </c>
      <c r="D4444" s="4" t="s">
        <v>10</v>
      </c>
      <c r="E4444" s="4" t="s">
        <v>10</v>
      </c>
      <c r="F4444" s="4" t="s">
        <v>10</v>
      </c>
      <c r="G4444" s="4" t="s">
        <v>10</v>
      </c>
      <c r="H4444" s="4" t="s">
        <v>13</v>
      </c>
    </row>
    <row r="4445" spans="1:5">
      <c r="A4445" t="n">
        <v>35577</v>
      </c>
      <c r="B4445" s="30" t="n">
        <v>25</v>
      </c>
      <c r="C4445" s="7" t="n">
        <v>5</v>
      </c>
      <c r="D4445" s="7" t="n">
        <v>65535</v>
      </c>
      <c r="E4445" s="7" t="n">
        <v>65535</v>
      </c>
      <c r="F4445" s="7" t="n">
        <v>65535</v>
      </c>
      <c r="G4445" s="7" t="n">
        <v>65535</v>
      </c>
      <c r="H4445" s="7" t="n">
        <v>0</v>
      </c>
    </row>
    <row r="4446" spans="1:5">
      <c r="A4446" t="s">
        <v>4</v>
      </c>
      <c r="B4446" s="4" t="s">
        <v>5</v>
      </c>
      <c r="C4446" s="4" t="s">
        <v>13</v>
      </c>
      <c r="D4446" s="4" t="s">
        <v>10</v>
      </c>
      <c r="E4446" s="4" t="s">
        <v>28</v>
      </c>
      <c r="F4446" s="4" t="s">
        <v>10</v>
      </c>
      <c r="G4446" s="4" t="s">
        <v>9</v>
      </c>
      <c r="H4446" s="4" t="s">
        <v>9</v>
      </c>
      <c r="I4446" s="4" t="s">
        <v>10</v>
      </c>
      <c r="J4446" s="4" t="s">
        <v>10</v>
      </c>
      <c r="K4446" s="4" t="s">
        <v>9</v>
      </c>
      <c r="L4446" s="4" t="s">
        <v>9</v>
      </c>
      <c r="M4446" s="4" t="s">
        <v>9</v>
      </c>
      <c r="N4446" s="4" t="s">
        <v>9</v>
      </c>
      <c r="O4446" s="4" t="s">
        <v>6</v>
      </c>
    </row>
    <row r="4447" spans="1:5">
      <c r="A4447" t="n">
        <v>35588</v>
      </c>
      <c r="B4447" s="15" t="n">
        <v>50</v>
      </c>
      <c r="C4447" s="7" t="n">
        <v>0</v>
      </c>
      <c r="D4447" s="7" t="n">
        <v>12010</v>
      </c>
      <c r="E4447" s="7" t="n">
        <v>1</v>
      </c>
      <c r="F4447" s="7" t="n">
        <v>0</v>
      </c>
      <c r="G4447" s="7" t="n">
        <v>0</v>
      </c>
      <c r="H4447" s="7" t="n">
        <v>0</v>
      </c>
      <c r="I4447" s="7" t="n">
        <v>0</v>
      </c>
      <c r="J4447" s="7" t="n">
        <v>65533</v>
      </c>
      <c r="K4447" s="7" t="n">
        <v>0</v>
      </c>
      <c r="L4447" s="7" t="n">
        <v>0</v>
      </c>
      <c r="M4447" s="7" t="n">
        <v>0</v>
      </c>
      <c r="N4447" s="7" t="n">
        <v>0</v>
      </c>
      <c r="O4447" s="7" t="s">
        <v>12</v>
      </c>
    </row>
    <row r="4448" spans="1:5">
      <c r="A4448" t="s">
        <v>4</v>
      </c>
      <c r="B4448" s="4" t="s">
        <v>5</v>
      </c>
      <c r="C4448" s="4" t="s">
        <v>10</v>
      </c>
      <c r="D4448" s="4" t="s">
        <v>13</v>
      </c>
      <c r="E4448" s="4" t="s">
        <v>38</v>
      </c>
      <c r="F4448" s="4" t="s">
        <v>13</v>
      </c>
      <c r="G4448" s="4" t="s">
        <v>13</v>
      </c>
      <c r="H4448" s="4" t="s">
        <v>13</v>
      </c>
    </row>
    <row r="4449" spans="1:15">
      <c r="A4449" t="n">
        <v>35627</v>
      </c>
      <c r="B4449" s="31" t="n">
        <v>24</v>
      </c>
      <c r="C4449" s="7" t="n">
        <v>65533</v>
      </c>
      <c r="D4449" s="7" t="n">
        <v>11</v>
      </c>
      <c r="E4449" s="7" t="s">
        <v>321</v>
      </c>
      <c r="F4449" s="7" t="n">
        <v>6</v>
      </c>
      <c r="G4449" s="7" t="n">
        <v>2</v>
      </c>
      <c r="H4449" s="7" t="n">
        <v>0</v>
      </c>
    </row>
    <row r="4450" spans="1:15">
      <c r="A4450" t="s">
        <v>4</v>
      </c>
      <c r="B4450" s="4" t="s">
        <v>5</v>
      </c>
    </row>
    <row r="4451" spans="1:15">
      <c r="A4451" t="n">
        <v>35659</v>
      </c>
      <c r="B4451" s="32" t="n">
        <v>28</v>
      </c>
    </row>
    <row r="4452" spans="1:15">
      <c r="A4452" t="s">
        <v>4</v>
      </c>
      <c r="B4452" s="4" t="s">
        <v>5</v>
      </c>
      <c r="C4452" s="4" t="s">
        <v>13</v>
      </c>
    </row>
    <row r="4453" spans="1:15">
      <c r="A4453" t="n">
        <v>35660</v>
      </c>
      <c r="B4453" s="33" t="n">
        <v>27</v>
      </c>
      <c r="C4453" s="7" t="n">
        <v>0</v>
      </c>
    </row>
    <row r="4454" spans="1:15">
      <c r="A4454" t="s">
        <v>4</v>
      </c>
      <c r="B4454" s="4" t="s">
        <v>5</v>
      </c>
      <c r="C4454" s="4" t="s">
        <v>13</v>
      </c>
    </row>
    <row r="4455" spans="1:15">
      <c r="A4455" t="n">
        <v>35662</v>
      </c>
      <c r="B4455" s="33" t="n">
        <v>27</v>
      </c>
      <c r="C4455" s="7" t="n">
        <v>1</v>
      </c>
    </row>
    <row r="4456" spans="1:15">
      <c r="A4456" t="s">
        <v>4</v>
      </c>
      <c r="B4456" s="4" t="s">
        <v>5</v>
      </c>
      <c r="C4456" s="4" t="s">
        <v>13</v>
      </c>
      <c r="D4456" s="4" t="s">
        <v>10</v>
      </c>
      <c r="E4456" s="4" t="s">
        <v>10</v>
      </c>
      <c r="F4456" s="4" t="s">
        <v>10</v>
      </c>
      <c r="G4456" s="4" t="s">
        <v>10</v>
      </c>
      <c r="H4456" s="4" t="s">
        <v>13</v>
      </c>
    </row>
    <row r="4457" spans="1:15">
      <c r="A4457" t="n">
        <v>35664</v>
      </c>
      <c r="B4457" s="30" t="n">
        <v>25</v>
      </c>
      <c r="C4457" s="7" t="n">
        <v>5</v>
      </c>
      <c r="D4457" s="7" t="n">
        <v>65535</v>
      </c>
      <c r="E4457" s="7" t="n">
        <v>65535</v>
      </c>
      <c r="F4457" s="7" t="n">
        <v>65535</v>
      </c>
      <c r="G4457" s="7" t="n">
        <v>65535</v>
      </c>
      <c r="H4457" s="7" t="n">
        <v>0</v>
      </c>
    </row>
    <row r="4458" spans="1:15">
      <c r="A4458" t="s">
        <v>4</v>
      </c>
      <c r="B4458" s="4" t="s">
        <v>5</v>
      </c>
      <c r="C4458" s="4" t="s">
        <v>13</v>
      </c>
      <c r="D4458" s="4" t="s">
        <v>10</v>
      </c>
      <c r="E4458" s="4" t="s">
        <v>9</v>
      </c>
    </row>
    <row r="4459" spans="1:15">
      <c r="A4459" t="n">
        <v>35675</v>
      </c>
      <c r="B4459" s="74" t="n">
        <v>101</v>
      </c>
      <c r="C4459" s="7" t="n">
        <v>0</v>
      </c>
      <c r="D4459" s="7" t="n">
        <v>3200</v>
      </c>
      <c r="E4459" s="7" t="n">
        <v>1</v>
      </c>
    </row>
    <row r="4460" spans="1:15">
      <c r="A4460" t="s">
        <v>4</v>
      </c>
      <c r="B4460" s="4" t="s">
        <v>5</v>
      </c>
      <c r="C4460" s="4" t="s">
        <v>13</v>
      </c>
      <c r="D4460" s="4" t="s">
        <v>10</v>
      </c>
      <c r="E4460" s="4" t="s">
        <v>9</v>
      </c>
    </row>
    <row r="4461" spans="1:15">
      <c r="A4461" t="n">
        <v>35683</v>
      </c>
      <c r="B4461" s="74" t="n">
        <v>101</v>
      </c>
      <c r="C4461" s="7" t="n">
        <v>0</v>
      </c>
      <c r="D4461" s="7" t="n">
        <v>1200</v>
      </c>
      <c r="E4461" s="7" t="n">
        <v>1</v>
      </c>
    </row>
    <row r="4462" spans="1:15">
      <c r="A4462" t="s">
        <v>4</v>
      </c>
      <c r="B4462" s="4" t="s">
        <v>5</v>
      </c>
      <c r="C4462" s="4" t="s">
        <v>13</v>
      </c>
      <c r="D4462" s="4" t="s">
        <v>10</v>
      </c>
      <c r="E4462" s="4" t="s">
        <v>9</v>
      </c>
    </row>
    <row r="4463" spans="1:15">
      <c r="A4463" t="n">
        <v>35691</v>
      </c>
      <c r="B4463" s="74" t="n">
        <v>101</v>
      </c>
      <c r="C4463" s="7" t="n">
        <v>0</v>
      </c>
      <c r="D4463" s="7" t="n">
        <v>400</v>
      </c>
      <c r="E4463" s="7" t="n">
        <v>1</v>
      </c>
    </row>
    <row r="4464" spans="1:15">
      <c r="A4464" t="s">
        <v>4</v>
      </c>
      <c r="B4464" s="4" t="s">
        <v>5</v>
      </c>
      <c r="C4464" s="4" t="s">
        <v>13</v>
      </c>
      <c r="D4464" s="4" t="s">
        <v>10</v>
      </c>
      <c r="E4464" s="4" t="s">
        <v>9</v>
      </c>
    </row>
    <row r="4465" spans="1:8">
      <c r="A4465" t="n">
        <v>35699</v>
      </c>
      <c r="B4465" s="74" t="n">
        <v>101</v>
      </c>
      <c r="C4465" s="7" t="n">
        <v>0</v>
      </c>
      <c r="D4465" s="7" t="n">
        <v>550</v>
      </c>
      <c r="E4465" s="7" t="n">
        <v>1</v>
      </c>
    </row>
    <row r="4466" spans="1:8">
      <c r="A4466" t="s">
        <v>4</v>
      </c>
      <c r="B4466" s="4" t="s">
        <v>5</v>
      </c>
      <c r="C4466" s="4" t="s">
        <v>13</v>
      </c>
      <c r="D4466" s="4" t="s">
        <v>10</v>
      </c>
      <c r="E4466" s="4" t="s">
        <v>9</v>
      </c>
    </row>
    <row r="4467" spans="1:8">
      <c r="A4467" t="n">
        <v>35707</v>
      </c>
      <c r="B4467" s="74" t="n">
        <v>101</v>
      </c>
      <c r="C4467" s="7" t="n">
        <v>0</v>
      </c>
      <c r="D4467" s="7" t="n">
        <v>0</v>
      </c>
      <c r="E4467" s="7" t="n">
        <v>5</v>
      </c>
    </row>
    <row r="4468" spans="1:8">
      <c r="A4468" t="s">
        <v>4</v>
      </c>
      <c r="B4468" s="4" t="s">
        <v>5</v>
      </c>
      <c r="C4468" s="4" t="s">
        <v>13</v>
      </c>
      <c r="D4468" s="4" t="s">
        <v>10</v>
      </c>
      <c r="E4468" s="4" t="s">
        <v>9</v>
      </c>
    </row>
    <row r="4469" spans="1:8">
      <c r="A4469" t="n">
        <v>35715</v>
      </c>
      <c r="B4469" s="74" t="n">
        <v>101</v>
      </c>
      <c r="C4469" s="7" t="n">
        <v>0</v>
      </c>
      <c r="D4469" s="7" t="n">
        <v>1</v>
      </c>
      <c r="E4469" s="7" t="n">
        <v>3</v>
      </c>
    </row>
    <row r="4470" spans="1:8">
      <c r="A4470" t="s">
        <v>4</v>
      </c>
      <c r="B4470" s="4" t="s">
        <v>5</v>
      </c>
      <c r="C4470" s="4" t="s">
        <v>13</v>
      </c>
      <c r="D4470" s="4" t="s">
        <v>10</v>
      </c>
      <c r="E4470" s="4" t="s">
        <v>9</v>
      </c>
    </row>
    <row r="4471" spans="1:8">
      <c r="A4471" t="n">
        <v>35723</v>
      </c>
      <c r="B4471" s="74" t="n">
        <v>101</v>
      </c>
      <c r="C4471" s="7" t="n">
        <v>0</v>
      </c>
      <c r="D4471" s="7" t="n">
        <v>3</v>
      </c>
      <c r="E4471" s="7" t="n">
        <v>3</v>
      </c>
    </row>
    <row r="4472" spans="1:8">
      <c r="A4472" t="s">
        <v>4</v>
      </c>
      <c r="B4472" s="4" t="s">
        <v>5</v>
      </c>
      <c r="C4472" s="4" t="s">
        <v>13</v>
      </c>
      <c r="D4472" s="4" t="s">
        <v>10</v>
      </c>
      <c r="E4472" s="4" t="s">
        <v>9</v>
      </c>
    </row>
    <row r="4473" spans="1:8">
      <c r="A4473" t="n">
        <v>35731</v>
      </c>
      <c r="B4473" s="74" t="n">
        <v>101</v>
      </c>
      <c r="C4473" s="7" t="n">
        <v>0</v>
      </c>
      <c r="D4473" s="7" t="n">
        <v>6</v>
      </c>
      <c r="E4473" s="7" t="n">
        <v>3</v>
      </c>
    </row>
    <row r="4474" spans="1:8">
      <c r="A4474" t="s">
        <v>4</v>
      </c>
      <c r="B4474" s="4" t="s">
        <v>5</v>
      </c>
      <c r="C4474" s="4" t="s">
        <v>13</v>
      </c>
      <c r="D4474" s="4" t="s">
        <v>10</v>
      </c>
      <c r="E4474" s="4" t="s">
        <v>9</v>
      </c>
    </row>
    <row r="4475" spans="1:8">
      <c r="A4475" t="n">
        <v>35739</v>
      </c>
      <c r="B4475" s="74" t="n">
        <v>101</v>
      </c>
      <c r="C4475" s="7" t="n">
        <v>0</v>
      </c>
      <c r="D4475" s="7" t="n">
        <v>24</v>
      </c>
      <c r="E4475" s="7" t="n">
        <v>5</v>
      </c>
    </row>
    <row r="4476" spans="1:8">
      <c r="A4476" t="s">
        <v>4</v>
      </c>
      <c r="B4476" s="4" t="s">
        <v>5</v>
      </c>
      <c r="C4476" s="4" t="s">
        <v>13</v>
      </c>
      <c r="D4476" s="4" t="s">
        <v>10</v>
      </c>
      <c r="E4476" s="4" t="s">
        <v>28</v>
      </c>
    </row>
    <row r="4477" spans="1:8">
      <c r="A4477" t="n">
        <v>35747</v>
      </c>
      <c r="B4477" s="34" t="n">
        <v>58</v>
      </c>
      <c r="C4477" s="7" t="n">
        <v>100</v>
      </c>
      <c r="D4477" s="7" t="n">
        <v>300</v>
      </c>
      <c r="E4477" s="7" t="n">
        <v>0.300000011920929</v>
      </c>
    </row>
    <row r="4478" spans="1:8">
      <c r="A4478" t="s">
        <v>4</v>
      </c>
      <c r="B4478" s="4" t="s">
        <v>5</v>
      </c>
      <c r="C4478" s="4" t="s">
        <v>13</v>
      </c>
      <c r="D4478" s="4" t="s">
        <v>10</v>
      </c>
    </row>
    <row r="4479" spans="1:8">
      <c r="A4479" t="n">
        <v>35755</v>
      </c>
      <c r="B4479" s="34" t="n">
        <v>58</v>
      </c>
      <c r="C4479" s="7" t="n">
        <v>255</v>
      </c>
      <c r="D4479" s="7" t="n">
        <v>0</v>
      </c>
    </row>
    <row r="4480" spans="1:8">
      <c r="A4480" t="s">
        <v>4</v>
      </c>
      <c r="B4480" s="4" t="s">
        <v>5</v>
      </c>
      <c r="C4480" s="4" t="s">
        <v>13</v>
      </c>
      <c r="D4480" s="4" t="s">
        <v>10</v>
      </c>
      <c r="E4480" s="4" t="s">
        <v>6</v>
      </c>
    </row>
    <row r="4481" spans="1:5">
      <c r="A4481" t="n">
        <v>35759</v>
      </c>
      <c r="B4481" s="36" t="n">
        <v>51</v>
      </c>
      <c r="C4481" s="7" t="n">
        <v>4</v>
      </c>
      <c r="D4481" s="7" t="n">
        <v>0</v>
      </c>
      <c r="E4481" s="7" t="s">
        <v>322</v>
      </c>
    </row>
    <row r="4482" spans="1:5">
      <c r="A4482" t="s">
        <v>4</v>
      </c>
      <c r="B4482" s="4" t="s">
        <v>5</v>
      </c>
      <c r="C4482" s="4" t="s">
        <v>10</v>
      </c>
    </row>
    <row r="4483" spans="1:5">
      <c r="A4483" t="n">
        <v>35773</v>
      </c>
      <c r="B4483" s="37" t="n">
        <v>16</v>
      </c>
      <c r="C4483" s="7" t="n">
        <v>0</v>
      </c>
    </row>
    <row r="4484" spans="1:5">
      <c r="A4484" t="s">
        <v>4</v>
      </c>
      <c r="B4484" s="4" t="s">
        <v>5</v>
      </c>
      <c r="C4484" s="4" t="s">
        <v>10</v>
      </c>
      <c r="D4484" s="4" t="s">
        <v>38</v>
      </c>
      <c r="E4484" s="4" t="s">
        <v>13</v>
      </c>
      <c r="F4484" s="4" t="s">
        <v>13</v>
      </c>
      <c r="G4484" s="4" t="s">
        <v>38</v>
      </c>
      <c r="H4484" s="4" t="s">
        <v>13</v>
      </c>
      <c r="I4484" s="4" t="s">
        <v>13</v>
      </c>
      <c r="J4484" s="4" t="s">
        <v>38</v>
      </c>
      <c r="K4484" s="4" t="s">
        <v>13</v>
      </c>
      <c r="L4484" s="4" t="s">
        <v>13</v>
      </c>
    </row>
    <row r="4485" spans="1:5">
      <c r="A4485" t="n">
        <v>35776</v>
      </c>
      <c r="B4485" s="38" t="n">
        <v>26</v>
      </c>
      <c r="C4485" s="7" t="n">
        <v>0</v>
      </c>
      <c r="D4485" s="7" t="s">
        <v>323</v>
      </c>
      <c r="E4485" s="7" t="n">
        <v>2</v>
      </c>
      <c r="F4485" s="7" t="n">
        <v>3</v>
      </c>
      <c r="G4485" s="7" t="s">
        <v>324</v>
      </c>
      <c r="H4485" s="7" t="n">
        <v>2</v>
      </c>
      <c r="I4485" s="7" t="n">
        <v>3</v>
      </c>
      <c r="J4485" s="7" t="s">
        <v>325</v>
      </c>
      <c r="K4485" s="7" t="n">
        <v>2</v>
      </c>
      <c r="L4485" s="7" t="n">
        <v>0</v>
      </c>
    </row>
    <row r="4486" spans="1:5">
      <c r="A4486" t="s">
        <v>4</v>
      </c>
      <c r="B4486" s="4" t="s">
        <v>5</v>
      </c>
    </row>
    <row r="4487" spans="1:5">
      <c r="A4487" t="n">
        <v>35935</v>
      </c>
      <c r="B4487" s="32" t="n">
        <v>28</v>
      </c>
    </row>
    <row r="4488" spans="1:5">
      <c r="A4488" t="s">
        <v>4</v>
      </c>
      <c r="B4488" s="4" t="s">
        <v>5</v>
      </c>
      <c r="C4488" s="4" t="s">
        <v>13</v>
      </c>
      <c r="D4488" s="4" t="s">
        <v>10</v>
      </c>
      <c r="E4488" s="4" t="s">
        <v>28</v>
      </c>
    </row>
    <row r="4489" spans="1:5">
      <c r="A4489" t="n">
        <v>35936</v>
      </c>
      <c r="B4489" s="34" t="n">
        <v>58</v>
      </c>
      <c r="C4489" s="7" t="n">
        <v>0</v>
      </c>
      <c r="D4489" s="7" t="n">
        <v>1000</v>
      </c>
      <c r="E4489" s="7" t="n">
        <v>1</v>
      </c>
    </row>
    <row r="4490" spans="1:5">
      <c r="A4490" t="s">
        <v>4</v>
      </c>
      <c r="B4490" s="4" t="s">
        <v>5</v>
      </c>
      <c r="C4490" s="4" t="s">
        <v>13</v>
      </c>
      <c r="D4490" s="4" t="s">
        <v>10</v>
      </c>
    </row>
    <row r="4491" spans="1:5">
      <c r="A4491" t="n">
        <v>35944</v>
      </c>
      <c r="B4491" s="34" t="n">
        <v>58</v>
      </c>
      <c r="C4491" s="7" t="n">
        <v>255</v>
      </c>
      <c r="D4491" s="7" t="n">
        <v>0</v>
      </c>
    </row>
    <row r="4492" spans="1:5">
      <c r="A4492" t="s">
        <v>4</v>
      </c>
      <c r="B4492" s="4" t="s">
        <v>5</v>
      </c>
      <c r="C4492" s="4" t="s">
        <v>10</v>
      </c>
    </row>
    <row r="4493" spans="1:5">
      <c r="A4493" t="n">
        <v>35948</v>
      </c>
      <c r="B4493" s="24" t="n">
        <v>12</v>
      </c>
      <c r="C4493" s="7" t="n">
        <v>8352</v>
      </c>
    </row>
    <row r="4494" spans="1:5">
      <c r="A4494" t="s">
        <v>4</v>
      </c>
      <c r="B4494" s="4" t="s">
        <v>5</v>
      </c>
      <c r="C4494" s="4" t="s">
        <v>13</v>
      </c>
      <c r="D4494" s="4" t="s">
        <v>6</v>
      </c>
    </row>
    <row r="4495" spans="1:5">
      <c r="A4495" t="n">
        <v>35951</v>
      </c>
      <c r="B4495" s="9" t="n">
        <v>2</v>
      </c>
      <c r="C4495" s="7" t="n">
        <v>10</v>
      </c>
      <c r="D4495" s="7" t="s">
        <v>326</v>
      </c>
    </row>
    <row r="4496" spans="1:5">
      <c r="A4496" t="s">
        <v>4</v>
      </c>
      <c r="B4496" s="4" t="s">
        <v>5</v>
      </c>
      <c r="C4496" s="4" t="s">
        <v>13</v>
      </c>
      <c r="D4496" s="50" t="s">
        <v>63</v>
      </c>
      <c r="E4496" s="4" t="s">
        <v>5</v>
      </c>
      <c r="F4496" s="4" t="s">
        <v>13</v>
      </c>
      <c r="G4496" s="4" t="s">
        <v>10</v>
      </c>
      <c r="H4496" s="4" t="s">
        <v>13</v>
      </c>
      <c r="I4496" s="50" t="s">
        <v>64</v>
      </c>
      <c r="J4496" s="4" t="s">
        <v>13</v>
      </c>
      <c r="K4496" s="4" t="s">
        <v>9</v>
      </c>
      <c r="L4496" s="4" t="s">
        <v>13</v>
      </c>
      <c r="M4496" s="4" t="s">
        <v>13</v>
      </c>
      <c r="N4496" s="4" t="s">
        <v>27</v>
      </c>
    </row>
    <row r="4497" spans="1:14">
      <c r="A4497" t="n">
        <v>35968</v>
      </c>
      <c r="B4497" s="13" t="n">
        <v>5</v>
      </c>
      <c r="C4497" s="7" t="n">
        <v>28</v>
      </c>
      <c r="D4497" s="50" t="s">
        <v>3</v>
      </c>
      <c r="E4497" s="85" t="n">
        <v>102</v>
      </c>
      <c r="F4497" s="7" t="n">
        <v>7</v>
      </c>
      <c r="G4497" s="7" t="n">
        <v>0</v>
      </c>
      <c r="H4497" s="7" t="n">
        <v>0</v>
      </c>
      <c r="I4497" s="50" t="s">
        <v>3</v>
      </c>
      <c r="J4497" s="7" t="n">
        <v>0</v>
      </c>
      <c r="K4497" s="7" t="n">
        <v>9999</v>
      </c>
      <c r="L4497" s="7" t="n">
        <v>2</v>
      </c>
      <c r="M4497" s="7" t="n">
        <v>1</v>
      </c>
      <c r="N4497" s="14" t="n">
        <f t="normal" ca="1">A4501</f>
        <v>0</v>
      </c>
    </row>
    <row r="4498" spans="1:14">
      <c r="A4498" t="s">
        <v>4</v>
      </c>
      <c r="B4498" s="4" t="s">
        <v>5</v>
      </c>
      <c r="C4498" s="4" t="s">
        <v>13</v>
      </c>
      <c r="D4498" s="4" t="s">
        <v>10</v>
      </c>
      <c r="E4498" s="4" t="s">
        <v>10</v>
      </c>
      <c r="F4498" s="4" t="s">
        <v>13</v>
      </c>
    </row>
    <row r="4499" spans="1:14">
      <c r="A4499" t="n">
        <v>35986</v>
      </c>
      <c r="B4499" s="85" t="n">
        <v>102</v>
      </c>
      <c r="C4499" s="7" t="n">
        <v>0</v>
      </c>
      <c r="D4499" s="7" t="n">
        <v>0</v>
      </c>
      <c r="E4499" s="7" t="n">
        <v>1200</v>
      </c>
      <c r="F4499" s="7" t="n">
        <v>0</v>
      </c>
    </row>
    <row r="4500" spans="1:14">
      <c r="A4500" t="s">
        <v>4</v>
      </c>
      <c r="B4500" s="4" t="s">
        <v>5</v>
      </c>
      <c r="C4500" s="4" t="s">
        <v>13</v>
      </c>
      <c r="D4500" s="50" t="s">
        <v>63</v>
      </c>
      <c r="E4500" s="4" t="s">
        <v>5</v>
      </c>
      <c r="F4500" s="4" t="s">
        <v>13</v>
      </c>
      <c r="G4500" s="4" t="s">
        <v>10</v>
      </c>
      <c r="H4500" s="4" t="s">
        <v>13</v>
      </c>
      <c r="I4500" s="50" t="s">
        <v>64</v>
      </c>
      <c r="J4500" s="4" t="s">
        <v>13</v>
      </c>
      <c r="K4500" s="4" t="s">
        <v>9</v>
      </c>
      <c r="L4500" s="4" t="s">
        <v>13</v>
      </c>
      <c r="M4500" s="4" t="s">
        <v>13</v>
      </c>
      <c r="N4500" s="4" t="s">
        <v>27</v>
      </c>
    </row>
    <row r="4501" spans="1:14">
      <c r="A4501" t="n">
        <v>35993</v>
      </c>
      <c r="B4501" s="13" t="n">
        <v>5</v>
      </c>
      <c r="C4501" s="7" t="n">
        <v>28</v>
      </c>
      <c r="D4501" s="50" t="s">
        <v>3</v>
      </c>
      <c r="E4501" s="85" t="n">
        <v>102</v>
      </c>
      <c r="F4501" s="7" t="n">
        <v>7</v>
      </c>
      <c r="G4501" s="7" t="n">
        <v>0</v>
      </c>
      <c r="H4501" s="7" t="n">
        <v>1</v>
      </c>
      <c r="I4501" s="50" t="s">
        <v>3</v>
      </c>
      <c r="J4501" s="7" t="n">
        <v>0</v>
      </c>
      <c r="K4501" s="7" t="n">
        <v>9999</v>
      </c>
      <c r="L4501" s="7" t="n">
        <v>2</v>
      </c>
      <c r="M4501" s="7" t="n">
        <v>1</v>
      </c>
      <c r="N4501" s="14" t="n">
        <f t="normal" ca="1">A4505</f>
        <v>0</v>
      </c>
    </row>
    <row r="4502" spans="1:14">
      <c r="A4502" t="s">
        <v>4</v>
      </c>
      <c r="B4502" s="4" t="s">
        <v>5</v>
      </c>
      <c r="C4502" s="4" t="s">
        <v>13</v>
      </c>
      <c r="D4502" s="4" t="s">
        <v>10</v>
      </c>
      <c r="E4502" s="4" t="s">
        <v>10</v>
      </c>
      <c r="F4502" s="4" t="s">
        <v>13</v>
      </c>
    </row>
    <row r="4503" spans="1:14">
      <c r="A4503" t="n">
        <v>36011</v>
      </c>
      <c r="B4503" s="85" t="n">
        <v>102</v>
      </c>
      <c r="C4503" s="7" t="n">
        <v>0</v>
      </c>
      <c r="D4503" s="7" t="n">
        <v>0</v>
      </c>
      <c r="E4503" s="7" t="n">
        <v>400</v>
      </c>
      <c r="F4503" s="7" t="n">
        <v>1</v>
      </c>
    </row>
    <row r="4504" spans="1:14">
      <c r="A4504" t="s">
        <v>4</v>
      </c>
      <c r="B4504" s="4" t="s">
        <v>5</v>
      </c>
      <c r="C4504" s="4" t="s">
        <v>13</v>
      </c>
      <c r="D4504" s="50" t="s">
        <v>63</v>
      </c>
      <c r="E4504" s="4" t="s">
        <v>5</v>
      </c>
      <c r="F4504" s="4" t="s">
        <v>13</v>
      </c>
      <c r="G4504" s="4" t="s">
        <v>10</v>
      </c>
      <c r="H4504" s="4" t="s">
        <v>13</v>
      </c>
      <c r="I4504" s="50" t="s">
        <v>64</v>
      </c>
      <c r="J4504" s="4" t="s">
        <v>13</v>
      </c>
      <c r="K4504" s="4" t="s">
        <v>9</v>
      </c>
      <c r="L4504" s="4" t="s">
        <v>13</v>
      </c>
      <c r="M4504" s="4" t="s">
        <v>13</v>
      </c>
      <c r="N4504" s="4" t="s">
        <v>27</v>
      </c>
    </row>
    <row r="4505" spans="1:14">
      <c r="A4505" t="n">
        <v>36018</v>
      </c>
      <c r="B4505" s="13" t="n">
        <v>5</v>
      </c>
      <c r="C4505" s="7" t="n">
        <v>28</v>
      </c>
      <c r="D4505" s="50" t="s">
        <v>3</v>
      </c>
      <c r="E4505" s="85" t="n">
        <v>102</v>
      </c>
      <c r="F4505" s="7" t="n">
        <v>7</v>
      </c>
      <c r="G4505" s="7" t="n">
        <v>0</v>
      </c>
      <c r="H4505" s="7" t="n">
        <v>2</v>
      </c>
      <c r="I4505" s="50" t="s">
        <v>3</v>
      </c>
      <c r="J4505" s="7" t="n">
        <v>0</v>
      </c>
      <c r="K4505" s="7" t="n">
        <v>9999</v>
      </c>
      <c r="L4505" s="7" t="n">
        <v>2</v>
      </c>
      <c r="M4505" s="7" t="n">
        <v>1</v>
      </c>
      <c r="N4505" s="14" t="n">
        <f t="normal" ca="1">A4509</f>
        <v>0</v>
      </c>
    </row>
    <row r="4506" spans="1:14">
      <c r="A4506" t="s">
        <v>4</v>
      </c>
      <c r="B4506" s="4" t="s">
        <v>5</v>
      </c>
      <c r="C4506" s="4" t="s">
        <v>13</v>
      </c>
      <c r="D4506" s="4" t="s">
        <v>10</v>
      </c>
      <c r="E4506" s="4" t="s">
        <v>10</v>
      </c>
      <c r="F4506" s="4" t="s">
        <v>13</v>
      </c>
    </row>
    <row r="4507" spans="1:14">
      <c r="A4507" t="n">
        <v>36036</v>
      </c>
      <c r="B4507" s="85" t="n">
        <v>102</v>
      </c>
      <c r="C4507" s="7" t="n">
        <v>0</v>
      </c>
      <c r="D4507" s="7" t="n">
        <v>0</v>
      </c>
      <c r="E4507" s="7" t="n">
        <v>550</v>
      </c>
      <c r="F4507" s="7" t="n">
        <v>2</v>
      </c>
    </row>
    <row r="4508" spans="1:14">
      <c r="A4508" t="s">
        <v>4</v>
      </c>
      <c r="B4508" s="4" t="s">
        <v>5</v>
      </c>
      <c r="C4508" s="4" t="s">
        <v>9</v>
      </c>
    </row>
    <row r="4509" spans="1:14">
      <c r="A4509" t="n">
        <v>36043</v>
      </c>
      <c r="B4509" s="39" t="n">
        <v>15</v>
      </c>
      <c r="C4509" s="7" t="n">
        <v>8</v>
      </c>
    </row>
    <row r="4510" spans="1:14">
      <c r="A4510" t="s">
        <v>4</v>
      </c>
      <c r="B4510" s="4" t="s">
        <v>5</v>
      </c>
      <c r="C4510" s="4" t="s">
        <v>10</v>
      </c>
      <c r="D4510" s="4" t="s">
        <v>28</v>
      </c>
      <c r="E4510" s="4" t="s">
        <v>28</v>
      </c>
      <c r="F4510" s="4" t="s">
        <v>28</v>
      </c>
      <c r="G4510" s="4" t="s">
        <v>28</v>
      </c>
    </row>
    <row r="4511" spans="1:14">
      <c r="A4511" t="n">
        <v>36048</v>
      </c>
      <c r="B4511" s="26" t="n">
        <v>46</v>
      </c>
      <c r="C4511" s="7" t="n">
        <v>0</v>
      </c>
      <c r="D4511" s="7" t="n">
        <v>-68.5999984741211</v>
      </c>
      <c r="E4511" s="7" t="n">
        <v>35.3199996948242</v>
      </c>
      <c r="F4511" s="7" t="n">
        <v>125.919998168945</v>
      </c>
      <c r="G4511" s="7" t="n">
        <v>171.5</v>
      </c>
    </row>
    <row r="4512" spans="1:14">
      <c r="A4512" t="s">
        <v>4</v>
      </c>
      <c r="B4512" s="4" t="s">
        <v>5</v>
      </c>
      <c r="C4512" s="4" t="s">
        <v>13</v>
      </c>
      <c r="D4512" s="4" t="s">
        <v>13</v>
      </c>
      <c r="E4512" s="4" t="s">
        <v>28</v>
      </c>
      <c r="F4512" s="4" t="s">
        <v>28</v>
      </c>
      <c r="G4512" s="4" t="s">
        <v>28</v>
      </c>
      <c r="H4512" s="4" t="s">
        <v>10</v>
      </c>
      <c r="I4512" s="4" t="s">
        <v>13</v>
      </c>
    </row>
    <row r="4513" spans="1:14">
      <c r="A4513" t="n">
        <v>36067</v>
      </c>
      <c r="B4513" s="28" t="n">
        <v>45</v>
      </c>
      <c r="C4513" s="7" t="n">
        <v>4</v>
      </c>
      <c r="D4513" s="7" t="n">
        <v>3</v>
      </c>
      <c r="E4513" s="7" t="n">
        <v>13.2700004577637</v>
      </c>
      <c r="F4513" s="7" t="n">
        <v>20.8799991607666</v>
      </c>
      <c r="G4513" s="7" t="n">
        <v>0</v>
      </c>
      <c r="H4513" s="7" t="n">
        <v>0</v>
      </c>
      <c r="I4513" s="7" t="n">
        <v>0</v>
      </c>
    </row>
    <row r="4514" spans="1:14">
      <c r="A4514" t="s">
        <v>4</v>
      </c>
      <c r="B4514" s="4" t="s">
        <v>5</v>
      </c>
      <c r="C4514" s="4" t="s">
        <v>13</v>
      </c>
      <c r="D4514" s="4" t="s">
        <v>6</v>
      </c>
    </row>
    <row r="4515" spans="1:14">
      <c r="A4515" t="n">
        <v>36085</v>
      </c>
      <c r="B4515" s="9" t="n">
        <v>2</v>
      </c>
      <c r="C4515" s="7" t="n">
        <v>10</v>
      </c>
      <c r="D4515" s="7" t="s">
        <v>212</v>
      </c>
    </row>
    <row r="4516" spans="1:14">
      <c r="A4516" t="s">
        <v>4</v>
      </c>
      <c r="B4516" s="4" t="s">
        <v>5</v>
      </c>
      <c r="C4516" s="4" t="s">
        <v>10</v>
      </c>
    </row>
    <row r="4517" spans="1:14">
      <c r="A4517" t="n">
        <v>36100</v>
      </c>
      <c r="B4517" s="37" t="n">
        <v>16</v>
      </c>
      <c r="C4517" s="7" t="n">
        <v>0</v>
      </c>
    </row>
    <row r="4518" spans="1:14">
      <c r="A4518" t="s">
        <v>4</v>
      </c>
      <c r="B4518" s="4" t="s">
        <v>5</v>
      </c>
      <c r="C4518" s="4" t="s">
        <v>13</v>
      </c>
      <c r="D4518" s="4" t="s">
        <v>10</v>
      </c>
    </row>
    <row r="4519" spans="1:14">
      <c r="A4519" t="n">
        <v>36103</v>
      </c>
      <c r="B4519" s="34" t="n">
        <v>58</v>
      </c>
      <c r="C4519" s="7" t="n">
        <v>105</v>
      </c>
      <c r="D4519" s="7" t="n">
        <v>300</v>
      </c>
    </row>
    <row r="4520" spans="1:14">
      <c r="A4520" t="s">
        <v>4</v>
      </c>
      <c r="B4520" s="4" t="s">
        <v>5</v>
      </c>
      <c r="C4520" s="4" t="s">
        <v>28</v>
      </c>
      <c r="D4520" s="4" t="s">
        <v>10</v>
      </c>
    </row>
    <row r="4521" spans="1:14">
      <c r="A4521" t="n">
        <v>36107</v>
      </c>
      <c r="B4521" s="35" t="n">
        <v>103</v>
      </c>
      <c r="C4521" s="7" t="n">
        <v>1</v>
      </c>
      <c r="D4521" s="7" t="n">
        <v>300</v>
      </c>
    </row>
    <row r="4522" spans="1:14">
      <c r="A4522" t="s">
        <v>4</v>
      </c>
      <c r="B4522" s="4" t="s">
        <v>5</v>
      </c>
      <c r="C4522" s="4" t="s">
        <v>13</v>
      </c>
      <c r="D4522" s="4" t="s">
        <v>10</v>
      </c>
    </row>
    <row r="4523" spans="1:14">
      <c r="A4523" t="n">
        <v>36114</v>
      </c>
      <c r="B4523" s="25" t="n">
        <v>72</v>
      </c>
      <c r="C4523" s="7" t="n">
        <v>4</v>
      </c>
      <c r="D4523" s="7" t="n">
        <v>0</v>
      </c>
    </row>
    <row r="4524" spans="1:14">
      <c r="A4524" t="s">
        <v>4</v>
      </c>
      <c r="B4524" s="4" t="s">
        <v>5</v>
      </c>
      <c r="C4524" s="4" t="s">
        <v>9</v>
      </c>
    </row>
    <row r="4525" spans="1:14">
      <c r="A4525" t="n">
        <v>36118</v>
      </c>
      <c r="B4525" s="39" t="n">
        <v>15</v>
      </c>
      <c r="C4525" s="7" t="n">
        <v>1073741824</v>
      </c>
    </row>
    <row r="4526" spans="1:14">
      <c r="A4526" t="s">
        <v>4</v>
      </c>
      <c r="B4526" s="4" t="s">
        <v>5</v>
      </c>
      <c r="C4526" s="4" t="s">
        <v>13</v>
      </c>
    </row>
    <row r="4527" spans="1:14">
      <c r="A4527" t="n">
        <v>36123</v>
      </c>
      <c r="B4527" s="52" t="n">
        <v>64</v>
      </c>
      <c r="C4527" s="7" t="n">
        <v>3</v>
      </c>
    </row>
    <row r="4528" spans="1:14">
      <c r="A4528" t="s">
        <v>4</v>
      </c>
      <c r="B4528" s="4" t="s">
        <v>5</v>
      </c>
      <c r="C4528" s="4" t="s">
        <v>13</v>
      </c>
    </row>
    <row r="4529" spans="1:9">
      <c r="A4529" t="n">
        <v>36125</v>
      </c>
      <c r="B4529" s="18" t="n">
        <v>74</v>
      </c>
      <c r="C4529" s="7" t="n">
        <v>67</v>
      </c>
    </row>
    <row r="4530" spans="1:9">
      <c r="A4530" t="s">
        <v>4</v>
      </c>
      <c r="B4530" s="4" t="s">
        <v>5</v>
      </c>
      <c r="C4530" s="4" t="s">
        <v>13</v>
      </c>
      <c r="D4530" s="4" t="s">
        <v>13</v>
      </c>
      <c r="E4530" s="4" t="s">
        <v>10</v>
      </c>
    </row>
    <row r="4531" spans="1:9">
      <c r="A4531" t="n">
        <v>36127</v>
      </c>
      <c r="B4531" s="28" t="n">
        <v>45</v>
      </c>
      <c r="C4531" s="7" t="n">
        <v>8</v>
      </c>
      <c r="D4531" s="7" t="n">
        <v>1</v>
      </c>
      <c r="E4531" s="7" t="n">
        <v>0</v>
      </c>
    </row>
    <row r="4532" spans="1:9">
      <c r="A4532" t="s">
        <v>4</v>
      </c>
      <c r="B4532" s="4" t="s">
        <v>5</v>
      </c>
      <c r="C4532" s="4" t="s">
        <v>10</v>
      </c>
    </row>
    <row r="4533" spans="1:9">
      <c r="A4533" t="n">
        <v>36132</v>
      </c>
      <c r="B4533" s="77" t="n">
        <v>13</v>
      </c>
      <c r="C4533" s="7" t="n">
        <v>6409</v>
      </c>
    </row>
    <row r="4534" spans="1:9">
      <c r="A4534" t="s">
        <v>4</v>
      </c>
      <c r="B4534" s="4" t="s">
        <v>5</v>
      </c>
      <c r="C4534" s="4" t="s">
        <v>10</v>
      </c>
    </row>
    <row r="4535" spans="1:9">
      <c r="A4535" t="n">
        <v>36135</v>
      </c>
      <c r="B4535" s="77" t="n">
        <v>13</v>
      </c>
      <c r="C4535" s="7" t="n">
        <v>6408</v>
      </c>
    </row>
    <row r="4536" spans="1:9">
      <c r="A4536" t="s">
        <v>4</v>
      </c>
      <c r="B4536" s="4" t="s">
        <v>5</v>
      </c>
      <c r="C4536" s="4" t="s">
        <v>10</v>
      </c>
    </row>
    <row r="4537" spans="1:9">
      <c r="A4537" t="n">
        <v>36138</v>
      </c>
      <c r="B4537" s="24" t="n">
        <v>12</v>
      </c>
      <c r="C4537" s="7" t="n">
        <v>6464</v>
      </c>
    </row>
    <row r="4538" spans="1:9">
      <c r="A4538" t="s">
        <v>4</v>
      </c>
      <c r="B4538" s="4" t="s">
        <v>5</v>
      </c>
      <c r="C4538" s="4" t="s">
        <v>10</v>
      </c>
    </row>
    <row r="4539" spans="1:9">
      <c r="A4539" t="n">
        <v>36141</v>
      </c>
      <c r="B4539" s="77" t="n">
        <v>13</v>
      </c>
      <c r="C4539" s="7" t="n">
        <v>6465</v>
      </c>
    </row>
    <row r="4540" spans="1:9">
      <c r="A4540" t="s">
        <v>4</v>
      </c>
      <c r="B4540" s="4" t="s">
        <v>5</v>
      </c>
      <c r="C4540" s="4" t="s">
        <v>10</v>
      </c>
    </row>
    <row r="4541" spans="1:9">
      <c r="A4541" t="n">
        <v>36144</v>
      </c>
      <c r="B4541" s="77" t="n">
        <v>13</v>
      </c>
      <c r="C4541" s="7" t="n">
        <v>6466</v>
      </c>
    </row>
    <row r="4542" spans="1:9">
      <c r="A4542" t="s">
        <v>4</v>
      </c>
      <c r="B4542" s="4" t="s">
        <v>5</v>
      </c>
      <c r="C4542" s="4" t="s">
        <v>10</v>
      </c>
    </row>
    <row r="4543" spans="1:9">
      <c r="A4543" t="n">
        <v>36147</v>
      </c>
      <c r="B4543" s="77" t="n">
        <v>13</v>
      </c>
      <c r="C4543" s="7" t="n">
        <v>6467</v>
      </c>
    </row>
    <row r="4544" spans="1:9">
      <c r="A4544" t="s">
        <v>4</v>
      </c>
      <c r="B4544" s="4" t="s">
        <v>5</v>
      </c>
      <c r="C4544" s="4" t="s">
        <v>10</v>
      </c>
    </row>
    <row r="4545" spans="1:5">
      <c r="A4545" t="n">
        <v>36150</v>
      </c>
      <c r="B4545" s="77" t="n">
        <v>13</v>
      </c>
      <c r="C4545" s="7" t="n">
        <v>6468</v>
      </c>
    </row>
    <row r="4546" spans="1:5">
      <c r="A4546" t="s">
        <v>4</v>
      </c>
      <c r="B4546" s="4" t="s">
        <v>5</v>
      </c>
      <c r="C4546" s="4" t="s">
        <v>10</v>
      </c>
    </row>
    <row r="4547" spans="1:5">
      <c r="A4547" t="n">
        <v>36153</v>
      </c>
      <c r="B4547" s="77" t="n">
        <v>13</v>
      </c>
      <c r="C4547" s="7" t="n">
        <v>6469</v>
      </c>
    </row>
    <row r="4548" spans="1:5">
      <c r="A4548" t="s">
        <v>4</v>
      </c>
      <c r="B4548" s="4" t="s">
        <v>5</v>
      </c>
      <c r="C4548" s="4" t="s">
        <v>10</v>
      </c>
    </row>
    <row r="4549" spans="1:5">
      <c r="A4549" t="n">
        <v>36156</v>
      </c>
      <c r="B4549" s="77" t="n">
        <v>13</v>
      </c>
      <c r="C4549" s="7" t="n">
        <v>6470</v>
      </c>
    </row>
    <row r="4550" spans="1:5">
      <c r="A4550" t="s">
        <v>4</v>
      </c>
      <c r="B4550" s="4" t="s">
        <v>5</v>
      </c>
      <c r="C4550" s="4" t="s">
        <v>10</v>
      </c>
    </row>
    <row r="4551" spans="1:5">
      <c r="A4551" t="n">
        <v>36159</v>
      </c>
      <c r="B4551" s="77" t="n">
        <v>13</v>
      </c>
      <c r="C4551" s="7" t="n">
        <v>6471</v>
      </c>
    </row>
    <row r="4552" spans="1:5">
      <c r="A4552" t="s">
        <v>4</v>
      </c>
      <c r="B4552" s="4" t="s">
        <v>5</v>
      </c>
      <c r="C4552" s="4" t="s">
        <v>13</v>
      </c>
    </row>
    <row r="4553" spans="1:5">
      <c r="A4553" t="n">
        <v>36162</v>
      </c>
      <c r="B4553" s="18" t="n">
        <v>74</v>
      </c>
      <c r="C4553" s="7" t="n">
        <v>18</v>
      </c>
    </row>
    <row r="4554" spans="1:5">
      <c r="A4554" t="s">
        <v>4</v>
      </c>
      <c r="B4554" s="4" t="s">
        <v>5</v>
      </c>
      <c r="C4554" s="4" t="s">
        <v>13</v>
      </c>
    </row>
    <row r="4555" spans="1:5">
      <c r="A4555" t="n">
        <v>36164</v>
      </c>
      <c r="B4555" s="18" t="n">
        <v>74</v>
      </c>
      <c r="C4555" s="7" t="n">
        <v>45</v>
      </c>
    </row>
    <row r="4556" spans="1:5">
      <c r="A4556" t="s">
        <v>4</v>
      </c>
      <c r="B4556" s="4" t="s">
        <v>5</v>
      </c>
      <c r="C4556" s="4" t="s">
        <v>10</v>
      </c>
    </row>
    <row r="4557" spans="1:5">
      <c r="A4557" t="n">
        <v>36166</v>
      </c>
      <c r="B4557" s="37" t="n">
        <v>16</v>
      </c>
      <c r="C4557" s="7" t="n">
        <v>0</v>
      </c>
    </row>
    <row r="4558" spans="1:5">
      <c r="A4558" t="s">
        <v>4</v>
      </c>
      <c r="B4558" s="4" t="s">
        <v>5</v>
      </c>
      <c r="C4558" s="4" t="s">
        <v>13</v>
      </c>
      <c r="D4558" s="4" t="s">
        <v>13</v>
      </c>
      <c r="E4558" s="4" t="s">
        <v>13</v>
      </c>
      <c r="F4558" s="4" t="s">
        <v>13</v>
      </c>
    </row>
    <row r="4559" spans="1:5">
      <c r="A4559" t="n">
        <v>36169</v>
      </c>
      <c r="B4559" s="8" t="n">
        <v>14</v>
      </c>
      <c r="C4559" s="7" t="n">
        <v>0</v>
      </c>
      <c r="D4559" s="7" t="n">
        <v>8</v>
      </c>
      <c r="E4559" s="7" t="n">
        <v>0</v>
      </c>
      <c r="F4559" s="7" t="n">
        <v>0</v>
      </c>
    </row>
    <row r="4560" spans="1:5">
      <c r="A4560" t="s">
        <v>4</v>
      </c>
      <c r="B4560" s="4" t="s">
        <v>5</v>
      </c>
      <c r="C4560" s="4" t="s">
        <v>13</v>
      </c>
      <c r="D4560" s="4" t="s">
        <v>6</v>
      </c>
    </row>
    <row r="4561" spans="1:6">
      <c r="A4561" t="n">
        <v>36174</v>
      </c>
      <c r="B4561" s="9" t="n">
        <v>2</v>
      </c>
      <c r="C4561" s="7" t="n">
        <v>11</v>
      </c>
      <c r="D4561" s="7" t="s">
        <v>31</v>
      </c>
    </row>
    <row r="4562" spans="1:6">
      <c r="A4562" t="s">
        <v>4</v>
      </c>
      <c r="B4562" s="4" t="s">
        <v>5</v>
      </c>
      <c r="C4562" s="4" t="s">
        <v>10</v>
      </c>
    </row>
    <row r="4563" spans="1:6">
      <c r="A4563" t="n">
        <v>36188</v>
      </c>
      <c r="B4563" s="37" t="n">
        <v>16</v>
      </c>
      <c r="C4563" s="7" t="n">
        <v>0</v>
      </c>
    </row>
    <row r="4564" spans="1:6">
      <c r="A4564" t="s">
        <v>4</v>
      </c>
      <c r="B4564" s="4" t="s">
        <v>5</v>
      </c>
      <c r="C4564" s="4" t="s">
        <v>13</v>
      </c>
      <c r="D4564" s="4" t="s">
        <v>6</v>
      </c>
    </row>
    <row r="4565" spans="1:6">
      <c r="A4565" t="n">
        <v>36191</v>
      </c>
      <c r="B4565" s="9" t="n">
        <v>2</v>
      </c>
      <c r="C4565" s="7" t="n">
        <v>11</v>
      </c>
      <c r="D4565" s="7" t="s">
        <v>213</v>
      </c>
    </row>
    <row r="4566" spans="1:6">
      <c r="A4566" t="s">
        <v>4</v>
      </c>
      <c r="B4566" s="4" t="s">
        <v>5</v>
      </c>
      <c r="C4566" s="4" t="s">
        <v>10</v>
      </c>
    </row>
    <row r="4567" spans="1:6">
      <c r="A4567" t="n">
        <v>36200</v>
      </c>
      <c r="B4567" s="37" t="n">
        <v>16</v>
      </c>
      <c r="C4567" s="7" t="n">
        <v>0</v>
      </c>
    </row>
    <row r="4568" spans="1:6">
      <c r="A4568" t="s">
        <v>4</v>
      </c>
      <c r="B4568" s="4" t="s">
        <v>5</v>
      </c>
      <c r="C4568" s="4" t="s">
        <v>9</v>
      </c>
    </row>
    <row r="4569" spans="1:6">
      <c r="A4569" t="n">
        <v>36203</v>
      </c>
      <c r="B4569" s="39" t="n">
        <v>15</v>
      </c>
      <c r="C4569" s="7" t="n">
        <v>2048</v>
      </c>
    </row>
    <row r="4570" spans="1:6">
      <c r="A4570" t="s">
        <v>4</v>
      </c>
      <c r="B4570" s="4" t="s">
        <v>5</v>
      </c>
      <c r="C4570" s="4" t="s">
        <v>13</v>
      </c>
      <c r="D4570" s="4" t="s">
        <v>6</v>
      </c>
    </row>
    <row r="4571" spans="1:6">
      <c r="A4571" t="n">
        <v>36208</v>
      </c>
      <c r="B4571" s="9" t="n">
        <v>2</v>
      </c>
      <c r="C4571" s="7" t="n">
        <v>10</v>
      </c>
      <c r="D4571" s="7" t="s">
        <v>49</v>
      </c>
    </row>
    <row r="4572" spans="1:6">
      <c r="A4572" t="s">
        <v>4</v>
      </c>
      <c r="B4572" s="4" t="s">
        <v>5</v>
      </c>
      <c r="C4572" s="4" t="s">
        <v>10</v>
      </c>
    </row>
    <row r="4573" spans="1:6">
      <c r="A4573" t="n">
        <v>36226</v>
      </c>
      <c r="B4573" s="37" t="n">
        <v>16</v>
      </c>
      <c r="C4573" s="7" t="n">
        <v>0</v>
      </c>
    </row>
    <row r="4574" spans="1:6">
      <c r="A4574" t="s">
        <v>4</v>
      </c>
      <c r="B4574" s="4" t="s">
        <v>5</v>
      </c>
      <c r="C4574" s="4" t="s">
        <v>13</v>
      </c>
      <c r="D4574" s="4" t="s">
        <v>6</v>
      </c>
    </row>
    <row r="4575" spans="1:6">
      <c r="A4575" t="n">
        <v>36229</v>
      </c>
      <c r="B4575" s="9" t="n">
        <v>2</v>
      </c>
      <c r="C4575" s="7" t="n">
        <v>10</v>
      </c>
      <c r="D4575" s="7" t="s">
        <v>50</v>
      </c>
    </row>
    <row r="4576" spans="1:6">
      <c r="A4576" t="s">
        <v>4</v>
      </c>
      <c r="B4576" s="4" t="s">
        <v>5</v>
      </c>
      <c r="C4576" s="4" t="s">
        <v>10</v>
      </c>
    </row>
    <row r="4577" spans="1:4">
      <c r="A4577" t="n">
        <v>36248</v>
      </c>
      <c r="B4577" s="37" t="n">
        <v>16</v>
      </c>
      <c r="C4577" s="7" t="n">
        <v>0</v>
      </c>
    </row>
    <row r="4578" spans="1:4">
      <c r="A4578" t="s">
        <v>4</v>
      </c>
      <c r="B4578" s="4" t="s">
        <v>5</v>
      </c>
      <c r="C4578" s="4" t="s">
        <v>13</v>
      </c>
      <c r="D4578" s="4" t="s">
        <v>10</v>
      </c>
      <c r="E4578" s="4" t="s">
        <v>28</v>
      </c>
    </row>
    <row r="4579" spans="1:4">
      <c r="A4579" t="n">
        <v>36251</v>
      </c>
      <c r="B4579" s="34" t="n">
        <v>58</v>
      </c>
      <c r="C4579" s="7" t="n">
        <v>100</v>
      </c>
      <c r="D4579" s="7" t="n">
        <v>1000</v>
      </c>
      <c r="E4579" s="7" t="n">
        <v>1</v>
      </c>
    </row>
    <row r="4580" spans="1:4">
      <c r="A4580" t="s">
        <v>4</v>
      </c>
      <c r="B4580" s="4" t="s">
        <v>5</v>
      </c>
      <c r="C4580" s="4" t="s">
        <v>13</v>
      </c>
      <c r="D4580" s="4" t="s">
        <v>10</v>
      </c>
    </row>
    <row r="4581" spans="1:4">
      <c r="A4581" t="n">
        <v>36259</v>
      </c>
      <c r="B4581" s="34" t="n">
        <v>58</v>
      </c>
      <c r="C4581" s="7" t="n">
        <v>255</v>
      </c>
      <c r="D4581" s="7" t="n">
        <v>0</v>
      </c>
    </row>
    <row r="4582" spans="1:4">
      <c r="A4582" t="s">
        <v>4</v>
      </c>
      <c r="B4582" s="4" t="s">
        <v>5</v>
      </c>
      <c r="C4582" s="4" t="s">
        <v>13</v>
      </c>
      <c r="D4582" s="4" t="s">
        <v>10</v>
      </c>
      <c r="E4582" s="4" t="s">
        <v>13</v>
      </c>
      <c r="F4582" s="4" t="s">
        <v>13</v>
      </c>
      <c r="G4582" s="4" t="s">
        <v>27</v>
      </c>
    </row>
    <row r="4583" spans="1:4">
      <c r="A4583" t="n">
        <v>36263</v>
      </c>
      <c r="B4583" s="13" t="n">
        <v>5</v>
      </c>
      <c r="C4583" s="7" t="n">
        <v>30</v>
      </c>
      <c r="D4583" s="7" t="n">
        <v>6403</v>
      </c>
      <c r="E4583" s="7" t="n">
        <v>8</v>
      </c>
      <c r="F4583" s="7" t="n">
        <v>1</v>
      </c>
      <c r="G4583" s="14" t="n">
        <f t="normal" ca="1">A4651</f>
        <v>0</v>
      </c>
    </row>
    <row r="4584" spans="1:4">
      <c r="A4584" t="s">
        <v>4</v>
      </c>
      <c r="B4584" s="4" t="s">
        <v>5</v>
      </c>
      <c r="C4584" s="4" t="s">
        <v>13</v>
      </c>
      <c r="D4584" s="4" t="s">
        <v>10</v>
      </c>
      <c r="E4584" s="4" t="s">
        <v>28</v>
      </c>
    </row>
    <row r="4585" spans="1:4">
      <c r="A4585" t="n">
        <v>36273</v>
      </c>
      <c r="B4585" s="34" t="n">
        <v>58</v>
      </c>
      <c r="C4585" s="7" t="n">
        <v>0</v>
      </c>
      <c r="D4585" s="7" t="n">
        <v>300</v>
      </c>
      <c r="E4585" s="7" t="n">
        <v>0.300000011920929</v>
      </c>
    </row>
    <row r="4586" spans="1:4">
      <c r="A4586" t="s">
        <v>4</v>
      </c>
      <c r="B4586" s="4" t="s">
        <v>5</v>
      </c>
      <c r="C4586" s="4" t="s">
        <v>13</v>
      </c>
      <c r="D4586" s="4" t="s">
        <v>10</v>
      </c>
    </row>
    <row r="4587" spans="1:4">
      <c r="A4587" t="n">
        <v>36281</v>
      </c>
      <c r="B4587" s="34" t="n">
        <v>58</v>
      </c>
      <c r="C4587" s="7" t="n">
        <v>255</v>
      </c>
      <c r="D4587" s="7" t="n">
        <v>0</v>
      </c>
    </row>
    <row r="4588" spans="1:4">
      <c r="A4588" t="s">
        <v>4</v>
      </c>
      <c r="B4588" s="4" t="s">
        <v>5</v>
      </c>
      <c r="C4588" s="4" t="s">
        <v>10</v>
      </c>
    </row>
    <row r="4589" spans="1:4">
      <c r="A4589" t="n">
        <v>36285</v>
      </c>
      <c r="B4589" s="37" t="n">
        <v>16</v>
      </c>
      <c r="C4589" s="7" t="n">
        <v>500</v>
      </c>
    </row>
    <row r="4590" spans="1:4">
      <c r="A4590" t="s">
        <v>4</v>
      </c>
      <c r="B4590" s="4" t="s">
        <v>5</v>
      </c>
      <c r="C4590" s="4" t="s">
        <v>13</v>
      </c>
      <c r="D4590" s="4" t="s">
        <v>10</v>
      </c>
      <c r="E4590" s="4" t="s">
        <v>28</v>
      </c>
      <c r="F4590" s="4" t="s">
        <v>10</v>
      </c>
      <c r="G4590" s="4" t="s">
        <v>9</v>
      </c>
      <c r="H4590" s="4" t="s">
        <v>9</v>
      </c>
      <c r="I4590" s="4" t="s">
        <v>10</v>
      </c>
      <c r="J4590" s="4" t="s">
        <v>10</v>
      </c>
      <c r="K4590" s="4" t="s">
        <v>9</v>
      </c>
      <c r="L4590" s="4" t="s">
        <v>9</v>
      </c>
      <c r="M4590" s="4" t="s">
        <v>9</v>
      </c>
      <c r="N4590" s="4" t="s">
        <v>9</v>
      </c>
      <c r="O4590" s="4" t="s">
        <v>6</v>
      </c>
    </row>
    <row r="4591" spans="1:4">
      <c r="A4591" t="n">
        <v>36288</v>
      </c>
      <c r="B4591" s="15" t="n">
        <v>50</v>
      </c>
      <c r="C4591" s="7" t="n">
        <v>0</v>
      </c>
      <c r="D4591" s="7" t="n">
        <v>12105</v>
      </c>
      <c r="E4591" s="7" t="n">
        <v>1</v>
      </c>
      <c r="F4591" s="7" t="n">
        <v>0</v>
      </c>
      <c r="G4591" s="7" t="n">
        <v>0</v>
      </c>
      <c r="H4591" s="7" t="n">
        <v>0</v>
      </c>
      <c r="I4591" s="7" t="n">
        <v>0</v>
      </c>
      <c r="J4591" s="7" t="n">
        <v>65533</v>
      </c>
      <c r="K4591" s="7" t="n">
        <v>0</v>
      </c>
      <c r="L4591" s="7" t="n">
        <v>0</v>
      </c>
      <c r="M4591" s="7" t="n">
        <v>0</v>
      </c>
      <c r="N4591" s="7" t="n">
        <v>0</v>
      </c>
      <c r="O4591" s="7" t="s">
        <v>12</v>
      </c>
    </row>
    <row r="4592" spans="1:4">
      <c r="A4592" t="s">
        <v>4</v>
      </c>
      <c r="B4592" s="4" t="s">
        <v>5</v>
      </c>
      <c r="C4592" s="4" t="s">
        <v>13</v>
      </c>
      <c r="D4592" s="4" t="s">
        <v>10</v>
      </c>
      <c r="E4592" s="4" t="s">
        <v>10</v>
      </c>
      <c r="F4592" s="4" t="s">
        <v>10</v>
      </c>
      <c r="G4592" s="4" t="s">
        <v>10</v>
      </c>
      <c r="H4592" s="4" t="s">
        <v>13</v>
      </c>
    </row>
    <row r="4593" spans="1:15">
      <c r="A4593" t="n">
        <v>36327</v>
      </c>
      <c r="B4593" s="30" t="n">
        <v>25</v>
      </c>
      <c r="C4593" s="7" t="n">
        <v>5</v>
      </c>
      <c r="D4593" s="7" t="n">
        <v>65535</v>
      </c>
      <c r="E4593" s="7" t="n">
        <v>500</v>
      </c>
      <c r="F4593" s="7" t="n">
        <v>800</v>
      </c>
      <c r="G4593" s="7" t="n">
        <v>140</v>
      </c>
      <c r="H4593" s="7" t="n">
        <v>0</v>
      </c>
    </row>
    <row r="4594" spans="1:15">
      <c r="A4594" t="s">
        <v>4</v>
      </c>
      <c r="B4594" s="4" t="s">
        <v>5</v>
      </c>
      <c r="C4594" s="4" t="s">
        <v>10</v>
      </c>
      <c r="D4594" s="4" t="s">
        <v>13</v>
      </c>
      <c r="E4594" s="4" t="s">
        <v>38</v>
      </c>
      <c r="F4594" s="4" t="s">
        <v>13</v>
      </c>
      <c r="G4594" s="4" t="s">
        <v>13</v>
      </c>
      <c r="H4594" s="4" t="s">
        <v>13</v>
      </c>
      <c r="I4594" s="4" t="s">
        <v>38</v>
      </c>
      <c r="J4594" s="4" t="s">
        <v>13</v>
      </c>
      <c r="K4594" s="4" t="s">
        <v>13</v>
      </c>
    </row>
    <row r="4595" spans="1:15">
      <c r="A4595" t="n">
        <v>36338</v>
      </c>
      <c r="B4595" s="31" t="n">
        <v>24</v>
      </c>
      <c r="C4595" s="7" t="n">
        <v>65533</v>
      </c>
      <c r="D4595" s="7" t="n">
        <v>11</v>
      </c>
      <c r="E4595" s="7" t="s">
        <v>327</v>
      </c>
      <c r="F4595" s="7" t="n">
        <v>2</v>
      </c>
      <c r="G4595" s="7" t="n">
        <v>3</v>
      </c>
      <c r="H4595" s="7" t="n">
        <v>11</v>
      </c>
      <c r="I4595" s="7" t="s">
        <v>328</v>
      </c>
      <c r="J4595" s="7" t="n">
        <v>2</v>
      </c>
      <c r="K4595" s="7" t="n">
        <v>0</v>
      </c>
    </row>
    <row r="4596" spans="1:15">
      <c r="A4596" t="s">
        <v>4</v>
      </c>
      <c r="B4596" s="4" t="s">
        <v>5</v>
      </c>
    </row>
    <row r="4597" spans="1:15">
      <c r="A4597" t="n">
        <v>36445</v>
      </c>
      <c r="B4597" s="32" t="n">
        <v>28</v>
      </c>
    </row>
    <row r="4598" spans="1:15">
      <c r="A4598" t="s">
        <v>4</v>
      </c>
      <c r="B4598" s="4" t="s">
        <v>5</v>
      </c>
      <c r="C4598" s="4" t="s">
        <v>13</v>
      </c>
    </row>
    <row r="4599" spans="1:15">
      <c r="A4599" t="n">
        <v>36446</v>
      </c>
      <c r="B4599" s="33" t="n">
        <v>27</v>
      </c>
      <c r="C4599" s="7" t="n">
        <v>0</v>
      </c>
    </row>
    <row r="4600" spans="1:15">
      <c r="A4600" t="s">
        <v>4</v>
      </c>
      <c r="B4600" s="4" t="s">
        <v>5</v>
      </c>
      <c r="C4600" s="4" t="s">
        <v>13</v>
      </c>
    </row>
    <row r="4601" spans="1:15">
      <c r="A4601" t="n">
        <v>36448</v>
      </c>
      <c r="B4601" s="33" t="n">
        <v>27</v>
      </c>
      <c r="C4601" s="7" t="n">
        <v>1</v>
      </c>
    </row>
    <row r="4602" spans="1:15">
      <c r="A4602" t="s">
        <v>4</v>
      </c>
      <c r="B4602" s="4" t="s">
        <v>5</v>
      </c>
      <c r="C4602" s="4" t="s">
        <v>13</v>
      </c>
      <c r="D4602" s="4" t="s">
        <v>10</v>
      </c>
      <c r="E4602" s="4" t="s">
        <v>10</v>
      </c>
      <c r="F4602" s="4" t="s">
        <v>10</v>
      </c>
      <c r="G4602" s="4" t="s">
        <v>10</v>
      </c>
      <c r="H4602" s="4" t="s">
        <v>13</v>
      </c>
    </row>
    <row r="4603" spans="1:15">
      <c r="A4603" t="n">
        <v>36450</v>
      </c>
      <c r="B4603" s="30" t="n">
        <v>25</v>
      </c>
      <c r="C4603" s="7" t="n">
        <v>5</v>
      </c>
      <c r="D4603" s="7" t="n">
        <v>65535</v>
      </c>
      <c r="E4603" s="7" t="n">
        <v>65535</v>
      </c>
      <c r="F4603" s="7" t="n">
        <v>65535</v>
      </c>
      <c r="G4603" s="7" t="n">
        <v>65535</v>
      </c>
      <c r="H4603" s="7" t="n">
        <v>0</v>
      </c>
    </row>
    <row r="4604" spans="1:15">
      <c r="A4604" t="s">
        <v>4</v>
      </c>
      <c r="B4604" s="4" t="s">
        <v>5</v>
      </c>
      <c r="C4604" s="4" t="s">
        <v>10</v>
      </c>
    </row>
    <row r="4605" spans="1:15">
      <c r="A4605" t="n">
        <v>36461</v>
      </c>
      <c r="B4605" s="37" t="n">
        <v>16</v>
      </c>
      <c r="C4605" s="7" t="n">
        <v>500</v>
      </c>
    </row>
    <row r="4606" spans="1:15">
      <c r="A4606" t="s">
        <v>4</v>
      </c>
      <c r="B4606" s="4" t="s">
        <v>5</v>
      </c>
      <c r="C4606" s="4" t="s">
        <v>13</v>
      </c>
      <c r="D4606" s="4" t="s">
        <v>10</v>
      </c>
      <c r="E4606" s="4" t="s">
        <v>28</v>
      </c>
      <c r="F4606" s="4" t="s">
        <v>10</v>
      </c>
      <c r="G4606" s="4" t="s">
        <v>9</v>
      </c>
      <c r="H4606" s="4" t="s">
        <v>9</v>
      </c>
      <c r="I4606" s="4" t="s">
        <v>10</v>
      </c>
      <c r="J4606" s="4" t="s">
        <v>10</v>
      </c>
      <c r="K4606" s="4" t="s">
        <v>9</v>
      </c>
      <c r="L4606" s="4" t="s">
        <v>9</v>
      </c>
      <c r="M4606" s="4" t="s">
        <v>9</v>
      </c>
      <c r="N4606" s="4" t="s">
        <v>9</v>
      </c>
      <c r="O4606" s="4" t="s">
        <v>6</v>
      </c>
    </row>
    <row r="4607" spans="1:15">
      <c r="A4607" t="n">
        <v>36464</v>
      </c>
      <c r="B4607" s="15" t="n">
        <v>50</v>
      </c>
      <c r="C4607" s="7" t="n">
        <v>0</v>
      </c>
      <c r="D4607" s="7" t="n">
        <v>12105</v>
      </c>
      <c r="E4607" s="7" t="n">
        <v>1</v>
      </c>
      <c r="F4607" s="7" t="n">
        <v>0</v>
      </c>
      <c r="G4607" s="7" t="n">
        <v>0</v>
      </c>
      <c r="H4607" s="7" t="n">
        <v>0</v>
      </c>
      <c r="I4607" s="7" t="n">
        <v>0</v>
      </c>
      <c r="J4607" s="7" t="n">
        <v>65533</v>
      </c>
      <c r="K4607" s="7" t="n">
        <v>0</v>
      </c>
      <c r="L4607" s="7" t="n">
        <v>0</v>
      </c>
      <c r="M4607" s="7" t="n">
        <v>0</v>
      </c>
      <c r="N4607" s="7" t="n">
        <v>0</v>
      </c>
      <c r="O4607" s="7" t="s">
        <v>12</v>
      </c>
    </row>
    <row r="4608" spans="1:15">
      <c r="A4608" t="s">
        <v>4</v>
      </c>
      <c r="B4608" s="4" t="s">
        <v>5</v>
      </c>
      <c r="C4608" s="4" t="s">
        <v>13</v>
      </c>
      <c r="D4608" s="4" t="s">
        <v>13</v>
      </c>
      <c r="E4608" s="4" t="s">
        <v>13</v>
      </c>
      <c r="F4608" s="4" t="s">
        <v>28</v>
      </c>
      <c r="G4608" s="4" t="s">
        <v>28</v>
      </c>
      <c r="H4608" s="4" t="s">
        <v>28</v>
      </c>
      <c r="I4608" s="4" t="s">
        <v>28</v>
      </c>
      <c r="J4608" s="4" t="s">
        <v>28</v>
      </c>
    </row>
    <row r="4609" spans="1:15">
      <c r="A4609" t="n">
        <v>36503</v>
      </c>
      <c r="B4609" s="54" t="n">
        <v>76</v>
      </c>
      <c r="C4609" s="7" t="n">
        <v>0</v>
      </c>
      <c r="D4609" s="7" t="n">
        <v>3</v>
      </c>
      <c r="E4609" s="7" t="n">
        <v>0</v>
      </c>
      <c r="F4609" s="7" t="n">
        <v>1</v>
      </c>
      <c r="G4609" s="7" t="n">
        <v>1</v>
      </c>
      <c r="H4609" s="7" t="n">
        <v>1</v>
      </c>
      <c r="I4609" s="7" t="n">
        <v>1</v>
      </c>
      <c r="J4609" s="7" t="n">
        <v>1000</v>
      </c>
    </row>
    <row r="4610" spans="1:15">
      <c r="A4610" t="s">
        <v>4</v>
      </c>
      <c r="B4610" s="4" t="s">
        <v>5</v>
      </c>
      <c r="C4610" s="4" t="s">
        <v>13</v>
      </c>
      <c r="D4610" s="4" t="s">
        <v>13</v>
      </c>
    </row>
    <row r="4611" spans="1:15">
      <c r="A4611" t="n">
        <v>36527</v>
      </c>
      <c r="B4611" s="57" t="n">
        <v>77</v>
      </c>
      <c r="C4611" s="7" t="n">
        <v>0</v>
      </c>
      <c r="D4611" s="7" t="n">
        <v>3</v>
      </c>
    </row>
    <row r="4612" spans="1:15">
      <c r="A4612" t="s">
        <v>4</v>
      </c>
      <c r="B4612" s="4" t="s">
        <v>5</v>
      </c>
    </row>
    <row r="4613" spans="1:15">
      <c r="A4613" t="n">
        <v>36530</v>
      </c>
      <c r="B4613" s="81" t="n">
        <v>88</v>
      </c>
    </row>
    <row r="4614" spans="1:15">
      <c r="A4614" t="s">
        <v>4</v>
      </c>
      <c r="B4614" s="4" t="s">
        <v>5</v>
      </c>
      <c r="C4614" s="4" t="s">
        <v>13</v>
      </c>
      <c r="D4614" s="4" t="s">
        <v>13</v>
      </c>
      <c r="E4614" s="4" t="s">
        <v>13</v>
      </c>
      <c r="F4614" s="4" t="s">
        <v>28</v>
      </c>
      <c r="G4614" s="4" t="s">
        <v>28</v>
      </c>
      <c r="H4614" s="4" t="s">
        <v>28</v>
      </c>
      <c r="I4614" s="4" t="s">
        <v>28</v>
      </c>
      <c r="J4614" s="4" t="s">
        <v>28</v>
      </c>
    </row>
    <row r="4615" spans="1:15">
      <c r="A4615" t="n">
        <v>36531</v>
      </c>
      <c r="B4615" s="54" t="n">
        <v>76</v>
      </c>
      <c r="C4615" s="7" t="n">
        <v>0</v>
      </c>
      <c r="D4615" s="7" t="n">
        <v>3</v>
      </c>
      <c r="E4615" s="7" t="n">
        <v>0</v>
      </c>
      <c r="F4615" s="7" t="n">
        <v>1</v>
      </c>
      <c r="G4615" s="7" t="n">
        <v>1</v>
      </c>
      <c r="H4615" s="7" t="n">
        <v>1</v>
      </c>
      <c r="I4615" s="7" t="n">
        <v>0</v>
      </c>
      <c r="J4615" s="7" t="n">
        <v>1000</v>
      </c>
    </row>
    <row r="4616" spans="1:15">
      <c r="A4616" t="s">
        <v>4</v>
      </c>
      <c r="B4616" s="4" t="s">
        <v>5</v>
      </c>
      <c r="C4616" s="4" t="s">
        <v>13</v>
      </c>
      <c r="D4616" s="4" t="s">
        <v>13</v>
      </c>
    </row>
    <row r="4617" spans="1:15">
      <c r="A4617" t="n">
        <v>36555</v>
      </c>
      <c r="B4617" s="57" t="n">
        <v>77</v>
      </c>
      <c r="C4617" s="7" t="n">
        <v>0</v>
      </c>
      <c r="D4617" s="7" t="n">
        <v>3</v>
      </c>
    </row>
    <row r="4618" spans="1:15">
      <c r="A4618" t="s">
        <v>4</v>
      </c>
      <c r="B4618" s="4" t="s">
        <v>5</v>
      </c>
      <c r="C4618" s="4" t="s">
        <v>10</v>
      </c>
    </row>
    <row r="4619" spans="1:15">
      <c r="A4619" t="n">
        <v>36558</v>
      </c>
      <c r="B4619" s="37" t="n">
        <v>16</v>
      </c>
      <c r="C4619" s="7" t="n">
        <v>500</v>
      </c>
    </row>
    <row r="4620" spans="1:15">
      <c r="A4620" t="s">
        <v>4</v>
      </c>
      <c r="B4620" s="4" t="s">
        <v>5</v>
      </c>
      <c r="C4620" s="4" t="s">
        <v>13</v>
      </c>
      <c r="D4620" s="4" t="s">
        <v>13</v>
      </c>
      <c r="E4620" s="4" t="s">
        <v>13</v>
      </c>
      <c r="F4620" s="4" t="s">
        <v>28</v>
      </c>
      <c r="G4620" s="4" t="s">
        <v>28</v>
      </c>
      <c r="H4620" s="4" t="s">
        <v>28</v>
      </c>
      <c r="I4620" s="4" t="s">
        <v>28</v>
      </c>
      <c r="J4620" s="4" t="s">
        <v>28</v>
      </c>
    </row>
    <row r="4621" spans="1:15">
      <c r="A4621" t="n">
        <v>36561</v>
      </c>
      <c r="B4621" s="54" t="n">
        <v>76</v>
      </c>
      <c r="C4621" s="7" t="n">
        <v>1</v>
      </c>
      <c r="D4621" s="7" t="n">
        <v>3</v>
      </c>
      <c r="E4621" s="7" t="n">
        <v>0</v>
      </c>
      <c r="F4621" s="7" t="n">
        <v>1</v>
      </c>
      <c r="G4621" s="7" t="n">
        <v>1</v>
      </c>
      <c r="H4621" s="7" t="n">
        <v>1</v>
      </c>
      <c r="I4621" s="7" t="n">
        <v>1</v>
      </c>
      <c r="J4621" s="7" t="n">
        <v>1000</v>
      </c>
    </row>
    <row r="4622" spans="1:15">
      <c r="A4622" t="s">
        <v>4</v>
      </c>
      <c r="B4622" s="4" t="s">
        <v>5</v>
      </c>
      <c r="C4622" s="4" t="s">
        <v>13</v>
      </c>
      <c r="D4622" s="4" t="s">
        <v>13</v>
      </c>
    </row>
    <row r="4623" spans="1:15">
      <c r="A4623" t="n">
        <v>36585</v>
      </c>
      <c r="B4623" s="57" t="n">
        <v>77</v>
      </c>
      <c r="C4623" s="7" t="n">
        <v>1</v>
      </c>
      <c r="D4623" s="7" t="n">
        <v>3</v>
      </c>
    </row>
    <row r="4624" spans="1:15">
      <c r="A4624" t="s">
        <v>4</v>
      </c>
      <c r="B4624" s="4" t="s">
        <v>5</v>
      </c>
    </row>
    <row r="4625" spans="1:10">
      <c r="A4625" t="n">
        <v>36588</v>
      </c>
      <c r="B4625" s="81" t="n">
        <v>88</v>
      </c>
    </row>
    <row r="4626" spans="1:10">
      <c r="A4626" t="s">
        <v>4</v>
      </c>
      <c r="B4626" s="4" t="s">
        <v>5</v>
      </c>
      <c r="C4626" s="4" t="s">
        <v>13</v>
      </c>
      <c r="D4626" s="4" t="s">
        <v>13</v>
      </c>
      <c r="E4626" s="4" t="s">
        <v>13</v>
      </c>
      <c r="F4626" s="4" t="s">
        <v>28</v>
      </c>
      <c r="G4626" s="4" t="s">
        <v>28</v>
      </c>
      <c r="H4626" s="4" t="s">
        <v>28</v>
      </c>
      <c r="I4626" s="4" t="s">
        <v>28</v>
      </c>
      <c r="J4626" s="4" t="s">
        <v>28</v>
      </c>
    </row>
    <row r="4627" spans="1:10">
      <c r="A4627" t="n">
        <v>36589</v>
      </c>
      <c r="B4627" s="54" t="n">
        <v>76</v>
      </c>
      <c r="C4627" s="7" t="n">
        <v>1</v>
      </c>
      <c r="D4627" s="7" t="n">
        <v>3</v>
      </c>
      <c r="E4627" s="7" t="n">
        <v>0</v>
      </c>
      <c r="F4627" s="7" t="n">
        <v>1</v>
      </c>
      <c r="G4627" s="7" t="n">
        <v>1</v>
      </c>
      <c r="H4627" s="7" t="n">
        <v>1</v>
      </c>
      <c r="I4627" s="7" t="n">
        <v>0</v>
      </c>
      <c r="J4627" s="7" t="n">
        <v>1000</v>
      </c>
    </row>
    <row r="4628" spans="1:10">
      <c r="A4628" t="s">
        <v>4</v>
      </c>
      <c r="B4628" s="4" t="s">
        <v>5</v>
      </c>
      <c r="C4628" s="4" t="s">
        <v>13</v>
      </c>
      <c r="D4628" s="4" t="s">
        <v>13</v>
      </c>
    </row>
    <row r="4629" spans="1:10">
      <c r="A4629" t="n">
        <v>36613</v>
      </c>
      <c r="B4629" s="57" t="n">
        <v>77</v>
      </c>
      <c r="C4629" s="7" t="n">
        <v>1</v>
      </c>
      <c r="D4629" s="7" t="n">
        <v>3</v>
      </c>
    </row>
    <row r="4630" spans="1:10">
      <c r="A4630" t="s">
        <v>4</v>
      </c>
      <c r="B4630" s="4" t="s">
        <v>5</v>
      </c>
      <c r="C4630" s="4" t="s">
        <v>10</v>
      </c>
    </row>
    <row r="4631" spans="1:10">
      <c r="A4631" t="n">
        <v>36616</v>
      </c>
      <c r="B4631" s="37" t="n">
        <v>16</v>
      </c>
      <c r="C4631" s="7" t="n">
        <v>500</v>
      </c>
    </row>
    <row r="4632" spans="1:10">
      <c r="A4632" t="s">
        <v>4</v>
      </c>
      <c r="B4632" s="4" t="s">
        <v>5</v>
      </c>
      <c r="C4632" s="4" t="s">
        <v>13</v>
      </c>
      <c r="D4632" s="4" t="s">
        <v>13</v>
      </c>
      <c r="E4632" s="4" t="s">
        <v>13</v>
      </c>
      <c r="F4632" s="4" t="s">
        <v>28</v>
      </c>
      <c r="G4632" s="4" t="s">
        <v>28</v>
      </c>
      <c r="H4632" s="4" t="s">
        <v>28</v>
      </c>
      <c r="I4632" s="4" t="s">
        <v>28</v>
      </c>
      <c r="J4632" s="4" t="s">
        <v>28</v>
      </c>
    </row>
    <row r="4633" spans="1:10">
      <c r="A4633" t="n">
        <v>36619</v>
      </c>
      <c r="B4633" s="54" t="n">
        <v>76</v>
      </c>
      <c r="C4633" s="7" t="n">
        <v>2</v>
      </c>
      <c r="D4633" s="7" t="n">
        <v>3</v>
      </c>
      <c r="E4633" s="7" t="n">
        <v>0</v>
      </c>
      <c r="F4633" s="7" t="n">
        <v>1</v>
      </c>
      <c r="G4633" s="7" t="n">
        <v>1</v>
      </c>
      <c r="H4633" s="7" t="n">
        <v>1</v>
      </c>
      <c r="I4633" s="7" t="n">
        <v>1</v>
      </c>
      <c r="J4633" s="7" t="n">
        <v>1000</v>
      </c>
    </row>
    <row r="4634" spans="1:10">
      <c r="A4634" t="s">
        <v>4</v>
      </c>
      <c r="B4634" s="4" t="s">
        <v>5</v>
      </c>
      <c r="C4634" s="4" t="s">
        <v>13</v>
      </c>
      <c r="D4634" s="4" t="s">
        <v>13</v>
      </c>
    </row>
    <row r="4635" spans="1:10">
      <c r="A4635" t="n">
        <v>36643</v>
      </c>
      <c r="B4635" s="57" t="n">
        <v>77</v>
      </c>
      <c r="C4635" s="7" t="n">
        <v>2</v>
      </c>
      <c r="D4635" s="7" t="n">
        <v>3</v>
      </c>
    </row>
    <row r="4636" spans="1:10">
      <c r="A4636" t="s">
        <v>4</v>
      </c>
      <c r="B4636" s="4" t="s">
        <v>5</v>
      </c>
    </row>
    <row r="4637" spans="1:10">
      <c r="A4637" t="n">
        <v>36646</v>
      </c>
      <c r="B4637" s="81" t="n">
        <v>88</v>
      </c>
    </row>
    <row r="4638" spans="1:10">
      <c r="A4638" t="s">
        <v>4</v>
      </c>
      <c r="B4638" s="4" t="s">
        <v>5</v>
      </c>
      <c r="C4638" s="4" t="s">
        <v>13</v>
      </c>
      <c r="D4638" s="4" t="s">
        <v>13</v>
      </c>
      <c r="E4638" s="4" t="s">
        <v>13</v>
      </c>
      <c r="F4638" s="4" t="s">
        <v>28</v>
      </c>
      <c r="G4638" s="4" t="s">
        <v>28</v>
      </c>
      <c r="H4638" s="4" t="s">
        <v>28</v>
      </c>
      <c r="I4638" s="4" t="s">
        <v>28</v>
      </c>
      <c r="J4638" s="4" t="s">
        <v>28</v>
      </c>
    </row>
    <row r="4639" spans="1:10">
      <c r="A4639" t="n">
        <v>36647</v>
      </c>
      <c r="B4639" s="54" t="n">
        <v>76</v>
      </c>
      <c r="C4639" s="7" t="n">
        <v>2</v>
      </c>
      <c r="D4639" s="7" t="n">
        <v>3</v>
      </c>
      <c r="E4639" s="7" t="n">
        <v>0</v>
      </c>
      <c r="F4639" s="7" t="n">
        <v>1</v>
      </c>
      <c r="G4639" s="7" t="n">
        <v>1</v>
      </c>
      <c r="H4639" s="7" t="n">
        <v>1</v>
      </c>
      <c r="I4639" s="7" t="n">
        <v>0</v>
      </c>
      <c r="J4639" s="7" t="n">
        <v>1000</v>
      </c>
    </row>
    <row r="4640" spans="1:10">
      <c r="A4640" t="s">
        <v>4</v>
      </c>
      <c r="B4640" s="4" t="s">
        <v>5</v>
      </c>
      <c r="C4640" s="4" t="s">
        <v>13</v>
      </c>
      <c r="D4640" s="4" t="s">
        <v>13</v>
      </c>
    </row>
    <row r="4641" spans="1:10">
      <c r="A4641" t="n">
        <v>36671</v>
      </c>
      <c r="B4641" s="57" t="n">
        <v>77</v>
      </c>
      <c r="C4641" s="7" t="n">
        <v>2</v>
      </c>
      <c r="D4641" s="7" t="n">
        <v>3</v>
      </c>
    </row>
    <row r="4642" spans="1:10">
      <c r="A4642" t="s">
        <v>4</v>
      </c>
      <c r="B4642" s="4" t="s">
        <v>5</v>
      </c>
      <c r="C4642" s="4" t="s">
        <v>10</v>
      </c>
    </row>
    <row r="4643" spans="1:10">
      <c r="A4643" t="n">
        <v>36674</v>
      </c>
      <c r="B4643" s="37" t="n">
        <v>16</v>
      </c>
      <c r="C4643" s="7" t="n">
        <v>500</v>
      </c>
    </row>
    <row r="4644" spans="1:10">
      <c r="A4644" t="s">
        <v>4</v>
      </c>
      <c r="B4644" s="4" t="s">
        <v>5</v>
      </c>
      <c r="C4644" s="4" t="s">
        <v>13</v>
      </c>
      <c r="D4644" s="4" t="s">
        <v>10</v>
      </c>
      <c r="E4644" s="4" t="s">
        <v>28</v>
      </c>
    </row>
    <row r="4645" spans="1:10">
      <c r="A4645" t="n">
        <v>36677</v>
      </c>
      <c r="B4645" s="34" t="n">
        <v>58</v>
      </c>
      <c r="C4645" s="7" t="n">
        <v>100</v>
      </c>
      <c r="D4645" s="7" t="n">
        <v>300</v>
      </c>
      <c r="E4645" s="7" t="n">
        <v>0.300000011920929</v>
      </c>
    </row>
    <row r="4646" spans="1:10">
      <c r="A4646" t="s">
        <v>4</v>
      </c>
      <c r="B4646" s="4" t="s">
        <v>5</v>
      </c>
      <c r="C4646" s="4" t="s">
        <v>13</v>
      </c>
      <c r="D4646" s="4" t="s">
        <v>10</v>
      </c>
    </row>
    <row r="4647" spans="1:10">
      <c r="A4647" t="n">
        <v>36685</v>
      </c>
      <c r="B4647" s="34" t="n">
        <v>58</v>
      </c>
      <c r="C4647" s="7" t="n">
        <v>255</v>
      </c>
      <c r="D4647" s="7" t="n">
        <v>0</v>
      </c>
    </row>
    <row r="4648" spans="1:10">
      <c r="A4648" t="s">
        <v>4</v>
      </c>
      <c r="B4648" s="4" t="s">
        <v>5</v>
      </c>
      <c r="C4648" s="4" t="s">
        <v>27</v>
      </c>
    </row>
    <row r="4649" spans="1:10">
      <c r="A4649" t="n">
        <v>36689</v>
      </c>
      <c r="B4649" s="17" t="n">
        <v>3</v>
      </c>
      <c r="C4649" s="14" t="n">
        <f t="normal" ca="1">A4651</f>
        <v>0</v>
      </c>
    </row>
    <row r="4650" spans="1:10">
      <c r="A4650" t="s">
        <v>4</v>
      </c>
      <c r="B4650" s="4" t="s">
        <v>5</v>
      </c>
      <c r="C4650" s="4" t="s">
        <v>13</v>
      </c>
    </row>
    <row r="4651" spans="1:10">
      <c r="A4651" t="n">
        <v>36694</v>
      </c>
      <c r="B4651" s="67" t="n">
        <v>78</v>
      </c>
      <c r="C4651" s="7" t="n">
        <v>255</v>
      </c>
    </row>
    <row r="4652" spans="1:10">
      <c r="A4652" t="s">
        <v>4</v>
      </c>
      <c r="B4652" s="4" t="s">
        <v>5</v>
      </c>
      <c r="C4652" s="4" t="s">
        <v>13</v>
      </c>
    </row>
    <row r="4653" spans="1:10">
      <c r="A4653" t="n">
        <v>36696</v>
      </c>
      <c r="B4653" s="41" t="n">
        <v>23</v>
      </c>
      <c r="C4653" s="7" t="n">
        <v>0</v>
      </c>
    </row>
    <row r="4654" spans="1:10">
      <c r="A4654" t="s">
        <v>4</v>
      </c>
      <c r="B4654" s="4" t="s">
        <v>5</v>
      </c>
      <c r="C4654" s="4" t="s">
        <v>10</v>
      </c>
      <c r="D4654" s="4" t="s">
        <v>28</v>
      </c>
      <c r="E4654" s="4" t="s">
        <v>28</v>
      </c>
      <c r="F4654" s="4" t="s">
        <v>28</v>
      </c>
      <c r="G4654" s="4" t="s">
        <v>28</v>
      </c>
    </row>
    <row r="4655" spans="1:10">
      <c r="A4655" t="n">
        <v>36698</v>
      </c>
      <c r="B4655" s="26" t="n">
        <v>46</v>
      </c>
      <c r="C4655" s="7" t="n">
        <v>122</v>
      </c>
      <c r="D4655" s="7" t="n">
        <v>-67.4700012207031</v>
      </c>
      <c r="E4655" s="7" t="n">
        <v>35.6300010681152</v>
      </c>
      <c r="F4655" s="7" t="n">
        <v>127.839996337891</v>
      </c>
      <c r="G4655" s="7" t="n">
        <v>171.5</v>
      </c>
    </row>
    <row r="4656" spans="1:10">
      <c r="A4656" t="s">
        <v>4</v>
      </c>
      <c r="B4656" s="4" t="s">
        <v>5</v>
      </c>
      <c r="C4656" s="4" t="s">
        <v>10</v>
      </c>
      <c r="D4656" s="4" t="s">
        <v>9</v>
      </c>
    </row>
    <row r="4657" spans="1:7">
      <c r="A4657" t="n">
        <v>36717</v>
      </c>
      <c r="B4657" s="63" t="n">
        <v>44</v>
      </c>
      <c r="C4657" s="7" t="n">
        <v>122</v>
      </c>
      <c r="D4657" s="7" t="n">
        <v>128</v>
      </c>
    </row>
    <row r="4658" spans="1:7">
      <c r="A4658" t="s">
        <v>4</v>
      </c>
      <c r="B4658" s="4" t="s">
        <v>5</v>
      </c>
    </row>
    <row r="4659" spans="1:7">
      <c r="A4659" t="n">
        <v>36724</v>
      </c>
      <c r="B4659" s="5" t="n">
        <v>1</v>
      </c>
    </row>
    <row r="4660" spans="1:7" s="3" customFormat="1" customHeight="0">
      <c r="A4660" s="3" t="s">
        <v>2</v>
      </c>
      <c r="B4660" s="3" t="s">
        <v>329</v>
      </c>
    </row>
    <row r="4661" spans="1:7">
      <c r="A4661" t="s">
        <v>4</v>
      </c>
      <c r="B4661" s="4" t="s">
        <v>5</v>
      </c>
      <c r="C4661" s="4" t="s">
        <v>13</v>
      </c>
      <c r="D4661" s="4" t="s">
        <v>10</v>
      </c>
      <c r="E4661" s="4" t="s">
        <v>13</v>
      </c>
      <c r="F4661" s="4" t="s">
        <v>13</v>
      </c>
      <c r="G4661" s="50" t="s">
        <v>63</v>
      </c>
      <c r="H4661" s="4" t="s">
        <v>5</v>
      </c>
      <c r="I4661" s="4" t="s">
        <v>13</v>
      </c>
      <c r="J4661" s="4" t="s">
        <v>10</v>
      </c>
      <c r="K4661" s="4" t="s">
        <v>13</v>
      </c>
      <c r="L4661" s="4" t="s">
        <v>13</v>
      </c>
      <c r="M4661" s="50" t="s">
        <v>64</v>
      </c>
      <c r="N4661" s="4" t="s">
        <v>13</v>
      </c>
      <c r="O4661" s="4" t="s">
        <v>9</v>
      </c>
      <c r="P4661" s="4" t="s">
        <v>13</v>
      </c>
      <c r="Q4661" s="4" t="s">
        <v>13</v>
      </c>
      <c r="R4661" s="4" t="s">
        <v>13</v>
      </c>
      <c r="S4661" s="4" t="s">
        <v>27</v>
      </c>
    </row>
    <row r="4662" spans="1:7">
      <c r="A4662" t="n">
        <v>36728</v>
      </c>
      <c r="B4662" s="13" t="n">
        <v>5</v>
      </c>
      <c r="C4662" s="7" t="n">
        <v>30</v>
      </c>
      <c r="D4662" s="7" t="n">
        <v>8352</v>
      </c>
      <c r="E4662" s="7" t="n">
        <v>8</v>
      </c>
      <c r="F4662" s="7" t="n">
        <v>28</v>
      </c>
      <c r="G4662" s="50" t="s">
        <v>3</v>
      </c>
      <c r="H4662" s="85" t="n">
        <v>102</v>
      </c>
      <c r="I4662" s="7" t="n">
        <v>9</v>
      </c>
      <c r="J4662" s="7" t="n">
        <v>0</v>
      </c>
      <c r="K4662" s="7" t="n">
        <v>0</v>
      </c>
      <c r="L4662" s="7" t="n">
        <v>1</v>
      </c>
      <c r="M4662" s="50" t="s">
        <v>3</v>
      </c>
      <c r="N4662" s="7" t="n">
        <v>0</v>
      </c>
      <c r="O4662" s="7" t="n">
        <v>9999</v>
      </c>
      <c r="P4662" s="7" t="n">
        <v>2</v>
      </c>
      <c r="Q4662" s="7" t="n">
        <v>11</v>
      </c>
      <c r="R4662" s="7" t="n">
        <v>1</v>
      </c>
      <c r="S4662" s="14" t="n">
        <f t="normal" ca="1">A4668</f>
        <v>0</v>
      </c>
    </row>
    <row r="4663" spans="1:7">
      <c r="A4663" t="s">
        <v>4</v>
      </c>
      <c r="B4663" s="4" t="s">
        <v>5</v>
      </c>
      <c r="C4663" s="4" t="s">
        <v>13</v>
      </c>
      <c r="D4663" s="4" t="s">
        <v>6</v>
      </c>
    </row>
    <row r="4664" spans="1:7">
      <c r="A4664" t="n">
        <v>36752</v>
      </c>
      <c r="B4664" s="78" t="n">
        <v>4</v>
      </c>
      <c r="C4664" s="7" t="n">
        <v>11</v>
      </c>
      <c r="D4664" s="7" t="s">
        <v>330</v>
      </c>
    </row>
    <row r="4665" spans="1:7">
      <c r="A4665" t="s">
        <v>4</v>
      </c>
      <c r="B4665" s="4" t="s">
        <v>5</v>
      </c>
      <c r="C4665" s="4" t="s">
        <v>27</v>
      </c>
    </row>
    <row r="4666" spans="1:7">
      <c r="A4666" t="n">
        <v>36767</v>
      </c>
      <c r="B4666" s="17" t="n">
        <v>3</v>
      </c>
      <c r="C4666" s="14" t="n">
        <f t="normal" ca="1">A4670</f>
        <v>0</v>
      </c>
    </row>
    <row r="4667" spans="1:7">
      <c r="A4667" t="s">
        <v>4</v>
      </c>
      <c r="B4667" s="4" t="s">
        <v>5</v>
      </c>
      <c r="C4667" s="4" t="s">
        <v>13</v>
      </c>
      <c r="D4667" s="4" t="s">
        <v>6</v>
      </c>
    </row>
    <row r="4668" spans="1:7">
      <c r="A4668" t="n">
        <v>36772</v>
      </c>
      <c r="B4668" s="78" t="n">
        <v>4</v>
      </c>
      <c r="C4668" s="7" t="n">
        <v>11</v>
      </c>
      <c r="D4668" s="7" t="s">
        <v>331</v>
      </c>
    </row>
    <row r="4669" spans="1:7">
      <c r="A4669" t="s">
        <v>4</v>
      </c>
      <c r="B4669" s="4" t="s">
        <v>5</v>
      </c>
    </row>
    <row r="4670" spans="1:7">
      <c r="A4670" t="n">
        <v>36787</v>
      </c>
      <c r="B4670" s="5" t="n">
        <v>1</v>
      </c>
    </row>
    <row r="4671" spans="1:7" s="3" customFormat="1" customHeight="0">
      <c r="A4671" s="3" t="s">
        <v>2</v>
      </c>
      <c r="B4671" s="3" t="s">
        <v>332</v>
      </c>
    </row>
    <row r="4672" spans="1:7">
      <c r="A4672" t="s">
        <v>4</v>
      </c>
      <c r="B4672" s="4" t="s">
        <v>5</v>
      </c>
      <c r="C4672" s="4" t="s">
        <v>13</v>
      </c>
      <c r="D4672" s="4" t="s">
        <v>10</v>
      </c>
    </row>
    <row r="4673" spans="1:19">
      <c r="A4673" t="n">
        <v>36788</v>
      </c>
      <c r="B4673" s="29" t="n">
        <v>22</v>
      </c>
      <c r="C4673" s="7" t="n">
        <v>0</v>
      </c>
      <c r="D4673" s="7" t="n">
        <v>0</v>
      </c>
    </row>
    <row r="4674" spans="1:19">
      <c r="A4674" t="s">
        <v>4</v>
      </c>
      <c r="B4674" s="4" t="s">
        <v>5</v>
      </c>
      <c r="C4674" s="4" t="s">
        <v>13</v>
      </c>
      <c r="D4674" s="4" t="s">
        <v>10</v>
      </c>
    </row>
    <row r="4675" spans="1:19">
      <c r="A4675" t="n">
        <v>36792</v>
      </c>
      <c r="B4675" s="34" t="n">
        <v>58</v>
      </c>
      <c r="C4675" s="7" t="n">
        <v>5</v>
      </c>
      <c r="D4675" s="7" t="n">
        <v>300</v>
      </c>
    </row>
    <row r="4676" spans="1:19">
      <c r="A4676" t="s">
        <v>4</v>
      </c>
      <c r="B4676" s="4" t="s">
        <v>5</v>
      </c>
      <c r="C4676" s="4" t="s">
        <v>28</v>
      </c>
      <c r="D4676" s="4" t="s">
        <v>10</v>
      </c>
    </row>
    <row r="4677" spans="1:19">
      <c r="A4677" t="n">
        <v>36796</v>
      </c>
      <c r="B4677" s="35" t="n">
        <v>103</v>
      </c>
      <c r="C4677" s="7" t="n">
        <v>0</v>
      </c>
      <c r="D4677" s="7" t="n">
        <v>300</v>
      </c>
    </row>
    <row r="4678" spans="1:19">
      <c r="A4678" t="s">
        <v>4</v>
      </c>
      <c r="B4678" s="4" t="s">
        <v>5</v>
      </c>
      <c r="C4678" s="4" t="s">
        <v>13</v>
      </c>
      <c r="D4678" s="4" t="s">
        <v>28</v>
      </c>
      <c r="E4678" s="4" t="s">
        <v>10</v>
      </c>
      <c r="F4678" s="4" t="s">
        <v>13</v>
      </c>
    </row>
    <row r="4679" spans="1:19">
      <c r="A4679" t="n">
        <v>36803</v>
      </c>
      <c r="B4679" s="16" t="n">
        <v>49</v>
      </c>
      <c r="C4679" s="7" t="n">
        <v>3</v>
      </c>
      <c r="D4679" s="7" t="n">
        <v>0.699999988079071</v>
      </c>
      <c r="E4679" s="7" t="n">
        <v>500</v>
      </c>
      <c r="F4679" s="7" t="n">
        <v>0</v>
      </c>
    </row>
    <row r="4680" spans="1:19">
      <c r="A4680" t="s">
        <v>4</v>
      </c>
      <c r="B4680" s="4" t="s">
        <v>5</v>
      </c>
      <c r="C4680" s="4" t="s">
        <v>13</v>
      </c>
      <c r="D4680" s="4" t="s">
        <v>10</v>
      </c>
    </row>
    <row r="4681" spans="1:19">
      <c r="A4681" t="n">
        <v>36812</v>
      </c>
      <c r="B4681" s="34" t="n">
        <v>58</v>
      </c>
      <c r="C4681" s="7" t="n">
        <v>10</v>
      </c>
      <c r="D4681" s="7" t="n">
        <v>300</v>
      </c>
    </row>
    <row r="4682" spans="1:19">
      <c r="A4682" t="s">
        <v>4</v>
      </c>
      <c r="B4682" s="4" t="s">
        <v>5</v>
      </c>
      <c r="C4682" s="4" t="s">
        <v>13</v>
      </c>
      <c r="D4682" s="4" t="s">
        <v>10</v>
      </c>
    </row>
    <row r="4683" spans="1:19">
      <c r="A4683" t="n">
        <v>36816</v>
      </c>
      <c r="B4683" s="34" t="n">
        <v>58</v>
      </c>
      <c r="C4683" s="7" t="n">
        <v>12</v>
      </c>
      <c r="D4683" s="7" t="n">
        <v>0</v>
      </c>
    </row>
    <row r="4684" spans="1:19">
      <c r="A4684" t="s">
        <v>4</v>
      </c>
      <c r="B4684" s="4" t="s">
        <v>5</v>
      </c>
      <c r="C4684" s="4" t="s">
        <v>13</v>
      </c>
    </row>
    <row r="4685" spans="1:19">
      <c r="A4685" t="n">
        <v>36820</v>
      </c>
      <c r="B4685" s="52" t="n">
        <v>64</v>
      </c>
      <c r="C4685" s="7" t="n">
        <v>7</v>
      </c>
    </row>
    <row r="4686" spans="1:19">
      <c r="A4686" t="s">
        <v>4</v>
      </c>
      <c r="B4686" s="4" t="s">
        <v>5</v>
      </c>
      <c r="C4686" s="4" t="s">
        <v>13</v>
      </c>
      <c r="D4686" s="4" t="s">
        <v>10</v>
      </c>
      <c r="E4686" s="4" t="s">
        <v>10</v>
      </c>
      <c r="F4686" s="4" t="s">
        <v>13</v>
      </c>
    </row>
    <row r="4687" spans="1:19">
      <c r="A4687" t="n">
        <v>36822</v>
      </c>
      <c r="B4687" s="30" t="n">
        <v>25</v>
      </c>
      <c r="C4687" s="7" t="n">
        <v>1</v>
      </c>
      <c r="D4687" s="7" t="n">
        <v>65535</v>
      </c>
      <c r="E4687" s="7" t="n">
        <v>420</v>
      </c>
      <c r="F4687" s="7" t="n">
        <v>5</v>
      </c>
    </row>
    <row r="4688" spans="1:19">
      <c r="A4688" t="s">
        <v>4</v>
      </c>
      <c r="B4688" s="4" t="s">
        <v>5</v>
      </c>
      <c r="C4688" s="4" t="s">
        <v>13</v>
      </c>
      <c r="D4688" s="4" t="s">
        <v>10</v>
      </c>
      <c r="E4688" s="4" t="s">
        <v>13</v>
      </c>
      <c r="F4688" s="4" t="s">
        <v>13</v>
      </c>
      <c r="G4688" s="4" t="s">
        <v>27</v>
      </c>
    </row>
    <row r="4689" spans="1:7">
      <c r="A4689" t="n">
        <v>36829</v>
      </c>
      <c r="B4689" s="13" t="n">
        <v>5</v>
      </c>
      <c r="C4689" s="7" t="n">
        <v>30</v>
      </c>
      <c r="D4689" s="7" t="n">
        <v>8352</v>
      </c>
      <c r="E4689" s="7" t="n">
        <v>8</v>
      </c>
      <c r="F4689" s="7" t="n">
        <v>1</v>
      </c>
      <c r="G4689" s="14" t="n">
        <f t="normal" ca="1">A4703</f>
        <v>0</v>
      </c>
    </row>
    <row r="4690" spans="1:7">
      <c r="A4690" t="s">
        <v>4</v>
      </c>
      <c r="B4690" s="4" t="s">
        <v>5</v>
      </c>
      <c r="C4690" s="4" t="s">
        <v>13</v>
      </c>
      <c r="D4690" s="4" t="s">
        <v>10</v>
      </c>
      <c r="E4690" s="4" t="s">
        <v>6</v>
      </c>
    </row>
    <row r="4691" spans="1:7">
      <c r="A4691" t="n">
        <v>36839</v>
      </c>
      <c r="B4691" s="36" t="n">
        <v>51</v>
      </c>
      <c r="C4691" s="7" t="n">
        <v>4</v>
      </c>
      <c r="D4691" s="7" t="n">
        <v>0</v>
      </c>
      <c r="E4691" s="7" t="s">
        <v>333</v>
      </c>
    </row>
    <row r="4692" spans="1:7">
      <c r="A4692" t="s">
        <v>4</v>
      </c>
      <c r="B4692" s="4" t="s">
        <v>5</v>
      </c>
      <c r="C4692" s="4" t="s">
        <v>10</v>
      </c>
    </row>
    <row r="4693" spans="1:7">
      <c r="A4693" t="n">
        <v>36853</v>
      </c>
      <c r="B4693" s="37" t="n">
        <v>16</v>
      </c>
      <c r="C4693" s="7" t="n">
        <v>0</v>
      </c>
    </row>
    <row r="4694" spans="1:7">
      <c r="A4694" t="s">
        <v>4</v>
      </c>
      <c r="B4694" s="4" t="s">
        <v>5</v>
      </c>
      <c r="C4694" s="4" t="s">
        <v>10</v>
      </c>
      <c r="D4694" s="4" t="s">
        <v>38</v>
      </c>
      <c r="E4694" s="4" t="s">
        <v>13</v>
      </c>
      <c r="F4694" s="4" t="s">
        <v>13</v>
      </c>
      <c r="G4694" s="4" t="s">
        <v>38</v>
      </c>
      <c r="H4694" s="4" t="s">
        <v>13</v>
      </c>
      <c r="I4694" s="4" t="s">
        <v>13</v>
      </c>
      <c r="J4694" s="4" t="s">
        <v>38</v>
      </c>
      <c r="K4694" s="4" t="s">
        <v>13</v>
      </c>
      <c r="L4694" s="4" t="s">
        <v>13</v>
      </c>
    </row>
    <row r="4695" spans="1:7">
      <c r="A4695" t="n">
        <v>36856</v>
      </c>
      <c r="B4695" s="38" t="n">
        <v>26</v>
      </c>
      <c r="C4695" s="7" t="n">
        <v>0</v>
      </c>
      <c r="D4695" s="7" t="s">
        <v>334</v>
      </c>
      <c r="E4695" s="7" t="n">
        <v>2</v>
      </c>
      <c r="F4695" s="7" t="n">
        <v>3</v>
      </c>
      <c r="G4695" s="7" t="s">
        <v>335</v>
      </c>
      <c r="H4695" s="7" t="n">
        <v>2</v>
      </c>
      <c r="I4695" s="7" t="n">
        <v>3</v>
      </c>
      <c r="J4695" s="7" t="s">
        <v>336</v>
      </c>
      <c r="K4695" s="7" t="n">
        <v>2</v>
      </c>
      <c r="L4695" s="7" t="n">
        <v>0</v>
      </c>
    </row>
    <row r="4696" spans="1:7">
      <c r="A4696" t="s">
        <v>4</v>
      </c>
      <c r="B4696" s="4" t="s">
        <v>5</v>
      </c>
    </row>
    <row r="4697" spans="1:7">
      <c r="A4697" t="n">
        <v>37057</v>
      </c>
      <c r="B4697" s="32" t="n">
        <v>28</v>
      </c>
    </row>
    <row r="4698" spans="1:7">
      <c r="A4698" t="s">
        <v>4</v>
      </c>
      <c r="B4698" s="4" t="s">
        <v>5</v>
      </c>
      <c r="C4698" s="4" t="s">
        <v>10</v>
      </c>
      <c r="D4698" s="4" t="s">
        <v>13</v>
      </c>
    </row>
    <row r="4699" spans="1:7">
      <c r="A4699" t="n">
        <v>37058</v>
      </c>
      <c r="B4699" s="40" t="n">
        <v>89</v>
      </c>
      <c r="C4699" s="7" t="n">
        <v>65533</v>
      </c>
      <c r="D4699" s="7" t="n">
        <v>1</v>
      </c>
    </row>
    <row r="4700" spans="1:7">
      <c r="A4700" t="s">
        <v>4</v>
      </c>
      <c r="B4700" s="4" t="s">
        <v>5</v>
      </c>
      <c r="C4700" s="4" t="s">
        <v>27</v>
      </c>
    </row>
    <row r="4701" spans="1:7">
      <c r="A4701" t="n">
        <v>37062</v>
      </c>
      <c r="B4701" s="17" t="n">
        <v>3</v>
      </c>
      <c r="C4701" s="14" t="n">
        <f t="normal" ca="1">A4735</f>
        <v>0</v>
      </c>
    </row>
    <row r="4702" spans="1:7">
      <c r="A4702" t="s">
        <v>4</v>
      </c>
      <c r="B4702" s="4" t="s">
        <v>5</v>
      </c>
      <c r="C4702" s="4" t="s">
        <v>13</v>
      </c>
      <c r="D4702" s="4" t="s">
        <v>10</v>
      </c>
      <c r="E4702" s="4" t="s">
        <v>6</v>
      </c>
    </row>
    <row r="4703" spans="1:7">
      <c r="A4703" t="n">
        <v>37067</v>
      </c>
      <c r="B4703" s="36" t="n">
        <v>51</v>
      </c>
      <c r="C4703" s="7" t="n">
        <v>4</v>
      </c>
      <c r="D4703" s="7" t="n">
        <v>0</v>
      </c>
      <c r="E4703" s="7" t="s">
        <v>337</v>
      </c>
    </row>
    <row r="4704" spans="1:7">
      <c r="A4704" t="s">
        <v>4</v>
      </c>
      <c r="B4704" s="4" t="s">
        <v>5</v>
      </c>
      <c r="C4704" s="4" t="s">
        <v>10</v>
      </c>
    </row>
    <row r="4705" spans="1:12">
      <c r="A4705" t="n">
        <v>37082</v>
      </c>
      <c r="B4705" s="37" t="n">
        <v>16</v>
      </c>
      <c r="C4705" s="7" t="n">
        <v>0</v>
      </c>
    </row>
    <row r="4706" spans="1:12">
      <c r="A4706" t="s">
        <v>4</v>
      </c>
      <c r="B4706" s="4" t="s">
        <v>5</v>
      </c>
      <c r="C4706" s="4" t="s">
        <v>10</v>
      </c>
      <c r="D4706" s="4" t="s">
        <v>38</v>
      </c>
      <c r="E4706" s="4" t="s">
        <v>13</v>
      </c>
      <c r="F4706" s="4" t="s">
        <v>13</v>
      </c>
      <c r="G4706" s="4" t="s">
        <v>38</v>
      </c>
      <c r="H4706" s="4" t="s">
        <v>13</v>
      </c>
      <c r="I4706" s="4" t="s">
        <v>13</v>
      </c>
    </row>
    <row r="4707" spans="1:12">
      <c r="A4707" t="n">
        <v>37085</v>
      </c>
      <c r="B4707" s="38" t="n">
        <v>26</v>
      </c>
      <c r="C4707" s="7" t="n">
        <v>0</v>
      </c>
      <c r="D4707" s="7" t="s">
        <v>338</v>
      </c>
      <c r="E4707" s="7" t="n">
        <v>2</v>
      </c>
      <c r="F4707" s="7" t="n">
        <v>3</v>
      </c>
      <c r="G4707" s="7" t="s">
        <v>339</v>
      </c>
      <c r="H4707" s="7" t="n">
        <v>2</v>
      </c>
      <c r="I4707" s="7" t="n">
        <v>0</v>
      </c>
    </row>
    <row r="4708" spans="1:12">
      <c r="A4708" t="s">
        <v>4</v>
      </c>
      <c r="B4708" s="4" t="s">
        <v>5</v>
      </c>
    </row>
    <row r="4709" spans="1:12">
      <c r="A4709" t="n">
        <v>37252</v>
      </c>
      <c r="B4709" s="32" t="n">
        <v>28</v>
      </c>
    </row>
    <row r="4710" spans="1:12">
      <c r="A4710" t="s">
        <v>4</v>
      </c>
      <c r="B4710" s="4" t="s">
        <v>5</v>
      </c>
      <c r="C4710" s="4" t="s">
        <v>10</v>
      </c>
      <c r="D4710" s="4" t="s">
        <v>13</v>
      </c>
    </row>
    <row r="4711" spans="1:12">
      <c r="A4711" t="n">
        <v>37253</v>
      </c>
      <c r="B4711" s="40" t="n">
        <v>89</v>
      </c>
      <c r="C4711" s="7" t="n">
        <v>65533</v>
      </c>
      <c r="D4711" s="7" t="n">
        <v>1</v>
      </c>
    </row>
    <row r="4712" spans="1:12">
      <c r="A4712" t="s">
        <v>4</v>
      </c>
      <c r="B4712" s="4" t="s">
        <v>5</v>
      </c>
      <c r="C4712" s="4" t="s">
        <v>13</v>
      </c>
      <c r="D4712" s="4" t="s">
        <v>10</v>
      </c>
      <c r="E4712" s="4" t="s">
        <v>28</v>
      </c>
    </row>
    <row r="4713" spans="1:12">
      <c r="A4713" t="n">
        <v>37257</v>
      </c>
      <c r="B4713" s="34" t="n">
        <v>58</v>
      </c>
      <c r="C4713" s="7" t="n">
        <v>0</v>
      </c>
      <c r="D4713" s="7" t="n">
        <v>300</v>
      </c>
      <c r="E4713" s="7" t="n">
        <v>0.300000011920929</v>
      </c>
    </row>
    <row r="4714" spans="1:12">
      <c r="A4714" t="s">
        <v>4</v>
      </c>
      <c r="B4714" s="4" t="s">
        <v>5</v>
      </c>
      <c r="C4714" s="4" t="s">
        <v>13</v>
      </c>
      <c r="D4714" s="4" t="s">
        <v>10</v>
      </c>
    </row>
    <row r="4715" spans="1:12">
      <c r="A4715" t="n">
        <v>37265</v>
      </c>
      <c r="B4715" s="34" t="n">
        <v>58</v>
      </c>
      <c r="C4715" s="7" t="n">
        <v>255</v>
      </c>
      <c r="D4715" s="7" t="n">
        <v>0</v>
      </c>
    </row>
    <row r="4716" spans="1:12">
      <c r="A4716" t="s">
        <v>4</v>
      </c>
      <c r="B4716" s="4" t="s">
        <v>5</v>
      </c>
      <c r="C4716" s="4" t="s">
        <v>13</v>
      </c>
      <c r="D4716" s="4" t="s">
        <v>10</v>
      </c>
      <c r="E4716" s="4" t="s">
        <v>10</v>
      </c>
      <c r="F4716" s="4" t="s">
        <v>10</v>
      </c>
      <c r="G4716" s="4" t="s">
        <v>10</v>
      </c>
      <c r="H4716" s="4" t="s">
        <v>13</v>
      </c>
    </row>
    <row r="4717" spans="1:12">
      <c r="A4717" t="n">
        <v>37269</v>
      </c>
      <c r="B4717" s="30" t="n">
        <v>25</v>
      </c>
      <c r="C4717" s="7" t="n">
        <v>5</v>
      </c>
      <c r="D4717" s="7" t="n">
        <v>65535</v>
      </c>
      <c r="E4717" s="7" t="n">
        <v>500</v>
      </c>
      <c r="F4717" s="7" t="n">
        <v>800</v>
      </c>
      <c r="G4717" s="7" t="n">
        <v>140</v>
      </c>
      <c r="H4717" s="7" t="n">
        <v>0</v>
      </c>
    </row>
    <row r="4718" spans="1:12">
      <c r="A4718" t="s">
        <v>4</v>
      </c>
      <c r="B4718" s="4" t="s">
        <v>5</v>
      </c>
      <c r="C4718" s="4" t="s">
        <v>13</v>
      </c>
      <c r="D4718" s="4" t="s">
        <v>10</v>
      </c>
      <c r="E4718" s="4" t="s">
        <v>28</v>
      </c>
      <c r="F4718" s="4" t="s">
        <v>10</v>
      </c>
      <c r="G4718" s="4" t="s">
        <v>9</v>
      </c>
      <c r="H4718" s="4" t="s">
        <v>9</v>
      </c>
      <c r="I4718" s="4" t="s">
        <v>10</v>
      </c>
      <c r="J4718" s="4" t="s">
        <v>10</v>
      </c>
      <c r="K4718" s="4" t="s">
        <v>9</v>
      </c>
      <c r="L4718" s="4" t="s">
        <v>9</v>
      </c>
      <c r="M4718" s="4" t="s">
        <v>9</v>
      </c>
      <c r="N4718" s="4" t="s">
        <v>9</v>
      </c>
      <c r="O4718" s="4" t="s">
        <v>6</v>
      </c>
    </row>
    <row r="4719" spans="1:12">
      <c r="A4719" t="n">
        <v>37280</v>
      </c>
      <c r="B4719" s="15" t="n">
        <v>50</v>
      </c>
      <c r="C4719" s="7" t="n">
        <v>0</v>
      </c>
      <c r="D4719" s="7" t="n">
        <v>12105</v>
      </c>
      <c r="E4719" s="7" t="n">
        <v>1</v>
      </c>
      <c r="F4719" s="7" t="n">
        <v>0</v>
      </c>
      <c r="G4719" s="7" t="n">
        <v>0</v>
      </c>
      <c r="H4719" s="7" t="n">
        <v>0</v>
      </c>
      <c r="I4719" s="7" t="n">
        <v>0</v>
      </c>
      <c r="J4719" s="7" t="n">
        <v>65533</v>
      </c>
      <c r="K4719" s="7" t="n">
        <v>0</v>
      </c>
      <c r="L4719" s="7" t="n">
        <v>0</v>
      </c>
      <c r="M4719" s="7" t="n">
        <v>0</v>
      </c>
      <c r="N4719" s="7" t="n">
        <v>0</v>
      </c>
      <c r="O4719" s="7" t="s">
        <v>12</v>
      </c>
    </row>
    <row r="4720" spans="1:12">
      <c r="A4720" t="s">
        <v>4</v>
      </c>
      <c r="B4720" s="4" t="s">
        <v>5</v>
      </c>
      <c r="C4720" s="4" t="s">
        <v>10</v>
      </c>
      <c r="D4720" s="4" t="s">
        <v>13</v>
      </c>
      <c r="E4720" s="4" t="s">
        <v>38</v>
      </c>
      <c r="F4720" s="4" t="s">
        <v>13</v>
      </c>
      <c r="G4720" s="4" t="s">
        <v>13</v>
      </c>
      <c r="H4720" s="4" t="s">
        <v>13</v>
      </c>
      <c r="I4720" s="4" t="s">
        <v>38</v>
      </c>
      <c r="J4720" s="4" t="s">
        <v>13</v>
      </c>
      <c r="K4720" s="4" t="s">
        <v>13</v>
      </c>
    </row>
    <row r="4721" spans="1:15">
      <c r="A4721" t="n">
        <v>37319</v>
      </c>
      <c r="B4721" s="31" t="n">
        <v>24</v>
      </c>
      <c r="C4721" s="7" t="n">
        <v>65533</v>
      </c>
      <c r="D4721" s="7" t="n">
        <v>11</v>
      </c>
      <c r="E4721" s="7" t="s">
        <v>327</v>
      </c>
      <c r="F4721" s="7" t="n">
        <v>2</v>
      </c>
      <c r="G4721" s="7" t="n">
        <v>3</v>
      </c>
      <c r="H4721" s="7" t="n">
        <v>11</v>
      </c>
      <c r="I4721" s="7" t="s">
        <v>328</v>
      </c>
      <c r="J4721" s="7" t="n">
        <v>2</v>
      </c>
      <c r="K4721" s="7" t="n">
        <v>0</v>
      </c>
    </row>
    <row r="4722" spans="1:15">
      <c r="A4722" t="s">
        <v>4</v>
      </c>
      <c r="B4722" s="4" t="s">
        <v>5</v>
      </c>
    </row>
    <row r="4723" spans="1:15">
      <c r="A4723" t="n">
        <v>37426</v>
      </c>
      <c r="B4723" s="32" t="n">
        <v>28</v>
      </c>
    </row>
    <row r="4724" spans="1:15">
      <c r="A4724" t="s">
        <v>4</v>
      </c>
      <c r="B4724" s="4" t="s">
        <v>5</v>
      </c>
      <c r="C4724" s="4" t="s">
        <v>13</v>
      </c>
    </row>
    <row r="4725" spans="1:15">
      <c r="A4725" t="n">
        <v>37427</v>
      </c>
      <c r="B4725" s="33" t="n">
        <v>27</v>
      </c>
      <c r="C4725" s="7" t="n">
        <v>0</v>
      </c>
    </row>
    <row r="4726" spans="1:15">
      <c r="A4726" t="s">
        <v>4</v>
      </c>
      <c r="B4726" s="4" t="s">
        <v>5</v>
      </c>
      <c r="C4726" s="4" t="s">
        <v>13</v>
      </c>
    </row>
    <row r="4727" spans="1:15">
      <c r="A4727" t="n">
        <v>37429</v>
      </c>
      <c r="B4727" s="33" t="n">
        <v>27</v>
      </c>
      <c r="C4727" s="7" t="n">
        <v>1</v>
      </c>
    </row>
    <row r="4728" spans="1:15">
      <c r="A4728" t="s">
        <v>4</v>
      </c>
      <c r="B4728" s="4" t="s">
        <v>5</v>
      </c>
      <c r="C4728" s="4" t="s">
        <v>13</v>
      </c>
      <c r="D4728" s="4" t="s">
        <v>10</v>
      </c>
      <c r="E4728" s="4" t="s">
        <v>10</v>
      </c>
      <c r="F4728" s="4" t="s">
        <v>10</v>
      </c>
      <c r="G4728" s="4" t="s">
        <v>10</v>
      </c>
      <c r="H4728" s="4" t="s">
        <v>13</v>
      </c>
    </row>
    <row r="4729" spans="1:15">
      <c r="A4729" t="n">
        <v>37431</v>
      </c>
      <c r="B4729" s="30" t="n">
        <v>25</v>
      </c>
      <c r="C4729" s="7" t="n">
        <v>5</v>
      </c>
      <c r="D4729" s="7" t="n">
        <v>65535</v>
      </c>
      <c r="E4729" s="7" t="n">
        <v>65535</v>
      </c>
      <c r="F4729" s="7" t="n">
        <v>65535</v>
      </c>
      <c r="G4729" s="7" t="n">
        <v>65535</v>
      </c>
      <c r="H4729" s="7" t="n">
        <v>0</v>
      </c>
    </row>
    <row r="4730" spans="1:15">
      <c r="A4730" t="s">
        <v>4</v>
      </c>
      <c r="B4730" s="4" t="s">
        <v>5</v>
      </c>
      <c r="C4730" s="4" t="s">
        <v>13</v>
      </c>
      <c r="D4730" s="4" t="s">
        <v>10</v>
      </c>
      <c r="E4730" s="4" t="s">
        <v>28</v>
      </c>
    </row>
    <row r="4731" spans="1:15">
      <c r="A4731" t="n">
        <v>37442</v>
      </c>
      <c r="B4731" s="34" t="n">
        <v>58</v>
      </c>
      <c r="C4731" s="7" t="n">
        <v>100</v>
      </c>
      <c r="D4731" s="7" t="n">
        <v>300</v>
      </c>
      <c r="E4731" s="7" t="n">
        <v>0.300000011920929</v>
      </c>
    </row>
    <row r="4732" spans="1:15">
      <c r="A4732" t="s">
        <v>4</v>
      </c>
      <c r="B4732" s="4" t="s">
        <v>5</v>
      </c>
      <c r="C4732" s="4" t="s">
        <v>13</v>
      </c>
      <c r="D4732" s="4" t="s">
        <v>10</v>
      </c>
    </row>
    <row r="4733" spans="1:15">
      <c r="A4733" t="n">
        <v>37450</v>
      </c>
      <c r="B4733" s="34" t="n">
        <v>58</v>
      </c>
      <c r="C4733" s="7" t="n">
        <v>255</v>
      </c>
      <c r="D4733" s="7" t="n">
        <v>0</v>
      </c>
    </row>
    <row r="4734" spans="1:15">
      <c r="A4734" t="s">
        <v>4</v>
      </c>
      <c r="B4734" s="4" t="s">
        <v>5</v>
      </c>
      <c r="C4734" s="4" t="s">
        <v>10</v>
      </c>
      <c r="D4734" s="4" t="s">
        <v>28</v>
      </c>
      <c r="E4734" s="4" t="s">
        <v>28</v>
      </c>
      <c r="F4734" s="4" t="s">
        <v>28</v>
      </c>
      <c r="G4734" s="4" t="s">
        <v>28</v>
      </c>
    </row>
    <row r="4735" spans="1:15">
      <c r="A4735" t="n">
        <v>37454</v>
      </c>
      <c r="B4735" s="26" t="n">
        <v>46</v>
      </c>
      <c r="C4735" s="7" t="n">
        <v>61456</v>
      </c>
      <c r="D4735" s="7" t="n">
        <v>-64.4400024414063</v>
      </c>
      <c r="E4735" s="7" t="n">
        <v>33.0099983215332</v>
      </c>
      <c r="F4735" s="7" t="n">
        <v>106.589996337891</v>
      </c>
      <c r="G4735" s="7" t="n">
        <v>337</v>
      </c>
    </row>
    <row r="4736" spans="1:15">
      <c r="A4736" t="s">
        <v>4</v>
      </c>
      <c r="B4736" s="4" t="s">
        <v>5</v>
      </c>
      <c r="C4736" s="4" t="s">
        <v>10</v>
      </c>
      <c r="D4736" s="4" t="s">
        <v>28</v>
      </c>
      <c r="E4736" s="4" t="s">
        <v>28</v>
      </c>
      <c r="F4736" s="4" t="s">
        <v>28</v>
      </c>
      <c r="G4736" s="4" t="s">
        <v>28</v>
      </c>
    </row>
    <row r="4737" spans="1:11">
      <c r="A4737" t="n">
        <v>37473</v>
      </c>
      <c r="B4737" s="26" t="n">
        <v>46</v>
      </c>
      <c r="C4737" s="7" t="n">
        <v>61457</v>
      </c>
      <c r="D4737" s="7" t="n">
        <v>-64.4400024414063</v>
      </c>
      <c r="E4737" s="7" t="n">
        <v>33.0099983215332</v>
      </c>
      <c r="F4737" s="7" t="n">
        <v>106.589996337891</v>
      </c>
      <c r="G4737" s="7" t="n">
        <v>337</v>
      </c>
    </row>
    <row r="4738" spans="1:11">
      <c r="A4738" t="s">
        <v>4</v>
      </c>
      <c r="B4738" s="4" t="s">
        <v>5</v>
      </c>
      <c r="C4738" s="4" t="s">
        <v>10</v>
      </c>
      <c r="D4738" s="4" t="s">
        <v>28</v>
      </c>
      <c r="E4738" s="4" t="s">
        <v>28</v>
      </c>
      <c r="F4738" s="4" t="s">
        <v>28</v>
      </c>
      <c r="G4738" s="4" t="s">
        <v>28</v>
      </c>
    </row>
    <row r="4739" spans="1:11">
      <c r="A4739" t="n">
        <v>37492</v>
      </c>
      <c r="B4739" s="26" t="n">
        <v>46</v>
      </c>
      <c r="C4739" s="7" t="n">
        <v>122</v>
      </c>
      <c r="D4739" s="7" t="n">
        <v>-65.3199996948242</v>
      </c>
      <c r="E4739" s="7" t="n">
        <v>32.7900009155273</v>
      </c>
      <c r="F4739" s="7" t="n">
        <v>104.419998168945</v>
      </c>
      <c r="G4739" s="7" t="n">
        <v>351.5</v>
      </c>
    </row>
    <row r="4740" spans="1:11">
      <c r="A4740" t="s">
        <v>4</v>
      </c>
      <c r="B4740" s="4" t="s">
        <v>5</v>
      </c>
      <c r="C4740" s="4" t="s">
        <v>13</v>
      </c>
      <c r="D4740" s="4" t="s">
        <v>13</v>
      </c>
      <c r="E4740" s="4" t="s">
        <v>10</v>
      </c>
    </row>
    <row r="4741" spans="1:11">
      <c r="A4741" t="n">
        <v>37511</v>
      </c>
      <c r="B4741" s="28" t="n">
        <v>45</v>
      </c>
      <c r="C4741" s="7" t="n">
        <v>8</v>
      </c>
      <c r="D4741" s="7" t="n">
        <v>1</v>
      </c>
      <c r="E4741" s="7" t="n">
        <v>0</v>
      </c>
    </row>
    <row r="4742" spans="1:11">
      <c r="A4742" t="s">
        <v>4</v>
      </c>
      <c r="B4742" s="4" t="s">
        <v>5</v>
      </c>
      <c r="C4742" s="4" t="s">
        <v>13</v>
      </c>
      <c r="D4742" s="4" t="s">
        <v>10</v>
      </c>
      <c r="E4742" s="4" t="s">
        <v>10</v>
      </c>
      <c r="F4742" s="4" t="s">
        <v>13</v>
      </c>
    </row>
    <row r="4743" spans="1:11">
      <c r="A4743" t="n">
        <v>37516</v>
      </c>
      <c r="B4743" s="30" t="n">
        <v>25</v>
      </c>
      <c r="C4743" s="7" t="n">
        <v>1</v>
      </c>
      <c r="D4743" s="7" t="n">
        <v>65535</v>
      </c>
      <c r="E4743" s="7" t="n">
        <v>65535</v>
      </c>
      <c r="F4743" s="7" t="n">
        <v>0</v>
      </c>
    </row>
    <row r="4744" spans="1:11">
      <c r="A4744" t="s">
        <v>4</v>
      </c>
      <c r="B4744" s="4" t="s">
        <v>5</v>
      </c>
      <c r="C4744" s="4" t="s">
        <v>13</v>
      </c>
      <c r="D4744" s="4" t="s">
        <v>6</v>
      </c>
    </row>
    <row r="4745" spans="1:11">
      <c r="A4745" t="n">
        <v>37523</v>
      </c>
      <c r="B4745" s="9" t="n">
        <v>2</v>
      </c>
      <c r="C4745" s="7" t="n">
        <v>10</v>
      </c>
      <c r="D4745" s="7" t="s">
        <v>48</v>
      </c>
    </row>
    <row r="4746" spans="1:11">
      <c r="A4746" t="s">
        <v>4</v>
      </c>
      <c r="B4746" s="4" t="s">
        <v>5</v>
      </c>
      <c r="C4746" s="4" t="s">
        <v>13</v>
      </c>
      <c r="D4746" s="4" t="s">
        <v>10</v>
      </c>
    </row>
    <row r="4747" spans="1:11">
      <c r="A4747" t="n">
        <v>37546</v>
      </c>
      <c r="B4747" s="34" t="n">
        <v>58</v>
      </c>
      <c r="C4747" s="7" t="n">
        <v>105</v>
      </c>
      <c r="D4747" s="7" t="n">
        <v>300</v>
      </c>
    </row>
    <row r="4748" spans="1:11">
      <c r="A4748" t="s">
        <v>4</v>
      </c>
      <c r="B4748" s="4" t="s">
        <v>5</v>
      </c>
      <c r="C4748" s="4" t="s">
        <v>28</v>
      </c>
      <c r="D4748" s="4" t="s">
        <v>10</v>
      </c>
    </row>
    <row r="4749" spans="1:11">
      <c r="A4749" t="n">
        <v>37550</v>
      </c>
      <c r="B4749" s="35" t="n">
        <v>103</v>
      </c>
      <c r="C4749" s="7" t="n">
        <v>1</v>
      </c>
      <c r="D4749" s="7" t="n">
        <v>300</v>
      </c>
    </row>
    <row r="4750" spans="1:11">
      <c r="A4750" t="s">
        <v>4</v>
      </c>
      <c r="B4750" s="4" t="s">
        <v>5</v>
      </c>
      <c r="C4750" s="4" t="s">
        <v>13</v>
      </c>
    </row>
    <row r="4751" spans="1:11">
      <c r="A4751" t="n">
        <v>37557</v>
      </c>
      <c r="B4751" s="18" t="n">
        <v>74</v>
      </c>
      <c r="C4751" s="7" t="n">
        <v>67</v>
      </c>
    </row>
    <row r="4752" spans="1:11">
      <c r="A4752" t="s">
        <v>4</v>
      </c>
      <c r="B4752" s="4" t="s">
        <v>5</v>
      </c>
      <c r="C4752" s="4" t="s">
        <v>13</v>
      </c>
      <c r="D4752" s="4" t="s">
        <v>28</v>
      </c>
      <c r="E4752" s="4" t="s">
        <v>10</v>
      </c>
      <c r="F4752" s="4" t="s">
        <v>13</v>
      </c>
    </row>
    <row r="4753" spans="1:7">
      <c r="A4753" t="n">
        <v>37559</v>
      </c>
      <c r="B4753" s="16" t="n">
        <v>49</v>
      </c>
      <c r="C4753" s="7" t="n">
        <v>3</v>
      </c>
      <c r="D4753" s="7" t="n">
        <v>1</v>
      </c>
      <c r="E4753" s="7" t="n">
        <v>500</v>
      </c>
      <c r="F4753" s="7" t="n">
        <v>0</v>
      </c>
    </row>
    <row r="4754" spans="1:7">
      <c r="A4754" t="s">
        <v>4</v>
      </c>
      <c r="B4754" s="4" t="s">
        <v>5</v>
      </c>
      <c r="C4754" s="4" t="s">
        <v>13</v>
      </c>
      <c r="D4754" s="4" t="s">
        <v>10</v>
      </c>
    </row>
    <row r="4755" spans="1:7">
      <c r="A4755" t="n">
        <v>37568</v>
      </c>
      <c r="B4755" s="34" t="n">
        <v>58</v>
      </c>
      <c r="C4755" s="7" t="n">
        <v>11</v>
      </c>
      <c r="D4755" s="7" t="n">
        <v>300</v>
      </c>
    </row>
    <row r="4756" spans="1:7">
      <c r="A4756" t="s">
        <v>4</v>
      </c>
      <c r="B4756" s="4" t="s">
        <v>5</v>
      </c>
      <c r="C4756" s="4" t="s">
        <v>13</v>
      </c>
      <c r="D4756" s="4" t="s">
        <v>10</v>
      </c>
    </row>
    <row r="4757" spans="1:7">
      <c r="A4757" t="n">
        <v>37572</v>
      </c>
      <c r="B4757" s="34" t="n">
        <v>58</v>
      </c>
      <c r="C4757" s="7" t="n">
        <v>12</v>
      </c>
      <c r="D4757" s="7" t="n">
        <v>0</v>
      </c>
    </row>
    <row r="4758" spans="1:7">
      <c r="A4758" t="s">
        <v>4</v>
      </c>
      <c r="B4758" s="4" t="s">
        <v>5</v>
      </c>
      <c r="C4758" s="4" t="s">
        <v>13</v>
      </c>
    </row>
    <row r="4759" spans="1:7">
      <c r="A4759" t="n">
        <v>37576</v>
      </c>
      <c r="B4759" s="18" t="n">
        <v>74</v>
      </c>
      <c r="C4759" s="7" t="n">
        <v>46</v>
      </c>
    </row>
    <row r="4760" spans="1:7">
      <c r="A4760" t="s">
        <v>4</v>
      </c>
      <c r="B4760" s="4" t="s">
        <v>5</v>
      </c>
      <c r="C4760" s="4" t="s">
        <v>13</v>
      </c>
    </row>
    <row r="4761" spans="1:7">
      <c r="A4761" t="n">
        <v>37578</v>
      </c>
      <c r="B4761" s="41" t="n">
        <v>23</v>
      </c>
      <c r="C4761" s="7" t="n">
        <v>0</v>
      </c>
    </row>
    <row r="4762" spans="1:7">
      <c r="A4762" t="s">
        <v>4</v>
      </c>
      <c r="B4762" s="4" t="s">
        <v>5</v>
      </c>
      <c r="C4762" s="4" t="s">
        <v>13</v>
      </c>
      <c r="D4762" s="4" t="s">
        <v>9</v>
      </c>
    </row>
    <row r="4763" spans="1:7">
      <c r="A4763" t="n">
        <v>37580</v>
      </c>
      <c r="B4763" s="18" t="n">
        <v>74</v>
      </c>
      <c r="C4763" s="7" t="n">
        <v>52</v>
      </c>
      <c r="D4763" s="7" t="n">
        <v>8192</v>
      </c>
    </row>
    <row r="4764" spans="1:7">
      <c r="A4764" t="s">
        <v>4</v>
      </c>
      <c r="B4764" s="4" t="s">
        <v>5</v>
      </c>
    </row>
    <row r="4765" spans="1:7">
      <c r="A4765" t="n">
        <v>37586</v>
      </c>
      <c r="B4765" s="5" t="n">
        <v>1</v>
      </c>
    </row>
    <row r="4766" spans="1:7" s="3" customFormat="1" customHeight="0">
      <c r="A4766" s="3" t="s">
        <v>2</v>
      </c>
      <c r="B4766" s="3" t="s">
        <v>340</v>
      </c>
    </row>
    <row r="4767" spans="1:7">
      <c r="A4767" t="s">
        <v>4</v>
      </c>
      <c r="B4767" s="4" t="s">
        <v>5</v>
      </c>
      <c r="C4767" s="4" t="s">
        <v>13</v>
      </c>
      <c r="D4767" s="4" t="s">
        <v>13</v>
      </c>
      <c r="E4767" s="4" t="s">
        <v>13</v>
      </c>
      <c r="F4767" s="4" t="s">
        <v>13</v>
      </c>
    </row>
    <row r="4768" spans="1:7">
      <c r="A4768" t="n">
        <v>37588</v>
      </c>
      <c r="B4768" s="8" t="n">
        <v>14</v>
      </c>
      <c r="C4768" s="7" t="n">
        <v>2</v>
      </c>
      <c r="D4768" s="7" t="n">
        <v>0</v>
      </c>
      <c r="E4768" s="7" t="n">
        <v>0</v>
      </c>
      <c r="F4768" s="7" t="n">
        <v>0</v>
      </c>
    </row>
    <row r="4769" spans="1:6">
      <c r="A4769" t="s">
        <v>4</v>
      </c>
      <c r="B4769" s="4" t="s">
        <v>5</v>
      </c>
      <c r="C4769" s="4" t="s">
        <v>13</v>
      </c>
      <c r="D4769" s="50" t="s">
        <v>63</v>
      </c>
      <c r="E4769" s="4" t="s">
        <v>5</v>
      </c>
      <c r="F4769" s="4" t="s">
        <v>13</v>
      </c>
      <c r="G4769" s="4" t="s">
        <v>10</v>
      </c>
      <c r="H4769" s="50" t="s">
        <v>64</v>
      </c>
      <c r="I4769" s="4" t="s">
        <v>13</v>
      </c>
      <c r="J4769" s="4" t="s">
        <v>9</v>
      </c>
      <c r="K4769" s="4" t="s">
        <v>13</v>
      </c>
      <c r="L4769" s="4" t="s">
        <v>13</v>
      </c>
      <c r="M4769" s="50" t="s">
        <v>63</v>
      </c>
      <c r="N4769" s="4" t="s">
        <v>5</v>
      </c>
      <c r="O4769" s="4" t="s">
        <v>13</v>
      </c>
      <c r="P4769" s="4" t="s">
        <v>10</v>
      </c>
      <c r="Q4769" s="50" t="s">
        <v>64</v>
      </c>
      <c r="R4769" s="4" t="s">
        <v>13</v>
      </c>
      <c r="S4769" s="4" t="s">
        <v>9</v>
      </c>
      <c r="T4769" s="4" t="s">
        <v>13</v>
      </c>
      <c r="U4769" s="4" t="s">
        <v>13</v>
      </c>
      <c r="V4769" s="4" t="s">
        <v>13</v>
      </c>
      <c r="W4769" s="4" t="s">
        <v>27</v>
      </c>
    </row>
    <row r="4770" spans="1:6">
      <c r="A4770" t="n">
        <v>37593</v>
      </c>
      <c r="B4770" s="13" t="n">
        <v>5</v>
      </c>
      <c r="C4770" s="7" t="n">
        <v>28</v>
      </c>
      <c r="D4770" s="50" t="s">
        <v>3</v>
      </c>
      <c r="E4770" s="10" t="n">
        <v>162</v>
      </c>
      <c r="F4770" s="7" t="n">
        <v>3</v>
      </c>
      <c r="G4770" s="7" t="n">
        <v>33281</v>
      </c>
      <c r="H4770" s="50" t="s">
        <v>3</v>
      </c>
      <c r="I4770" s="7" t="n">
        <v>0</v>
      </c>
      <c r="J4770" s="7" t="n">
        <v>1</v>
      </c>
      <c r="K4770" s="7" t="n">
        <v>2</v>
      </c>
      <c r="L4770" s="7" t="n">
        <v>28</v>
      </c>
      <c r="M4770" s="50" t="s">
        <v>3</v>
      </c>
      <c r="N4770" s="10" t="n">
        <v>162</v>
      </c>
      <c r="O4770" s="7" t="n">
        <v>3</v>
      </c>
      <c r="P4770" s="7" t="n">
        <v>33281</v>
      </c>
      <c r="Q4770" s="50" t="s">
        <v>3</v>
      </c>
      <c r="R4770" s="7" t="n">
        <v>0</v>
      </c>
      <c r="S4770" s="7" t="n">
        <v>2</v>
      </c>
      <c r="T4770" s="7" t="n">
        <v>2</v>
      </c>
      <c r="U4770" s="7" t="n">
        <v>11</v>
      </c>
      <c r="V4770" s="7" t="n">
        <v>1</v>
      </c>
      <c r="W4770" s="14" t="n">
        <f t="normal" ca="1">A4774</f>
        <v>0</v>
      </c>
    </row>
    <row r="4771" spans="1:6">
      <c r="A4771" t="s">
        <v>4</v>
      </c>
      <c r="B4771" s="4" t="s">
        <v>5</v>
      </c>
      <c r="C4771" s="4" t="s">
        <v>13</v>
      </c>
      <c r="D4771" s="4" t="s">
        <v>10</v>
      </c>
      <c r="E4771" s="4" t="s">
        <v>28</v>
      </c>
    </row>
    <row r="4772" spans="1:6">
      <c r="A4772" t="n">
        <v>37622</v>
      </c>
      <c r="B4772" s="34" t="n">
        <v>58</v>
      </c>
      <c r="C4772" s="7" t="n">
        <v>0</v>
      </c>
      <c r="D4772" s="7" t="n">
        <v>0</v>
      </c>
      <c r="E4772" s="7" t="n">
        <v>1</v>
      </c>
    </row>
    <row r="4773" spans="1:6">
      <c r="A4773" t="s">
        <v>4</v>
      </c>
      <c r="B4773" s="4" t="s">
        <v>5</v>
      </c>
      <c r="C4773" s="4" t="s">
        <v>13</v>
      </c>
      <c r="D4773" s="50" t="s">
        <v>63</v>
      </c>
      <c r="E4773" s="4" t="s">
        <v>5</v>
      </c>
      <c r="F4773" s="4" t="s">
        <v>13</v>
      </c>
      <c r="G4773" s="4" t="s">
        <v>10</v>
      </c>
      <c r="H4773" s="50" t="s">
        <v>64</v>
      </c>
      <c r="I4773" s="4" t="s">
        <v>13</v>
      </c>
      <c r="J4773" s="4" t="s">
        <v>9</v>
      </c>
      <c r="K4773" s="4" t="s">
        <v>13</v>
      </c>
      <c r="L4773" s="4" t="s">
        <v>13</v>
      </c>
      <c r="M4773" s="50" t="s">
        <v>63</v>
      </c>
      <c r="N4773" s="4" t="s">
        <v>5</v>
      </c>
      <c r="O4773" s="4" t="s">
        <v>13</v>
      </c>
      <c r="P4773" s="4" t="s">
        <v>10</v>
      </c>
      <c r="Q4773" s="50" t="s">
        <v>64</v>
      </c>
      <c r="R4773" s="4" t="s">
        <v>13</v>
      </c>
      <c r="S4773" s="4" t="s">
        <v>9</v>
      </c>
      <c r="T4773" s="4" t="s">
        <v>13</v>
      </c>
      <c r="U4773" s="4" t="s">
        <v>13</v>
      </c>
      <c r="V4773" s="4" t="s">
        <v>13</v>
      </c>
      <c r="W4773" s="4" t="s">
        <v>27</v>
      </c>
    </row>
    <row r="4774" spans="1:6">
      <c r="A4774" t="n">
        <v>37630</v>
      </c>
      <c r="B4774" s="13" t="n">
        <v>5</v>
      </c>
      <c r="C4774" s="7" t="n">
        <v>28</v>
      </c>
      <c r="D4774" s="50" t="s">
        <v>3</v>
      </c>
      <c r="E4774" s="10" t="n">
        <v>162</v>
      </c>
      <c r="F4774" s="7" t="n">
        <v>3</v>
      </c>
      <c r="G4774" s="7" t="n">
        <v>33281</v>
      </c>
      <c r="H4774" s="50" t="s">
        <v>3</v>
      </c>
      <c r="I4774" s="7" t="n">
        <v>0</v>
      </c>
      <c r="J4774" s="7" t="n">
        <v>1</v>
      </c>
      <c r="K4774" s="7" t="n">
        <v>3</v>
      </c>
      <c r="L4774" s="7" t="n">
        <v>28</v>
      </c>
      <c r="M4774" s="50" t="s">
        <v>3</v>
      </c>
      <c r="N4774" s="10" t="n">
        <v>162</v>
      </c>
      <c r="O4774" s="7" t="n">
        <v>3</v>
      </c>
      <c r="P4774" s="7" t="n">
        <v>33281</v>
      </c>
      <c r="Q4774" s="50" t="s">
        <v>3</v>
      </c>
      <c r="R4774" s="7" t="n">
        <v>0</v>
      </c>
      <c r="S4774" s="7" t="n">
        <v>2</v>
      </c>
      <c r="T4774" s="7" t="n">
        <v>3</v>
      </c>
      <c r="U4774" s="7" t="n">
        <v>9</v>
      </c>
      <c r="V4774" s="7" t="n">
        <v>1</v>
      </c>
      <c r="W4774" s="14" t="n">
        <f t="normal" ca="1">A4784</f>
        <v>0</v>
      </c>
    </row>
    <row r="4775" spans="1:6">
      <c r="A4775" t="s">
        <v>4</v>
      </c>
      <c r="B4775" s="4" t="s">
        <v>5</v>
      </c>
      <c r="C4775" s="4" t="s">
        <v>13</v>
      </c>
      <c r="D4775" s="50" t="s">
        <v>63</v>
      </c>
      <c r="E4775" s="4" t="s">
        <v>5</v>
      </c>
      <c r="F4775" s="4" t="s">
        <v>10</v>
      </c>
      <c r="G4775" s="4" t="s">
        <v>13</v>
      </c>
      <c r="H4775" s="4" t="s">
        <v>13</v>
      </c>
      <c r="I4775" s="4" t="s">
        <v>6</v>
      </c>
      <c r="J4775" s="50" t="s">
        <v>64</v>
      </c>
      <c r="K4775" s="4" t="s">
        <v>13</v>
      </c>
      <c r="L4775" s="4" t="s">
        <v>13</v>
      </c>
      <c r="M4775" s="50" t="s">
        <v>63</v>
      </c>
      <c r="N4775" s="4" t="s">
        <v>5</v>
      </c>
      <c r="O4775" s="4" t="s">
        <v>13</v>
      </c>
      <c r="P4775" s="50" t="s">
        <v>64</v>
      </c>
      <c r="Q4775" s="4" t="s">
        <v>13</v>
      </c>
      <c r="R4775" s="4" t="s">
        <v>9</v>
      </c>
      <c r="S4775" s="4" t="s">
        <v>13</v>
      </c>
      <c r="T4775" s="4" t="s">
        <v>13</v>
      </c>
      <c r="U4775" s="4" t="s">
        <v>13</v>
      </c>
      <c r="V4775" s="50" t="s">
        <v>63</v>
      </c>
      <c r="W4775" s="4" t="s">
        <v>5</v>
      </c>
      <c r="X4775" s="4" t="s">
        <v>13</v>
      </c>
      <c r="Y4775" s="50" t="s">
        <v>64</v>
      </c>
      <c r="Z4775" s="4" t="s">
        <v>13</v>
      </c>
      <c r="AA4775" s="4" t="s">
        <v>9</v>
      </c>
      <c r="AB4775" s="4" t="s">
        <v>13</v>
      </c>
      <c r="AC4775" s="4" t="s">
        <v>13</v>
      </c>
      <c r="AD4775" s="4" t="s">
        <v>13</v>
      </c>
      <c r="AE4775" s="4" t="s">
        <v>27</v>
      </c>
    </row>
    <row r="4776" spans="1:6">
      <c r="A4776" t="n">
        <v>37659</v>
      </c>
      <c r="B4776" s="13" t="n">
        <v>5</v>
      </c>
      <c r="C4776" s="7" t="n">
        <v>28</v>
      </c>
      <c r="D4776" s="50" t="s">
        <v>3</v>
      </c>
      <c r="E4776" s="51" t="n">
        <v>47</v>
      </c>
      <c r="F4776" s="7" t="n">
        <v>61456</v>
      </c>
      <c r="G4776" s="7" t="n">
        <v>2</v>
      </c>
      <c r="H4776" s="7" t="n">
        <v>0</v>
      </c>
      <c r="I4776" s="7" t="s">
        <v>65</v>
      </c>
      <c r="J4776" s="50" t="s">
        <v>3</v>
      </c>
      <c r="K4776" s="7" t="n">
        <v>8</v>
      </c>
      <c r="L4776" s="7" t="n">
        <v>28</v>
      </c>
      <c r="M4776" s="50" t="s">
        <v>3</v>
      </c>
      <c r="N4776" s="18" t="n">
        <v>74</v>
      </c>
      <c r="O4776" s="7" t="n">
        <v>65</v>
      </c>
      <c r="P4776" s="50" t="s">
        <v>3</v>
      </c>
      <c r="Q4776" s="7" t="n">
        <v>0</v>
      </c>
      <c r="R4776" s="7" t="n">
        <v>1</v>
      </c>
      <c r="S4776" s="7" t="n">
        <v>3</v>
      </c>
      <c r="T4776" s="7" t="n">
        <v>9</v>
      </c>
      <c r="U4776" s="7" t="n">
        <v>28</v>
      </c>
      <c r="V4776" s="50" t="s">
        <v>3</v>
      </c>
      <c r="W4776" s="18" t="n">
        <v>74</v>
      </c>
      <c r="X4776" s="7" t="n">
        <v>65</v>
      </c>
      <c r="Y4776" s="50" t="s">
        <v>3</v>
      </c>
      <c r="Z4776" s="7" t="n">
        <v>0</v>
      </c>
      <c r="AA4776" s="7" t="n">
        <v>2</v>
      </c>
      <c r="AB4776" s="7" t="n">
        <v>3</v>
      </c>
      <c r="AC4776" s="7" t="n">
        <v>9</v>
      </c>
      <c r="AD4776" s="7" t="n">
        <v>1</v>
      </c>
      <c r="AE4776" s="14" t="n">
        <f t="normal" ca="1">A4780</f>
        <v>0</v>
      </c>
    </row>
    <row r="4777" spans="1:6">
      <c r="A4777" t="s">
        <v>4</v>
      </c>
      <c r="B4777" s="4" t="s">
        <v>5</v>
      </c>
      <c r="C4777" s="4" t="s">
        <v>10</v>
      </c>
      <c r="D4777" s="4" t="s">
        <v>13</v>
      </c>
      <c r="E4777" s="4" t="s">
        <v>13</v>
      </c>
      <c r="F4777" s="4" t="s">
        <v>6</v>
      </c>
    </row>
    <row r="4778" spans="1:6">
      <c r="A4778" t="n">
        <v>37707</v>
      </c>
      <c r="B4778" s="51" t="n">
        <v>47</v>
      </c>
      <c r="C4778" s="7" t="n">
        <v>61456</v>
      </c>
      <c r="D4778" s="7" t="n">
        <v>0</v>
      </c>
      <c r="E4778" s="7" t="n">
        <v>0</v>
      </c>
      <c r="F4778" s="7" t="s">
        <v>66</v>
      </c>
    </row>
    <row r="4779" spans="1:6">
      <c r="A4779" t="s">
        <v>4</v>
      </c>
      <c r="B4779" s="4" t="s">
        <v>5</v>
      </c>
      <c r="C4779" s="4" t="s">
        <v>13</v>
      </c>
      <c r="D4779" s="4" t="s">
        <v>10</v>
      </c>
      <c r="E4779" s="4" t="s">
        <v>28</v>
      </c>
    </row>
    <row r="4780" spans="1:6">
      <c r="A4780" t="n">
        <v>37720</v>
      </c>
      <c r="B4780" s="34" t="n">
        <v>58</v>
      </c>
      <c r="C4780" s="7" t="n">
        <v>0</v>
      </c>
      <c r="D4780" s="7" t="n">
        <v>300</v>
      </c>
      <c r="E4780" s="7" t="n">
        <v>1</v>
      </c>
    </row>
    <row r="4781" spans="1:6">
      <c r="A4781" t="s">
        <v>4</v>
      </c>
      <c r="B4781" s="4" t="s">
        <v>5</v>
      </c>
      <c r="C4781" s="4" t="s">
        <v>13</v>
      </c>
      <c r="D4781" s="4" t="s">
        <v>10</v>
      </c>
    </row>
    <row r="4782" spans="1:6">
      <c r="A4782" t="n">
        <v>37728</v>
      </c>
      <c r="B4782" s="34" t="n">
        <v>58</v>
      </c>
      <c r="C4782" s="7" t="n">
        <v>255</v>
      </c>
      <c r="D4782" s="7" t="n">
        <v>0</v>
      </c>
    </row>
    <row r="4783" spans="1:6">
      <c r="A4783" t="s">
        <v>4</v>
      </c>
      <c r="B4783" s="4" t="s">
        <v>5</v>
      </c>
      <c r="C4783" s="4" t="s">
        <v>13</v>
      </c>
      <c r="D4783" s="4" t="s">
        <v>13</v>
      </c>
      <c r="E4783" s="4" t="s">
        <v>13</v>
      </c>
      <c r="F4783" s="4" t="s">
        <v>13</v>
      </c>
    </row>
    <row r="4784" spans="1:6">
      <c r="A4784" t="n">
        <v>37732</v>
      </c>
      <c r="B4784" s="8" t="n">
        <v>14</v>
      </c>
      <c r="C4784" s="7" t="n">
        <v>0</v>
      </c>
      <c r="D4784" s="7" t="n">
        <v>0</v>
      </c>
      <c r="E4784" s="7" t="n">
        <v>0</v>
      </c>
      <c r="F4784" s="7" t="n">
        <v>64</v>
      </c>
    </row>
    <row r="4785" spans="1:31">
      <c r="A4785" t="s">
        <v>4</v>
      </c>
      <c r="B4785" s="4" t="s">
        <v>5</v>
      </c>
      <c r="C4785" s="4" t="s">
        <v>13</v>
      </c>
      <c r="D4785" s="4" t="s">
        <v>10</v>
      </c>
    </row>
    <row r="4786" spans="1:31">
      <c r="A4786" t="n">
        <v>37737</v>
      </c>
      <c r="B4786" s="29" t="n">
        <v>22</v>
      </c>
      <c r="C4786" s="7" t="n">
        <v>0</v>
      </c>
      <c r="D4786" s="7" t="n">
        <v>33281</v>
      </c>
    </row>
    <row r="4787" spans="1:31">
      <c r="A4787" t="s">
        <v>4</v>
      </c>
      <c r="B4787" s="4" t="s">
        <v>5</v>
      </c>
      <c r="C4787" s="4" t="s">
        <v>13</v>
      </c>
      <c r="D4787" s="4" t="s">
        <v>10</v>
      </c>
    </row>
    <row r="4788" spans="1:31">
      <c r="A4788" t="n">
        <v>37741</v>
      </c>
      <c r="B4788" s="34" t="n">
        <v>58</v>
      </c>
      <c r="C4788" s="7" t="n">
        <v>5</v>
      </c>
      <c r="D4788" s="7" t="n">
        <v>300</v>
      </c>
    </row>
    <row r="4789" spans="1:31">
      <c r="A4789" t="s">
        <v>4</v>
      </c>
      <c r="B4789" s="4" t="s">
        <v>5</v>
      </c>
      <c r="C4789" s="4" t="s">
        <v>28</v>
      </c>
      <c r="D4789" s="4" t="s">
        <v>10</v>
      </c>
    </row>
    <row r="4790" spans="1:31">
      <c r="A4790" t="n">
        <v>37745</v>
      </c>
      <c r="B4790" s="35" t="n">
        <v>103</v>
      </c>
      <c r="C4790" s="7" t="n">
        <v>0</v>
      </c>
      <c r="D4790" s="7" t="n">
        <v>300</v>
      </c>
    </row>
    <row r="4791" spans="1:31">
      <c r="A4791" t="s">
        <v>4</v>
      </c>
      <c r="B4791" s="4" t="s">
        <v>5</v>
      </c>
      <c r="C4791" s="4" t="s">
        <v>13</v>
      </c>
    </row>
    <row r="4792" spans="1:31">
      <c r="A4792" t="n">
        <v>37752</v>
      </c>
      <c r="B4792" s="52" t="n">
        <v>64</v>
      </c>
      <c r="C4792" s="7" t="n">
        <v>7</v>
      </c>
    </row>
    <row r="4793" spans="1:31">
      <c r="A4793" t="s">
        <v>4</v>
      </c>
      <c r="B4793" s="4" t="s">
        <v>5</v>
      </c>
      <c r="C4793" s="4" t="s">
        <v>13</v>
      </c>
      <c r="D4793" s="4" t="s">
        <v>10</v>
      </c>
    </row>
    <row r="4794" spans="1:31">
      <c r="A4794" t="n">
        <v>37754</v>
      </c>
      <c r="B4794" s="25" t="n">
        <v>72</v>
      </c>
      <c r="C4794" s="7" t="n">
        <v>5</v>
      </c>
      <c r="D4794" s="7" t="n">
        <v>0</v>
      </c>
    </row>
    <row r="4795" spans="1:31">
      <c r="A4795" t="s">
        <v>4</v>
      </c>
      <c r="B4795" s="4" t="s">
        <v>5</v>
      </c>
      <c r="C4795" s="4" t="s">
        <v>13</v>
      </c>
      <c r="D4795" s="50" t="s">
        <v>63</v>
      </c>
      <c r="E4795" s="4" t="s">
        <v>5</v>
      </c>
      <c r="F4795" s="4" t="s">
        <v>13</v>
      </c>
      <c r="G4795" s="4" t="s">
        <v>10</v>
      </c>
      <c r="H4795" s="50" t="s">
        <v>64</v>
      </c>
      <c r="I4795" s="4" t="s">
        <v>13</v>
      </c>
      <c r="J4795" s="4" t="s">
        <v>9</v>
      </c>
      <c r="K4795" s="4" t="s">
        <v>13</v>
      </c>
      <c r="L4795" s="4" t="s">
        <v>13</v>
      </c>
      <c r="M4795" s="4" t="s">
        <v>27</v>
      </c>
    </row>
    <row r="4796" spans="1:31">
      <c r="A4796" t="n">
        <v>37758</v>
      </c>
      <c r="B4796" s="13" t="n">
        <v>5</v>
      </c>
      <c r="C4796" s="7" t="n">
        <v>28</v>
      </c>
      <c r="D4796" s="50" t="s">
        <v>3</v>
      </c>
      <c r="E4796" s="10" t="n">
        <v>162</v>
      </c>
      <c r="F4796" s="7" t="n">
        <v>4</v>
      </c>
      <c r="G4796" s="7" t="n">
        <v>33281</v>
      </c>
      <c r="H4796" s="50" t="s">
        <v>3</v>
      </c>
      <c r="I4796" s="7" t="n">
        <v>0</v>
      </c>
      <c r="J4796" s="7" t="n">
        <v>1</v>
      </c>
      <c r="K4796" s="7" t="n">
        <v>2</v>
      </c>
      <c r="L4796" s="7" t="n">
        <v>1</v>
      </c>
      <c r="M4796" s="14" t="n">
        <f t="normal" ca="1">A4802</f>
        <v>0</v>
      </c>
    </row>
    <row r="4797" spans="1:31">
      <c r="A4797" t="s">
        <v>4</v>
      </c>
      <c r="B4797" s="4" t="s">
        <v>5</v>
      </c>
      <c r="C4797" s="4" t="s">
        <v>13</v>
      </c>
      <c r="D4797" s="4" t="s">
        <v>6</v>
      </c>
    </row>
    <row r="4798" spans="1:31">
      <c r="A4798" t="n">
        <v>37775</v>
      </c>
      <c r="B4798" s="9" t="n">
        <v>2</v>
      </c>
      <c r="C4798" s="7" t="n">
        <v>10</v>
      </c>
      <c r="D4798" s="7" t="s">
        <v>67</v>
      </c>
    </row>
    <row r="4799" spans="1:31">
      <c r="A4799" t="s">
        <v>4</v>
      </c>
      <c r="B4799" s="4" t="s">
        <v>5</v>
      </c>
      <c r="C4799" s="4" t="s">
        <v>10</v>
      </c>
    </row>
    <row r="4800" spans="1:31">
      <c r="A4800" t="n">
        <v>37792</v>
      </c>
      <c r="B4800" s="37" t="n">
        <v>16</v>
      </c>
      <c r="C4800" s="7" t="n">
        <v>0</v>
      </c>
    </row>
    <row r="4801" spans="1:13">
      <c r="A4801" t="s">
        <v>4</v>
      </c>
      <c r="B4801" s="4" t="s">
        <v>5</v>
      </c>
      <c r="C4801" s="4" t="s">
        <v>10</v>
      </c>
    </row>
    <row r="4802" spans="1:13">
      <c r="A4802" t="n">
        <v>37795</v>
      </c>
      <c r="B4802" s="76" t="n">
        <v>143</v>
      </c>
      <c r="C4802" s="7" t="n">
        <v>14</v>
      </c>
    </row>
    <row r="4803" spans="1:13">
      <c r="A4803" t="s">
        <v>4</v>
      </c>
      <c r="B4803" s="4" t="s">
        <v>5</v>
      </c>
      <c r="C4803" s="4" t="s">
        <v>13</v>
      </c>
      <c r="D4803" s="4" t="s">
        <v>10</v>
      </c>
      <c r="E4803" s="4" t="s">
        <v>10</v>
      </c>
      <c r="F4803" s="4" t="s">
        <v>10</v>
      </c>
      <c r="G4803" s="4" t="s">
        <v>10</v>
      </c>
      <c r="H4803" s="4" t="s">
        <v>10</v>
      </c>
      <c r="I4803" s="4" t="s">
        <v>10</v>
      </c>
      <c r="J4803" s="4" t="s">
        <v>10</v>
      </c>
      <c r="K4803" s="4" t="s">
        <v>10</v>
      </c>
      <c r="L4803" s="4" t="s">
        <v>10</v>
      </c>
      <c r="M4803" s="4" t="s">
        <v>10</v>
      </c>
      <c r="N4803" s="4" t="s">
        <v>9</v>
      </c>
      <c r="O4803" s="4" t="s">
        <v>9</v>
      </c>
      <c r="P4803" s="4" t="s">
        <v>9</v>
      </c>
      <c r="Q4803" s="4" t="s">
        <v>9</v>
      </c>
      <c r="R4803" s="4" t="s">
        <v>13</v>
      </c>
      <c r="S4803" s="4" t="s">
        <v>6</v>
      </c>
    </row>
    <row r="4804" spans="1:13">
      <c r="A4804" t="n">
        <v>37798</v>
      </c>
      <c r="B4804" s="53" t="n">
        <v>75</v>
      </c>
      <c r="C4804" s="7" t="n">
        <v>0</v>
      </c>
      <c r="D4804" s="7" t="n">
        <v>0</v>
      </c>
      <c r="E4804" s="7" t="n">
        <v>0</v>
      </c>
      <c r="F4804" s="7" t="n">
        <v>1024</v>
      </c>
      <c r="G4804" s="7" t="n">
        <v>720</v>
      </c>
      <c r="H4804" s="7" t="n">
        <v>226</v>
      </c>
      <c r="I4804" s="7" t="n">
        <v>40</v>
      </c>
      <c r="J4804" s="7" t="n">
        <v>0</v>
      </c>
      <c r="K4804" s="7" t="n">
        <v>0</v>
      </c>
      <c r="L4804" s="7" t="n">
        <v>1024</v>
      </c>
      <c r="M4804" s="7" t="n">
        <v>720</v>
      </c>
      <c r="N4804" s="7" t="n">
        <v>1065353216</v>
      </c>
      <c r="O4804" s="7" t="n">
        <v>1065353216</v>
      </c>
      <c r="P4804" s="7" t="n">
        <v>1065353216</v>
      </c>
      <c r="Q4804" s="7" t="n">
        <v>0</v>
      </c>
      <c r="R4804" s="7" t="n">
        <v>1</v>
      </c>
      <c r="S4804" s="7" t="s">
        <v>341</v>
      </c>
    </row>
    <row r="4805" spans="1:13">
      <c r="A4805" t="s">
        <v>4</v>
      </c>
      <c r="B4805" s="4" t="s">
        <v>5</v>
      </c>
      <c r="C4805" s="4" t="s">
        <v>10</v>
      </c>
      <c r="D4805" s="4" t="s">
        <v>6</v>
      </c>
      <c r="E4805" s="4" t="s">
        <v>6</v>
      </c>
      <c r="F4805" s="4" t="s">
        <v>6</v>
      </c>
      <c r="G4805" s="4" t="s">
        <v>13</v>
      </c>
      <c r="H4805" s="4" t="s">
        <v>9</v>
      </c>
      <c r="I4805" s="4" t="s">
        <v>28</v>
      </c>
      <c r="J4805" s="4" t="s">
        <v>28</v>
      </c>
      <c r="K4805" s="4" t="s">
        <v>28</v>
      </c>
      <c r="L4805" s="4" t="s">
        <v>28</v>
      </c>
      <c r="M4805" s="4" t="s">
        <v>28</v>
      </c>
      <c r="N4805" s="4" t="s">
        <v>28</v>
      </c>
      <c r="O4805" s="4" t="s">
        <v>28</v>
      </c>
      <c r="P4805" s="4" t="s">
        <v>6</v>
      </c>
      <c r="Q4805" s="4" t="s">
        <v>6</v>
      </c>
      <c r="R4805" s="4" t="s">
        <v>9</v>
      </c>
      <c r="S4805" s="4" t="s">
        <v>13</v>
      </c>
      <c r="T4805" s="4" t="s">
        <v>9</v>
      </c>
      <c r="U4805" s="4" t="s">
        <v>9</v>
      </c>
      <c r="V4805" s="4" t="s">
        <v>10</v>
      </c>
    </row>
    <row r="4806" spans="1:13">
      <c r="A4806" t="n">
        <v>37852</v>
      </c>
      <c r="B4806" s="19" t="n">
        <v>19</v>
      </c>
      <c r="C4806" s="7" t="n">
        <v>2010</v>
      </c>
      <c r="D4806" s="7" t="s">
        <v>342</v>
      </c>
      <c r="E4806" s="7" t="s">
        <v>343</v>
      </c>
      <c r="F4806" s="7" t="s">
        <v>12</v>
      </c>
      <c r="G4806" s="7" t="n">
        <v>0</v>
      </c>
      <c r="H4806" s="7" t="n">
        <v>1</v>
      </c>
      <c r="I4806" s="7" t="n">
        <v>0</v>
      </c>
      <c r="J4806" s="7" t="n">
        <v>0</v>
      </c>
      <c r="K4806" s="7" t="n">
        <v>0</v>
      </c>
      <c r="L4806" s="7" t="n">
        <v>0</v>
      </c>
      <c r="M4806" s="7" t="n">
        <v>0.649999976158142</v>
      </c>
      <c r="N4806" s="7" t="n">
        <v>1.60000002384186</v>
      </c>
      <c r="O4806" s="7" t="n">
        <v>0.0900000035762787</v>
      </c>
      <c r="P4806" s="7" t="s">
        <v>11</v>
      </c>
      <c r="Q4806" s="7" t="s">
        <v>12</v>
      </c>
      <c r="R4806" s="7" t="n">
        <v>-1</v>
      </c>
      <c r="S4806" s="7" t="n">
        <v>0</v>
      </c>
      <c r="T4806" s="7" t="n">
        <v>0</v>
      </c>
      <c r="U4806" s="7" t="n">
        <v>0</v>
      </c>
      <c r="V4806" s="7" t="n">
        <v>0</v>
      </c>
    </row>
    <row r="4807" spans="1:13">
      <c r="A4807" t="s">
        <v>4</v>
      </c>
      <c r="B4807" s="4" t="s">
        <v>5</v>
      </c>
      <c r="C4807" s="4" t="s">
        <v>10</v>
      </c>
      <c r="D4807" s="4" t="s">
        <v>13</v>
      </c>
      <c r="E4807" s="4" t="s">
        <v>13</v>
      </c>
      <c r="F4807" s="4" t="s">
        <v>6</v>
      </c>
    </row>
    <row r="4808" spans="1:13">
      <c r="A4808" t="n">
        <v>37934</v>
      </c>
      <c r="B4808" s="21" t="n">
        <v>20</v>
      </c>
      <c r="C4808" s="7" t="n">
        <v>0</v>
      </c>
      <c r="D4808" s="7" t="n">
        <v>3</v>
      </c>
      <c r="E4808" s="7" t="n">
        <v>10</v>
      </c>
      <c r="F4808" s="7" t="s">
        <v>89</v>
      </c>
    </row>
    <row r="4809" spans="1:13">
      <c r="A4809" t="s">
        <v>4</v>
      </c>
      <c r="B4809" s="4" t="s">
        <v>5</v>
      </c>
      <c r="C4809" s="4" t="s">
        <v>10</v>
      </c>
    </row>
    <row r="4810" spans="1:13">
      <c r="A4810" t="n">
        <v>37952</v>
      </c>
      <c r="B4810" s="37" t="n">
        <v>16</v>
      </c>
      <c r="C4810" s="7" t="n">
        <v>0</v>
      </c>
    </row>
    <row r="4811" spans="1:13">
      <c r="A4811" t="s">
        <v>4</v>
      </c>
      <c r="B4811" s="4" t="s">
        <v>5</v>
      </c>
      <c r="C4811" s="4" t="s">
        <v>10</v>
      </c>
      <c r="D4811" s="4" t="s">
        <v>13</v>
      </c>
      <c r="E4811" s="4" t="s">
        <v>13</v>
      </c>
      <c r="F4811" s="4" t="s">
        <v>6</v>
      </c>
    </row>
    <row r="4812" spans="1:13">
      <c r="A4812" t="n">
        <v>37955</v>
      </c>
      <c r="B4812" s="21" t="n">
        <v>20</v>
      </c>
      <c r="C4812" s="7" t="n">
        <v>2010</v>
      </c>
      <c r="D4812" s="7" t="n">
        <v>3</v>
      </c>
      <c r="E4812" s="7" t="n">
        <v>10</v>
      </c>
      <c r="F4812" s="7" t="s">
        <v>89</v>
      </c>
    </row>
    <row r="4813" spans="1:13">
      <c r="A4813" t="s">
        <v>4</v>
      </c>
      <c r="B4813" s="4" t="s">
        <v>5</v>
      </c>
      <c r="C4813" s="4" t="s">
        <v>10</v>
      </c>
    </row>
    <row r="4814" spans="1:13">
      <c r="A4814" t="n">
        <v>37973</v>
      </c>
      <c r="B4814" s="37" t="n">
        <v>16</v>
      </c>
      <c r="C4814" s="7" t="n">
        <v>0</v>
      </c>
    </row>
    <row r="4815" spans="1:13">
      <c r="A4815" t="s">
        <v>4</v>
      </c>
      <c r="B4815" s="4" t="s">
        <v>5</v>
      </c>
      <c r="C4815" s="4" t="s">
        <v>10</v>
      </c>
      <c r="D4815" s="4" t="s">
        <v>9</v>
      </c>
    </row>
    <row r="4816" spans="1:13">
      <c r="A4816" t="n">
        <v>37976</v>
      </c>
      <c r="B4816" s="55" t="n">
        <v>43</v>
      </c>
      <c r="C4816" s="7" t="n">
        <v>122</v>
      </c>
      <c r="D4816" s="7" t="n">
        <v>128</v>
      </c>
    </row>
    <row r="4817" spans="1:22">
      <c r="A4817" t="s">
        <v>4</v>
      </c>
      <c r="B4817" s="4" t="s">
        <v>5</v>
      </c>
      <c r="C4817" s="4" t="s">
        <v>13</v>
      </c>
    </row>
    <row r="4818" spans="1:22">
      <c r="A4818" t="n">
        <v>37983</v>
      </c>
      <c r="B4818" s="68" t="n">
        <v>116</v>
      </c>
      <c r="C4818" s="7" t="n">
        <v>0</v>
      </c>
    </row>
    <row r="4819" spans="1:22">
      <c r="A4819" t="s">
        <v>4</v>
      </c>
      <c r="B4819" s="4" t="s">
        <v>5</v>
      </c>
      <c r="C4819" s="4" t="s">
        <v>13</v>
      </c>
      <c r="D4819" s="4" t="s">
        <v>10</v>
      </c>
    </row>
    <row r="4820" spans="1:22">
      <c r="A4820" t="n">
        <v>37985</v>
      </c>
      <c r="B4820" s="68" t="n">
        <v>116</v>
      </c>
      <c r="C4820" s="7" t="n">
        <v>2</v>
      </c>
      <c r="D4820" s="7" t="n">
        <v>1</v>
      </c>
    </row>
    <row r="4821" spans="1:22">
      <c r="A4821" t="s">
        <v>4</v>
      </c>
      <c r="B4821" s="4" t="s">
        <v>5</v>
      </c>
      <c r="C4821" s="4" t="s">
        <v>13</v>
      </c>
      <c r="D4821" s="4" t="s">
        <v>9</v>
      </c>
    </row>
    <row r="4822" spans="1:22">
      <c r="A4822" t="n">
        <v>37989</v>
      </c>
      <c r="B4822" s="68" t="n">
        <v>116</v>
      </c>
      <c r="C4822" s="7" t="n">
        <v>5</v>
      </c>
      <c r="D4822" s="7" t="n">
        <v>1128792064</v>
      </c>
    </row>
    <row r="4823" spans="1:22">
      <c r="A4823" t="s">
        <v>4</v>
      </c>
      <c r="B4823" s="4" t="s">
        <v>5</v>
      </c>
      <c r="C4823" s="4" t="s">
        <v>13</v>
      </c>
      <c r="D4823" s="4" t="s">
        <v>10</v>
      </c>
    </row>
    <row r="4824" spans="1:22">
      <c r="A4824" t="n">
        <v>37995</v>
      </c>
      <c r="B4824" s="68" t="n">
        <v>116</v>
      </c>
      <c r="C4824" s="7" t="n">
        <v>6</v>
      </c>
      <c r="D4824" s="7" t="n">
        <v>1</v>
      </c>
    </row>
    <row r="4825" spans="1:22">
      <c r="A4825" t="s">
        <v>4</v>
      </c>
      <c r="B4825" s="4" t="s">
        <v>5</v>
      </c>
      <c r="C4825" s="4" t="s">
        <v>10</v>
      </c>
      <c r="D4825" s="4" t="s">
        <v>28</v>
      </c>
      <c r="E4825" s="4" t="s">
        <v>28</v>
      </c>
      <c r="F4825" s="4" t="s">
        <v>28</v>
      </c>
      <c r="G4825" s="4" t="s">
        <v>28</v>
      </c>
    </row>
    <row r="4826" spans="1:22">
      <c r="A4826" t="n">
        <v>37999</v>
      </c>
      <c r="B4826" s="26" t="n">
        <v>46</v>
      </c>
      <c r="C4826" s="7" t="n">
        <v>61456</v>
      </c>
      <c r="D4826" s="7" t="n">
        <v>-64.5199966430664</v>
      </c>
      <c r="E4826" s="7" t="n">
        <v>31.7999992370605</v>
      </c>
      <c r="F4826" s="7" t="n">
        <v>98.8600006103516</v>
      </c>
      <c r="G4826" s="7" t="n">
        <v>183.600006103516</v>
      </c>
    </row>
    <row r="4827" spans="1:22">
      <c r="A4827" t="s">
        <v>4</v>
      </c>
      <c r="B4827" s="4" t="s">
        <v>5</v>
      </c>
      <c r="C4827" s="4" t="s">
        <v>10</v>
      </c>
      <c r="D4827" s="4" t="s">
        <v>28</v>
      </c>
      <c r="E4827" s="4" t="s">
        <v>28</v>
      </c>
      <c r="F4827" s="4" t="s">
        <v>28</v>
      </c>
      <c r="G4827" s="4" t="s">
        <v>28</v>
      </c>
    </row>
    <row r="4828" spans="1:22">
      <c r="A4828" t="n">
        <v>38018</v>
      </c>
      <c r="B4828" s="26" t="n">
        <v>46</v>
      </c>
      <c r="C4828" s="7" t="n">
        <v>61457</v>
      </c>
      <c r="D4828" s="7" t="n">
        <v>-65.7200012207031</v>
      </c>
      <c r="E4828" s="7" t="n">
        <v>31.8299999237061</v>
      </c>
      <c r="F4828" s="7" t="n">
        <v>98.9400024414063</v>
      </c>
      <c r="G4828" s="7" t="n">
        <v>183.600006103516</v>
      </c>
    </row>
    <row r="4829" spans="1:22">
      <c r="A4829" t="s">
        <v>4</v>
      </c>
      <c r="B4829" s="4" t="s">
        <v>5</v>
      </c>
      <c r="C4829" s="4" t="s">
        <v>10</v>
      </c>
      <c r="D4829" s="4" t="s">
        <v>28</v>
      </c>
      <c r="E4829" s="4" t="s">
        <v>28</v>
      </c>
      <c r="F4829" s="4" t="s">
        <v>28</v>
      </c>
      <c r="G4829" s="4" t="s">
        <v>28</v>
      </c>
    </row>
    <row r="4830" spans="1:22">
      <c r="A4830" t="n">
        <v>38037</v>
      </c>
      <c r="B4830" s="26" t="n">
        <v>46</v>
      </c>
      <c r="C4830" s="7" t="n">
        <v>2010</v>
      </c>
      <c r="D4830" s="7" t="n">
        <v>-64.8499984741211</v>
      </c>
      <c r="E4830" s="7" t="n">
        <v>28.3600006103516</v>
      </c>
      <c r="F4830" s="7" t="n">
        <v>81.879997253418</v>
      </c>
      <c r="G4830" s="7" t="n">
        <v>2.70000004768372</v>
      </c>
    </row>
    <row r="4831" spans="1:22">
      <c r="A4831" t="s">
        <v>4</v>
      </c>
      <c r="B4831" s="4" t="s">
        <v>5</v>
      </c>
      <c r="C4831" s="4" t="s">
        <v>13</v>
      </c>
      <c r="D4831" s="4" t="s">
        <v>13</v>
      </c>
      <c r="E4831" s="4" t="s">
        <v>28</v>
      </c>
      <c r="F4831" s="4" t="s">
        <v>28</v>
      </c>
      <c r="G4831" s="4" t="s">
        <v>28</v>
      </c>
      <c r="H4831" s="4" t="s">
        <v>10</v>
      </c>
    </row>
    <row r="4832" spans="1:22">
      <c r="A4832" t="n">
        <v>38056</v>
      </c>
      <c r="B4832" s="28" t="n">
        <v>45</v>
      </c>
      <c r="C4832" s="7" t="n">
        <v>2</v>
      </c>
      <c r="D4832" s="7" t="n">
        <v>3</v>
      </c>
      <c r="E4832" s="7" t="n">
        <v>-64.7799987792969</v>
      </c>
      <c r="F4832" s="7" t="n">
        <v>28.7800006866455</v>
      </c>
      <c r="G4832" s="7" t="n">
        <v>81.8199996948242</v>
      </c>
      <c r="H4832" s="7" t="n">
        <v>0</v>
      </c>
    </row>
    <row r="4833" spans="1:8">
      <c r="A4833" t="s">
        <v>4</v>
      </c>
      <c r="B4833" s="4" t="s">
        <v>5</v>
      </c>
      <c r="C4833" s="4" t="s">
        <v>13</v>
      </c>
      <c r="D4833" s="4" t="s">
        <v>13</v>
      </c>
      <c r="E4833" s="4" t="s">
        <v>28</v>
      </c>
      <c r="F4833" s="4" t="s">
        <v>28</v>
      </c>
      <c r="G4833" s="4" t="s">
        <v>28</v>
      </c>
      <c r="H4833" s="4" t="s">
        <v>10</v>
      </c>
      <c r="I4833" s="4" t="s">
        <v>13</v>
      </c>
    </row>
    <row r="4834" spans="1:8">
      <c r="A4834" t="n">
        <v>38073</v>
      </c>
      <c r="B4834" s="28" t="n">
        <v>45</v>
      </c>
      <c r="C4834" s="7" t="n">
        <v>4</v>
      </c>
      <c r="D4834" s="7" t="n">
        <v>3</v>
      </c>
      <c r="E4834" s="7" t="n">
        <v>21.25</v>
      </c>
      <c r="F4834" s="7" t="n">
        <v>8.40999984741211</v>
      </c>
      <c r="G4834" s="7" t="n">
        <v>0</v>
      </c>
      <c r="H4834" s="7" t="n">
        <v>0</v>
      </c>
      <c r="I4834" s="7" t="n">
        <v>0</v>
      </c>
    </row>
    <row r="4835" spans="1:8">
      <c r="A4835" t="s">
        <v>4</v>
      </c>
      <c r="B4835" s="4" t="s">
        <v>5</v>
      </c>
      <c r="C4835" s="4" t="s">
        <v>13</v>
      </c>
      <c r="D4835" s="4" t="s">
        <v>13</v>
      </c>
      <c r="E4835" s="4" t="s">
        <v>28</v>
      </c>
      <c r="F4835" s="4" t="s">
        <v>10</v>
      </c>
    </row>
    <row r="4836" spans="1:8">
      <c r="A4836" t="n">
        <v>38091</v>
      </c>
      <c r="B4836" s="28" t="n">
        <v>45</v>
      </c>
      <c r="C4836" s="7" t="n">
        <v>5</v>
      </c>
      <c r="D4836" s="7" t="n">
        <v>3</v>
      </c>
      <c r="E4836" s="7" t="n">
        <v>8.69999980926514</v>
      </c>
      <c r="F4836" s="7" t="n">
        <v>0</v>
      </c>
    </row>
    <row r="4837" spans="1:8">
      <c r="A4837" t="s">
        <v>4</v>
      </c>
      <c r="B4837" s="4" t="s">
        <v>5</v>
      </c>
      <c r="C4837" s="4" t="s">
        <v>13</v>
      </c>
      <c r="D4837" s="4" t="s">
        <v>13</v>
      </c>
      <c r="E4837" s="4" t="s">
        <v>28</v>
      </c>
      <c r="F4837" s="4" t="s">
        <v>10</v>
      </c>
    </row>
    <row r="4838" spans="1:8">
      <c r="A4838" t="n">
        <v>38100</v>
      </c>
      <c r="B4838" s="28" t="n">
        <v>45</v>
      </c>
      <c r="C4838" s="7" t="n">
        <v>11</v>
      </c>
      <c r="D4838" s="7" t="n">
        <v>3</v>
      </c>
      <c r="E4838" s="7" t="n">
        <v>40</v>
      </c>
      <c r="F4838" s="7" t="n">
        <v>0</v>
      </c>
    </row>
    <row r="4839" spans="1:8">
      <c r="A4839" t="s">
        <v>4</v>
      </c>
      <c r="B4839" s="4" t="s">
        <v>5</v>
      </c>
      <c r="C4839" s="4" t="s">
        <v>13</v>
      </c>
      <c r="D4839" s="4" t="s">
        <v>13</v>
      </c>
      <c r="E4839" s="4" t="s">
        <v>28</v>
      </c>
      <c r="F4839" s="4" t="s">
        <v>10</v>
      </c>
    </row>
    <row r="4840" spans="1:8">
      <c r="A4840" t="n">
        <v>38109</v>
      </c>
      <c r="B4840" s="28" t="n">
        <v>45</v>
      </c>
      <c r="C4840" s="7" t="n">
        <v>5</v>
      </c>
      <c r="D4840" s="7" t="n">
        <v>3</v>
      </c>
      <c r="E4840" s="7" t="n">
        <v>8.19999980926514</v>
      </c>
      <c r="F4840" s="7" t="n">
        <v>3000</v>
      </c>
    </row>
    <row r="4841" spans="1:8">
      <c r="A4841" t="s">
        <v>4</v>
      </c>
      <c r="B4841" s="4" t="s">
        <v>5</v>
      </c>
      <c r="C4841" s="4" t="s">
        <v>13</v>
      </c>
      <c r="D4841" s="4" t="s">
        <v>10</v>
      </c>
      <c r="E4841" s="4" t="s">
        <v>28</v>
      </c>
    </row>
    <row r="4842" spans="1:8">
      <c r="A4842" t="n">
        <v>38118</v>
      </c>
      <c r="B4842" s="34" t="n">
        <v>58</v>
      </c>
      <c r="C4842" s="7" t="n">
        <v>100</v>
      </c>
      <c r="D4842" s="7" t="n">
        <v>1000</v>
      </c>
      <c r="E4842" s="7" t="n">
        <v>1</v>
      </c>
    </row>
    <row r="4843" spans="1:8">
      <c r="A4843" t="s">
        <v>4</v>
      </c>
      <c r="B4843" s="4" t="s">
        <v>5</v>
      </c>
      <c r="C4843" s="4" t="s">
        <v>13</v>
      </c>
      <c r="D4843" s="4" t="s">
        <v>10</v>
      </c>
    </row>
    <row r="4844" spans="1:8">
      <c r="A4844" t="n">
        <v>38126</v>
      </c>
      <c r="B4844" s="34" t="n">
        <v>58</v>
      </c>
      <c r="C4844" s="7" t="n">
        <v>255</v>
      </c>
      <c r="D4844" s="7" t="n">
        <v>0</v>
      </c>
    </row>
    <row r="4845" spans="1:8">
      <c r="A4845" t="s">
        <v>4</v>
      </c>
      <c r="B4845" s="4" t="s">
        <v>5</v>
      </c>
      <c r="C4845" s="4" t="s">
        <v>13</v>
      </c>
      <c r="D4845" s="4" t="s">
        <v>10</v>
      </c>
    </row>
    <row r="4846" spans="1:8">
      <c r="A4846" t="n">
        <v>38130</v>
      </c>
      <c r="B4846" s="28" t="n">
        <v>45</v>
      </c>
      <c r="C4846" s="7" t="n">
        <v>7</v>
      </c>
      <c r="D4846" s="7" t="n">
        <v>255</v>
      </c>
    </row>
    <row r="4847" spans="1:8">
      <c r="A4847" t="s">
        <v>4</v>
      </c>
      <c r="B4847" s="4" t="s">
        <v>5</v>
      </c>
      <c r="C4847" s="4" t="s">
        <v>13</v>
      </c>
      <c r="D4847" s="4" t="s">
        <v>10</v>
      </c>
      <c r="E4847" s="4" t="s">
        <v>28</v>
      </c>
    </row>
    <row r="4848" spans="1:8">
      <c r="A4848" t="n">
        <v>38134</v>
      </c>
      <c r="B4848" s="34" t="n">
        <v>58</v>
      </c>
      <c r="C4848" s="7" t="n">
        <v>101</v>
      </c>
      <c r="D4848" s="7" t="n">
        <v>500</v>
      </c>
      <c r="E4848" s="7" t="n">
        <v>1</v>
      </c>
    </row>
    <row r="4849" spans="1:9">
      <c r="A4849" t="s">
        <v>4</v>
      </c>
      <c r="B4849" s="4" t="s">
        <v>5</v>
      </c>
      <c r="C4849" s="4" t="s">
        <v>13</v>
      </c>
      <c r="D4849" s="4" t="s">
        <v>10</v>
      </c>
    </row>
    <row r="4850" spans="1:9">
      <c r="A4850" t="n">
        <v>38142</v>
      </c>
      <c r="B4850" s="34" t="n">
        <v>58</v>
      </c>
      <c r="C4850" s="7" t="n">
        <v>254</v>
      </c>
      <c r="D4850" s="7" t="n">
        <v>0</v>
      </c>
    </row>
    <row r="4851" spans="1:9">
      <c r="A4851" t="s">
        <v>4</v>
      </c>
      <c r="B4851" s="4" t="s">
        <v>5</v>
      </c>
      <c r="C4851" s="4" t="s">
        <v>13</v>
      </c>
      <c r="D4851" s="4" t="s">
        <v>13</v>
      </c>
      <c r="E4851" s="4" t="s">
        <v>28</v>
      </c>
      <c r="F4851" s="4" t="s">
        <v>28</v>
      </c>
      <c r="G4851" s="4" t="s">
        <v>28</v>
      </c>
      <c r="H4851" s="4" t="s">
        <v>10</v>
      </c>
    </row>
    <row r="4852" spans="1:9">
      <c r="A4852" t="n">
        <v>38146</v>
      </c>
      <c r="B4852" s="28" t="n">
        <v>45</v>
      </c>
      <c r="C4852" s="7" t="n">
        <v>2</v>
      </c>
      <c r="D4852" s="7" t="n">
        <v>3</v>
      </c>
      <c r="E4852" s="7" t="n">
        <v>-66.4300003051758</v>
      </c>
      <c r="F4852" s="7" t="n">
        <v>29.6599998474121</v>
      </c>
      <c r="G4852" s="7" t="n">
        <v>88.5999984741211</v>
      </c>
      <c r="H4852" s="7" t="n">
        <v>0</v>
      </c>
    </row>
    <row r="4853" spans="1:9">
      <c r="A4853" t="s">
        <v>4</v>
      </c>
      <c r="B4853" s="4" t="s">
        <v>5</v>
      </c>
      <c r="C4853" s="4" t="s">
        <v>13</v>
      </c>
      <c r="D4853" s="4" t="s">
        <v>13</v>
      </c>
      <c r="E4853" s="4" t="s">
        <v>28</v>
      </c>
      <c r="F4853" s="4" t="s">
        <v>28</v>
      </c>
      <c r="G4853" s="4" t="s">
        <v>28</v>
      </c>
      <c r="H4853" s="4" t="s">
        <v>10</v>
      </c>
      <c r="I4853" s="4" t="s">
        <v>13</v>
      </c>
    </row>
    <row r="4854" spans="1:9">
      <c r="A4854" t="n">
        <v>38163</v>
      </c>
      <c r="B4854" s="28" t="n">
        <v>45</v>
      </c>
      <c r="C4854" s="7" t="n">
        <v>4</v>
      </c>
      <c r="D4854" s="7" t="n">
        <v>3</v>
      </c>
      <c r="E4854" s="7" t="n">
        <v>18</v>
      </c>
      <c r="F4854" s="7" t="n">
        <v>13.6099996566772</v>
      </c>
      <c r="G4854" s="7" t="n">
        <v>0</v>
      </c>
      <c r="H4854" s="7" t="n">
        <v>0</v>
      </c>
      <c r="I4854" s="7" t="n">
        <v>0</v>
      </c>
    </row>
    <row r="4855" spans="1:9">
      <c r="A4855" t="s">
        <v>4</v>
      </c>
      <c r="B4855" s="4" t="s">
        <v>5</v>
      </c>
      <c r="C4855" s="4" t="s">
        <v>13</v>
      </c>
      <c r="D4855" s="4" t="s">
        <v>13</v>
      </c>
      <c r="E4855" s="4" t="s">
        <v>28</v>
      </c>
      <c r="F4855" s="4" t="s">
        <v>10</v>
      </c>
    </row>
    <row r="4856" spans="1:9">
      <c r="A4856" t="n">
        <v>38181</v>
      </c>
      <c r="B4856" s="28" t="n">
        <v>45</v>
      </c>
      <c r="C4856" s="7" t="n">
        <v>5</v>
      </c>
      <c r="D4856" s="7" t="n">
        <v>3</v>
      </c>
      <c r="E4856" s="7" t="n">
        <v>13.8999996185303</v>
      </c>
      <c r="F4856" s="7" t="n">
        <v>0</v>
      </c>
    </row>
    <row r="4857" spans="1:9">
      <c r="A4857" t="s">
        <v>4</v>
      </c>
      <c r="B4857" s="4" t="s">
        <v>5</v>
      </c>
      <c r="C4857" s="4" t="s">
        <v>13</v>
      </c>
      <c r="D4857" s="4" t="s">
        <v>13</v>
      </c>
      <c r="E4857" s="4" t="s">
        <v>28</v>
      </c>
      <c r="F4857" s="4" t="s">
        <v>10</v>
      </c>
    </row>
    <row r="4858" spans="1:9">
      <c r="A4858" t="n">
        <v>38190</v>
      </c>
      <c r="B4858" s="28" t="n">
        <v>45</v>
      </c>
      <c r="C4858" s="7" t="n">
        <v>11</v>
      </c>
      <c r="D4858" s="7" t="n">
        <v>3</v>
      </c>
      <c r="E4858" s="7" t="n">
        <v>40</v>
      </c>
      <c r="F4858" s="7" t="n">
        <v>0</v>
      </c>
    </row>
    <row r="4859" spans="1:9">
      <c r="A4859" t="s">
        <v>4</v>
      </c>
      <c r="B4859" s="4" t="s">
        <v>5</v>
      </c>
      <c r="C4859" s="4" t="s">
        <v>13</v>
      </c>
      <c r="D4859" s="4" t="s">
        <v>10</v>
      </c>
    </row>
    <row r="4860" spans="1:9">
      <c r="A4860" t="n">
        <v>38199</v>
      </c>
      <c r="B4860" s="34" t="n">
        <v>58</v>
      </c>
      <c r="C4860" s="7" t="n">
        <v>255</v>
      </c>
      <c r="D4860" s="7" t="n">
        <v>0</v>
      </c>
    </row>
    <row r="4861" spans="1:9">
      <c r="A4861" t="s">
        <v>4</v>
      </c>
      <c r="B4861" s="4" t="s">
        <v>5</v>
      </c>
      <c r="C4861" s="4" t="s">
        <v>13</v>
      </c>
      <c r="D4861" s="4" t="s">
        <v>10</v>
      </c>
      <c r="E4861" s="4" t="s">
        <v>6</v>
      </c>
    </row>
    <row r="4862" spans="1:9">
      <c r="A4862" t="n">
        <v>38203</v>
      </c>
      <c r="B4862" s="36" t="n">
        <v>51</v>
      </c>
      <c r="C4862" s="7" t="n">
        <v>4</v>
      </c>
      <c r="D4862" s="7" t="n">
        <v>0</v>
      </c>
      <c r="E4862" s="7" t="s">
        <v>224</v>
      </c>
    </row>
    <row r="4863" spans="1:9">
      <c r="A4863" t="s">
        <v>4</v>
      </c>
      <c r="B4863" s="4" t="s">
        <v>5</v>
      </c>
      <c r="C4863" s="4" t="s">
        <v>10</v>
      </c>
    </row>
    <row r="4864" spans="1:9">
      <c r="A4864" t="n">
        <v>38217</v>
      </c>
      <c r="B4864" s="37" t="n">
        <v>16</v>
      </c>
      <c r="C4864" s="7" t="n">
        <v>0</v>
      </c>
    </row>
    <row r="4865" spans="1:9">
      <c r="A4865" t="s">
        <v>4</v>
      </c>
      <c r="B4865" s="4" t="s">
        <v>5</v>
      </c>
      <c r="C4865" s="4" t="s">
        <v>10</v>
      </c>
      <c r="D4865" s="4" t="s">
        <v>38</v>
      </c>
      <c r="E4865" s="4" t="s">
        <v>13</v>
      </c>
      <c r="F4865" s="4" t="s">
        <v>13</v>
      </c>
      <c r="G4865" s="4" t="s">
        <v>38</v>
      </c>
      <c r="H4865" s="4" t="s">
        <v>13</v>
      </c>
      <c r="I4865" s="4" t="s">
        <v>13</v>
      </c>
    </row>
    <row r="4866" spans="1:9">
      <c r="A4866" t="n">
        <v>38220</v>
      </c>
      <c r="B4866" s="38" t="n">
        <v>26</v>
      </c>
      <c r="C4866" s="7" t="n">
        <v>0</v>
      </c>
      <c r="D4866" s="7" t="s">
        <v>344</v>
      </c>
      <c r="E4866" s="7" t="n">
        <v>2</v>
      </c>
      <c r="F4866" s="7" t="n">
        <v>3</v>
      </c>
      <c r="G4866" s="7" t="s">
        <v>345</v>
      </c>
      <c r="H4866" s="7" t="n">
        <v>2</v>
      </c>
      <c r="I4866" s="7" t="n">
        <v>0</v>
      </c>
    </row>
    <row r="4867" spans="1:9">
      <c r="A4867" t="s">
        <v>4</v>
      </c>
      <c r="B4867" s="4" t="s">
        <v>5</v>
      </c>
    </row>
    <row r="4868" spans="1:9">
      <c r="A4868" t="n">
        <v>38337</v>
      </c>
      <c r="B4868" s="32" t="n">
        <v>28</v>
      </c>
    </row>
    <row r="4869" spans="1:9">
      <c r="A4869" t="s">
        <v>4</v>
      </c>
      <c r="B4869" s="4" t="s">
        <v>5</v>
      </c>
      <c r="C4869" s="4" t="s">
        <v>13</v>
      </c>
      <c r="D4869" s="4" t="s">
        <v>10</v>
      </c>
      <c r="E4869" s="4" t="s">
        <v>28</v>
      </c>
    </row>
    <row r="4870" spans="1:9">
      <c r="A4870" t="n">
        <v>38338</v>
      </c>
      <c r="B4870" s="34" t="n">
        <v>58</v>
      </c>
      <c r="C4870" s="7" t="n">
        <v>0</v>
      </c>
      <c r="D4870" s="7" t="n">
        <v>1000</v>
      </c>
      <c r="E4870" s="7" t="n">
        <v>1</v>
      </c>
    </row>
    <row r="4871" spans="1:9">
      <c r="A4871" t="s">
        <v>4</v>
      </c>
      <c r="B4871" s="4" t="s">
        <v>5</v>
      </c>
      <c r="C4871" s="4" t="s">
        <v>13</v>
      </c>
      <c r="D4871" s="4" t="s">
        <v>10</v>
      </c>
    </row>
    <row r="4872" spans="1:9">
      <c r="A4872" t="n">
        <v>38346</v>
      </c>
      <c r="B4872" s="34" t="n">
        <v>58</v>
      </c>
      <c r="C4872" s="7" t="n">
        <v>255</v>
      </c>
      <c r="D4872" s="7" t="n">
        <v>0</v>
      </c>
    </row>
    <row r="4873" spans="1:9">
      <c r="A4873" t="s">
        <v>4</v>
      </c>
      <c r="B4873" s="4" t="s">
        <v>5</v>
      </c>
      <c r="C4873" s="4" t="s">
        <v>13</v>
      </c>
      <c r="D4873" s="4" t="s">
        <v>13</v>
      </c>
      <c r="E4873" s="4" t="s">
        <v>28</v>
      </c>
      <c r="F4873" s="4" t="s">
        <v>28</v>
      </c>
      <c r="G4873" s="4" t="s">
        <v>28</v>
      </c>
      <c r="H4873" s="4" t="s">
        <v>10</v>
      </c>
      <c r="I4873" s="4" t="s">
        <v>13</v>
      </c>
    </row>
    <row r="4874" spans="1:9">
      <c r="A4874" t="n">
        <v>38350</v>
      </c>
      <c r="B4874" s="28" t="n">
        <v>45</v>
      </c>
      <c r="C4874" s="7" t="n">
        <v>4</v>
      </c>
      <c r="D4874" s="7" t="n">
        <v>3</v>
      </c>
      <c r="E4874" s="7" t="n">
        <v>13.3199996948242</v>
      </c>
      <c r="F4874" s="7" t="n">
        <v>10.0299997329712</v>
      </c>
      <c r="G4874" s="7" t="n">
        <v>0</v>
      </c>
      <c r="H4874" s="7" t="n">
        <v>0</v>
      </c>
      <c r="I4874" s="7" t="n">
        <v>0</v>
      </c>
    </row>
    <row r="4875" spans="1:9">
      <c r="A4875" t="s">
        <v>4</v>
      </c>
      <c r="B4875" s="4" t="s">
        <v>5</v>
      </c>
      <c r="C4875" s="4" t="s">
        <v>10</v>
      </c>
    </row>
    <row r="4876" spans="1:9">
      <c r="A4876" t="n">
        <v>38368</v>
      </c>
      <c r="B4876" s="24" t="n">
        <v>12</v>
      </c>
      <c r="C4876" s="7" t="n">
        <v>8353</v>
      </c>
    </row>
    <row r="4877" spans="1:9">
      <c r="A4877" t="s">
        <v>4</v>
      </c>
      <c r="B4877" s="4" t="s">
        <v>5</v>
      </c>
      <c r="C4877" s="4" t="s">
        <v>13</v>
      </c>
      <c r="D4877" s="4" t="s">
        <v>6</v>
      </c>
    </row>
    <row r="4878" spans="1:9">
      <c r="A4878" t="n">
        <v>38371</v>
      </c>
      <c r="B4878" s="9" t="n">
        <v>2</v>
      </c>
      <c r="C4878" s="7" t="n">
        <v>10</v>
      </c>
      <c r="D4878" s="7" t="s">
        <v>212</v>
      </c>
    </row>
    <row r="4879" spans="1:9">
      <c r="A4879" t="s">
        <v>4</v>
      </c>
      <c r="B4879" s="4" t="s">
        <v>5</v>
      </c>
      <c r="C4879" s="4" t="s">
        <v>10</v>
      </c>
    </row>
    <row r="4880" spans="1:9">
      <c r="A4880" t="n">
        <v>38386</v>
      </c>
      <c r="B4880" s="37" t="n">
        <v>16</v>
      </c>
      <c r="C4880" s="7" t="n">
        <v>0</v>
      </c>
    </row>
    <row r="4881" spans="1:9">
      <c r="A4881" t="s">
        <v>4</v>
      </c>
      <c r="B4881" s="4" t="s">
        <v>5</v>
      </c>
      <c r="C4881" s="4" t="s">
        <v>13</v>
      </c>
      <c r="D4881" s="4" t="s">
        <v>10</v>
      </c>
    </row>
    <row r="4882" spans="1:9">
      <c r="A4882" t="n">
        <v>38389</v>
      </c>
      <c r="B4882" s="34" t="n">
        <v>58</v>
      </c>
      <c r="C4882" s="7" t="n">
        <v>105</v>
      </c>
      <c r="D4882" s="7" t="n">
        <v>300</v>
      </c>
    </row>
    <row r="4883" spans="1:9">
      <c r="A4883" t="s">
        <v>4</v>
      </c>
      <c r="B4883" s="4" t="s">
        <v>5</v>
      </c>
      <c r="C4883" s="4" t="s">
        <v>28</v>
      </c>
      <c r="D4883" s="4" t="s">
        <v>10</v>
      </c>
    </row>
    <row r="4884" spans="1:9">
      <c r="A4884" t="n">
        <v>38393</v>
      </c>
      <c r="B4884" s="35" t="n">
        <v>103</v>
      </c>
      <c r="C4884" s="7" t="n">
        <v>1</v>
      </c>
      <c r="D4884" s="7" t="n">
        <v>300</v>
      </c>
    </row>
    <row r="4885" spans="1:9">
      <c r="A4885" t="s">
        <v>4</v>
      </c>
      <c r="B4885" s="4" t="s">
        <v>5</v>
      </c>
      <c r="C4885" s="4" t="s">
        <v>13</v>
      </c>
      <c r="D4885" s="4" t="s">
        <v>10</v>
      </c>
    </row>
    <row r="4886" spans="1:9">
      <c r="A4886" t="n">
        <v>38400</v>
      </c>
      <c r="B4886" s="25" t="n">
        <v>72</v>
      </c>
      <c r="C4886" s="7" t="n">
        <v>4</v>
      </c>
      <c r="D4886" s="7" t="n">
        <v>0</v>
      </c>
    </row>
    <row r="4887" spans="1:9">
      <c r="A4887" t="s">
        <v>4</v>
      </c>
      <c r="B4887" s="4" t="s">
        <v>5</v>
      </c>
      <c r="C4887" s="4" t="s">
        <v>9</v>
      </c>
    </row>
    <row r="4888" spans="1:9">
      <c r="A4888" t="n">
        <v>38404</v>
      </c>
      <c r="B4888" s="39" t="n">
        <v>15</v>
      </c>
      <c r="C4888" s="7" t="n">
        <v>1073741824</v>
      </c>
    </row>
    <row r="4889" spans="1:9">
      <c r="A4889" t="s">
        <v>4</v>
      </c>
      <c r="B4889" s="4" t="s">
        <v>5</v>
      </c>
      <c r="C4889" s="4" t="s">
        <v>13</v>
      </c>
    </row>
    <row r="4890" spans="1:9">
      <c r="A4890" t="n">
        <v>38409</v>
      </c>
      <c r="B4890" s="52" t="n">
        <v>64</v>
      </c>
      <c r="C4890" s="7" t="n">
        <v>3</v>
      </c>
    </row>
    <row r="4891" spans="1:9">
      <c r="A4891" t="s">
        <v>4</v>
      </c>
      <c r="B4891" s="4" t="s">
        <v>5</v>
      </c>
      <c r="C4891" s="4" t="s">
        <v>13</v>
      </c>
    </row>
    <row r="4892" spans="1:9">
      <c r="A4892" t="n">
        <v>38411</v>
      </c>
      <c r="B4892" s="18" t="n">
        <v>74</v>
      </c>
      <c r="C4892" s="7" t="n">
        <v>67</v>
      </c>
    </row>
    <row r="4893" spans="1:9">
      <c r="A4893" t="s">
        <v>4</v>
      </c>
      <c r="B4893" s="4" t="s">
        <v>5</v>
      </c>
      <c r="C4893" s="4" t="s">
        <v>13</v>
      </c>
      <c r="D4893" s="4" t="s">
        <v>13</v>
      </c>
      <c r="E4893" s="4" t="s">
        <v>10</v>
      </c>
    </row>
    <row r="4894" spans="1:9">
      <c r="A4894" t="n">
        <v>38413</v>
      </c>
      <c r="B4894" s="28" t="n">
        <v>45</v>
      </c>
      <c r="C4894" s="7" t="n">
        <v>8</v>
      </c>
      <c r="D4894" s="7" t="n">
        <v>1</v>
      </c>
      <c r="E4894" s="7" t="n">
        <v>0</v>
      </c>
    </row>
    <row r="4895" spans="1:9">
      <c r="A4895" t="s">
        <v>4</v>
      </c>
      <c r="B4895" s="4" t="s">
        <v>5</v>
      </c>
      <c r="C4895" s="4" t="s">
        <v>10</v>
      </c>
    </row>
    <row r="4896" spans="1:9">
      <c r="A4896" t="n">
        <v>38418</v>
      </c>
      <c r="B4896" s="77" t="n">
        <v>13</v>
      </c>
      <c r="C4896" s="7" t="n">
        <v>6409</v>
      </c>
    </row>
    <row r="4897" spans="1:5">
      <c r="A4897" t="s">
        <v>4</v>
      </c>
      <c r="B4897" s="4" t="s">
        <v>5</v>
      </c>
      <c r="C4897" s="4" t="s">
        <v>10</v>
      </c>
    </row>
    <row r="4898" spans="1:5">
      <c r="A4898" t="n">
        <v>38421</v>
      </c>
      <c r="B4898" s="77" t="n">
        <v>13</v>
      </c>
      <c r="C4898" s="7" t="n">
        <v>6408</v>
      </c>
    </row>
    <row r="4899" spans="1:5">
      <c r="A4899" t="s">
        <v>4</v>
      </c>
      <c r="B4899" s="4" t="s">
        <v>5</v>
      </c>
      <c r="C4899" s="4" t="s">
        <v>10</v>
      </c>
    </row>
    <row r="4900" spans="1:5">
      <c r="A4900" t="n">
        <v>38424</v>
      </c>
      <c r="B4900" s="24" t="n">
        <v>12</v>
      </c>
      <c r="C4900" s="7" t="n">
        <v>6464</v>
      </c>
    </row>
    <row r="4901" spans="1:5">
      <c r="A4901" t="s">
        <v>4</v>
      </c>
      <c r="B4901" s="4" t="s">
        <v>5</v>
      </c>
      <c r="C4901" s="4" t="s">
        <v>10</v>
      </c>
    </row>
    <row r="4902" spans="1:5">
      <c r="A4902" t="n">
        <v>38427</v>
      </c>
      <c r="B4902" s="77" t="n">
        <v>13</v>
      </c>
      <c r="C4902" s="7" t="n">
        <v>6465</v>
      </c>
    </row>
    <row r="4903" spans="1:5">
      <c r="A4903" t="s">
        <v>4</v>
      </c>
      <c r="B4903" s="4" t="s">
        <v>5</v>
      </c>
      <c r="C4903" s="4" t="s">
        <v>10</v>
      </c>
    </row>
    <row r="4904" spans="1:5">
      <c r="A4904" t="n">
        <v>38430</v>
      </c>
      <c r="B4904" s="77" t="n">
        <v>13</v>
      </c>
      <c r="C4904" s="7" t="n">
        <v>6466</v>
      </c>
    </row>
    <row r="4905" spans="1:5">
      <c r="A4905" t="s">
        <v>4</v>
      </c>
      <c r="B4905" s="4" t="s">
        <v>5</v>
      </c>
      <c r="C4905" s="4" t="s">
        <v>10</v>
      </c>
    </row>
    <row r="4906" spans="1:5">
      <c r="A4906" t="n">
        <v>38433</v>
      </c>
      <c r="B4906" s="77" t="n">
        <v>13</v>
      </c>
      <c r="C4906" s="7" t="n">
        <v>6467</v>
      </c>
    </row>
    <row r="4907" spans="1:5">
      <c r="A4907" t="s">
        <v>4</v>
      </c>
      <c r="B4907" s="4" t="s">
        <v>5</v>
      </c>
      <c r="C4907" s="4" t="s">
        <v>10</v>
      </c>
    </row>
    <row r="4908" spans="1:5">
      <c r="A4908" t="n">
        <v>38436</v>
      </c>
      <c r="B4908" s="77" t="n">
        <v>13</v>
      </c>
      <c r="C4908" s="7" t="n">
        <v>6468</v>
      </c>
    </row>
    <row r="4909" spans="1:5">
      <c r="A4909" t="s">
        <v>4</v>
      </c>
      <c r="B4909" s="4" t="s">
        <v>5</v>
      </c>
      <c r="C4909" s="4" t="s">
        <v>10</v>
      </c>
    </row>
    <row r="4910" spans="1:5">
      <c r="A4910" t="n">
        <v>38439</v>
      </c>
      <c r="B4910" s="77" t="n">
        <v>13</v>
      </c>
      <c r="C4910" s="7" t="n">
        <v>6469</v>
      </c>
    </row>
    <row r="4911" spans="1:5">
      <c r="A4911" t="s">
        <v>4</v>
      </c>
      <c r="B4911" s="4" t="s">
        <v>5</v>
      </c>
      <c r="C4911" s="4" t="s">
        <v>10</v>
      </c>
    </row>
    <row r="4912" spans="1:5">
      <c r="A4912" t="n">
        <v>38442</v>
      </c>
      <c r="B4912" s="77" t="n">
        <v>13</v>
      </c>
      <c r="C4912" s="7" t="n">
        <v>6470</v>
      </c>
    </row>
    <row r="4913" spans="1:3">
      <c r="A4913" t="s">
        <v>4</v>
      </c>
      <c r="B4913" s="4" t="s">
        <v>5</v>
      </c>
      <c r="C4913" s="4" t="s">
        <v>10</v>
      </c>
    </row>
    <row r="4914" spans="1:3">
      <c r="A4914" t="n">
        <v>38445</v>
      </c>
      <c r="B4914" s="77" t="n">
        <v>13</v>
      </c>
      <c r="C4914" s="7" t="n">
        <v>6471</v>
      </c>
    </row>
    <row r="4915" spans="1:3">
      <c r="A4915" t="s">
        <v>4</v>
      </c>
      <c r="B4915" s="4" t="s">
        <v>5</v>
      </c>
      <c r="C4915" s="4" t="s">
        <v>13</v>
      </c>
    </row>
    <row r="4916" spans="1:3">
      <c r="A4916" t="n">
        <v>38448</v>
      </c>
      <c r="B4916" s="18" t="n">
        <v>74</v>
      </c>
      <c r="C4916" s="7" t="n">
        <v>18</v>
      </c>
    </row>
    <row r="4917" spans="1:3">
      <c r="A4917" t="s">
        <v>4</v>
      </c>
      <c r="B4917" s="4" t="s">
        <v>5</v>
      </c>
      <c r="C4917" s="4" t="s">
        <v>13</v>
      </c>
    </row>
    <row r="4918" spans="1:3">
      <c r="A4918" t="n">
        <v>38450</v>
      </c>
      <c r="B4918" s="18" t="n">
        <v>74</v>
      </c>
      <c r="C4918" s="7" t="n">
        <v>45</v>
      </c>
    </row>
    <row r="4919" spans="1:3">
      <c r="A4919" t="s">
        <v>4</v>
      </c>
      <c r="B4919" s="4" t="s">
        <v>5</v>
      </c>
      <c r="C4919" s="4" t="s">
        <v>10</v>
      </c>
    </row>
    <row r="4920" spans="1:3">
      <c r="A4920" t="n">
        <v>38452</v>
      </c>
      <c r="B4920" s="37" t="n">
        <v>16</v>
      </c>
      <c r="C4920" s="7" t="n">
        <v>0</v>
      </c>
    </row>
    <row r="4921" spans="1:3">
      <c r="A4921" t="s">
        <v>4</v>
      </c>
      <c r="B4921" s="4" t="s">
        <v>5</v>
      </c>
      <c r="C4921" s="4" t="s">
        <v>13</v>
      </c>
      <c r="D4921" s="4" t="s">
        <v>13</v>
      </c>
      <c r="E4921" s="4" t="s">
        <v>13</v>
      </c>
      <c r="F4921" s="4" t="s">
        <v>13</v>
      </c>
    </row>
    <row r="4922" spans="1:3">
      <c r="A4922" t="n">
        <v>38455</v>
      </c>
      <c r="B4922" s="8" t="n">
        <v>14</v>
      </c>
      <c r="C4922" s="7" t="n">
        <v>0</v>
      </c>
      <c r="D4922" s="7" t="n">
        <v>8</v>
      </c>
      <c r="E4922" s="7" t="n">
        <v>0</v>
      </c>
      <c r="F4922" s="7" t="n">
        <v>0</v>
      </c>
    </row>
    <row r="4923" spans="1:3">
      <c r="A4923" t="s">
        <v>4</v>
      </c>
      <c r="B4923" s="4" t="s">
        <v>5</v>
      </c>
      <c r="C4923" s="4" t="s">
        <v>13</v>
      </c>
      <c r="D4923" s="4" t="s">
        <v>6</v>
      </c>
    </row>
    <row r="4924" spans="1:3">
      <c r="A4924" t="n">
        <v>38460</v>
      </c>
      <c r="B4924" s="9" t="n">
        <v>2</v>
      </c>
      <c r="C4924" s="7" t="n">
        <v>11</v>
      </c>
      <c r="D4924" s="7" t="s">
        <v>31</v>
      </c>
    </row>
    <row r="4925" spans="1:3">
      <c r="A4925" t="s">
        <v>4</v>
      </c>
      <c r="B4925" s="4" t="s">
        <v>5</v>
      </c>
      <c r="C4925" s="4" t="s">
        <v>10</v>
      </c>
    </row>
    <row r="4926" spans="1:3">
      <c r="A4926" t="n">
        <v>38474</v>
      </c>
      <c r="B4926" s="37" t="n">
        <v>16</v>
      </c>
      <c r="C4926" s="7" t="n">
        <v>0</v>
      </c>
    </row>
    <row r="4927" spans="1:3">
      <c r="A4927" t="s">
        <v>4</v>
      </c>
      <c r="B4927" s="4" t="s">
        <v>5</v>
      </c>
      <c r="C4927" s="4" t="s">
        <v>13</v>
      </c>
      <c r="D4927" s="4" t="s">
        <v>6</v>
      </c>
    </row>
    <row r="4928" spans="1:3">
      <c r="A4928" t="n">
        <v>38477</v>
      </c>
      <c r="B4928" s="9" t="n">
        <v>2</v>
      </c>
      <c r="C4928" s="7" t="n">
        <v>11</v>
      </c>
      <c r="D4928" s="7" t="s">
        <v>213</v>
      </c>
    </row>
    <row r="4929" spans="1:6">
      <c r="A4929" t="s">
        <v>4</v>
      </c>
      <c r="B4929" s="4" t="s">
        <v>5</v>
      </c>
      <c r="C4929" s="4" t="s">
        <v>10</v>
      </c>
    </row>
    <row r="4930" spans="1:6">
      <c r="A4930" t="n">
        <v>38486</v>
      </c>
      <c r="B4930" s="37" t="n">
        <v>16</v>
      </c>
      <c r="C4930" s="7" t="n">
        <v>0</v>
      </c>
    </row>
    <row r="4931" spans="1:6">
      <c r="A4931" t="s">
        <v>4</v>
      </c>
      <c r="B4931" s="4" t="s">
        <v>5</v>
      </c>
      <c r="C4931" s="4" t="s">
        <v>9</v>
      </c>
    </row>
    <row r="4932" spans="1:6">
      <c r="A4932" t="n">
        <v>38489</v>
      </c>
      <c r="B4932" s="39" t="n">
        <v>15</v>
      </c>
      <c r="C4932" s="7" t="n">
        <v>2048</v>
      </c>
    </row>
    <row r="4933" spans="1:6">
      <c r="A4933" t="s">
        <v>4</v>
      </c>
      <c r="B4933" s="4" t="s">
        <v>5</v>
      </c>
      <c r="C4933" s="4" t="s">
        <v>13</v>
      </c>
      <c r="D4933" s="4" t="s">
        <v>6</v>
      </c>
    </row>
    <row r="4934" spans="1:6">
      <c r="A4934" t="n">
        <v>38494</v>
      </c>
      <c r="B4934" s="9" t="n">
        <v>2</v>
      </c>
      <c r="C4934" s="7" t="n">
        <v>10</v>
      </c>
      <c r="D4934" s="7" t="s">
        <v>49</v>
      </c>
    </row>
    <row r="4935" spans="1:6">
      <c r="A4935" t="s">
        <v>4</v>
      </c>
      <c r="B4935" s="4" t="s">
        <v>5</v>
      </c>
      <c r="C4935" s="4" t="s">
        <v>10</v>
      </c>
    </row>
    <row r="4936" spans="1:6">
      <c r="A4936" t="n">
        <v>38512</v>
      </c>
      <c r="B4936" s="37" t="n">
        <v>16</v>
      </c>
      <c r="C4936" s="7" t="n">
        <v>0</v>
      </c>
    </row>
    <row r="4937" spans="1:6">
      <c r="A4937" t="s">
        <v>4</v>
      </c>
      <c r="B4937" s="4" t="s">
        <v>5</v>
      </c>
      <c r="C4937" s="4" t="s">
        <v>13</v>
      </c>
      <c r="D4937" s="4" t="s">
        <v>6</v>
      </c>
    </row>
    <row r="4938" spans="1:6">
      <c r="A4938" t="n">
        <v>38515</v>
      </c>
      <c r="B4938" s="9" t="n">
        <v>2</v>
      </c>
      <c r="C4938" s="7" t="n">
        <v>10</v>
      </c>
      <c r="D4938" s="7" t="s">
        <v>50</v>
      </c>
    </row>
    <row r="4939" spans="1:6">
      <c r="A4939" t="s">
        <v>4</v>
      </c>
      <c r="B4939" s="4" t="s">
        <v>5</v>
      </c>
      <c r="C4939" s="4" t="s">
        <v>10</v>
      </c>
    </row>
    <row r="4940" spans="1:6">
      <c r="A4940" t="n">
        <v>38534</v>
      </c>
      <c r="B4940" s="37" t="n">
        <v>16</v>
      </c>
      <c r="C4940" s="7" t="n">
        <v>0</v>
      </c>
    </row>
    <row r="4941" spans="1:6">
      <c r="A4941" t="s">
        <v>4</v>
      </c>
      <c r="B4941" s="4" t="s">
        <v>5</v>
      </c>
      <c r="C4941" s="4" t="s">
        <v>13</v>
      </c>
      <c r="D4941" s="4" t="s">
        <v>10</v>
      </c>
      <c r="E4941" s="4" t="s">
        <v>28</v>
      </c>
    </row>
    <row r="4942" spans="1:6">
      <c r="A4942" t="n">
        <v>38537</v>
      </c>
      <c r="B4942" s="34" t="n">
        <v>58</v>
      </c>
      <c r="C4942" s="7" t="n">
        <v>100</v>
      </c>
      <c r="D4942" s="7" t="n">
        <v>1000</v>
      </c>
      <c r="E4942" s="7" t="n">
        <v>1</v>
      </c>
    </row>
    <row r="4943" spans="1:6">
      <c r="A4943" t="s">
        <v>4</v>
      </c>
      <c r="B4943" s="4" t="s">
        <v>5</v>
      </c>
      <c r="C4943" s="4" t="s">
        <v>13</v>
      </c>
      <c r="D4943" s="4" t="s">
        <v>10</v>
      </c>
    </row>
    <row r="4944" spans="1:6">
      <c r="A4944" t="n">
        <v>38545</v>
      </c>
      <c r="B4944" s="34" t="n">
        <v>58</v>
      </c>
      <c r="C4944" s="7" t="n">
        <v>255</v>
      </c>
      <c r="D4944" s="7" t="n">
        <v>0</v>
      </c>
    </row>
    <row r="4945" spans="1:5">
      <c r="A4945" t="s">
        <v>4</v>
      </c>
      <c r="B4945" s="4" t="s">
        <v>5</v>
      </c>
      <c r="C4945" s="4" t="s">
        <v>13</v>
      </c>
      <c r="D4945" s="4" t="s">
        <v>10</v>
      </c>
      <c r="E4945" s="4" t="s">
        <v>13</v>
      </c>
      <c r="F4945" s="4" t="s">
        <v>13</v>
      </c>
      <c r="G4945" s="4" t="s">
        <v>27</v>
      </c>
    </row>
    <row r="4946" spans="1:5">
      <c r="A4946" t="n">
        <v>38549</v>
      </c>
      <c r="B4946" s="13" t="n">
        <v>5</v>
      </c>
      <c r="C4946" s="7" t="n">
        <v>30</v>
      </c>
      <c r="D4946" s="7" t="n">
        <v>6403</v>
      </c>
      <c r="E4946" s="7" t="n">
        <v>8</v>
      </c>
      <c r="F4946" s="7" t="n">
        <v>1</v>
      </c>
      <c r="G4946" s="14" t="n">
        <f t="normal" ca="1">A4974</f>
        <v>0</v>
      </c>
    </row>
    <row r="4947" spans="1:5">
      <c r="A4947" t="s">
        <v>4</v>
      </c>
      <c r="B4947" s="4" t="s">
        <v>5</v>
      </c>
      <c r="C4947" s="4" t="s">
        <v>13</v>
      </c>
      <c r="D4947" s="4" t="s">
        <v>10</v>
      </c>
      <c r="E4947" s="4" t="s">
        <v>28</v>
      </c>
    </row>
    <row r="4948" spans="1:5">
      <c r="A4948" t="n">
        <v>38559</v>
      </c>
      <c r="B4948" s="34" t="n">
        <v>58</v>
      </c>
      <c r="C4948" s="7" t="n">
        <v>0</v>
      </c>
      <c r="D4948" s="7" t="n">
        <v>300</v>
      </c>
      <c r="E4948" s="7" t="n">
        <v>0.300000011920929</v>
      </c>
    </row>
    <row r="4949" spans="1:5">
      <c r="A4949" t="s">
        <v>4</v>
      </c>
      <c r="B4949" s="4" t="s">
        <v>5</v>
      </c>
      <c r="C4949" s="4" t="s">
        <v>13</v>
      </c>
      <c r="D4949" s="4" t="s">
        <v>10</v>
      </c>
    </row>
    <row r="4950" spans="1:5">
      <c r="A4950" t="n">
        <v>38567</v>
      </c>
      <c r="B4950" s="34" t="n">
        <v>58</v>
      </c>
      <c r="C4950" s="7" t="n">
        <v>255</v>
      </c>
      <c r="D4950" s="7" t="n">
        <v>0</v>
      </c>
    </row>
    <row r="4951" spans="1:5">
      <c r="A4951" t="s">
        <v>4</v>
      </c>
      <c r="B4951" s="4" t="s">
        <v>5</v>
      </c>
      <c r="C4951" s="4" t="s">
        <v>10</v>
      </c>
    </row>
    <row r="4952" spans="1:5">
      <c r="A4952" t="n">
        <v>38571</v>
      </c>
      <c r="B4952" s="37" t="n">
        <v>16</v>
      </c>
      <c r="C4952" s="7" t="n">
        <v>500</v>
      </c>
    </row>
    <row r="4953" spans="1:5">
      <c r="A4953" t="s">
        <v>4</v>
      </c>
      <c r="B4953" s="4" t="s">
        <v>5</v>
      </c>
      <c r="C4953" s="4" t="s">
        <v>13</v>
      </c>
      <c r="D4953" s="4" t="s">
        <v>10</v>
      </c>
      <c r="E4953" s="4" t="s">
        <v>28</v>
      </c>
      <c r="F4953" s="4" t="s">
        <v>10</v>
      </c>
      <c r="G4953" s="4" t="s">
        <v>9</v>
      </c>
      <c r="H4953" s="4" t="s">
        <v>9</v>
      </c>
      <c r="I4953" s="4" t="s">
        <v>10</v>
      </c>
      <c r="J4953" s="4" t="s">
        <v>10</v>
      </c>
      <c r="K4953" s="4" t="s">
        <v>9</v>
      </c>
      <c r="L4953" s="4" t="s">
        <v>9</v>
      </c>
      <c r="M4953" s="4" t="s">
        <v>9</v>
      </c>
      <c r="N4953" s="4" t="s">
        <v>9</v>
      </c>
      <c r="O4953" s="4" t="s">
        <v>6</v>
      </c>
    </row>
    <row r="4954" spans="1:5">
      <c r="A4954" t="n">
        <v>38574</v>
      </c>
      <c r="B4954" s="15" t="n">
        <v>50</v>
      </c>
      <c r="C4954" s="7" t="n">
        <v>0</v>
      </c>
      <c r="D4954" s="7" t="n">
        <v>12105</v>
      </c>
      <c r="E4954" s="7" t="n">
        <v>1</v>
      </c>
      <c r="F4954" s="7" t="n">
        <v>0</v>
      </c>
      <c r="G4954" s="7" t="n">
        <v>0</v>
      </c>
      <c r="H4954" s="7" t="n">
        <v>0</v>
      </c>
      <c r="I4954" s="7" t="n">
        <v>0</v>
      </c>
      <c r="J4954" s="7" t="n">
        <v>65533</v>
      </c>
      <c r="K4954" s="7" t="n">
        <v>0</v>
      </c>
      <c r="L4954" s="7" t="n">
        <v>0</v>
      </c>
      <c r="M4954" s="7" t="n">
        <v>0</v>
      </c>
      <c r="N4954" s="7" t="n">
        <v>0</v>
      </c>
      <c r="O4954" s="7" t="s">
        <v>12</v>
      </c>
    </row>
    <row r="4955" spans="1:5">
      <c r="A4955" t="s">
        <v>4</v>
      </c>
      <c r="B4955" s="4" t="s">
        <v>5</v>
      </c>
      <c r="C4955" s="4" t="s">
        <v>13</v>
      </c>
      <c r="D4955" s="4" t="s">
        <v>13</v>
      </c>
      <c r="E4955" s="4" t="s">
        <v>13</v>
      </c>
      <c r="F4955" s="4" t="s">
        <v>28</v>
      </c>
      <c r="G4955" s="4" t="s">
        <v>28</v>
      </c>
      <c r="H4955" s="4" t="s">
        <v>28</v>
      </c>
      <c r="I4955" s="4" t="s">
        <v>28</v>
      </c>
      <c r="J4955" s="4" t="s">
        <v>28</v>
      </c>
    </row>
    <row r="4956" spans="1:5">
      <c r="A4956" t="n">
        <v>38613</v>
      </c>
      <c r="B4956" s="54" t="n">
        <v>76</v>
      </c>
      <c r="C4956" s="7" t="n">
        <v>0</v>
      </c>
      <c r="D4956" s="7" t="n">
        <v>3</v>
      </c>
      <c r="E4956" s="7" t="n">
        <v>0</v>
      </c>
      <c r="F4956" s="7" t="n">
        <v>1</v>
      </c>
      <c r="G4956" s="7" t="n">
        <v>1</v>
      </c>
      <c r="H4956" s="7" t="n">
        <v>1</v>
      </c>
      <c r="I4956" s="7" t="n">
        <v>1</v>
      </c>
      <c r="J4956" s="7" t="n">
        <v>1000</v>
      </c>
    </row>
    <row r="4957" spans="1:5">
      <c r="A4957" t="s">
        <v>4</v>
      </c>
      <c r="B4957" s="4" t="s">
        <v>5</v>
      </c>
      <c r="C4957" s="4" t="s">
        <v>13</v>
      </c>
      <c r="D4957" s="4" t="s">
        <v>13</v>
      </c>
    </row>
    <row r="4958" spans="1:5">
      <c r="A4958" t="n">
        <v>38637</v>
      </c>
      <c r="B4958" s="57" t="n">
        <v>77</v>
      </c>
      <c r="C4958" s="7" t="n">
        <v>0</v>
      </c>
      <c r="D4958" s="7" t="n">
        <v>3</v>
      </c>
    </row>
    <row r="4959" spans="1:5">
      <c r="A4959" t="s">
        <v>4</v>
      </c>
      <c r="B4959" s="4" t="s">
        <v>5</v>
      </c>
    </row>
    <row r="4960" spans="1:5">
      <c r="A4960" t="n">
        <v>38640</v>
      </c>
      <c r="B4960" s="81" t="n">
        <v>88</v>
      </c>
    </row>
    <row r="4961" spans="1:15">
      <c r="A4961" t="s">
        <v>4</v>
      </c>
      <c r="B4961" s="4" t="s">
        <v>5</v>
      </c>
      <c r="C4961" s="4" t="s">
        <v>13</v>
      </c>
      <c r="D4961" s="4" t="s">
        <v>13</v>
      </c>
      <c r="E4961" s="4" t="s">
        <v>13</v>
      </c>
      <c r="F4961" s="4" t="s">
        <v>28</v>
      </c>
      <c r="G4961" s="4" t="s">
        <v>28</v>
      </c>
      <c r="H4961" s="4" t="s">
        <v>28</v>
      </c>
      <c r="I4961" s="4" t="s">
        <v>28</v>
      </c>
      <c r="J4961" s="4" t="s">
        <v>28</v>
      </c>
    </row>
    <row r="4962" spans="1:15">
      <c r="A4962" t="n">
        <v>38641</v>
      </c>
      <c r="B4962" s="54" t="n">
        <v>76</v>
      </c>
      <c r="C4962" s="7" t="n">
        <v>0</v>
      </c>
      <c r="D4962" s="7" t="n">
        <v>3</v>
      </c>
      <c r="E4962" s="7" t="n">
        <v>0</v>
      </c>
      <c r="F4962" s="7" t="n">
        <v>1</v>
      </c>
      <c r="G4962" s="7" t="n">
        <v>1</v>
      </c>
      <c r="H4962" s="7" t="n">
        <v>1</v>
      </c>
      <c r="I4962" s="7" t="n">
        <v>0</v>
      </c>
      <c r="J4962" s="7" t="n">
        <v>1000</v>
      </c>
    </row>
    <row r="4963" spans="1:15">
      <c r="A4963" t="s">
        <v>4</v>
      </c>
      <c r="B4963" s="4" t="s">
        <v>5</v>
      </c>
      <c r="C4963" s="4" t="s">
        <v>13</v>
      </c>
      <c r="D4963" s="4" t="s">
        <v>13</v>
      </c>
    </row>
    <row r="4964" spans="1:15">
      <c r="A4964" t="n">
        <v>38665</v>
      </c>
      <c r="B4964" s="57" t="n">
        <v>77</v>
      </c>
      <c r="C4964" s="7" t="n">
        <v>0</v>
      </c>
      <c r="D4964" s="7" t="n">
        <v>3</v>
      </c>
    </row>
    <row r="4965" spans="1:15">
      <c r="A4965" t="s">
        <v>4</v>
      </c>
      <c r="B4965" s="4" t="s">
        <v>5</v>
      </c>
      <c r="C4965" s="4" t="s">
        <v>10</v>
      </c>
    </row>
    <row r="4966" spans="1:15">
      <c r="A4966" t="n">
        <v>38668</v>
      </c>
      <c r="B4966" s="37" t="n">
        <v>16</v>
      </c>
      <c r="C4966" s="7" t="n">
        <v>500</v>
      </c>
    </row>
    <row r="4967" spans="1:15">
      <c r="A4967" t="s">
        <v>4</v>
      </c>
      <c r="B4967" s="4" t="s">
        <v>5</v>
      </c>
      <c r="C4967" s="4" t="s">
        <v>13</v>
      </c>
      <c r="D4967" s="4" t="s">
        <v>10</v>
      </c>
      <c r="E4967" s="4" t="s">
        <v>28</v>
      </c>
    </row>
    <row r="4968" spans="1:15">
      <c r="A4968" t="n">
        <v>38671</v>
      </c>
      <c r="B4968" s="34" t="n">
        <v>58</v>
      </c>
      <c r="C4968" s="7" t="n">
        <v>100</v>
      </c>
      <c r="D4968" s="7" t="n">
        <v>300</v>
      </c>
      <c r="E4968" s="7" t="n">
        <v>0.300000011920929</v>
      </c>
    </row>
    <row r="4969" spans="1:15">
      <c r="A4969" t="s">
        <v>4</v>
      </c>
      <c r="B4969" s="4" t="s">
        <v>5</v>
      </c>
      <c r="C4969" s="4" t="s">
        <v>13</v>
      </c>
      <c r="D4969" s="4" t="s">
        <v>10</v>
      </c>
    </row>
    <row r="4970" spans="1:15">
      <c r="A4970" t="n">
        <v>38679</v>
      </c>
      <c r="B4970" s="34" t="n">
        <v>58</v>
      </c>
      <c r="C4970" s="7" t="n">
        <v>255</v>
      </c>
      <c r="D4970" s="7" t="n">
        <v>0</v>
      </c>
    </row>
    <row r="4971" spans="1:15">
      <c r="A4971" t="s">
        <v>4</v>
      </c>
      <c r="B4971" s="4" t="s">
        <v>5</v>
      </c>
      <c r="C4971" s="4" t="s">
        <v>27</v>
      </c>
    </row>
    <row r="4972" spans="1:15">
      <c r="A4972" t="n">
        <v>38683</v>
      </c>
      <c r="B4972" s="17" t="n">
        <v>3</v>
      </c>
      <c r="C4972" s="14" t="n">
        <f t="normal" ca="1">A4974</f>
        <v>0</v>
      </c>
    </row>
    <row r="4973" spans="1:15">
      <c r="A4973" t="s">
        <v>4</v>
      </c>
      <c r="B4973" s="4" t="s">
        <v>5</v>
      </c>
      <c r="C4973" s="4" t="s">
        <v>13</v>
      </c>
    </row>
    <row r="4974" spans="1:15">
      <c r="A4974" t="n">
        <v>38688</v>
      </c>
      <c r="B4974" s="67" t="n">
        <v>78</v>
      </c>
      <c r="C4974" s="7" t="n">
        <v>255</v>
      </c>
    </row>
    <row r="4975" spans="1:15">
      <c r="A4975" t="s">
        <v>4</v>
      </c>
      <c r="B4975" s="4" t="s">
        <v>5</v>
      </c>
      <c r="C4975" s="4" t="s">
        <v>13</v>
      </c>
    </row>
    <row r="4976" spans="1:15">
      <c r="A4976" t="n">
        <v>38690</v>
      </c>
      <c r="B4976" s="41" t="n">
        <v>23</v>
      </c>
      <c r="C4976" s="7" t="n">
        <v>0</v>
      </c>
    </row>
    <row r="4977" spans="1:10">
      <c r="A4977" t="s">
        <v>4</v>
      </c>
      <c r="B4977" s="4" t="s">
        <v>5</v>
      </c>
      <c r="C4977" s="4" t="s">
        <v>10</v>
      </c>
      <c r="D4977" s="4" t="s">
        <v>28</v>
      </c>
      <c r="E4977" s="4" t="s">
        <v>28</v>
      </c>
      <c r="F4977" s="4" t="s">
        <v>28</v>
      </c>
      <c r="G4977" s="4" t="s">
        <v>28</v>
      </c>
    </row>
    <row r="4978" spans="1:10">
      <c r="A4978" t="n">
        <v>38692</v>
      </c>
      <c r="B4978" s="26" t="n">
        <v>46</v>
      </c>
      <c r="C4978" s="7" t="n">
        <v>122</v>
      </c>
      <c r="D4978" s="7" t="n">
        <v>-63.7299995422363</v>
      </c>
      <c r="E4978" s="7" t="n">
        <v>32.2799987792969</v>
      </c>
      <c r="F4978" s="7" t="n">
        <v>101.169998168945</v>
      </c>
      <c r="G4978" s="7" t="n">
        <v>183.600006103516</v>
      </c>
    </row>
    <row r="4979" spans="1:10">
      <c r="A4979" t="s">
        <v>4</v>
      </c>
      <c r="B4979" s="4" t="s">
        <v>5</v>
      </c>
      <c r="C4979" s="4" t="s">
        <v>10</v>
      </c>
      <c r="D4979" s="4" t="s">
        <v>9</v>
      </c>
    </row>
    <row r="4980" spans="1:10">
      <c r="A4980" t="n">
        <v>38711</v>
      </c>
      <c r="B4980" s="63" t="n">
        <v>44</v>
      </c>
      <c r="C4980" s="7" t="n">
        <v>122</v>
      </c>
      <c r="D4980" s="7" t="n">
        <v>128</v>
      </c>
    </row>
    <row r="4981" spans="1:10">
      <c r="A4981" t="s">
        <v>4</v>
      </c>
      <c r="B4981" s="4" t="s">
        <v>5</v>
      </c>
    </row>
    <row r="4982" spans="1:10">
      <c r="A4982" t="n">
        <v>38718</v>
      </c>
      <c r="B4982" s="5" t="n">
        <v>1</v>
      </c>
    </row>
    <row r="4983" spans="1:10" s="3" customFormat="1" customHeight="0">
      <c r="A4983" s="3" t="s">
        <v>2</v>
      </c>
      <c r="B4983" s="3" t="s">
        <v>346</v>
      </c>
    </row>
    <row r="4984" spans="1:10">
      <c r="A4984" t="s">
        <v>4</v>
      </c>
      <c r="B4984" s="4" t="s">
        <v>5</v>
      </c>
      <c r="C4984" s="4" t="s">
        <v>13</v>
      </c>
      <c r="D4984" s="4" t="s">
        <v>10</v>
      </c>
    </row>
    <row r="4985" spans="1:10">
      <c r="A4985" t="n">
        <v>38720</v>
      </c>
      <c r="B4985" s="29" t="n">
        <v>22</v>
      </c>
      <c r="C4985" s="7" t="n">
        <v>0</v>
      </c>
      <c r="D4985" s="7" t="n">
        <v>0</v>
      </c>
    </row>
    <row r="4986" spans="1:10">
      <c r="A4986" t="s">
        <v>4</v>
      </c>
      <c r="B4986" s="4" t="s">
        <v>5</v>
      </c>
      <c r="C4986" s="4" t="s">
        <v>13</v>
      </c>
      <c r="D4986" s="4" t="s">
        <v>10</v>
      </c>
    </row>
    <row r="4987" spans="1:10">
      <c r="A4987" t="n">
        <v>38724</v>
      </c>
      <c r="B4987" s="34" t="n">
        <v>58</v>
      </c>
      <c r="C4987" s="7" t="n">
        <v>5</v>
      </c>
      <c r="D4987" s="7" t="n">
        <v>300</v>
      </c>
    </row>
    <row r="4988" spans="1:10">
      <c r="A4988" t="s">
        <v>4</v>
      </c>
      <c r="B4988" s="4" t="s">
        <v>5</v>
      </c>
      <c r="C4988" s="4" t="s">
        <v>28</v>
      </c>
      <c r="D4988" s="4" t="s">
        <v>10</v>
      </c>
    </row>
    <row r="4989" spans="1:10">
      <c r="A4989" t="n">
        <v>38728</v>
      </c>
      <c r="B4989" s="35" t="n">
        <v>103</v>
      </c>
      <c r="C4989" s="7" t="n">
        <v>0</v>
      </c>
      <c r="D4989" s="7" t="n">
        <v>300</v>
      </c>
    </row>
    <row r="4990" spans="1:10">
      <c r="A4990" t="s">
        <v>4</v>
      </c>
      <c r="B4990" s="4" t="s">
        <v>5</v>
      </c>
      <c r="C4990" s="4" t="s">
        <v>13</v>
      </c>
      <c r="D4990" s="4" t="s">
        <v>28</v>
      </c>
      <c r="E4990" s="4" t="s">
        <v>10</v>
      </c>
      <c r="F4990" s="4" t="s">
        <v>13</v>
      </c>
    </row>
    <row r="4991" spans="1:10">
      <c r="A4991" t="n">
        <v>38735</v>
      </c>
      <c r="B4991" s="16" t="n">
        <v>49</v>
      </c>
      <c r="C4991" s="7" t="n">
        <v>3</v>
      </c>
      <c r="D4991" s="7" t="n">
        <v>0.699999988079071</v>
      </c>
      <c r="E4991" s="7" t="n">
        <v>500</v>
      </c>
      <c r="F4991" s="7" t="n">
        <v>0</v>
      </c>
    </row>
    <row r="4992" spans="1:10">
      <c r="A4992" t="s">
        <v>4</v>
      </c>
      <c r="B4992" s="4" t="s">
        <v>5</v>
      </c>
      <c r="C4992" s="4" t="s">
        <v>13</v>
      </c>
      <c r="D4992" s="4" t="s">
        <v>10</v>
      </c>
    </row>
    <row r="4993" spans="1:7">
      <c r="A4993" t="n">
        <v>38744</v>
      </c>
      <c r="B4993" s="34" t="n">
        <v>58</v>
      </c>
      <c r="C4993" s="7" t="n">
        <v>10</v>
      </c>
      <c r="D4993" s="7" t="n">
        <v>300</v>
      </c>
    </row>
    <row r="4994" spans="1:7">
      <c r="A4994" t="s">
        <v>4</v>
      </c>
      <c r="B4994" s="4" t="s">
        <v>5</v>
      </c>
      <c r="C4994" s="4" t="s">
        <v>13</v>
      </c>
      <c r="D4994" s="4" t="s">
        <v>10</v>
      </c>
    </row>
    <row r="4995" spans="1:7">
      <c r="A4995" t="n">
        <v>38748</v>
      </c>
      <c r="B4995" s="34" t="n">
        <v>58</v>
      </c>
      <c r="C4995" s="7" t="n">
        <v>12</v>
      </c>
      <c r="D4995" s="7" t="n">
        <v>0</v>
      </c>
    </row>
    <row r="4996" spans="1:7">
      <c r="A4996" t="s">
        <v>4</v>
      </c>
      <c r="B4996" s="4" t="s">
        <v>5</v>
      </c>
      <c r="C4996" s="4" t="s">
        <v>13</v>
      </c>
    </row>
    <row r="4997" spans="1:7">
      <c r="A4997" t="n">
        <v>38752</v>
      </c>
      <c r="B4997" s="52" t="n">
        <v>64</v>
      </c>
      <c r="C4997" s="7" t="n">
        <v>7</v>
      </c>
    </row>
    <row r="4998" spans="1:7">
      <c r="A4998" t="s">
        <v>4</v>
      </c>
      <c r="B4998" s="4" t="s">
        <v>5</v>
      </c>
      <c r="C4998" s="4" t="s">
        <v>13</v>
      </c>
      <c r="D4998" s="4" t="s">
        <v>10</v>
      </c>
      <c r="E4998" s="4" t="s">
        <v>10</v>
      </c>
      <c r="F4998" s="4" t="s">
        <v>13</v>
      </c>
    </row>
    <row r="4999" spans="1:7">
      <c r="A4999" t="n">
        <v>38754</v>
      </c>
      <c r="B4999" s="30" t="n">
        <v>25</v>
      </c>
      <c r="C4999" s="7" t="n">
        <v>1</v>
      </c>
      <c r="D4999" s="7" t="n">
        <v>65535</v>
      </c>
      <c r="E4999" s="7" t="n">
        <v>420</v>
      </c>
      <c r="F4999" s="7" t="n">
        <v>5</v>
      </c>
    </row>
    <row r="5000" spans="1:7">
      <c r="A5000" t="s">
        <v>4</v>
      </c>
      <c r="B5000" s="4" t="s">
        <v>5</v>
      </c>
      <c r="C5000" s="4" t="s">
        <v>13</v>
      </c>
      <c r="D5000" s="4" t="s">
        <v>10</v>
      </c>
      <c r="E5000" s="4" t="s">
        <v>6</v>
      </c>
    </row>
    <row r="5001" spans="1:7">
      <c r="A5001" t="n">
        <v>38761</v>
      </c>
      <c r="B5001" s="36" t="n">
        <v>51</v>
      </c>
      <c r="C5001" s="7" t="n">
        <v>4</v>
      </c>
      <c r="D5001" s="7" t="n">
        <v>0</v>
      </c>
      <c r="E5001" s="7" t="s">
        <v>347</v>
      </c>
    </row>
    <row r="5002" spans="1:7">
      <c r="A5002" t="s">
        <v>4</v>
      </c>
      <c r="B5002" s="4" t="s">
        <v>5</v>
      </c>
      <c r="C5002" s="4" t="s">
        <v>10</v>
      </c>
    </row>
    <row r="5003" spans="1:7">
      <c r="A5003" t="n">
        <v>38776</v>
      </c>
      <c r="B5003" s="37" t="n">
        <v>16</v>
      </c>
      <c r="C5003" s="7" t="n">
        <v>0</v>
      </c>
    </row>
    <row r="5004" spans="1:7">
      <c r="A5004" t="s">
        <v>4</v>
      </c>
      <c r="B5004" s="4" t="s">
        <v>5</v>
      </c>
      <c r="C5004" s="4" t="s">
        <v>10</v>
      </c>
      <c r="D5004" s="4" t="s">
        <v>38</v>
      </c>
      <c r="E5004" s="4" t="s">
        <v>13</v>
      </c>
      <c r="F5004" s="4" t="s">
        <v>13</v>
      </c>
      <c r="G5004" s="4" t="s">
        <v>38</v>
      </c>
      <c r="H5004" s="4" t="s">
        <v>13</v>
      </c>
      <c r="I5004" s="4" t="s">
        <v>13</v>
      </c>
    </row>
    <row r="5005" spans="1:7">
      <c r="A5005" t="n">
        <v>38779</v>
      </c>
      <c r="B5005" s="38" t="n">
        <v>26</v>
      </c>
      <c r="C5005" s="7" t="n">
        <v>0</v>
      </c>
      <c r="D5005" s="7" t="s">
        <v>348</v>
      </c>
      <c r="E5005" s="7" t="n">
        <v>2</v>
      </c>
      <c r="F5005" s="7" t="n">
        <v>3</v>
      </c>
      <c r="G5005" s="7" t="s">
        <v>349</v>
      </c>
      <c r="H5005" s="7" t="n">
        <v>2</v>
      </c>
      <c r="I5005" s="7" t="n">
        <v>0</v>
      </c>
    </row>
    <row r="5006" spans="1:7">
      <c r="A5006" t="s">
        <v>4</v>
      </c>
      <c r="B5006" s="4" t="s">
        <v>5</v>
      </c>
    </row>
    <row r="5007" spans="1:7">
      <c r="A5007" t="n">
        <v>38927</v>
      </c>
      <c r="B5007" s="32" t="n">
        <v>28</v>
      </c>
    </row>
    <row r="5008" spans="1:7">
      <c r="A5008" t="s">
        <v>4</v>
      </c>
      <c r="B5008" s="4" t="s">
        <v>5</v>
      </c>
      <c r="C5008" s="4" t="s">
        <v>10</v>
      </c>
      <c r="D5008" s="4" t="s">
        <v>13</v>
      </c>
    </row>
    <row r="5009" spans="1:9">
      <c r="A5009" t="n">
        <v>38928</v>
      </c>
      <c r="B5009" s="40" t="n">
        <v>89</v>
      </c>
      <c r="C5009" s="7" t="n">
        <v>65533</v>
      </c>
      <c r="D5009" s="7" t="n">
        <v>1</v>
      </c>
    </row>
    <row r="5010" spans="1:9">
      <c r="A5010" t="s">
        <v>4</v>
      </c>
      <c r="B5010" s="4" t="s">
        <v>5</v>
      </c>
      <c r="C5010" s="4" t="s">
        <v>10</v>
      </c>
      <c r="D5010" s="4" t="s">
        <v>28</v>
      </c>
      <c r="E5010" s="4" t="s">
        <v>28</v>
      </c>
      <c r="F5010" s="4" t="s">
        <v>28</v>
      </c>
      <c r="G5010" s="4" t="s">
        <v>28</v>
      </c>
    </row>
    <row r="5011" spans="1:9">
      <c r="A5011" t="n">
        <v>38932</v>
      </c>
      <c r="B5011" s="26" t="n">
        <v>46</v>
      </c>
      <c r="C5011" s="7" t="n">
        <v>61456</v>
      </c>
      <c r="D5011" s="7" t="n">
        <v>-67.2300033569336</v>
      </c>
      <c r="E5011" s="7" t="n">
        <v>28.1100006103516</v>
      </c>
      <c r="F5011" s="7" t="n">
        <v>71.4300003051758</v>
      </c>
      <c r="G5011" s="7" t="n">
        <v>356.600006103516</v>
      </c>
    </row>
    <row r="5012" spans="1:9">
      <c r="A5012" t="s">
        <v>4</v>
      </c>
      <c r="B5012" s="4" t="s">
        <v>5</v>
      </c>
      <c r="C5012" s="4" t="s">
        <v>10</v>
      </c>
      <c r="D5012" s="4" t="s">
        <v>28</v>
      </c>
      <c r="E5012" s="4" t="s">
        <v>28</v>
      </c>
      <c r="F5012" s="4" t="s">
        <v>28</v>
      </c>
      <c r="G5012" s="4" t="s">
        <v>28</v>
      </c>
    </row>
    <row r="5013" spans="1:9">
      <c r="A5013" t="n">
        <v>38951</v>
      </c>
      <c r="B5013" s="26" t="n">
        <v>46</v>
      </c>
      <c r="C5013" s="7" t="n">
        <v>61457</v>
      </c>
      <c r="D5013" s="7" t="n">
        <v>-67.2300033569336</v>
      </c>
      <c r="E5013" s="7" t="n">
        <v>28.1100006103516</v>
      </c>
      <c r="F5013" s="7" t="n">
        <v>71.4300003051758</v>
      </c>
      <c r="G5013" s="7" t="n">
        <v>356.600006103516</v>
      </c>
    </row>
    <row r="5014" spans="1:9">
      <c r="A5014" t="s">
        <v>4</v>
      </c>
      <c r="B5014" s="4" t="s">
        <v>5</v>
      </c>
      <c r="C5014" s="4" t="s">
        <v>10</v>
      </c>
      <c r="D5014" s="4" t="s">
        <v>28</v>
      </c>
      <c r="E5014" s="4" t="s">
        <v>28</v>
      </c>
      <c r="F5014" s="4" t="s">
        <v>28</v>
      </c>
      <c r="G5014" s="4" t="s">
        <v>28</v>
      </c>
    </row>
    <row r="5015" spans="1:9">
      <c r="A5015" t="n">
        <v>38970</v>
      </c>
      <c r="B5015" s="26" t="n">
        <v>46</v>
      </c>
      <c r="C5015" s="7" t="n">
        <v>122</v>
      </c>
      <c r="D5015" s="7" t="n">
        <v>-68.3899993896484</v>
      </c>
      <c r="E5015" s="7" t="n">
        <v>27.9500007629395</v>
      </c>
      <c r="F5015" s="7" t="n">
        <v>69.879997253418</v>
      </c>
      <c r="G5015" s="7" t="n">
        <v>10.8000001907349</v>
      </c>
    </row>
    <row r="5016" spans="1:9">
      <c r="A5016" t="s">
        <v>4</v>
      </c>
      <c r="B5016" s="4" t="s">
        <v>5</v>
      </c>
      <c r="C5016" s="4" t="s">
        <v>13</v>
      </c>
      <c r="D5016" s="4" t="s">
        <v>13</v>
      </c>
      <c r="E5016" s="4" t="s">
        <v>10</v>
      </c>
    </row>
    <row r="5017" spans="1:9">
      <c r="A5017" t="n">
        <v>38989</v>
      </c>
      <c r="B5017" s="28" t="n">
        <v>45</v>
      </c>
      <c r="C5017" s="7" t="n">
        <v>8</v>
      </c>
      <c r="D5017" s="7" t="n">
        <v>1</v>
      </c>
      <c r="E5017" s="7" t="n">
        <v>0</v>
      </c>
    </row>
    <row r="5018" spans="1:9">
      <c r="A5018" t="s">
        <v>4</v>
      </c>
      <c r="B5018" s="4" t="s">
        <v>5</v>
      </c>
      <c r="C5018" s="4" t="s">
        <v>13</v>
      </c>
      <c r="D5018" s="4" t="s">
        <v>10</v>
      </c>
      <c r="E5018" s="4" t="s">
        <v>10</v>
      </c>
      <c r="F5018" s="4" t="s">
        <v>13</v>
      </c>
    </row>
    <row r="5019" spans="1:9">
      <c r="A5019" t="n">
        <v>38994</v>
      </c>
      <c r="B5019" s="30" t="n">
        <v>25</v>
      </c>
      <c r="C5019" s="7" t="n">
        <v>1</v>
      </c>
      <c r="D5019" s="7" t="n">
        <v>65535</v>
      </c>
      <c r="E5019" s="7" t="n">
        <v>65535</v>
      </c>
      <c r="F5019" s="7" t="n">
        <v>0</v>
      </c>
    </row>
    <row r="5020" spans="1:9">
      <c r="A5020" t="s">
        <v>4</v>
      </c>
      <c r="B5020" s="4" t="s">
        <v>5</v>
      </c>
      <c r="C5020" s="4" t="s">
        <v>13</v>
      </c>
      <c r="D5020" s="4" t="s">
        <v>6</v>
      </c>
    </row>
    <row r="5021" spans="1:9">
      <c r="A5021" t="n">
        <v>39001</v>
      </c>
      <c r="B5021" s="9" t="n">
        <v>2</v>
      </c>
      <c r="C5021" s="7" t="n">
        <v>10</v>
      </c>
      <c r="D5021" s="7" t="s">
        <v>48</v>
      </c>
    </row>
    <row r="5022" spans="1:9">
      <c r="A5022" t="s">
        <v>4</v>
      </c>
      <c r="B5022" s="4" t="s">
        <v>5</v>
      </c>
      <c r="C5022" s="4" t="s">
        <v>13</v>
      </c>
      <c r="D5022" s="4" t="s">
        <v>10</v>
      </c>
    </row>
    <row r="5023" spans="1:9">
      <c r="A5023" t="n">
        <v>39024</v>
      </c>
      <c r="B5023" s="34" t="n">
        <v>58</v>
      </c>
      <c r="C5023" s="7" t="n">
        <v>105</v>
      </c>
      <c r="D5023" s="7" t="n">
        <v>300</v>
      </c>
    </row>
    <row r="5024" spans="1:9">
      <c r="A5024" t="s">
        <v>4</v>
      </c>
      <c r="B5024" s="4" t="s">
        <v>5</v>
      </c>
      <c r="C5024" s="4" t="s">
        <v>28</v>
      </c>
      <c r="D5024" s="4" t="s">
        <v>10</v>
      </c>
    </row>
    <row r="5025" spans="1:7">
      <c r="A5025" t="n">
        <v>39028</v>
      </c>
      <c r="B5025" s="35" t="n">
        <v>103</v>
      </c>
      <c r="C5025" s="7" t="n">
        <v>1</v>
      </c>
      <c r="D5025" s="7" t="n">
        <v>300</v>
      </c>
    </row>
    <row r="5026" spans="1:7">
      <c r="A5026" t="s">
        <v>4</v>
      </c>
      <c r="B5026" s="4" t="s">
        <v>5</v>
      </c>
      <c r="C5026" s="4" t="s">
        <v>13</v>
      </c>
    </row>
    <row r="5027" spans="1:7">
      <c r="A5027" t="n">
        <v>39035</v>
      </c>
      <c r="B5027" s="18" t="n">
        <v>74</v>
      </c>
      <c r="C5027" s="7" t="n">
        <v>67</v>
      </c>
    </row>
    <row r="5028" spans="1:7">
      <c r="A5028" t="s">
        <v>4</v>
      </c>
      <c r="B5028" s="4" t="s">
        <v>5</v>
      </c>
      <c r="C5028" s="4" t="s">
        <v>13</v>
      </c>
      <c r="D5028" s="4" t="s">
        <v>28</v>
      </c>
      <c r="E5028" s="4" t="s">
        <v>10</v>
      </c>
      <c r="F5028" s="4" t="s">
        <v>13</v>
      </c>
    </row>
    <row r="5029" spans="1:7">
      <c r="A5029" t="n">
        <v>39037</v>
      </c>
      <c r="B5029" s="16" t="n">
        <v>49</v>
      </c>
      <c r="C5029" s="7" t="n">
        <v>3</v>
      </c>
      <c r="D5029" s="7" t="n">
        <v>1</v>
      </c>
      <c r="E5029" s="7" t="n">
        <v>500</v>
      </c>
      <c r="F5029" s="7" t="n">
        <v>0</v>
      </c>
    </row>
    <row r="5030" spans="1:7">
      <c r="A5030" t="s">
        <v>4</v>
      </c>
      <c r="B5030" s="4" t="s">
        <v>5</v>
      </c>
      <c r="C5030" s="4" t="s">
        <v>13</v>
      </c>
      <c r="D5030" s="4" t="s">
        <v>10</v>
      </c>
    </row>
    <row r="5031" spans="1:7">
      <c r="A5031" t="n">
        <v>39046</v>
      </c>
      <c r="B5031" s="34" t="n">
        <v>58</v>
      </c>
      <c r="C5031" s="7" t="n">
        <v>11</v>
      </c>
      <c r="D5031" s="7" t="n">
        <v>300</v>
      </c>
    </row>
    <row r="5032" spans="1:7">
      <c r="A5032" t="s">
        <v>4</v>
      </c>
      <c r="B5032" s="4" t="s">
        <v>5</v>
      </c>
      <c r="C5032" s="4" t="s">
        <v>13</v>
      </c>
      <c r="D5032" s="4" t="s">
        <v>10</v>
      </c>
    </row>
    <row r="5033" spans="1:7">
      <c r="A5033" t="n">
        <v>39050</v>
      </c>
      <c r="B5033" s="34" t="n">
        <v>58</v>
      </c>
      <c r="C5033" s="7" t="n">
        <v>12</v>
      </c>
      <c r="D5033" s="7" t="n">
        <v>0</v>
      </c>
    </row>
    <row r="5034" spans="1:7">
      <c r="A5034" t="s">
        <v>4</v>
      </c>
      <c r="B5034" s="4" t="s">
        <v>5</v>
      </c>
      <c r="C5034" s="4" t="s">
        <v>13</v>
      </c>
    </row>
    <row r="5035" spans="1:7">
      <c r="A5035" t="n">
        <v>39054</v>
      </c>
      <c r="B5035" s="18" t="n">
        <v>74</v>
      </c>
      <c r="C5035" s="7" t="n">
        <v>46</v>
      </c>
    </row>
    <row r="5036" spans="1:7">
      <c r="A5036" t="s">
        <v>4</v>
      </c>
      <c r="B5036" s="4" t="s">
        <v>5</v>
      </c>
      <c r="C5036" s="4" t="s">
        <v>13</v>
      </c>
    </row>
    <row r="5037" spans="1:7">
      <c r="A5037" t="n">
        <v>39056</v>
      </c>
      <c r="B5037" s="41" t="n">
        <v>23</v>
      </c>
      <c r="C5037" s="7" t="n">
        <v>0</v>
      </c>
    </row>
    <row r="5038" spans="1:7">
      <c r="A5038" t="s">
        <v>4</v>
      </c>
      <c r="B5038" s="4" t="s">
        <v>5</v>
      </c>
      <c r="C5038" s="4" t="s">
        <v>13</v>
      </c>
      <c r="D5038" s="4" t="s">
        <v>9</v>
      </c>
    </row>
    <row r="5039" spans="1:7">
      <c r="A5039" t="n">
        <v>39058</v>
      </c>
      <c r="B5039" s="18" t="n">
        <v>74</v>
      </c>
      <c r="C5039" s="7" t="n">
        <v>52</v>
      </c>
      <c r="D5039" s="7" t="n">
        <v>8192</v>
      </c>
    </row>
    <row r="5040" spans="1:7">
      <c r="A5040" t="s">
        <v>4</v>
      </c>
      <c r="B5040" s="4" t="s">
        <v>5</v>
      </c>
    </row>
    <row r="5041" spans="1:6">
      <c r="A5041" t="n">
        <v>39064</v>
      </c>
      <c r="B5041" s="5" t="n">
        <v>1</v>
      </c>
    </row>
    <row r="5042" spans="1:6" s="3" customFormat="1" customHeight="0">
      <c r="A5042" s="3" t="s">
        <v>2</v>
      </c>
      <c r="B5042" s="3" t="s">
        <v>350</v>
      </c>
    </row>
    <row r="5043" spans="1:6">
      <c r="A5043" t="s">
        <v>4</v>
      </c>
      <c r="B5043" s="4" t="s">
        <v>5</v>
      </c>
      <c r="C5043" s="4" t="s">
        <v>10</v>
      </c>
    </row>
    <row r="5044" spans="1:6">
      <c r="A5044" t="n">
        <v>39068</v>
      </c>
      <c r="B5044" s="77" t="n">
        <v>13</v>
      </c>
      <c r="C5044" s="7" t="n">
        <v>6472</v>
      </c>
    </row>
    <row r="5045" spans="1:6">
      <c r="A5045" t="s">
        <v>4</v>
      </c>
      <c r="B5045" s="4" t="s">
        <v>5</v>
      </c>
      <c r="C5045" s="4" t="s">
        <v>13</v>
      </c>
      <c r="D5045" s="4" t="s">
        <v>13</v>
      </c>
      <c r="E5045" s="4" t="s">
        <v>13</v>
      </c>
      <c r="F5045" s="4" t="s">
        <v>9</v>
      </c>
      <c r="G5045" s="4" t="s">
        <v>13</v>
      </c>
      <c r="H5045" s="4" t="s">
        <v>13</v>
      </c>
      <c r="I5045" s="4" t="s">
        <v>27</v>
      </c>
    </row>
    <row r="5046" spans="1:6">
      <c r="A5046" t="n">
        <v>39071</v>
      </c>
      <c r="B5046" s="13" t="n">
        <v>5</v>
      </c>
      <c r="C5046" s="7" t="n">
        <v>32</v>
      </c>
      <c r="D5046" s="7" t="n">
        <v>3</v>
      </c>
      <c r="E5046" s="7" t="n">
        <v>0</v>
      </c>
      <c r="F5046" s="7" t="n">
        <v>10</v>
      </c>
      <c r="G5046" s="7" t="n">
        <v>2</v>
      </c>
      <c r="H5046" s="7" t="n">
        <v>1</v>
      </c>
      <c r="I5046" s="14" t="n">
        <f t="normal" ca="1">A5062</f>
        <v>0</v>
      </c>
    </row>
    <row r="5047" spans="1:6">
      <c r="A5047" t="s">
        <v>4</v>
      </c>
      <c r="B5047" s="4" t="s">
        <v>5</v>
      </c>
      <c r="C5047" s="4" t="s">
        <v>13</v>
      </c>
      <c r="D5047" s="4" t="s">
        <v>13</v>
      </c>
      <c r="E5047" s="4" t="s">
        <v>13</v>
      </c>
      <c r="F5047" s="4" t="s">
        <v>9</v>
      </c>
      <c r="G5047" s="4" t="s">
        <v>13</v>
      </c>
      <c r="H5047" s="4" t="s">
        <v>13</v>
      </c>
      <c r="I5047" s="4" t="s">
        <v>27</v>
      </c>
    </row>
    <row r="5048" spans="1:6">
      <c r="A5048" t="n">
        <v>39085</v>
      </c>
      <c r="B5048" s="13" t="n">
        <v>5</v>
      </c>
      <c r="C5048" s="7" t="n">
        <v>32</v>
      </c>
      <c r="D5048" s="7" t="n">
        <v>4</v>
      </c>
      <c r="E5048" s="7" t="n">
        <v>0</v>
      </c>
      <c r="F5048" s="7" t="n">
        <v>1</v>
      </c>
      <c r="G5048" s="7" t="n">
        <v>2</v>
      </c>
      <c r="H5048" s="7" t="n">
        <v>1</v>
      </c>
      <c r="I5048" s="14" t="n">
        <f t="normal" ca="1">A5054</f>
        <v>0</v>
      </c>
    </row>
    <row r="5049" spans="1:6">
      <c r="A5049" t="s">
        <v>4</v>
      </c>
      <c r="B5049" s="4" t="s">
        <v>5</v>
      </c>
      <c r="C5049" s="4" t="s">
        <v>10</v>
      </c>
    </row>
    <row r="5050" spans="1:6">
      <c r="A5050" t="n">
        <v>39099</v>
      </c>
      <c r="B5050" s="24" t="n">
        <v>12</v>
      </c>
      <c r="C5050" s="7" t="n">
        <v>6472</v>
      </c>
    </row>
    <row r="5051" spans="1:6">
      <c r="A5051" t="s">
        <v>4</v>
      </c>
      <c r="B5051" s="4" t="s">
        <v>5</v>
      </c>
      <c r="C5051" s="4" t="s">
        <v>27</v>
      </c>
    </row>
    <row r="5052" spans="1:6">
      <c r="A5052" t="n">
        <v>39102</v>
      </c>
      <c r="B5052" s="17" t="n">
        <v>3</v>
      </c>
      <c r="C5052" s="14" t="n">
        <f t="normal" ca="1">A5062</f>
        <v>0</v>
      </c>
    </row>
    <row r="5053" spans="1:6">
      <c r="A5053" t="s">
        <v>4</v>
      </c>
      <c r="B5053" s="4" t="s">
        <v>5</v>
      </c>
      <c r="C5053" s="4" t="s">
        <v>13</v>
      </c>
      <c r="D5053" s="4" t="s">
        <v>13</v>
      </c>
      <c r="E5053" s="4" t="s">
        <v>13</v>
      </c>
      <c r="F5053" s="4" t="s">
        <v>9</v>
      </c>
      <c r="G5053" s="4" t="s">
        <v>13</v>
      </c>
      <c r="H5053" s="4" t="s">
        <v>13</v>
      </c>
      <c r="I5053" s="4" t="s">
        <v>27</v>
      </c>
    </row>
    <row r="5054" spans="1:6">
      <c r="A5054" t="n">
        <v>39107</v>
      </c>
      <c r="B5054" s="13" t="n">
        <v>5</v>
      </c>
      <c r="C5054" s="7" t="n">
        <v>32</v>
      </c>
      <c r="D5054" s="7" t="n">
        <v>4</v>
      </c>
      <c r="E5054" s="7" t="n">
        <v>0</v>
      </c>
      <c r="F5054" s="7" t="n">
        <v>3</v>
      </c>
      <c r="G5054" s="7" t="n">
        <v>2</v>
      </c>
      <c r="H5054" s="7" t="n">
        <v>1</v>
      </c>
      <c r="I5054" s="14" t="n">
        <f t="normal" ca="1">A5062</f>
        <v>0</v>
      </c>
    </row>
    <row r="5055" spans="1:6">
      <c r="A5055" t="s">
        <v>4</v>
      </c>
      <c r="B5055" s="4" t="s">
        <v>5</v>
      </c>
      <c r="C5055" s="4" t="s">
        <v>13</v>
      </c>
      <c r="D5055" s="4" t="s">
        <v>10</v>
      </c>
    </row>
    <row r="5056" spans="1:6">
      <c r="A5056" t="n">
        <v>39121</v>
      </c>
      <c r="B5056" s="25" t="n">
        <v>72</v>
      </c>
      <c r="C5056" s="7" t="n">
        <v>1</v>
      </c>
      <c r="D5056" s="7" t="n">
        <v>2000</v>
      </c>
    </row>
    <row r="5057" spans="1:9">
      <c r="A5057" t="s">
        <v>4</v>
      </c>
      <c r="B5057" s="4" t="s">
        <v>5</v>
      </c>
      <c r="C5057" s="4" t="s">
        <v>10</v>
      </c>
      <c r="D5057" s="4" t="s">
        <v>28</v>
      </c>
      <c r="E5057" s="4" t="s">
        <v>28</v>
      </c>
      <c r="F5057" s="4" t="s">
        <v>28</v>
      </c>
      <c r="G5057" s="4" t="s">
        <v>28</v>
      </c>
    </row>
    <row r="5058" spans="1:9">
      <c r="A5058" t="n">
        <v>39125</v>
      </c>
      <c r="B5058" s="26" t="n">
        <v>46</v>
      </c>
      <c r="C5058" s="7" t="n">
        <v>61456</v>
      </c>
      <c r="D5058" s="7" t="n">
        <v>-65.1600036621094</v>
      </c>
      <c r="E5058" s="7" t="n">
        <v>31.1299991607666</v>
      </c>
      <c r="F5058" s="7" t="n">
        <v>95.9899978637695</v>
      </c>
      <c r="G5058" s="7" t="n">
        <v>170.399993896484</v>
      </c>
    </row>
    <row r="5059" spans="1:9">
      <c r="A5059" t="s">
        <v>4</v>
      </c>
      <c r="B5059" s="4" t="s">
        <v>5</v>
      </c>
      <c r="C5059" s="4" t="s">
        <v>13</v>
      </c>
    </row>
    <row r="5060" spans="1:9">
      <c r="A5060" t="n">
        <v>39144</v>
      </c>
      <c r="B5060" s="18" t="n">
        <v>74</v>
      </c>
      <c r="C5060" s="7" t="n">
        <v>49</v>
      </c>
    </row>
    <row r="5061" spans="1:9">
      <c r="A5061" t="s">
        <v>4</v>
      </c>
      <c r="B5061" s="4" t="s">
        <v>5</v>
      </c>
    </row>
    <row r="5062" spans="1:9">
      <c r="A5062" t="n">
        <v>39146</v>
      </c>
      <c r="B5062" s="5" t="n">
        <v>1</v>
      </c>
    </row>
    <row r="5063" spans="1:9" s="3" customFormat="1" customHeight="0">
      <c r="A5063" s="3" t="s">
        <v>2</v>
      </c>
      <c r="B5063" s="3" t="s">
        <v>351</v>
      </c>
    </row>
    <row r="5064" spans="1:9">
      <c r="A5064" t="s">
        <v>4</v>
      </c>
      <c r="B5064" s="4" t="s">
        <v>5</v>
      </c>
      <c r="C5064" s="4" t="s">
        <v>13</v>
      </c>
      <c r="D5064" s="4" t="s">
        <v>13</v>
      </c>
      <c r="E5064" s="4" t="s">
        <v>13</v>
      </c>
      <c r="F5064" s="4" t="s">
        <v>13</v>
      </c>
    </row>
    <row r="5065" spans="1:9">
      <c r="A5065" t="n">
        <v>39148</v>
      </c>
      <c r="B5065" s="8" t="n">
        <v>14</v>
      </c>
      <c r="C5065" s="7" t="n">
        <v>2</v>
      </c>
      <c r="D5065" s="7" t="n">
        <v>0</v>
      </c>
      <c r="E5065" s="7" t="n">
        <v>0</v>
      </c>
      <c r="F5065" s="7" t="n">
        <v>0</v>
      </c>
    </row>
    <row r="5066" spans="1:9">
      <c r="A5066" t="s">
        <v>4</v>
      </c>
      <c r="B5066" s="4" t="s">
        <v>5</v>
      </c>
      <c r="C5066" s="4" t="s">
        <v>13</v>
      </c>
      <c r="D5066" s="50" t="s">
        <v>63</v>
      </c>
      <c r="E5066" s="4" t="s">
        <v>5</v>
      </c>
      <c r="F5066" s="4" t="s">
        <v>13</v>
      </c>
      <c r="G5066" s="4" t="s">
        <v>10</v>
      </c>
      <c r="H5066" s="50" t="s">
        <v>64</v>
      </c>
      <c r="I5066" s="4" t="s">
        <v>13</v>
      </c>
      <c r="J5066" s="4" t="s">
        <v>9</v>
      </c>
      <c r="K5066" s="4" t="s">
        <v>13</v>
      </c>
      <c r="L5066" s="4" t="s">
        <v>13</v>
      </c>
      <c r="M5066" s="50" t="s">
        <v>63</v>
      </c>
      <c r="N5066" s="4" t="s">
        <v>5</v>
      </c>
      <c r="O5066" s="4" t="s">
        <v>13</v>
      </c>
      <c r="P5066" s="4" t="s">
        <v>10</v>
      </c>
      <c r="Q5066" s="50" t="s">
        <v>64</v>
      </c>
      <c r="R5066" s="4" t="s">
        <v>13</v>
      </c>
      <c r="S5066" s="4" t="s">
        <v>9</v>
      </c>
      <c r="T5066" s="4" t="s">
        <v>13</v>
      </c>
      <c r="U5066" s="4" t="s">
        <v>13</v>
      </c>
      <c r="V5066" s="4" t="s">
        <v>13</v>
      </c>
      <c r="W5066" s="4" t="s">
        <v>27</v>
      </c>
    </row>
    <row r="5067" spans="1:9">
      <c r="A5067" t="n">
        <v>39153</v>
      </c>
      <c r="B5067" s="13" t="n">
        <v>5</v>
      </c>
      <c r="C5067" s="7" t="n">
        <v>28</v>
      </c>
      <c r="D5067" s="50" t="s">
        <v>3</v>
      </c>
      <c r="E5067" s="10" t="n">
        <v>162</v>
      </c>
      <c r="F5067" s="7" t="n">
        <v>3</v>
      </c>
      <c r="G5067" s="7" t="n">
        <v>33283</v>
      </c>
      <c r="H5067" s="50" t="s">
        <v>3</v>
      </c>
      <c r="I5067" s="7" t="n">
        <v>0</v>
      </c>
      <c r="J5067" s="7" t="n">
        <v>1</v>
      </c>
      <c r="K5067" s="7" t="n">
        <v>2</v>
      </c>
      <c r="L5067" s="7" t="n">
        <v>28</v>
      </c>
      <c r="M5067" s="50" t="s">
        <v>3</v>
      </c>
      <c r="N5067" s="10" t="n">
        <v>162</v>
      </c>
      <c r="O5067" s="7" t="n">
        <v>3</v>
      </c>
      <c r="P5067" s="7" t="n">
        <v>33283</v>
      </c>
      <c r="Q5067" s="50" t="s">
        <v>3</v>
      </c>
      <c r="R5067" s="7" t="n">
        <v>0</v>
      </c>
      <c r="S5067" s="7" t="n">
        <v>2</v>
      </c>
      <c r="T5067" s="7" t="n">
        <v>2</v>
      </c>
      <c r="U5067" s="7" t="n">
        <v>11</v>
      </c>
      <c r="V5067" s="7" t="n">
        <v>1</v>
      </c>
      <c r="W5067" s="14" t="n">
        <f t="normal" ca="1">A5071</f>
        <v>0</v>
      </c>
    </row>
    <row r="5068" spans="1:9">
      <c r="A5068" t="s">
        <v>4</v>
      </c>
      <c r="B5068" s="4" t="s">
        <v>5</v>
      </c>
      <c r="C5068" s="4" t="s">
        <v>13</v>
      </c>
      <c r="D5068" s="4" t="s">
        <v>10</v>
      </c>
      <c r="E5068" s="4" t="s">
        <v>28</v>
      </c>
    </row>
    <row r="5069" spans="1:9">
      <c r="A5069" t="n">
        <v>39182</v>
      </c>
      <c r="B5069" s="34" t="n">
        <v>58</v>
      </c>
      <c r="C5069" s="7" t="n">
        <v>0</v>
      </c>
      <c r="D5069" s="7" t="n">
        <v>0</v>
      </c>
      <c r="E5069" s="7" t="n">
        <v>1</v>
      </c>
    </row>
    <row r="5070" spans="1:9">
      <c r="A5070" t="s">
        <v>4</v>
      </c>
      <c r="B5070" s="4" t="s">
        <v>5</v>
      </c>
      <c r="C5070" s="4" t="s">
        <v>13</v>
      </c>
      <c r="D5070" s="50" t="s">
        <v>63</v>
      </c>
      <c r="E5070" s="4" t="s">
        <v>5</v>
      </c>
      <c r="F5070" s="4" t="s">
        <v>13</v>
      </c>
      <c r="G5070" s="4" t="s">
        <v>10</v>
      </c>
      <c r="H5070" s="50" t="s">
        <v>64</v>
      </c>
      <c r="I5070" s="4" t="s">
        <v>13</v>
      </c>
      <c r="J5070" s="4" t="s">
        <v>9</v>
      </c>
      <c r="K5070" s="4" t="s">
        <v>13</v>
      </c>
      <c r="L5070" s="4" t="s">
        <v>13</v>
      </c>
      <c r="M5070" s="50" t="s">
        <v>63</v>
      </c>
      <c r="N5070" s="4" t="s">
        <v>5</v>
      </c>
      <c r="O5070" s="4" t="s">
        <v>13</v>
      </c>
      <c r="P5070" s="4" t="s">
        <v>10</v>
      </c>
      <c r="Q5070" s="50" t="s">
        <v>64</v>
      </c>
      <c r="R5070" s="4" t="s">
        <v>13</v>
      </c>
      <c r="S5070" s="4" t="s">
        <v>9</v>
      </c>
      <c r="T5070" s="4" t="s">
        <v>13</v>
      </c>
      <c r="U5070" s="4" t="s">
        <v>13</v>
      </c>
      <c r="V5070" s="4" t="s">
        <v>13</v>
      </c>
      <c r="W5070" s="4" t="s">
        <v>27</v>
      </c>
    </row>
    <row r="5071" spans="1:9">
      <c r="A5071" t="n">
        <v>39190</v>
      </c>
      <c r="B5071" s="13" t="n">
        <v>5</v>
      </c>
      <c r="C5071" s="7" t="n">
        <v>28</v>
      </c>
      <c r="D5071" s="50" t="s">
        <v>3</v>
      </c>
      <c r="E5071" s="10" t="n">
        <v>162</v>
      </c>
      <c r="F5071" s="7" t="n">
        <v>3</v>
      </c>
      <c r="G5071" s="7" t="n">
        <v>33283</v>
      </c>
      <c r="H5071" s="50" t="s">
        <v>3</v>
      </c>
      <c r="I5071" s="7" t="n">
        <v>0</v>
      </c>
      <c r="J5071" s="7" t="n">
        <v>1</v>
      </c>
      <c r="K5071" s="7" t="n">
        <v>3</v>
      </c>
      <c r="L5071" s="7" t="n">
        <v>28</v>
      </c>
      <c r="M5071" s="50" t="s">
        <v>3</v>
      </c>
      <c r="N5071" s="10" t="n">
        <v>162</v>
      </c>
      <c r="O5071" s="7" t="n">
        <v>3</v>
      </c>
      <c r="P5071" s="7" t="n">
        <v>33283</v>
      </c>
      <c r="Q5071" s="50" t="s">
        <v>3</v>
      </c>
      <c r="R5071" s="7" t="n">
        <v>0</v>
      </c>
      <c r="S5071" s="7" t="n">
        <v>2</v>
      </c>
      <c r="T5071" s="7" t="n">
        <v>3</v>
      </c>
      <c r="U5071" s="7" t="n">
        <v>9</v>
      </c>
      <c r="V5071" s="7" t="n">
        <v>1</v>
      </c>
      <c r="W5071" s="14" t="n">
        <f t="normal" ca="1">A5081</f>
        <v>0</v>
      </c>
    </row>
    <row r="5072" spans="1:9">
      <c r="A5072" t="s">
        <v>4</v>
      </c>
      <c r="B5072" s="4" t="s">
        <v>5</v>
      </c>
      <c r="C5072" s="4" t="s">
        <v>13</v>
      </c>
      <c r="D5072" s="50" t="s">
        <v>63</v>
      </c>
      <c r="E5072" s="4" t="s">
        <v>5</v>
      </c>
      <c r="F5072" s="4" t="s">
        <v>10</v>
      </c>
      <c r="G5072" s="4" t="s">
        <v>13</v>
      </c>
      <c r="H5072" s="4" t="s">
        <v>13</v>
      </c>
      <c r="I5072" s="4" t="s">
        <v>6</v>
      </c>
      <c r="J5072" s="50" t="s">
        <v>64</v>
      </c>
      <c r="K5072" s="4" t="s">
        <v>13</v>
      </c>
      <c r="L5072" s="4" t="s">
        <v>13</v>
      </c>
      <c r="M5072" s="50" t="s">
        <v>63</v>
      </c>
      <c r="N5072" s="4" t="s">
        <v>5</v>
      </c>
      <c r="O5072" s="4" t="s">
        <v>13</v>
      </c>
      <c r="P5072" s="50" t="s">
        <v>64</v>
      </c>
      <c r="Q5072" s="4" t="s">
        <v>13</v>
      </c>
      <c r="R5072" s="4" t="s">
        <v>9</v>
      </c>
      <c r="S5072" s="4" t="s">
        <v>13</v>
      </c>
      <c r="T5072" s="4" t="s">
        <v>13</v>
      </c>
      <c r="U5072" s="4" t="s">
        <v>13</v>
      </c>
      <c r="V5072" s="50" t="s">
        <v>63</v>
      </c>
      <c r="W5072" s="4" t="s">
        <v>5</v>
      </c>
      <c r="X5072" s="4" t="s">
        <v>13</v>
      </c>
      <c r="Y5072" s="50" t="s">
        <v>64</v>
      </c>
      <c r="Z5072" s="4" t="s">
        <v>13</v>
      </c>
      <c r="AA5072" s="4" t="s">
        <v>9</v>
      </c>
      <c r="AB5072" s="4" t="s">
        <v>13</v>
      </c>
      <c r="AC5072" s="4" t="s">
        <v>13</v>
      </c>
      <c r="AD5072" s="4" t="s">
        <v>13</v>
      </c>
      <c r="AE5072" s="4" t="s">
        <v>27</v>
      </c>
    </row>
    <row r="5073" spans="1:31">
      <c r="A5073" t="n">
        <v>39219</v>
      </c>
      <c r="B5073" s="13" t="n">
        <v>5</v>
      </c>
      <c r="C5073" s="7" t="n">
        <v>28</v>
      </c>
      <c r="D5073" s="50" t="s">
        <v>3</v>
      </c>
      <c r="E5073" s="51" t="n">
        <v>47</v>
      </c>
      <c r="F5073" s="7" t="n">
        <v>61456</v>
      </c>
      <c r="G5073" s="7" t="n">
        <v>2</v>
      </c>
      <c r="H5073" s="7" t="n">
        <v>0</v>
      </c>
      <c r="I5073" s="7" t="s">
        <v>65</v>
      </c>
      <c r="J5073" s="50" t="s">
        <v>3</v>
      </c>
      <c r="K5073" s="7" t="n">
        <v>8</v>
      </c>
      <c r="L5073" s="7" t="n">
        <v>28</v>
      </c>
      <c r="M5073" s="50" t="s">
        <v>3</v>
      </c>
      <c r="N5073" s="18" t="n">
        <v>74</v>
      </c>
      <c r="O5073" s="7" t="n">
        <v>65</v>
      </c>
      <c r="P5073" s="50" t="s">
        <v>3</v>
      </c>
      <c r="Q5073" s="7" t="n">
        <v>0</v>
      </c>
      <c r="R5073" s="7" t="n">
        <v>1</v>
      </c>
      <c r="S5073" s="7" t="n">
        <v>3</v>
      </c>
      <c r="T5073" s="7" t="n">
        <v>9</v>
      </c>
      <c r="U5073" s="7" t="n">
        <v>28</v>
      </c>
      <c r="V5073" s="50" t="s">
        <v>3</v>
      </c>
      <c r="W5073" s="18" t="n">
        <v>74</v>
      </c>
      <c r="X5073" s="7" t="n">
        <v>65</v>
      </c>
      <c r="Y5073" s="50" t="s">
        <v>3</v>
      </c>
      <c r="Z5073" s="7" t="n">
        <v>0</v>
      </c>
      <c r="AA5073" s="7" t="n">
        <v>2</v>
      </c>
      <c r="AB5073" s="7" t="n">
        <v>3</v>
      </c>
      <c r="AC5073" s="7" t="n">
        <v>9</v>
      </c>
      <c r="AD5073" s="7" t="n">
        <v>1</v>
      </c>
      <c r="AE5073" s="14" t="n">
        <f t="normal" ca="1">A5077</f>
        <v>0</v>
      </c>
    </row>
    <row r="5074" spans="1:31">
      <c r="A5074" t="s">
        <v>4</v>
      </c>
      <c r="B5074" s="4" t="s">
        <v>5</v>
      </c>
      <c r="C5074" s="4" t="s">
        <v>10</v>
      </c>
      <c r="D5074" s="4" t="s">
        <v>13</v>
      </c>
      <c r="E5074" s="4" t="s">
        <v>13</v>
      </c>
      <c r="F5074" s="4" t="s">
        <v>6</v>
      </c>
    </row>
    <row r="5075" spans="1:31">
      <c r="A5075" t="n">
        <v>39267</v>
      </c>
      <c r="B5075" s="51" t="n">
        <v>47</v>
      </c>
      <c r="C5075" s="7" t="n">
        <v>61456</v>
      </c>
      <c r="D5075" s="7" t="n">
        <v>0</v>
      </c>
      <c r="E5075" s="7" t="n">
        <v>0</v>
      </c>
      <c r="F5075" s="7" t="s">
        <v>66</v>
      </c>
    </row>
    <row r="5076" spans="1:31">
      <c r="A5076" t="s">
        <v>4</v>
      </c>
      <c r="B5076" s="4" t="s">
        <v>5</v>
      </c>
      <c r="C5076" s="4" t="s">
        <v>13</v>
      </c>
      <c r="D5076" s="4" t="s">
        <v>10</v>
      </c>
      <c r="E5076" s="4" t="s">
        <v>28</v>
      </c>
    </row>
    <row r="5077" spans="1:31">
      <c r="A5077" t="n">
        <v>39280</v>
      </c>
      <c r="B5077" s="34" t="n">
        <v>58</v>
      </c>
      <c r="C5077" s="7" t="n">
        <v>0</v>
      </c>
      <c r="D5077" s="7" t="n">
        <v>300</v>
      </c>
      <c r="E5077" s="7" t="n">
        <v>1</v>
      </c>
    </row>
    <row r="5078" spans="1:31">
      <c r="A5078" t="s">
        <v>4</v>
      </c>
      <c r="B5078" s="4" t="s">
        <v>5</v>
      </c>
      <c r="C5078" s="4" t="s">
        <v>13</v>
      </c>
      <c r="D5078" s="4" t="s">
        <v>10</v>
      </c>
    </row>
    <row r="5079" spans="1:31">
      <c r="A5079" t="n">
        <v>39288</v>
      </c>
      <c r="B5079" s="34" t="n">
        <v>58</v>
      </c>
      <c r="C5079" s="7" t="n">
        <v>255</v>
      </c>
      <c r="D5079" s="7" t="n">
        <v>0</v>
      </c>
    </row>
    <row r="5080" spans="1:31">
      <c r="A5080" t="s">
        <v>4</v>
      </c>
      <c r="B5080" s="4" t="s">
        <v>5</v>
      </c>
      <c r="C5080" s="4" t="s">
        <v>13</v>
      </c>
      <c r="D5080" s="4" t="s">
        <v>13</v>
      </c>
      <c r="E5080" s="4" t="s">
        <v>13</v>
      </c>
      <c r="F5080" s="4" t="s">
        <v>13</v>
      </c>
    </row>
    <row r="5081" spans="1:31">
      <c r="A5081" t="n">
        <v>39292</v>
      </c>
      <c r="B5081" s="8" t="n">
        <v>14</v>
      </c>
      <c r="C5081" s="7" t="n">
        <v>0</v>
      </c>
      <c r="D5081" s="7" t="n">
        <v>0</v>
      </c>
      <c r="E5081" s="7" t="n">
        <v>0</v>
      </c>
      <c r="F5081" s="7" t="n">
        <v>64</v>
      </c>
    </row>
    <row r="5082" spans="1:31">
      <c r="A5082" t="s">
        <v>4</v>
      </c>
      <c r="B5082" s="4" t="s">
        <v>5</v>
      </c>
      <c r="C5082" s="4" t="s">
        <v>13</v>
      </c>
      <c r="D5082" s="4" t="s">
        <v>10</v>
      </c>
    </row>
    <row r="5083" spans="1:31">
      <c r="A5083" t="n">
        <v>39297</v>
      </c>
      <c r="B5083" s="29" t="n">
        <v>22</v>
      </c>
      <c r="C5083" s="7" t="n">
        <v>0</v>
      </c>
      <c r="D5083" s="7" t="n">
        <v>33283</v>
      </c>
    </row>
    <row r="5084" spans="1:31">
      <c r="A5084" t="s">
        <v>4</v>
      </c>
      <c r="B5084" s="4" t="s">
        <v>5</v>
      </c>
      <c r="C5084" s="4" t="s">
        <v>13</v>
      </c>
      <c r="D5084" s="4" t="s">
        <v>10</v>
      </c>
    </row>
    <row r="5085" spans="1:31">
      <c r="A5085" t="n">
        <v>39301</v>
      </c>
      <c r="B5085" s="34" t="n">
        <v>58</v>
      </c>
      <c r="C5085" s="7" t="n">
        <v>5</v>
      </c>
      <c r="D5085" s="7" t="n">
        <v>300</v>
      </c>
    </row>
    <row r="5086" spans="1:31">
      <c r="A5086" t="s">
        <v>4</v>
      </c>
      <c r="B5086" s="4" t="s">
        <v>5</v>
      </c>
      <c r="C5086" s="4" t="s">
        <v>28</v>
      </c>
      <c r="D5086" s="4" t="s">
        <v>10</v>
      </c>
    </row>
    <row r="5087" spans="1:31">
      <c r="A5087" t="n">
        <v>39305</v>
      </c>
      <c r="B5087" s="35" t="n">
        <v>103</v>
      </c>
      <c r="C5087" s="7" t="n">
        <v>0</v>
      </c>
      <c r="D5087" s="7" t="n">
        <v>300</v>
      </c>
    </row>
    <row r="5088" spans="1:31">
      <c r="A5088" t="s">
        <v>4</v>
      </c>
      <c r="B5088" s="4" t="s">
        <v>5</v>
      </c>
      <c r="C5088" s="4" t="s">
        <v>13</v>
      </c>
    </row>
    <row r="5089" spans="1:31">
      <c r="A5089" t="n">
        <v>39312</v>
      </c>
      <c r="B5089" s="52" t="n">
        <v>64</v>
      </c>
      <c r="C5089" s="7" t="n">
        <v>7</v>
      </c>
    </row>
    <row r="5090" spans="1:31">
      <c r="A5090" t="s">
        <v>4</v>
      </c>
      <c r="B5090" s="4" t="s">
        <v>5</v>
      </c>
      <c r="C5090" s="4" t="s">
        <v>13</v>
      </c>
      <c r="D5090" s="4" t="s">
        <v>10</v>
      </c>
    </row>
    <row r="5091" spans="1:31">
      <c r="A5091" t="n">
        <v>39314</v>
      </c>
      <c r="B5091" s="25" t="n">
        <v>72</v>
      </c>
      <c r="C5091" s="7" t="n">
        <v>5</v>
      </c>
      <c r="D5091" s="7" t="n">
        <v>0</v>
      </c>
    </row>
    <row r="5092" spans="1:31">
      <c r="A5092" t="s">
        <v>4</v>
      </c>
      <c r="B5092" s="4" t="s">
        <v>5</v>
      </c>
      <c r="C5092" s="4" t="s">
        <v>13</v>
      </c>
      <c r="D5092" s="50" t="s">
        <v>63</v>
      </c>
      <c r="E5092" s="4" t="s">
        <v>5</v>
      </c>
      <c r="F5092" s="4" t="s">
        <v>13</v>
      </c>
      <c r="G5092" s="4" t="s">
        <v>10</v>
      </c>
      <c r="H5092" s="50" t="s">
        <v>64</v>
      </c>
      <c r="I5092" s="4" t="s">
        <v>13</v>
      </c>
      <c r="J5092" s="4" t="s">
        <v>9</v>
      </c>
      <c r="K5092" s="4" t="s">
        <v>13</v>
      </c>
      <c r="L5092" s="4" t="s">
        <v>13</v>
      </c>
      <c r="M5092" s="4" t="s">
        <v>27</v>
      </c>
    </row>
    <row r="5093" spans="1:31">
      <c r="A5093" t="n">
        <v>39318</v>
      </c>
      <c r="B5093" s="13" t="n">
        <v>5</v>
      </c>
      <c r="C5093" s="7" t="n">
        <v>28</v>
      </c>
      <c r="D5093" s="50" t="s">
        <v>3</v>
      </c>
      <c r="E5093" s="10" t="n">
        <v>162</v>
      </c>
      <c r="F5093" s="7" t="n">
        <v>4</v>
      </c>
      <c r="G5093" s="7" t="n">
        <v>33283</v>
      </c>
      <c r="H5093" s="50" t="s">
        <v>3</v>
      </c>
      <c r="I5093" s="7" t="n">
        <v>0</v>
      </c>
      <c r="J5093" s="7" t="n">
        <v>1</v>
      </c>
      <c r="K5093" s="7" t="n">
        <v>2</v>
      </c>
      <c r="L5093" s="7" t="n">
        <v>1</v>
      </c>
      <c r="M5093" s="14" t="n">
        <f t="normal" ca="1">A5099</f>
        <v>0</v>
      </c>
    </row>
    <row r="5094" spans="1:31">
      <c r="A5094" t="s">
        <v>4</v>
      </c>
      <c r="B5094" s="4" t="s">
        <v>5</v>
      </c>
      <c r="C5094" s="4" t="s">
        <v>13</v>
      </c>
      <c r="D5094" s="4" t="s">
        <v>6</v>
      </c>
    </row>
    <row r="5095" spans="1:31">
      <c r="A5095" t="n">
        <v>39335</v>
      </c>
      <c r="B5095" s="9" t="n">
        <v>2</v>
      </c>
      <c r="C5095" s="7" t="n">
        <v>10</v>
      </c>
      <c r="D5095" s="7" t="s">
        <v>67</v>
      </c>
    </row>
    <row r="5096" spans="1:31">
      <c r="A5096" t="s">
        <v>4</v>
      </c>
      <c r="B5096" s="4" t="s">
        <v>5</v>
      </c>
      <c r="C5096" s="4" t="s">
        <v>10</v>
      </c>
    </row>
    <row r="5097" spans="1:31">
      <c r="A5097" t="n">
        <v>39352</v>
      </c>
      <c r="B5097" s="37" t="n">
        <v>16</v>
      </c>
      <c r="C5097" s="7" t="n">
        <v>0</v>
      </c>
    </row>
    <row r="5098" spans="1:31">
      <c r="A5098" t="s">
        <v>4</v>
      </c>
      <c r="B5098" s="4" t="s">
        <v>5</v>
      </c>
      <c r="C5098" s="4" t="s">
        <v>10</v>
      </c>
    </row>
    <row r="5099" spans="1:31">
      <c r="A5099" t="n">
        <v>39355</v>
      </c>
      <c r="B5099" s="76" t="n">
        <v>143</v>
      </c>
      <c r="C5099" s="7" t="n">
        <v>20</v>
      </c>
    </row>
    <row r="5100" spans="1:31">
      <c r="A5100" t="s">
        <v>4</v>
      </c>
      <c r="B5100" s="4" t="s">
        <v>5</v>
      </c>
      <c r="C5100" s="4" t="s">
        <v>13</v>
      </c>
      <c r="D5100" s="4" t="s">
        <v>10</v>
      </c>
      <c r="E5100" s="4" t="s">
        <v>10</v>
      </c>
      <c r="F5100" s="4" t="s">
        <v>10</v>
      </c>
      <c r="G5100" s="4" t="s">
        <v>10</v>
      </c>
      <c r="H5100" s="4" t="s">
        <v>10</v>
      </c>
      <c r="I5100" s="4" t="s">
        <v>10</v>
      </c>
      <c r="J5100" s="4" t="s">
        <v>10</v>
      </c>
      <c r="K5100" s="4" t="s">
        <v>10</v>
      </c>
      <c r="L5100" s="4" t="s">
        <v>10</v>
      </c>
      <c r="M5100" s="4" t="s">
        <v>10</v>
      </c>
      <c r="N5100" s="4" t="s">
        <v>9</v>
      </c>
      <c r="O5100" s="4" t="s">
        <v>9</v>
      </c>
      <c r="P5100" s="4" t="s">
        <v>9</v>
      </c>
      <c r="Q5100" s="4" t="s">
        <v>9</v>
      </c>
      <c r="R5100" s="4" t="s">
        <v>13</v>
      </c>
      <c r="S5100" s="4" t="s">
        <v>6</v>
      </c>
    </row>
    <row r="5101" spans="1:31">
      <c r="A5101" t="n">
        <v>39358</v>
      </c>
      <c r="B5101" s="53" t="n">
        <v>75</v>
      </c>
      <c r="C5101" s="7" t="n">
        <v>0</v>
      </c>
      <c r="D5101" s="7" t="n">
        <v>0</v>
      </c>
      <c r="E5101" s="7" t="n">
        <v>0</v>
      </c>
      <c r="F5101" s="7" t="n">
        <v>1024</v>
      </c>
      <c r="G5101" s="7" t="n">
        <v>720</v>
      </c>
      <c r="H5101" s="7" t="n">
        <v>226</v>
      </c>
      <c r="I5101" s="7" t="n">
        <v>40</v>
      </c>
      <c r="J5101" s="7" t="n">
        <v>0</v>
      </c>
      <c r="K5101" s="7" t="n">
        <v>0</v>
      </c>
      <c r="L5101" s="7" t="n">
        <v>1024</v>
      </c>
      <c r="M5101" s="7" t="n">
        <v>720</v>
      </c>
      <c r="N5101" s="7" t="n">
        <v>1065353216</v>
      </c>
      <c r="O5101" s="7" t="n">
        <v>1065353216</v>
      </c>
      <c r="P5101" s="7" t="n">
        <v>1065353216</v>
      </c>
      <c r="Q5101" s="7" t="n">
        <v>0</v>
      </c>
      <c r="R5101" s="7" t="n">
        <v>1</v>
      </c>
      <c r="S5101" s="7" t="s">
        <v>352</v>
      </c>
    </row>
    <row r="5102" spans="1:31">
      <c r="A5102" t="s">
        <v>4</v>
      </c>
      <c r="B5102" s="4" t="s">
        <v>5</v>
      </c>
      <c r="C5102" s="4" t="s">
        <v>10</v>
      </c>
      <c r="D5102" s="4" t="s">
        <v>6</v>
      </c>
      <c r="E5102" s="4" t="s">
        <v>6</v>
      </c>
      <c r="F5102" s="4" t="s">
        <v>6</v>
      </c>
      <c r="G5102" s="4" t="s">
        <v>13</v>
      </c>
      <c r="H5102" s="4" t="s">
        <v>9</v>
      </c>
      <c r="I5102" s="4" t="s">
        <v>28</v>
      </c>
      <c r="J5102" s="4" t="s">
        <v>28</v>
      </c>
      <c r="K5102" s="4" t="s">
        <v>28</v>
      </c>
      <c r="L5102" s="4" t="s">
        <v>28</v>
      </c>
      <c r="M5102" s="4" t="s">
        <v>28</v>
      </c>
      <c r="N5102" s="4" t="s">
        <v>28</v>
      </c>
      <c r="O5102" s="4" t="s">
        <v>28</v>
      </c>
      <c r="P5102" s="4" t="s">
        <v>6</v>
      </c>
      <c r="Q5102" s="4" t="s">
        <v>6</v>
      </c>
      <c r="R5102" s="4" t="s">
        <v>9</v>
      </c>
      <c r="S5102" s="4" t="s">
        <v>13</v>
      </c>
      <c r="T5102" s="4" t="s">
        <v>9</v>
      </c>
      <c r="U5102" s="4" t="s">
        <v>9</v>
      </c>
      <c r="V5102" s="4" t="s">
        <v>10</v>
      </c>
    </row>
    <row r="5103" spans="1:31">
      <c r="A5103" t="n">
        <v>39412</v>
      </c>
      <c r="B5103" s="19" t="n">
        <v>19</v>
      </c>
      <c r="C5103" s="7" t="n">
        <v>7032</v>
      </c>
      <c r="D5103" s="7" t="s">
        <v>87</v>
      </c>
      <c r="E5103" s="7" t="s">
        <v>88</v>
      </c>
      <c r="F5103" s="7" t="s">
        <v>12</v>
      </c>
      <c r="G5103" s="7" t="n">
        <v>0</v>
      </c>
      <c r="H5103" s="7" t="n">
        <v>1</v>
      </c>
      <c r="I5103" s="7" t="n">
        <v>0</v>
      </c>
      <c r="J5103" s="7" t="n">
        <v>0</v>
      </c>
      <c r="K5103" s="7" t="n">
        <v>0</v>
      </c>
      <c r="L5103" s="7" t="n">
        <v>0</v>
      </c>
      <c r="M5103" s="7" t="n">
        <v>1</v>
      </c>
      <c r="N5103" s="7" t="n">
        <v>1.60000002384186</v>
      </c>
      <c r="O5103" s="7" t="n">
        <v>0.0900000035762787</v>
      </c>
      <c r="P5103" s="7" t="s">
        <v>12</v>
      </c>
      <c r="Q5103" s="7" t="s">
        <v>12</v>
      </c>
      <c r="R5103" s="7" t="n">
        <v>-1</v>
      </c>
      <c r="S5103" s="7" t="n">
        <v>0</v>
      </c>
      <c r="T5103" s="7" t="n">
        <v>0</v>
      </c>
      <c r="U5103" s="7" t="n">
        <v>0</v>
      </c>
      <c r="V5103" s="7" t="n">
        <v>0</v>
      </c>
    </row>
    <row r="5104" spans="1:31">
      <c r="A5104" t="s">
        <v>4</v>
      </c>
      <c r="B5104" s="4" t="s">
        <v>5</v>
      </c>
      <c r="C5104" s="4" t="s">
        <v>10</v>
      </c>
      <c r="D5104" s="4" t="s">
        <v>13</v>
      </c>
      <c r="E5104" s="4" t="s">
        <v>13</v>
      </c>
      <c r="F5104" s="4" t="s">
        <v>6</v>
      </c>
    </row>
    <row r="5105" spans="1:22">
      <c r="A5105" t="n">
        <v>39482</v>
      </c>
      <c r="B5105" s="21" t="n">
        <v>20</v>
      </c>
      <c r="C5105" s="7" t="n">
        <v>0</v>
      </c>
      <c r="D5105" s="7" t="n">
        <v>3</v>
      </c>
      <c r="E5105" s="7" t="n">
        <v>10</v>
      </c>
      <c r="F5105" s="7" t="s">
        <v>89</v>
      </c>
    </row>
    <row r="5106" spans="1:22">
      <c r="A5106" t="s">
        <v>4</v>
      </c>
      <c r="B5106" s="4" t="s">
        <v>5</v>
      </c>
      <c r="C5106" s="4" t="s">
        <v>10</v>
      </c>
    </row>
    <row r="5107" spans="1:22">
      <c r="A5107" t="n">
        <v>39500</v>
      </c>
      <c r="B5107" s="37" t="n">
        <v>16</v>
      </c>
      <c r="C5107" s="7" t="n">
        <v>0</v>
      </c>
    </row>
    <row r="5108" spans="1:22">
      <c r="A5108" t="s">
        <v>4</v>
      </c>
      <c r="B5108" s="4" t="s">
        <v>5</v>
      </c>
      <c r="C5108" s="4" t="s">
        <v>10</v>
      </c>
      <c r="D5108" s="4" t="s">
        <v>13</v>
      </c>
      <c r="E5108" s="4" t="s">
        <v>13</v>
      </c>
      <c r="F5108" s="4" t="s">
        <v>6</v>
      </c>
    </row>
    <row r="5109" spans="1:22">
      <c r="A5109" t="n">
        <v>39503</v>
      </c>
      <c r="B5109" s="21" t="n">
        <v>20</v>
      </c>
      <c r="C5109" s="7" t="n">
        <v>7032</v>
      </c>
      <c r="D5109" s="7" t="n">
        <v>3</v>
      </c>
      <c r="E5109" s="7" t="n">
        <v>10</v>
      </c>
      <c r="F5109" s="7" t="s">
        <v>89</v>
      </c>
    </row>
    <row r="5110" spans="1:22">
      <c r="A5110" t="s">
        <v>4</v>
      </c>
      <c r="B5110" s="4" t="s">
        <v>5</v>
      </c>
      <c r="C5110" s="4" t="s">
        <v>10</v>
      </c>
    </row>
    <row r="5111" spans="1:22">
      <c r="A5111" t="n">
        <v>39521</v>
      </c>
      <c r="B5111" s="37" t="n">
        <v>16</v>
      </c>
      <c r="C5111" s="7" t="n">
        <v>0</v>
      </c>
    </row>
    <row r="5112" spans="1:22">
      <c r="A5112" t="s">
        <v>4</v>
      </c>
      <c r="B5112" s="4" t="s">
        <v>5</v>
      </c>
      <c r="C5112" s="4" t="s">
        <v>10</v>
      </c>
      <c r="D5112" s="4" t="s">
        <v>9</v>
      </c>
    </row>
    <row r="5113" spans="1:22">
      <c r="A5113" t="n">
        <v>39524</v>
      </c>
      <c r="B5113" s="55" t="n">
        <v>43</v>
      </c>
      <c r="C5113" s="7" t="n">
        <v>122</v>
      </c>
      <c r="D5113" s="7" t="n">
        <v>128</v>
      </c>
    </row>
    <row r="5114" spans="1:22">
      <c r="A5114" t="s">
        <v>4</v>
      </c>
      <c r="B5114" s="4" t="s">
        <v>5</v>
      </c>
      <c r="C5114" s="4" t="s">
        <v>13</v>
      </c>
    </row>
    <row r="5115" spans="1:22">
      <c r="A5115" t="n">
        <v>39531</v>
      </c>
      <c r="B5115" s="68" t="n">
        <v>116</v>
      </c>
      <c r="C5115" s="7" t="n">
        <v>0</v>
      </c>
    </row>
    <row r="5116" spans="1:22">
      <c r="A5116" t="s">
        <v>4</v>
      </c>
      <c r="B5116" s="4" t="s">
        <v>5</v>
      </c>
      <c r="C5116" s="4" t="s">
        <v>13</v>
      </c>
      <c r="D5116" s="4" t="s">
        <v>10</v>
      </c>
    </row>
    <row r="5117" spans="1:22">
      <c r="A5117" t="n">
        <v>39533</v>
      </c>
      <c r="B5117" s="68" t="n">
        <v>116</v>
      </c>
      <c r="C5117" s="7" t="n">
        <v>2</v>
      </c>
      <c r="D5117" s="7" t="n">
        <v>1</v>
      </c>
    </row>
    <row r="5118" spans="1:22">
      <c r="A5118" t="s">
        <v>4</v>
      </c>
      <c r="B5118" s="4" t="s">
        <v>5</v>
      </c>
      <c r="C5118" s="4" t="s">
        <v>13</v>
      </c>
      <c r="D5118" s="4" t="s">
        <v>9</v>
      </c>
    </row>
    <row r="5119" spans="1:22">
      <c r="A5119" t="n">
        <v>39537</v>
      </c>
      <c r="B5119" s="68" t="n">
        <v>116</v>
      </c>
      <c r="C5119" s="7" t="n">
        <v>5</v>
      </c>
      <c r="D5119" s="7" t="n">
        <v>1128792064</v>
      </c>
    </row>
    <row r="5120" spans="1:22">
      <c r="A5120" t="s">
        <v>4</v>
      </c>
      <c r="B5120" s="4" t="s">
        <v>5</v>
      </c>
      <c r="C5120" s="4" t="s">
        <v>13</v>
      </c>
      <c r="D5120" s="4" t="s">
        <v>10</v>
      </c>
    </row>
    <row r="5121" spans="1:6">
      <c r="A5121" t="n">
        <v>39543</v>
      </c>
      <c r="B5121" s="68" t="n">
        <v>116</v>
      </c>
      <c r="C5121" s="7" t="n">
        <v>6</v>
      </c>
      <c r="D5121" s="7" t="n">
        <v>1</v>
      </c>
    </row>
    <row r="5122" spans="1:6">
      <c r="A5122" t="s">
        <v>4</v>
      </c>
      <c r="B5122" s="4" t="s">
        <v>5</v>
      </c>
      <c r="C5122" s="4" t="s">
        <v>10</v>
      </c>
      <c r="D5122" s="4" t="s">
        <v>28</v>
      </c>
      <c r="E5122" s="4" t="s">
        <v>28</v>
      </c>
      <c r="F5122" s="4" t="s">
        <v>28</v>
      </c>
      <c r="G5122" s="4" t="s">
        <v>28</v>
      </c>
    </row>
    <row r="5123" spans="1:6">
      <c r="A5123" t="n">
        <v>39547</v>
      </c>
      <c r="B5123" s="26" t="n">
        <v>46</v>
      </c>
      <c r="C5123" s="7" t="n">
        <v>0</v>
      </c>
      <c r="D5123" s="7" t="n">
        <v>-66.5800018310547</v>
      </c>
      <c r="E5123" s="7" t="n">
        <v>28.6100006103516</v>
      </c>
      <c r="F5123" s="7" t="n">
        <v>84.5199966430664</v>
      </c>
      <c r="G5123" s="7" t="n">
        <v>183.800003051758</v>
      </c>
    </row>
    <row r="5124" spans="1:6">
      <c r="A5124" t="s">
        <v>4</v>
      </c>
      <c r="B5124" s="4" t="s">
        <v>5</v>
      </c>
      <c r="C5124" s="4" t="s">
        <v>10</v>
      </c>
    </row>
    <row r="5125" spans="1:6">
      <c r="A5125" t="n">
        <v>39566</v>
      </c>
      <c r="B5125" s="37" t="n">
        <v>16</v>
      </c>
      <c r="C5125" s="7" t="n">
        <v>0</v>
      </c>
    </row>
    <row r="5126" spans="1:6">
      <c r="A5126" t="s">
        <v>4</v>
      </c>
      <c r="B5126" s="4" t="s">
        <v>5</v>
      </c>
      <c r="C5126" s="4" t="s">
        <v>10</v>
      </c>
      <c r="D5126" s="4" t="s">
        <v>28</v>
      </c>
      <c r="E5126" s="4" t="s">
        <v>28</v>
      </c>
      <c r="F5126" s="4" t="s">
        <v>28</v>
      </c>
      <c r="G5126" s="4" t="s">
        <v>28</v>
      </c>
    </row>
    <row r="5127" spans="1:6">
      <c r="A5127" t="n">
        <v>39569</v>
      </c>
      <c r="B5127" s="26" t="n">
        <v>46</v>
      </c>
      <c r="C5127" s="7" t="n">
        <v>7032</v>
      </c>
      <c r="D5127" s="7" t="n">
        <v>-65.4199981689453</v>
      </c>
      <c r="E5127" s="7" t="n">
        <v>28.6700000762939</v>
      </c>
      <c r="F5127" s="7" t="n">
        <v>85.3399963378906</v>
      </c>
      <c r="G5127" s="7" t="n">
        <v>198.800003051758</v>
      </c>
    </row>
    <row r="5128" spans="1:6">
      <c r="A5128" t="s">
        <v>4</v>
      </c>
      <c r="B5128" s="4" t="s">
        <v>5</v>
      </c>
      <c r="C5128" s="4" t="s">
        <v>10</v>
      </c>
      <c r="D5128" s="4" t="s">
        <v>10</v>
      </c>
      <c r="E5128" s="4" t="s">
        <v>10</v>
      </c>
    </row>
    <row r="5129" spans="1:6">
      <c r="A5129" t="n">
        <v>39588</v>
      </c>
      <c r="B5129" s="61" t="n">
        <v>61</v>
      </c>
      <c r="C5129" s="7" t="n">
        <v>7032</v>
      </c>
      <c r="D5129" s="7" t="n">
        <v>0</v>
      </c>
      <c r="E5129" s="7" t="n">
        <v>0</v>
      </c>
    </row>
    <row r="5130" spans="1:6">
      <c r="A5130" t="s">
        <v>4</v>
      </c>
      <c r="B5130" s="4" t="s">
        <v>5</v>
      </c>
      <c r="C5130" s="4" t="s">
        <v>13</v>
      </c>
      <c r="D5130" s="4" t="s">
        <v>13</v>
      </c>
      <c r="E5130" s="4" t="s">
        <v>28</v>
      </c>
      <c r="F5130" s="4" t="s">
        <v>28</v>
      </c>
      <c r="G5130" s="4" t="s">
        <v>28</v>
      </c>
      <c r="H5130" s="4" t="s">
        <v>10</v>
      </c>
    </row>
    <row r="5131" spans="1:6">
      <c r="A5131" t="n">
        <v>39595</v>
      </c>
      <c r="B5131" s="28" t="n">
        <v>45</v>
      </c>
      <c r="C5131" s="7" t="n">
        <v>2</v>
      </c>
      <c r="D5131" s="7" t="n">
        <v>3</v>
      </c>
      <c r="E5131" s="7" t="n">
        <v>-66.5899963378906</v>
      </c>
      <c r="F5131" s="7" t="n">
        <v>29.6499996185303</v>
      </c>
      <c r="G5131" s="7" t="n">
        <v>85.7600021362305</v>
      </c>
      <c r="H5131" s="7" t="n">
        <v>0</v>
      </c>
    </row>
    <row r="5132" spans="1:6">
      <c r="A5132" t="s">
        <v>4</v>
      </c>
      <c r="B5132" s="4" t="s">
        <v>5</v>
      </c>
      <c r="C5132" s="4" t="s">
        <v>13</v>
      </c>
      <c r="D5132" s="4" t="s">
        <v>13</v>
      </c>
      <c r="E5132" s="4" t="s">
        <v>28</v>
      </c>
      <c r="F5132" s="4" t="s">
        <v>28</v>
      </c>
      <c r="G5132" s="4" t="s">
        <v>28</v>
      </c>
      <c r="H5132" s="4" t="s">
        <v>10</v>
      </c>
      <c r="I5132" s="4" t="s">
        <v>13</v>
      </c>
    </row>
    <row r="5133" spans="1:6">
      <c r="A5133" t="n">
        <v>39612</v>
      </c>
      <c r="B5133" s="28" t="n">
        <v>45</v>
      </c>
      <c r="C5133" s="7" t="n">
        <v>4</v>
      </c>
      <c r="D5133" s="7" t="n">
        <v>3</v>
      </c>
      <c r="E5133" s="7" t="n">
        <v>1.29999995231628</v>
      </c>
      <c r="F5133" s="7" t="n">
        <v>159.580001831055</v>
      </c>
      <c r="G5133" s="7" t="n">
        <v>0</v>
      </c>
      <c r="H5133" s="7" t="n">
        <v>0</v>
      </c>
      <c r="I5133" s="7" t="n">
        <v>0</v>
      </c>
    </row>
    <row r="5134" spans="1:6">
      <c r="A5134" t="s">
        <v>4</v>
      </c>
      <c r="B5134" s="4" t="s">
        <v>5</v>
      </c>
      <c r="C5134" s="4" t="s">
        <v>13</v>
      </c>
      <c r="D5134" s="4" t="s">
        <v>13</v>
      </c>
      <c r="E5134" s="4" t="s">
        <v>28</v>
      </c>
      <c r="F5134" s="4" t="s">
        <v>10</v>
      </c>
    </row>
    <row r="5135" spans="1:6">
      <c r="A5135" t="n">
        <v>39630</v>
      </c>
      <c r="B5135" s="28" t="n">
        <v>45</v>
      </c>
      <c r="C5135" s="7" t="n">
        <v>5</v>
      </c>
      <c r="D5135" s="7" t="n">
        <v>3</v>
      </c>
      <c r="E5135" s="7" t="n">
        <v>5.19999980926514</v>
      </c>
      <c r="F5135" s="7" t="n">
        <v>0</v>
      </c>
    </row>
    <row r="5136" spans="1:6">
      <c r="A5136" t="s">
        <v>4</v>
      </c>
      <c r="B5136" s="4" t="s">
        <v>5</v>
      </c>
      <c r="C5136" s="4" t="s">
        <v>13</v>
      </c>
      <c r="D5136" s="4" t="s">
        <v>13</v>
      </c>
      <c r="E5136" s="4" t="s">
        <v>28</v>
      </c>
      <c r="F5136" s="4" t="s">
        <v>10</v>
      </c>
    </row>
    <row r="5137" spans="1:9">
      <c r="A5137" t="n">
        <v>39639</v>
      </c>
      <c r="B5137" s="28" t="n">
        <v>45</v>
      </c>
      <c r="C5137" s="7" t="n">
        <v>11</v>
      </c>
      <c r="D5137" s="7" t="n">
        <v>3</v>
      </c>
      <c r="E5137" s="7" t="n">
        <v>39.4000015258789</v>
      </c>
      <c r="F5137" s="7" t="n">
        <v>0</v>
      </c>
    </row>
    <row r="5138" spans="1:9">
      <c r="A5138" t="s">
        <v>4</v>
      </c>
      <c r="B5138" s="4" t="s">
        <v>5</v>
      </c>
      <c r="C5138" s="4" t="s">
        <v>13</v>
      </c>
      <c r="D5138" s="4" t="s">
        <v>13</v>
      </c>
      <c r="E5138" s="4" t="s">
        <v>28</v>
      </c>
      <c r="F5138" s="4" t="s">
        <v>10</v>
      </c>
    </row>
    <row r="5139" spans="1:9">
      <c r="A5139" t="n">
        <v>39648</v>
      </c>
      <c r="B5139" s="28" t="n">
        <v>45</v>
      </c>
      <c r="C5139" s="7" t="n">
        <v>5</v>
      </c>
      <c r="D5139" s="7" t="n">
        <v>3</v>
      </c>
      <c r="E5139" s="7" t="n">
        <v>4.80000019073486</v>
      </c>
      <c r="F5139" s="7" t="n">
        <v>2000</v>
      </c>
    </row>
    <row r="5140" spans="1:9">
      <c r="A5140" t="s">
        <v>4</v>
      </c>
      <c r="B5140" s="4" t="s">
        <v>5</v>
      </c>
      <c r="C5140" s="4" t="s">
        <v>13</v>
      </c>
      <c r="D5140" s="4" t="s">
        <v>10</v>
      </c>
      <c r="E5140" s="4" t="s">
        <v>28</v>
      </c>
    </row>
    <row r="5141" spans="1:9">
      <c r="A5141" t="n">
        <v>39657</v>
      </c>
      <c r="B5141" s="34" t="n">
        <v>58</v>
      </c>
      <c r="C5141" s="7" t="n">
        <v>100</v>
      </c>
      <c r="D5141" s="7" t="n">
        <v>1000</v>
      </c>
      <c r="E5141" s="7" t="n">
        <v>1</v>
      </c>
    </row>
    <row r="5142" spans="1:9">
      <c r="A5142" t="s">
        <v>4</v>
      </c>
      <c r="B5142" s="4" t="s">
        <v>5</v>
      </c>
      <c r="C5142" s="4" t="s">
        <v>13</v>
      </c>
      <c r="D5142" s="4" t="s">
        <v>10</v>
      </c>
    </row>
    <row r="5143" spans="1:9">
      <c r="A5143" t="n">
        <v>39665</v>
      </c>
      <c r="B5143" s="34" t="n">
        <v>58</v>
      </c>
      <c r="C5143" s="7" t="n">
        <v>255</v>
      </c>
      <c r="D5143" s="7" t="n">
        <v>0</v>
      </c>
    </row>
    <row r="5144" spans="1:9">
      <c r="A5144" t="s">
        <v>4</v>
      </c>
      <c r="B5144" s="4" t="s">
        <v>5</v>
      </c>
      <c r="C5144" s="4" t="s">
        <v>13</v>
      </c>
      <c r="D5144" s="4" t="s">
        <v>10</v>
      </c>
    </row>
    <row r="5145" spans="1:9">
      <c r="A5145" t="n">
        <v>39669</v>
      </c>
      <c r="B5145" s="28" t="n">
        <v>45</v>
      </c>
      <c r="C5145" s="7" t="n">
        <v>7</v>
      </c>
      <c r="D5145" s="7" t="n">
        <v>255</v>
      </c>
    </row>
    <row r="5146" spans="1:9">
      <c r="A5146" t="s">
        <v>4</v>
      </c>
      <c r="B5146" s="4" t="s">
        <v>5</v>
      </c>
      <c r="C5146" s="4" t="s">
        <v>13</v>
      </c>
      <c r="D5146" s="4" t="s">
        <v>10</v>
      </c>
      <c r="E5146" s="4" t="s">
        <v>6</v>
      </c>
    </row>
    <row r="5147" spans="1:9">
      <c r="A5147" t="n">
        <v>39673</v>
      </c>
      <c r="B5147" s="36" t="n">
        <v>51</v>
      </c>
      <c r="C5147" s="7" t="n">
        <v>4</v>
      </c>
      <c r="D5147" s="7" t="n">
        <v>7032</v>
      </c>
      <c r="E5147" s="7" t="s">
        <v>353</v>
      </c>
    </row>
    <row r="5148" spans="1:9">
      <c r="A5148" t="s">
        <v>4</v>
      </c>
      <c r="B5148" s="4" t="s">
        <v>5</v>
      </c>
      <c r="C5148" s="4" t="s">
        <v>10</v>
      </c>
    </row>
    <row r="5149" spans="1:9">
      <c r="A5149" t="n">
        <v>39686</v>
      </c>
      <c r="B5149" s="37" t="n">
        <v>16</v>
      </c>
      <c r="C5149" s="7" t="n">
        <v>0</v>
      </c>
    </row>
    <row r="5150" spans="1:9">
      <c r="A5150" t="s">
        <v>4</v>
      </c>
      <c r="B5150" s="4" t="s">
        <v>5</v>
      </c>
      <c r="C5150" s="4" t="s">
        <v>10</v>
      </c>
      <c r="D5150" s="4" t="s">
        <v>38</v>
      </c>
      <c r="E5150" s="4" t="s">
        <v>13</v>
      </c>
      <c r="F5150" s="4" t="s">
        <v>13</v>
      </c>
    </row>
    <row r="5151" spans="1:9">
      <c r="A5151" t="n">
        <v>39689</v>
      </c>
      <c r="B5151" s="38" t="n">
        <v>26</v>
      </c>
      <c r="C5151" s="7" t="n">
        <v>7032</v>
      </c>
      <c r="D5151" s="7" t="s">
        <v>354</v>
      </c>
      <c r="E5151" s="7" t="n">
        <v>2</v>
      </c>
      <c r="F5151" s="7" t="n">
        <v>0</v>
      </c>
    </row>
    <row r="5152" spans="1:9">
      <c r="A5152" t="s">
        <v>4</v>
      </c>
      <c r="B5152" s="4" t="s">
        <v>5</v>
      </c>
    </row>
    <row r="5153" spans="1:6">
      <c r="A5153" t="n">
        <v>39778</v>
      </c>
      <c r="B5153" s="32" t="n">
        <v>28</v>
      </c>
    </row>
    <row r="5154" spans="1:6">
      <c r="A5154" t="s">
        <v>4</v>
      </c>
      <c r="B5154" s="4" t="s">
        <v>5</v>
      </c>
      <c r="C5154" s="4" t="s">
        <v>13</v>
      </c>
      <c r="D5154" s="4" t="s">
        <v>10</v>
      </c>
      <c r="E5154" s="4" t="s">
        <v>6</v>
      </c>
    </row>
    <row r="5155" spans="1:6">
      <c r="A5155" t="n">
        <v>39779</v>
      </c>
      <c r="B5155" s="36" t="n">
        <v>51</v>
      </c>
      <c r="C5155" s="7" t="n">
        <v>4</v>
      </c>
      <c r="D5155" s="7" t="n">
        <v>0</v>
      </c>
      <c r="E5155" s="7" t="s">
        <v>220</v>
      </c>
    </row>
    <row r="5156" spans="1:6">
      <c r="A5156" t="s">
        <v>4</v>
      </c>
      <c r="B5156" s="4" t="s">
        <v>5</v>
      </c>
      <c r="C5156" s="4" t="s">
        <v>10</v>
      </c>
    </row>
    <row r="5157" spans="1:6">
      <c r="A5157" t="n">
        <v>39794</v>
      </c>
      <c r="B5157" s="37" t="n">
        <v>16</v>
      </c>
      <c r="C5157" s="7" t="n">
        <v>0</v>
      </c>
    </row>
    <row r="5158" spans="1:6">
      <c r="A5158" t="s">
        <v>4</v>
      </c>
      <c r="B5158" s="4" t="s">
        <v>5</v>
      </c>
      <c r="C5158" s="4" t="s">
        <v>10</v>
      </c>
      <c r="D5158" s="4" t="s">
        <v>38</v>
      </c>
      <c r="E5158" s="4" t="s">
        <v>13</v>
      </c>
      <c r="F5158" s="4" t="s">
        <v>13</v>
      </c>
    </row>
    <row r="5159" spans="1:6">
      <c r="A5159" t="n">
        <v>39797</v>
      </c>
      <c r="B5159" s="38" t="n">
        <v>26</v>
      </c>
      <c r="C5159" s="7" t="n">
        <v>0</v>
      </c>
      <c r="D5159" s="7" t="s">
        <v>355</v>
      </c>
      <c r="E5159" s="7" t="n">
        <v>2</v>
      </c>
      <c r="F5159" s="7" t="n">
        <v>0</v>
      </c>
    </row>
    <row r="5160" spans="1:6">
      <c r="A5160" t="s">
        <v>4</v>
      </c>
      <c r="B5160" s="4" t="s">
        <v>5</v>
      </c>
    </row>
    <row r="5161" spans="1:6">
      <c r="A5161" t="n">
        <v>39879</v>
      </c>
      <c r="B5161" s="32" t="n">
        <v>28</v>
      </c>
    </row>
    <row r="5162" spans="1:6">
      <c r="A5162" t="s">
        <v>4</v>
      </c>
      <c r="B5162" s="4" t="s">
        <v>5</v>
      </c>
      <c r="C5162" s="4" t="s">
        <v>10</v>
      </c>
      <c r="D5162" s="4" t="s">
        <v>13</v>
      </c>
    </row>
    <row r="5163" spans="1:6">
      <c r="A5163" t="n">
        <v>39880</v>
      </c>
      <c r="B5163" s="40" t="n">
        <v>89</v>
      </c>
      <c r="C5163" s="7" t="n">
        <v>65533</v>
      </c>
      <c r="D5163" s="7" t="n">
        <v>1</v>
      </c>
    </row>
    <row r="5164" spans="1:6">
      <c r="A5164" t="s">
        <v>4</v>
      </c>
      <c r="B5164" s="4" t="s">
        <v>5</v>
      </c>
      <c r="C5164" s="4" t="s">
        <v>13</v>
      </c>
      <c r="D5164" s="4" t="s">
        <v>10</v>
      </c>
      <c r="E5164" s="4" t="s">
        <v>6</v>
      </c>
      <c r="F5164" s="4" t="s">
        <v>6</v>
      </c>
      <c r="G5164" s="4" t="s">
        <v>6</v>
      </c>
      <c r="H5164" s="4" t="s">
        <v>6</v>
      </c>
    </row>
    <row r="5165" spans="1:6">
      <c r="A5165" t="n">
        <v>39884</v>
      </c>
      <c r="B5165" s="36" t="n">
        <v>51</v>
      </c>
      <c r="C5165" s="7" t="n">
        <v>3</v>
      </c>
      <c r="D5165" s="7" t="n">
        <v>0</v>
      </c>
      <c r="E5165" s="7" t="s">
        <v>44</v>
      </c>
      <c r="F5165" s="7" t="s">
        <v>45</v>
      </c>
      <c r="G5165" s="7" t="s">
        <v>46</v>
      </c>
      <c r="H5165" s="7" t="s">
        <v>47</v>
      </c>
    </row>
    <row r="5166" spans="1:6">
      <c r="A5166" t="s">
        <v>4</v>
      </c>
      <c r="B5166" s="4" t="s">
        <v>5</v>
      </c>
      <c r="C5166" s="4" t="s">
        <v>10</v>
      </c>
      <c r="D5166" s="4" t="s">
        <v>10</v>
      </c>
      <c r="E5166" s="4" t="s">
        <v>28</v>
      </c>
      <c r="F5166" s="4" t="s">
        <v>28</v>
      </c>
      <c r="G5166" s="4" t="s">
        <v>28</v>
      </c>
      <c r="H5166" s="4" t="s">
        <v>28</v>
      </c>
      <c r="I5166" s="4" t="s">
        <v>13</v>
      </c>
      <c r="J5166" s="4" t="s">
        <v>10</v>
      </c>
    </row>
    <row r="5167" spans="1:6">
      <c r="A5167" t="n">
        <v>39913</v>
      </c>
      <c r="B5167" s="71" t="n">
        <v>55</v>
      </c>
      <c r="C5167" s="7" t="n">
        <v>0</v>
      </c>
      <c r="D5167" s="7" t="n">
        <v>65533</v>
      </c>
      <c r="E5167" s="7" t="n">
        <v>-68.2099990844727</v>
      </c>
      <c r="F5167" s="7" t="n">
        <v>28.2800006866455</v>
      </c>
      <c r="G5167" s="7" t="n">
        <v>76</v>
      </c>
      <c r="H5167" s="7" t="n">
        <v>1.5</v>
      </c>
      <c r="I5167" s="7" t="n">
        <v>1</v>
      </c>
      <c r="J5167" s="7" t="n">
        <v>0</v>
      </c>
    </row>
    <row r="5168" spans="1:6">
      <c r="A5168" t="s">
        <v>4</v>
      </c>
      <c r="B5168" s="4" t="s">
        <v>5</v>
      </c>
      <c r="C5168" s="4" t="s">
        <v>10</v>
      </c>
    </row>
    <row r="5169" spans="1:10">
      <c r="A5169" t="n">
        <v>39937</v>
      </c>
      <c r="B5169" s="37" t="n">
        <v>16</v>
      </c>
      <c r="C5169" s="7" t="n">
        <v>300</v>
      </c>
    </row>
    <row r="5170" spans="1:10">
      <c r="A5170" t="s">
        <v>4</v>
      </c>
      <c r="B5170" s="4" t="s">
        <v>5</v>
      </c>
      <c r="C5170" s="4" t="s">
        <v>13</v>
      </c>
      <c r="D5170" s="4" t="s">
        <v>10</v>
      </c>
      <c r="E5170" s="4" t="s">
        <v>6</v>
      </c>
    </row>
    <row r="5171" spans="1:10">
      <c r="A5171" t="n">
        <v>39940</v>
      </c>
      <c r="B5171" s="36" t="n">
        <v>51</v>
      </c>
      <c r="C5171" s="7" t="n">
        <v>4</v>
      </c>
      <c r="D5171" s="7" t="n">
        <v>7032</v>
      </c>
      <c r="E5171" s="7" t="s">
        <v>40</v>
      </c>
    </row>
    <row r="5172" spans="1:10">
      <c r="A5172" t="s">
        <v>4</v>
      </c>
      <c r="B5172" s="4" t="s">
        <v>5</v>
      </c>
      <c r="C5172" s="4" t="s">
        <v>10</v>
      </c>
    </row>
    <row r="5173" spans="1:10">
      <c r="A5173" t="n">
        <v>39953</v>
      </c>
      <c r="B5173" s="37" t="n">
        <v>16</v>
      </c>
      <c r="C5173" s="7" t="n">
        <v>0</v>
      </c>
    </row>
    <row r="5174" spans="1:10">
      <c r="A5174" t="s">
        <v>4</v>
      </c>
      <c r="B5174" s="4" t="s">
        <v>5</v>
      </c>
      <c r="C5174" s="4" t="s">
        <v>10</v>
      </c>
      <c r="D5174" s="4" t="s">
        <v>38</v>
      </c>
      <c r="E5174" s="4" t="s">
        <v>13</v>
      </c>
      <c r="F5174" s="4" t="s">
        <v>13</v>
      </c>
      <c r="G5174" s="4" t="s">
        <v>13</v>
      </c>
    </row>
    <row r="5175" spans="1:10">
      <c r="A5175" t="n">
        <v>39956</v>
      </c>
      <c r="B5175" s="38" t="n">
        <v>26</v>
      </c>
      <c r="C5175" s="7" t="n">
        <v>7032</v>
      </c>
      <c r="D5175" s="7" t="s">
        <v>356</v>
      </c>
      <c r="E5175" s="7" t="n">
        <v>8</v>
      </c>
      <c r="F5175" s="7" t="n">
        <v>2</v>
      </c>
      <c r="G5175" s="7" t="n">
        <v>0</v>
      </c>
    </row>
    <row r="5176" spans="1:10">
      <c r="A5176" t="s">
        <v>4</v>
      </c>
      <c r="B5176" s="4" t="s">
        <v>5</v>
      </c>
      <c r="C5176" s="4" t="s">
        <v>10</v>
      </c>
    </row>
    <row r="5177" spans="1:10">
      <c r="A5177" t="n">
        <v>39973</v>
      </c>
      <c r="B5177" s="37" t="n">
        <v>16</v>
      </c>
      <c r="C5177" s="7" t="n">
        <v>1000</v>
      </c>
    </row>
    <row r="5178" spans="1:10">
      <c r="A5178" t="s">
        <v>4</v>
      </c>
      <c r="B5178" s="4" t="s">
        <v>5</v>
      </c>
      <c r="C5178" s="4" t="s">
        <v>10</v>
      </c>
      <c r="D5178" s="4" t="s">
        <v>13</v>
      </c>
    </row>
    <row r="5179" spans="1:10">
      <c r="A5179" t="n">
        <v>39976</v>
      </c>
      <c r="B5179" s="40" t="n">
        <v>89</v>
      </c>
      <c r="C5179" s="7" t="n">
        <v>7032</v>
      </c>
      <c r="D5179" s="7" t="n">
        <v>0</v>
      </c>
    </row>
    <row r="5180" spans="1:10">
      <c r="A5180" t="s">
        <v>4</v>
      </c>
      <c r="B5180" s="4" t="s">
        <v>5</v>
      </c>
      <c r="C5180" s="4" t="s">
        <v>10</v>
      </c>
      <c r="D5180" s="4" t="s">
        <v>13</v>
      </c>
    </row>
    <row r="5181" spans="1:10">
      <c r="A5181" t="n">
        <v>39980</v>
      </c>
      <c r="B5181" s="40" t="n">
        <v>89</v>
      </c>
      <c r="C5181" s="7" t="n">
        <v>65533</v>
      </c>
      <c r="D5181" s="7" t="n">
        <v>1</v>
      </c>
    </row>
    <row r="5182" spans="1:10">
      <c r="A5182" t="s">
        <v>4</v>
      </c>
      <c r="B5182" s="4" t="s">
        <v>5</v>
      </c>
      <c r="C5182" s="4" t="s">
        <v>10</v>
      </c>
      <c r="D5182" s="4" t="s">
        <v>10</v>
      </c>
      <c r="E5182" s="4" t="s">
        <v>28</v>
      </c>
      <c r="F5182" s="4" t="s">
        <v>28</v>
      </c>
      <c r="G5182" s="4" t="s">
        <v>28</v>
      </c>
      <c r="H5182" s="4" t="s">
        <v>28</v>
      </c>
      <c r="I5182" s="4" t="s">
        <v>13</v>
      </c>
      <c r="J5182" s="4" t="s">
        <v>10</v>
      </c>
    </row>
    <row r="5183" spans="1:10">
      <c r="A5183" t="n">
        <v>39984</v>
      </c>
      <c r="B5183" s="71" t="n">
        <v>55</v>
      </c>
      <c r="C5183" s="7" t="n">
        <v>7032</v>
      </c>
      <c r="D5183" s="7" t="n">
        <v>65533</v>
      </c>
      <c r="E5183" s="7" t="n">
        <v>-67.2300033569336</v>
      </c>
      <c r="F5183" s="7" t="n">
        <v>28.2800006866455</v>
      </c>
      <c r="G5183" s="7" t="n">
        <v>76.129997253418</v>
      </c>
      <c r="H5183" s="7" t="n">
        <v>1.5</v>
      </c>
      <c r="I5183" s="7" t="n">
        <v>1</v>
      </c>
      <c r="J5183" s="7" t="n">
        <v>0</v>
      </c>
    </row>
    <row r="5184" spans="1:10">
      <c r="A5184" t="s">
        <v>4</v>
      </c>
      <c r="B5184" s="4" t="s">
        <v>5</v>
      </c>
      <c r="C5184" s="4" t="s">
        <v>13</v>
      </c>
      <c r="D5184" s="4" t="s">
        <v>10</v>
      </c>
      <c r="E5184" s="4" t="s">
        <v>28</v>
      </c>
    </row>
    <row r="5185" spans="1:10">
      <c r="A5185" t="n">
        <v>40008</v>
      </c>
      <c r="B5185" s="34" t="n">
        <v>58</v>
      </c>
      <c r="C5185" s="7" t="n">
        <v>101</v>
      </c>
      <c r="D5185" s="7" t="n">
        <v>500</v>
      </c>
      <c r="E5185" s="7" t="n">
        <v>1</v>
      </c>
    </row>
    <row r="5186" spans="1:10">
      <c r="A5186" t="s">
        <v>4</v>
      </c>
      <c r="B5186" s="4" t="s">
        <v>5</v>
      </c>
      <c r="C5186" s="4" t="s">
        <v>13</v>
      </c>
      <c r="D5186" s="4" t="s">
        <v>10</v>
      </c>
    </row>
    <row r="5187" spans="1:10">
      <c r="A5187" t="n">
        <v>40016</v>
      </c>
      <c r="B5187" s="34" t="n">
        <v>58</v>
      </c>
      <c r="C5187" s="7" t="n">
        <v>254</v>
      </c>
      <c r="D5187" s="7" t="n">
        <v>0</v>
      </c>
    </row>
    <row r="5188" spans="1:10">
      <c r="A5188" t="s">
        <v>4</v>
      </c>
      <c r="B5188" s="4" t="s">
        <v>5</v>
      </c>
      <c r="C5188" s="4" t="s">
        <v>13</v>
      </c>
      <c r="D5188" s="4" t="s">
        <v>13</v>
      </c>
      <c r="E5188" s="4" t="s">
        <v>28</v>
      </c>
      <c r="F5188" s="4" t="s">
        <v>28</v>
      </c>
      <c r="G5188" s="4" t="s">
        <v>28</v>
      </c>
      <c r="H5188" s="4" t="s">
        <v>10</v>
      </c>
    </row>
    <row r="5189" spans="1:10">
      <c r="A5189" t="n">
        <v>40020</v>
      </c>
      <c r="B5189" s="28" t="n">
        <v>45</v>
      </c>
      <c r="C5189" s="7" t="n">
        <v>2</v>
      </c>
      <c r="D5189" s="7" t="n">
        <v>3</v>
      </c>
      <c r="E5189" s="7" t="n">
        <v>-66.1900024414063</v>
      </c>
      <c r="F5189" s="7" t="n">
        <v>29.6499996185303</v>
      </c>
      <c r="G5189" s="7" t="n">
        <v>83.3199996948242</v>
      </c>
      <c r="H5189" s="7" t="n">
        <v>0</v>
      </c>
    </row>
    <row r="5190" spans="1:10">
      <c r="A5190" t="s">
        <v>4</v>
      </c>
      <c r="B5190" s="4" t="s">
        <v>5</v>
      </c>
      <c r="C5190" s="4" t="s">
        <v>13</v>
      </c>
      <c r="D5190" s="4" t="s">
        <v>13</v>
      </c>
      <c r="E5190" s="4" t="s">
        <v>28</v>
      </c>
      <c r="F5190" s="4" t="s">
        <v>28</v>
      </c>
      <c r="G5190" s="4" t="s">
        <v>28</v>
      </c>
      <c r="H5190" s="4" t="s">
        <v>10</v>
      </c>
      <c r="I5190" s="4" t="s">
        <v>13</v>
      </c>
    </row>
    <row r="5191" spans="1:10">
      <c r="A5191" t="n">
        <v>40037</v>
      </c>
      <c r="B5191" s="28" t="n">
        <v>45</v>
      </c>
      <c r="C5191" s="7" t="n">
        <v>4</v>
      </c>
      <c r="D5191" s="7" t="n">
        <v>3</v>
      </c>
      <c r="E5191" s="7" t="n">
        <v>1.8400000333786</v>
      </c>
      <c r="F5191" s="7" t="n">
        <v>354.190002441406</v>
      </c>
      <c r="G5191" s="7" t="n">
        <v>0</v>
      </c>
      <c r="H5191" s="7" t="n">
        <v>0</v>
      </c>
      <c r="I5191" s="7" t="n">
        <v>0</v>
      </c>
    </row>
    <row r="5192" spans="1:10">
      <c r="A5192" t="s">
        <v>4</v>
      </c>
      <c r="B5192" s="4" t="s">
        <v>5</v>
      </c>
      <c r="C5192" s="4" t="s">
        <v>13</v>
      </c>
      <c r="D5192" s="4" t="s">
        <v>13</v>
      </c>
      <c r="E5192" s="4" t="s">
        <v>28</v>
      </c>
      <c r="F5192" s="4" t="s">
        <v>10</v>
      </c>
    </row>
    <row r="5193" spans="1:10">
      <c r="A5193" t="n">
        <v>40055</v>
      </c>
      <c r="B5193" s="28" t="n">
        <v>45</v>
      </c>
      <c r="C5193" s="7" t="n">
        <v>5</v>
      </c>
      <c r="D5193" s="7" t="n">
        <v>3</v>
      </c>
      <c r="E5193" s="7" t="n">
        <v>4.80000019073486</v>
      </c>
      <c r="F5193" s="7" t="n">
        <v>0</v>
      </c>
    </row>
    <row r="5194" spans="1:10">
      <c r="A5194" t="s">
        <v>4</v>
      </c>
      <c r="B5194" s="4" t="s">
        <v>5</v>
      </c>
      <c r="C5194" s="4" t="s">
        <v>13</v>
      </c>
      <c r="D5194" s="4" t="s">
        <v>13</v>
      </c>
      <c r="E5194" s="4" t="s">
        <v>28</v>
      </c>
      <c r="F5194" s="4" t="s">
        <v>10</v>
      </c>
    </row>
    <row r="5195" spans="1:10">
      <c r="A5195" t="n">
        <v>40064</v>
      </c>
      <c r="B5195" s="28" t="n">
        <v>45</v>
      </c>
      <c r="C5195" s="7" t="n">
        <v>11</v>
      </c>
      <c r="D5195" s="7" t="n">
        <v>3</v>
      </c>
      <c r="E5195" s="7" t="n">
        <v>39.4000015258789</v>
      </c>
      <c r="F5195" s="7" t="n">
        <v>0</v>
      </c>
    </row>
    <row r="5196" spans="1:10">
      <c r="A5196" t="s">
        <v>4</v>
      </c>
      <c r="B5196" s="4" t="s">
        <v>5</v>
      </c>
      <c r="C5196" s="4" t="s">
        <v>13</v>
      </c>
      <c r="D5196" s="4" t="s">
        <v>10</v>
      </c>
    </row>
    <row r="5197" spans="1:10">
      <c r="A5197" t="n">
        <v>40073</v>
      </c>
      <c r="B5197" s="34" t="n">
        <v>58</v>
      </c>
      <c r="C5197" s="7" t="n">
        <v>255</v>
      </c>
      <c r="D5197" s="7" t="n">
        <v>0</v>
      </c>
    </row>
    <row r="5198" spans="1:10">
      <c r="A5198" t="s">
        <v>4</v>
      </c>
      <c r="B5198" s="4" t="s">
        <v>5</v>
      </c>
      <c r="C5198" s="4" t="s">
        <v>10</v>
      </c>
    </row>
    <row r="5199" spans="1:10">
      <c r="A5199" t="n">
        <v>40077</v>
      </c>
      <c r="B5199" s="37" t="n">
        <v>16</v>
      </c>
      <c r="C5199" s="7" t="n">
        <v>500</v>
      </c>
    </row>
    <row r="5200" spans="1:10">
      <c r="A5200" t="s">
        <v>4</v>
      </c>
      <c r="B5200" s="4" t="s">
        <v>5</v>
      </c>
      <c r="C5200" s="4" t="s">
        <v>13</v>
      </c>
      <c r="D5200" s="4" t="s">
        <v>10</v>
      </c>
      <c r="E5200" s="4" t="s">
        <v>28</v>
      </c>
    </row>
    <row r="5201" spans="1:9">
      <c r="A5201" t="n">
        <v>40080</v>
      </c>
      <c r="B5201" s="34" t="n">
        <v>58</v>
      </c>
      <c r="C5201" s="7" t="n">
        <v>0</v>
      </c>
      <c r="D5201" s="7" t="n">
        <v>1000</v>
      </c>
      <c r="E5201" s="7" t="n">
        <v>1</v>
      </c>
    </row>
    <row r="5202" spans="1:9">
      <c r="A5202" t="s">
        <v>4</v>
      </c>
      <c r="B5202" s="4" t="s">
        <v>5</v>
      </c>
      <c r="C5202" s="4" t="s">
        <v>13</v>
      </c>
      <c r="D5202" s="4" t="s">
        <v>10</v>
      </c>
    </row>
    <row r="5203" spans="1:9">
      <c r="A5203" t="n">
        <v>40088</v>
      </c>
      <c r="B5203" s="34" t="n">
        <v>58</v>
      </c>
      <c r="C5203" s="7" t="n">
        <v>255</v>
      </c>
      <c r="D5203" s="7" t="n">
        <v>0</v>
      </c>
    </row>
    <row r="5204" spans="1:9">
      <c r="A5204" t="s">
        <v>4</v>
      </c>
      <c r="B5204" s="4" t="s">
        <v>5</v>
      </c>
      <c r="C5204" s="4" t="s">
        <v>10</v>
      </c>
      <c r="D5204" s="4" t="s">
        <v>13</v>
      </c>
    </row>
    <row r="5205" spans="1:9">
      <c r="A5205" t="n">
        <v>40092</v>
      </c>
      <c r="B5205" s="72" t="n">
        <v>56</v>
      </c>
      <c r="C5205" s="7" t="n">
        <v>7032</v>
      </c>
      <c r="D5205" s="7" t="n">
        <v>0</v>
      </c>
    </row>
    <row r="5206" spans="1:9">
      <c r="A5206" t="s">
        <v>4</v>
      </c>
      <c r="B5206" s="4" t="s">
        <v>5</v>
      </c>
      <c r="C5206" s="4" t="s">
        <v>10</v>
      </c>
      <c r="D5206" s="4" t="s">
        <v>13</v>
      </c>
    </row>
    <row r="5207" spans="1:9">
      <c r="A5207" t="n">
        <v>40096</v>
      </c>
      <c r="B5207" s="72" t="n">
        <v>56</v>
      </c>
      <c r="C5207" s="7" t="n">
        <v>0</v>
      </c>
      <c r="D5207" s="7" t="n">
        <v>0</v>
      </c>
    </row>
    <row r="5208" spans="1:9">
      <c r="A5208" t="s">
        <v>4</v>
      </c>
      <c r="B5208" s="4" t="s">
        <v>5</v>
      </c>
      <c r="C5208" s="4" t="s">
        <v>10</v>
      </c>
    </row>
    <row r="5209" spans="1:9">
      <c r="A5209" t="n">
        <v>40100</v>
      </c>
      <c r="B5209" s="24" t="n">
        <v>12</v>
      </c>
      <c r="C5209" s="7" t="n">
        <v>8354</v>
      </c>
    </row>
    <row r="5210" spans="1:9">
      <c r="A5210" t="s">
        <v>4</v>
      </c>
      <c r="B5210" s="4" t="s">
        <v>5</v>
      </c>
      <c r="C5210" s="4" t="s">
        <v>13</v>
      </c>
      <c r="D5210" s="4" t="s">
        <v>10</v>
      </c>
      <c r="E5210" s="4" t="s">
        <v>9</v>
      </c>
    </row>
    <row r="5211" spans="1:9">
      <c r="A5211" t="n">
        <v>40103</v>
      </c>
      <c r="B5211" s="74" t="n">
        <v>101</v>
      </c>
      <c r="C5211" s="7" t="n">
        <v>0</v>
      </c>
      <c r="D5211" s="7" t="n">
        <v>252</v>
      </c>
      <c r="E5211" s="7" t="n">
        <v>1</v>
      </c>
    </row>
    <row r="5212" spans="1:9">
      <c r="A5212" t="s">
        <v>4</v>
      </c>
      <c r="B5212" s="4" t="s">
        <v>5</v>
      </c>
      <c r="C5212" s="4" t="s">
        <v>13</v>
      </c>
      <c r="D5212" s="4" t="s">
        <v>10</v>
      </c>
      <c r="E5212" s="4" t="s">
        <v>9</v>
      </c>
    </row>
    <row r="5213" spans="1:9">
      <c r="A5213" t="n">
        <v>40111</v>
      </c>
      <c r="B5213" s="74" t="n">
        <v>101</v>
      </c>
      <c r="C5213" s="7" t="n">
        <v>0</v>
      </c>
      <c r="D5213" s="7" t="n">
        <v>257</v>
      </c>
      <c r="E5213" s="7" t="n">
        <v>1</v>
      </c>
    </row>
    <row r="5214" spans="1:9">
      <c r="A5214" t="s">
        <v>4</v>
      </c>
      <c r="B5214" s="4" t="s">
        <v>5</v>
      </c>
      <c r="C5214" s="4" t="s">
        <v>10</v>
      </c>
      <c r="D5214" s="4" t="s">
        <v>28</v>
      </c>
      <c r="E5214" s="4" t="s">
        <v>28</v>
      </c>
      <c r="F5214" s="4" t="s">
        <v>28</v>
      </c>
      <c r="G5214" s="4" t="s">
        <v>28</v>
      </c>
    </row>
    <row r="5215" spans="1:9">
      <c r="A5215" t="n">
        <v>40119</v>
      </c>
      <c r="B5215" s="26" t="n">
        <v>46</v>
      </c>
      <c r="C5215" s="7" t="n">
        <v>0</v>
      </c>
      <c r="D5215" s="7" t="n">
        <v>-65.7900009155273</v>
      </c>
      <c r="E5215" s="7" t="n">
        <v>28.6100006103516</v>
      </c>
      <c r="F5215" s="7" t="n">
        <v>84.5999984741211</v>
      </c>
      <c r="G5215" s="7" t="n">
        <v>190.5</v>
      </c>
    </row>
    <row r="5216" spans="1:9">
      <c r="A5216" t="s">
        <v>4</v>
      </c>
      <c r="B5216" s="4" t="s">
        <v>5</v>
      </c>
      <c r="C5216" s="4" t="s">
        <v>10</v>
      </c>
      <c r="D5216" s="4" t="s">
        <v>28</v>
      </c>
      <c r="E5216" s="4" t="s">
        <v>28</v>
      </c>
      <c r="F5216" s="4" t="s">
        <v>28</v>
      </c>
      <c r="G5216" s="4" t="s">
        <v>28</v>
      </c>
    </row>
    <row r="5217" spans="1:7">
      <c r="A5217" t="n">
        <v>40138</v>
      </c>
      <c r="B5217" s="26" t="n">
        <v>46</v>
      </c>
      <c r="C5217" s="7" t="n">
        <v>7032</v>
      </c>
      <c r="D5217" s="7" t="n">
        <v>-63.7000007629395</v>
      </c>
      <c r="E5217" s="7" t="n">
        <v>29.2399997711182</v>
      </c>
      <c r="F5217" s="7" t="n">
        <v>88.5</v>
      </c>
      <c r="G5217" s="7" t="n">
        <v>188.600006103516</v>
      </c>
    </row>
    <row r="5218" spans="1:7">
      <c r="A5218" t="s">
        <v>4</v>
      </c>
      <c r="B5218" s="4" t="s">
        <v>5</v>
      </c>
      <c r="C5218" s="4" t="s">
        <v>13</v>
      </c>
      <c r="D5218" s="4" t="s">
        <v>6</v>
      </c>
    </row>
    <row r="5219" spans="1:7">
      <c r="A5219" t="n">
        <v>40157</v>
      </c>
      <c r="B5219" s="9" t="n">
        <v>2</v>
      </c>
      <c r="C5219" s="7" t="n">
        <v>10</v>
      </c>
      <c r="D5219" s="7" t="s">
        <v>212</v>
      </c>
    </row>
    <row r="5220" spans="1:7">
      <c r="A5220" t="s">
        <v>4</v>
      </c>
      <c r="B5220" s="4" t="s">
        <v>5</v>
      </c>
      <c r="C5220" s="4" t="s">
        <v>10</v>
      </c>
    </row>
    <row r="5221" spans="1:7">
      <c r="A5221" t="n">
        <v>40172</v>
      </c>
      <c r="B5221" s="37" t="n">
        <v>16</v>
      </c>
      <c r="C5221" s="7" t="n">
        <v>0</v>
      </c>
    </row>
    <row r="5222" spans="1:7">
      <c r="A5222" t="s">
        <v>4</v>
      </c>
      <c r="B5222" s="4" t="s">
        <v>5</v>
      </c>
      <c r="C5222" s="4" t="s">
        <v>13</v>
      </c>
      <c r="D5222" s="4" t="s">
        <v>10</v>
      </c>
    </row>
    <row r="5223" spans="1:7">
      <c r="A5223" t="n">
        <v>40175</v>
      </c>
      <c r="B5223" s="34" t="n">
        <v>58</v>
      </c>
      <c r="C5223" s="7" t="n">
        <v>105</v>
      </c>
      <c r="D5223" s="7" t="n">
        <v>300</v>
      </c>
    </row>
    <row r="5224" spans="1:7">
      <c r="A5224" t="s">
        <v>4</v>
      </c>
      <c r="B5224" s="4" t="s">
        <v>5</v>
      </c>
      <c r="C5224" s="4" t="s">
        <v>28</v>
      </c>
      <c r="D5224" s="4" t="s">
        <v>10</v>
      </c>
    </row>
    <row r="5225" spans="1:7">
      <c r="A5225" t="n">
        <v>40179</v>
      </c>
      <c r="B5225" s="35" t="n">
        <v>103</v>
      </c>
      <c r="C5225" s="7" t="n">
        <v>1</v>
      </c>
      <c r="D5225" s="7" t="n">
        <v>300</v>
      </c>
    </row>
    <row r="5226" spans="1:7">
      <c r="A5226" t="s">
        <v>4</v>
      </c>
      <c r="B5226" s="4" t="s">
        <v>5</v>
      </c>
      <c r="C5226" s="4" t="s">
        <v>13</v>
      </c>
      <c r="D5226" s="4" t="s">
        <v>10</v>
      </c>
    </row>
    <row r="5227" spans="1:7">
      <c r="A5227" t="n">
        <v>40186</v>
      </c>
      <c r="B5227" s="25" t="n">
        <v>72</v>
      </c>
      <c r="C5227" s="7" t="n">
        <v>4</v>
      </c>
      <c r="D5227" s="7" t="n">
        <v>0</v>
      </c>
    </row>
    <row r="5228" spans="1:7">
      <c r="A5228" t="s">
        <v>4</v>
      </c>
      <c r="B5228" s="4" t="s">
        <v>5</v>
      </c>
      <c r="C5228" s="4" t="s">
        <v>9</v>
      </c>
    </row>
    <row r="5229" spans="1:7">
      <c r="A5229" t="n">
        <v>40190</v>
      </c>
      <c r="B5229" s="39" t="n">
        <v>15</v>
      </c>
      <c r="C5229" s="7" t="n">
        <v>1073741824</v>
      </c>
    </row>
    <row r="5230" spans="1:7">
      <c r="A5230" t="s">
        <v>4</v>
      </c>
      <c r="B5230" s="4" t="s">
        <v>5</v>
      </c>
      <c r="C5230" s="4" t="s">
        <v>13</v>
      </c>
    </row>
    <row r="5231" spans="1:7">
      <c r="A5231" t="n">
        <v>40195</v>
      </c>
      <c r="B5231" s="52" t="n">
        <v>64</v>
      </c>
      <c r="C5231" s="7" t="n">
        <v>3</v>
      </c>
    </row>
    <row r="5232" spans="1:7">
      <c r="A5232" t="s">
        <v>4</v>
      </c>
      <c r="B5232" s="4" t="s">
        <v>5</v>
      </c>
      <c r="C5232" s="4" t="s">
        <v>13</v>
      </c>
    </row>
    <row r="5233" spans="1:7">
      <c r="A5233" t="n">
        <v>40197</v>
      </c>
      <c r="B5233" s="18" t="n">
        <v>74</v>
      </c>
      <c r="C5233" s="7" t="n">
        <v>67</v>
      </c>
    </row>
    <row r="5234" spans="1:7">
      <c r="A5234" t="s">
        <v>4</v>
      </c>
      <c r="B5234" s="4" t="s">
        <v>5</v>
      </c>
      <c r="C5234" s="4" t="s">
        <v>13</v>
      </c>
      <c r="D5234" s="4" t="s">
        <v>13</v>
      </c>
      <c r="E5234" s="4" t="s">
        <v>10</v>
      </c>
    </row>
    <row r="5235" spans="1:7">
      <c r="A5235" t="n">
        <v>40199</v>
      </c>
      <c r="B5235" s="28" t="n">
        <v>45</v>
      </c>
      <c r="C5235" s="7" t="n">
        <v>8</v>
      </c>
      <c r="D5235" s="7" t="n">
        <v>1</v>
      </c>
      <c r="E5235" s="7" t="n">
        <v>0</v>
      </c>
    </row>
    <row r="5236" spans="1:7">
      <c r="A5236" t="s">
        <v>4</v>
      </c>
      <c r="B5236" s="4" t="s">
        <v>5</v>
      </c>
      <c r="C5236" s="4" t="s">
        <v>10</v>
      </c>
    </row>
    <row r="5237" spans="1:7">
      <c r="A5237" t="n">
        <v>40204</v>
      </c>
      <c r="B5237" s="77" t="n">
        <v>13</v>
      </c>
      <c r="C5237" s="7" t="n">
        <v>6409</v>
      </c>
    </row>
    <row r="5238" spans="1:7">
      <c r="A5238" t="s">
        <v>4</v>
      </c>
      <c r="B5238" s="4" t="s">
        <v>5</v>
      </c>
      <c r="C5238" s="4" t="s">
        <v>10</v>
      </c>
    </row>
    <row r="5239" spans="1:7">
      <c r="A5239" t="n">
        <v>40207</v>
      </c>
      <c r="B5239" s="77" t="n">
        <v>13</v>
      </c>
      <c r="C5239" s="7" t="n">
        <v>6408</v>
      </c>
    </row>
    <row r="5240" spans="1:7">
      <c r="A5240" t="s">
        <v>4</v>
      </c>
      <c r="B5240" s="4" t="s">
        <v>5</v>
      </c>
      <c r="C5240" s="4" t="s">
        <v>10</v>
      </c>
    </row>
    <row r="5241" spans="1:7">
      <c r="A5241" t="n">
        <v>40210</v>
      </c>
      <c r="B5241" s="24" t="n">
        <v>12</v>
      </c>
      <c r="C5241" s="7" t="n">
        <v>6464</v>
      </c>
    </row>
    <row r="5242" spans="1:7">
      <c r="A5242" t="s">
        <v>4</v>
      </c>
      <c r="B5242" s="4" t="s">
        <v>5</v>
      </c>
      <c r="C5242" s="4" t="s">
        <v>10</v>
      </c>
    </row>
    <row r="5243" spans="1:7">
      <c r="A5243" t="n">
        <v>40213</v>
      </c>
      <c r="B5243" s="77" t="n">
        <v>13</v>
      </c>
      <c r="C5243" s="7" t="n">
        <v>6465</v>
      </c>
    </row>
    <row r="5244" spans="1:7">
      <c r="A5244" t="s">
        <v>4</v>
      </c>
      <c r="B5244" s="4" t="s">
        <v>5</v>
      </c>
      <c r="C5244" s="4" t="s">
        <v>10</v>
      </c>
    </row>
    <row r="5245" spans="1:7">
      <c r="A5245" t="n">
        <v>40216</v>
      </c>
      <c r="B5245" s="77" t="n">
        <v>13</v>
      </c>
      <c r="C5245" s="7" t="n">
        <v>6466</v>
      </c>
    </row>
    <row r="5246" spans="1:7">
      <c r="A5246" t="s">
        <v>4</v>
      </c>
      <c r="B5246" s="4" t="s">
        <v>5</v>
      </c>
      <c r="C5246" s="4" t="s">
        <v>10</v>
      </c>
    </row>
    <row r="5247" spans="1:7">
      <c r="A5247" t="n">
        <v>40219</v>
      </c>
      <c r="B5247" s="77" t="n">
        <v>13</v>
      </c>
      <c r="C5247" s="7" t="n">
        <v>6467</v>
      </c>
    </row>
    <row r="5248" spans="1:7">
      <c r="A5248" t="s">
        <v>4</v>
      </c>
      <c r="B5248" s="4" t="s">
        <v>5</v>
      </c>
      <c r="C5248" s="4" t="s">
        <v>10</v>
      </c>
    </row>
    <row r="5249" spans="1:5">
      <c r="A5249" t="n">
        <v>40222</v>
      </c>
      <c r="B5249" s="77" t="n">
        <v>13</v>
      </c>
      <c r="C5249" s="7" t="n">
        <v>6468</v>
      </c>
    </row>
    <row r="5250" spans="1:5">
      <c r="A5250" t="s">
        <v>4</v>
      </c>
      <c r="B5250" s="4" t="s">
        <v>5</v>
      </c>
      <c r="C5250" s="4" t="s">
        <v>10</v>
      </c>
    </row>
    <row r="5251" spans="1:5">
      <c r="A5251" t="n">
        <v>40225</v>
      </c>
      <c r="B5251" s="77" t="n">
        <v>13</v>
      </c>
      <c r="C5251" s="7" t="n">
        <v>6469</v>
      </c>
    </row>
    <row r="5252" spans="1:5">
      <c r="A5252" t="s">
        <v>4</v>
      </c>
      <c r="B5252" s="4" t="s">
        <v>5</v>
      </c>
      <c r="C5252" s="4" t="s">
        <v>10</v>
      </c>
    </row>
    <row r="5253" spans="1:5">
      <c r="A5253" t="n">
        <v>40228</v>
      </c>
      <c r="B5253" s="77" t="n">
        <v>13</v>
      </c>
      <c r="C5253" s="7" t="n">
        <v>6470</v>
      </c>
    </row>
    <row r="5254" spans="1:5">
      <c r="A5254" t="s">
        <v>4</v>
      </c>
      <c r="B5254" s="4" t="s">
        <v>5</v>
      </c>
      <c r="C5254" s="4" t="s">
        <v>10</v>
      </c>
    </row>
    <row r="5255" spans="1:5">
      <c r="A5255" t="n">
        <v>40231</v>
      </c>
      <c r="B5255" s="77" t="n">
        <v>13</v>
      </c>
      <c r="C5255" s="7" t="n">
        <v>6471</v>
      </c>
    </row>
    <row r="5256" spans="1:5">
      <c r="A5256" t="s">
        <v>4</v>
      </c>
      <c r="B5256" s="4" t="s">
        <v>5</v>
      </c>
      <c r="C5256" s="4" t="s">
        <v>13</v>
      </c>
    </row>
    <row r="5257" spans="1:5">
      <c r="A5257" t="n">
        <v>40234</v>
      </c>
      <c r="B5257" s="18" t="n">
        <v>74</v>
      </c>
      <c r="C5257" s="7" t="n">
        <v>18</v>
      </c>
    </row>
    <row r="5258" spans="1:5">
      <c r="A5258" t="s">
        <v>4</v>
      </c>
      <c r="B5258" s="4" t="s">
        <v>5</v>
      </c>
      <c r="C5258" s="4" t="s">
        <v>13</v>
      </c>
    </row>
    <row r="5259" spans="1:5">
      <c r="A5259" t="n">
        <v>40236</v>
      </c>
      <c r="B5259" s="18" t="n">
        <v>74</v>
      </c>
      <c r="C5259" s="7" t="n">
        <v>45</v>
      </c>
    </row>
    <row r="5260" spans="1:5">
      <c r="A5260" t="s">
        <v>4</v>
      </c>
      <c r="B5260" s="4" t="s">
        <v>5</v>
      </c>
      <c r="C5260" s="4" t="s">
        <v>10</v>
      </c>
    </row>
    <row r="5261" spans="1:5">
      <c r="A5261" t="n">
        <v>40238</v>
      </c>
      <c r="B5261" s="37" t="n">
        <v>16</v>
      </c>
      <c r="C5261" s="7" t="n">
        <v>0</v>
      </c>
    </row>
    <row r="5262" spans="1:5">
      <c r="A5262" t="s">
        <v>4</v>
      </c>
      <c r="B5262" s="4" t="s">
        <v>5</v>
      </c>
      <c r="C5262" s="4" t="s">
        <v>13</v>
      </c>
      <c r="D5262" s="4" t="s">
        <v>13</v>
      </c>
      <c r="E5262" s="4" t="s">
        <v>13</v>
      </c>
      <c r="F5262" s="4" t="s">
        <v>13</v>
      </c>
    </row>
    <row r="5263" spans="1:5">
      <c r="A5263" t="n">
        <v>40241</v>
      </c>
      <c r="B5263" s="8" t="n">
        <v>14</v>
      </c>
      <c r="C5263" s="7" t="n">
        <v>0</v>
      </c>
      <c r="D5263" s="7" t="n">
        <v>8</v>
      </c>
      <c r="E5263" s="7" t="n">
        <v>0</v>
      </c>
      <c r="F5263" s="7" t="n">
        <v>0</v>
      </c>
    </row>
    <row r="5264" spans="1:5">
      <c r="A5264" t="s">
        <v>4</v>
      </c>
      <c r="B5264" s="4" t="s">
        <v>5</v>
      </c>
      <c r="C5264" s="4" t="s">
        <v>13</v>
      </c>
      <c r="D5264" s="4" t="s">
        <v>6</v>
      </c>
    </row>
    <row r="5265" spans="1:6">
      <c r="A5265" t="n">
        <v>40246</v>
      </c>
      <c r="B5265" s="9" t="n">
        <v>2</v>
      </c>
      <c r="C5265" s="7" t="n">
        <v>11</v>
      </c>
      <c r="D5265" s="7" t="s">
        <v>31</v>
      </c>
    </row>
    <row r="5266" spans="1:6">
      <c r="A5266" t="s">
        <v>4</v>
      </c>
      <c r="B5266" s="4" t="s">
        <v>5</v>
      </c>
      <c r="C5266" s="4" t="s">
        <v>10</v>
      </c>
    </row>
    <row r="5267" spans="1:6">
      <c r="A5267" t="n">
        <v>40260</v>
      </c>
      <c r="B5267" s="37" t="n">
        <v>16</v>
      </c>
      <c r="C5267" s="7" t="n">
        <v>0</v>
      </c>
    </row>
    <row r="5268" spans="1:6">
      <c r="A5268" t="s">
        <v>4</v>
      </c>
      <c r="B5268" s="4" t="s">
        <v>5</v>
      </c>
      <c r="C5268" s="4" t="s">
        <v>13</v>
      </c>
      <c r="D5268" s="4" t="s">
        <v>6</v>
      </c>
    </row>
    <row r="5269" spans="1:6">
      <c r="A5269" t="n">
        <v>40263</v>
      </c>
      <c r="B5269" s="9" t="n">
        <v>2</v>
      </c>
      <c r="C5269" s="7" t="n">
        <v>11</v>
      </c>
      <c r="D5269" s="7" t="s">
        <v>213</v>
      </c>
    </row>
    <row r="5270" spans="1:6">
      <c r="A5270" t="s">
        <v>4</v>
      </c>
      <c r="B5270" s="4" t="s">
        <v>5</v>
      </c>
      <c r="C5270" s="4" t="s">
        <v>10</v>
      </c>
    </row>
    <row r="5271" spans="1:6">
      <c r="A5271" t="n">
        <v>40272</v>
      </c>
      <c r="B5271" s="37" t="n">
        <v>16</v>
      </c>
      <c r="C5271" s="7" t="n">
        <v>0</v>
      </c>
    </row>
    <row r="5272" spans="1:6">
      <c r="A5272" t="s">
        <v>4</v>
      </c>
      <c r="B5272" s="4" t="s">
        <v>5</v>
      </c>
      <c r="C5272" s="4" t="s">
        <v>9</v>
      </c>
    </row>
    <row r="5273" spans="1:6">
      <c r="A5273" t="n">
        <v>40275</v>
      </c>
      <c r="B5273" s="39" t="n">
        <v>15</v>
      </c>
      <c r="C5273" s="7" t="n">
        <v>2048</v>
      </c>
    </row>
    <row r="5274" spans="1:6">
      <c r="A5274" t="s">
        <v>4</v>
      </c>
      <c r="B5274" s="4" t="s">
        <v>5</v>
      </c>
      <c r="C5274" s="4" t="s">
        <v>13</v>
      </c>
      <c r="D5274" s="4" t="s">
        <v>6</v>
      </c>
    </row>
    <row r="5275" spans="1:6">
      <c r="A5275" t="n">
        <v>40280</v>
      </c>
      <c r="B5275" s="9" t="n">
        <v>2</v>
      </c>
      <c r="C5275" s="7" t="n">
        <v>10</v>
      </c>
      <c r="D5275" s="7" t="s">
        <v>49</v>
      </c>
    </row>
    <row r="5276" spans="1:6">
      <c r="A5276" t="s">
        <v>4</v>
      </c>
      <c r="B5276" s="4" t="s">
        <v>5</v>
      </c>
      <c r="C5276" s="4" t="s">
        <v>10</v>
      </c>
    </row>
    <row r="5277" spans="1:6">
      <c r="A5277" t="n">
        <v>40298</v>
      </c>
      <c r="B5277" s="37" t="n">
        <v>16</v>
      </c>
      <c r="C5277" s="7" t="n">
        <v>0</v>
      </c>
    </row>
    <row r="5278" spans="1:6">
      <c r="A5278" t="s">
        <v>4</v>
      </c>
      <c r="B5278" s="4" t="s">
        <v>5</v>
      </c>
      <c r="C5278" s="4" t="s">
        <v>13</v>
      </c>
      <c r="D5278" s="4" t="s">
        <v>6</v>
      </c>
    </row>
    <row r="5279" spans="1:6">
      <c r="A5279" t="n">
        <v>40301</v>
      </c>
      <c r="B5279" s="9" t="n">
        <v>2</v>
      </c>
      <c r="C5279" s="7" t="n">
        <v>10</v>
      </c>
      <c r="D5279" s="7" t="s">
        <v>50</v>
      </c>
    </row>
    <row r="5280" spans="1:6">
      <c r="A5280" t="s">
        <v>4</v>
      </c>
      <c r="B5280" s="4" t="s">
        <v>5</v>
      </c>
      <c r="C5280" s="4" t="s">
        <v>10</v>
      </c>
    </row>
    <row r="5281" spans="1:4">
      <c r="A5281" t="n">
        <v>40320</v>
      </c>
      <c r="B5281" s="37" t="n">
        <v>16</v>
      </c>
      <c r="C5281" s="7" t="n">
        <v>0</v>
      </c>
    </row>
    <row r="5282" spans="1:4">
      <c r="A5282" t="s">
        <v>4</v>
      </c>
      <c r="B5282" s="4" t="s">
        <v>5</v>
      </c>
      <c r="C5282" s="4" t="s">
        <v>13</v>
      </c>
      <c r="D5282" s="4" t="s">
        <v>13</v>
      </c>
      <c r="E5282" s="4" t="s">
        <v>28</v>
      </c>
      <c r="F5282" s="4" t="s">
        <v>28</v>
      </c>
      <c r="G5282" s="4" t="s">
        <v>28</v>
      </c>
      <c r="H5282" s="4" t="s">
        <v>10</v>
      </c>
    </row>
    <row r="5283" spans="1:4">
      <c r="A5283" t="n">
        <v>40323</v>
      </c>
      <c r="B5283" s="28" t="n">
        <v>45</v>
      </c>
      <c r="C5283" s="7" t="n">
        <v>2</v>
      </c>
      <c r="D5283" s="7" t="n">
        <v>3</v>
      </c>
      <c r="E5283" s="7" t="n">
        <v>-65.8099975585938</v>
      </c>
      <c r="F5283" s="7" t="n">
        <v>29.9099998474121</v>
      </c>
      <c r="G5283" s="7" t="n">
        <v>84.5</v>
      </c>
      <c r="H5283" s="7" t="n">
        <v>0</v>
      </c>
    </row>
    <row r="5284" spans="1:4">
      <c r="A5284" t="s">
        <v>4</v>
      </c>
      <c r="B5284" s="4" t="s">
        <v>5</v>
      </c>
      <c r="C5284" s="4" t="s">
        <v>13</v>
      </c>
      <c r="D5284" s="4" t="s">
        <v>13</v>
      </c>
      <c r="E5284" s="4" t="s">
        <v>28</v>
      </c>
      <c r="F5284" s="4" t="s">
        <v>28</v>
      </c>
      <c r="G5284" s="4" t="s">
        <v>28</v>
      </c>
      <c r="H5284" s="4" t="s">
        <v>10</v>
      </c>
      <c r="I5284" s="4" t="s">
        <v>13</v>
      </c>
    </row>
    <row r="5285" spans="1:4">
      <c r="A5285" t="n">
        <v>40340</v>
      </c>
      <c r="B5285" s="28" t="n">
        <v>45</v>
      </c>
      <c r="C5285" s="7" t="n">
        <v>4</v>
      </c>
      <c r="D5285" s="7" t="n">
        <v>3</v>
      </c>
      <c r="E5285" s="7" t="n">
        <v>7.09000015258789</v>
      </c>
      <c r="F5285" s="7" t="n">
        <v>9.52999973297119</v>
      </c>
      <c r="G5285" s="7" t="n">
        <v>0</v>
      </c>
      <c r="H5285" s="7" t="n">
        <v>0</v>
      </c>
      <c r="I5285" s="7" t="n">
        <v>0</v>
      </c>
    </row>
    <row r="5286" spans="1:4">
      <c r="A5286" t="s">
        <v>4</v>
      </c>
      <c r="B5286" s="4" t="s">
        <v>5</v>
      </c>
      <c r="C5286" s="4" t="s">
        <v>13</v>
      </c>
      <c r="D5286" s="4" t="s">
        <v>13</v>
      </c>
      <c r="E5286" s="4" t="s">
        <v>28</v>
      </c>
      <c r="F5286" s="4" t="s">
        <v>10</v>
      </c>
    </row>
    <row r="5287" spans="1:4">
      <c r="A5287" t="n">
        <v>40358</v>
      </c>
      <c r="B5287" s="28" t="n">
        <v>45</v>
      </c>
      <c r="C5287" s="7" t="n">
        <v>5</v>
      </c>
      <c r="D5287" s="7" t="n">
        <v>3</v>
      </c>
      <c r="E5287" s="7" t="n">
        <v>5.80000019073486</v>
      </c>
      <c r="F5287" s="7" t="n">
        <v>0</v>
      </c>
    </row>
    <row r="5288" spans="1:4">
      <c r="A5288" t="s">
        <v>4</v>
      </c>
      <c r="B5288" s="4" t="s">
        <v>5</v>
      </c>
      <c r="C5288" s="4" t="s">
        <v>13</v>
      </c>
      <c r="D5288" s="4" t="s">
        <v>13</v>
      </c>
      <c r="E5288" s="4" t="s">
        <v>28</v>
      </c>
      <c r="F5288" s="4" t="s">
        <v>10</v>
      </c>
    </row>
    <row r="5289" spans="1:4">
      <c r="A5289" t="n">
        <v>40367</v>
      </c>
      <c r="B5289" s="28" t="n">
        <v>45</v>
      </c>
      <c r="C5289" s="7" t="n">
        <v>11</v>
      </c>
      <c r="D5289" s="7" t="n">
        <v>3</v>
      </c>
      <c r="E5289" s="7" t="n">
        <v>40</v>
      </c>
      <c r="F5289" s="7" t="n">
        <v>0</v>
      </c>
    </row>
    <row r="5290" spans="1:4">
      <c r="A5290" t="s">
        <v>4</v>
      </c>
      <c r="B5290" s="4" t="s">
        <v>5</v>
      </c>
      <c r="C5290" s="4" t="s">
        <v>10</v>
      </c>
    </row>
    <row r="5291" spans="1:4">
      <c r="A5291" t="n">
        <v>40376</v>
      </c>
      <c r="B5291" s="37" t="n">
        <v>16</v>
      </c>
      <c r="C5291" s="7" t="n">
        <v>1000</v>
      </c>
    </row>
    <row r="5292" spans="1:4">
      <c r="A5292" t="s">
        <v>4</v>
      </c>
      <c r="B5292" s="4" t="s">
        <v>5</v>
      </c>
      <c r="C5292" s="4" t="s">
        <v>13</v>
      </c>
      <c r="D5292" s="4" t="s">
        <v>10</v>
      </c>
      <c r="E5292" s="4" t="s">
        <v>28</v>
      </c>
    </row>
    <row r="5293" spans="1:4">
      <c r="A5293" t="n">
        <v>40379</v>
      </c>
      <c r="B5293" s="34" t="n">
        <v>58</v>
      </c>
      <c r="C5293" s="7" t="n">
        <v>100</v>
      </c>
      <c r="D5293" s="7" t="n">
        <v>1000</v>
      </c>
      <c r="E5293" s="7" t="n">
        <v>1</v>
      </c>
    </row>
    <row r="5294" spans="1:4">
      <c r="A5294" t="s">
        <v>4</v>
      </c>
      <c r="B5294" s="4" t="s">
        <v>5</v>
      </c>
      <c r="C5294" s="4" t="s">
        <v>13</v>
      </c>
      <c r="D5294" s="4" t="s">
        <v>10</v>
      </c>
    </row>
    <row r="5295" spans="1:4">
      <c r="A5295" t="n">
        <v>40387</v>
      </c>
      <c r="B5295" s="34" t="n">
        <v>58</v>
      </c>
      <c r="C5295" s="7" t="n">
        <v>255</v>
      </c>
      <c r="D5295" s="7" t="n">
        <v>0</v>
      </c>
    </row>
    <row r="5296" spans="1:4">
      <c r="A5296" t="s">
        <v>4</v>
      </c>
      <c r="B5296" s="4" t="s">
        <v>5</v>
      </c>
      <c r="C5296" s="4" t="s">
        <v>13</v>
      </c>
      <c r="D5296" s="4" t="s">
        <v>10</v>
      </c>
      <c r="E5296" s="4" t="s">
        <v>28</v>
      </c>
    </row>
    <row r="5297" spans="1:9">
      <c r="A5297" t="n">
        <v>40391</v>
      </c>
      <c r="B5297" s="34" t="n">
        <v>58</v>
      </c>
      <c r="C5297" s="7" t="n">
        <v>0</v>
      </c>
      <c r="D5297" s="7" t="n">
        <v>300</v>
      </c>
      <c r="E5297" s="7" t="n">
        <v>0.300000011920929</v>
      </c>
    </row>
    <row r="5298" spans="1:9">
      <c r="A5298" t="s">
        <v>4</v>
      </c>
      <c r="B5298" s="4" t="s">
        <v>5</v>
      </c>
      <c r="C5298" s="4" t="s">
        <v>13</v>
      </c>
      <c r="D5298" s="4" t="s">
        <v>10</v>
      </c>
    </row>
    <row r="5299" spans="1:9">
      <c r="A5299" t="n">
        <v>40399</v>
      </c>
      <c r="B5299" s="34" t="n">
        <v>58</v>
      </c>
      <c r="C5299" s="7" t="n">
        <v>255</v>
      </c>
      <c r="D5299" s="7" t="n">
        <v>0</v>
      </c>
    </row>
    <row r="5300" spans="1:9">
      <c r="A5300" t="s">
        <v>4</v>
      </c>
      <c r="B5300" s="4" t="s">
        <v>5</v>
      </c>
      <c r="C5300" s="4" t="s">
        <v>10</v>
      </c>
    </row>
    <row r="5301" spans="1:9">
      <c r="A5301" t="n">
        <v>40403</v>
      </c>
      <c r="B5301" s="37" t="n">
        <v>16</v>
      </c>
      <c r="C5301" s="7" t="n">
        <v>500</v>
      </c>
    </row>
    <row r="5302" spans="1:9">
      <c r="A5302" t="s">
        <v>4</v>
      </c>
      <c r="B5302" s="4" t="s">
        <v>5</v>
      </c>
      <c r="C5302" s="4" t="s">
        <v>13</v>
      </c>
      <c r="D5302" s="4" t="s">
        <v>10</v>
      </c>
      <c r="E5302" s="4" t="s">
        <v>28</v>
      </c>
      <c r="F5302" s="4" t="s">
        <v>10</v>
      </c>
      <c r="G5302" s="4" t="s">
        <v>9</v>
      </c>
      <c r="H5302" s="4" t="s">
        <v>9</v>
      </c>
      <c r="I5302" s="4" t="s">
        <v>10</v>
      </c>
      <c r="J5302" s="4" t="s">
        <v>10</v>
      </c>
      <c r="K5302" s="4" t="s">
        <v>9</v>
      </c>
      <c r="L5302" s="4" t="s">
        <v>9</v>
      </c>
      <c r="M5302" s="4" t="s">
        <v>9</v>
      </c>
      <c r="N5302" s="4" t="s">
        <v>9</v>
      </c>
      <c r="O5302" s="4" t="s">
        <v>6</v>
      </c>
    </row>
    <row r="5303" spans="1:9">
      <c r="A5303" t="n">
        <v>40406</v>
      </c>
      <c r="B5303" s="15" t="n">
        <v>50</v>
      </c>
      <c r="C5303" s="7" t="n">
        <v>0</v>
      </c>
      <c r="D5303" s="7" t="n">
        <v>12105</v>
      </c>
      <c r="E5303" s="7" t="n">
        <v>1</v>
      </c>
      <c r="F5303" s="7" t="n">
        <v>0</v>
      </c>
      <c r="G5303" s="7" t="n">
        <v>0</v>
      </c>
      <c r="H5303" s="7" t="n">
        <v>0</v>
      </c>
      <c r="I5303" s="7" t="n">
        <v>0</v>
      </c>
      <c r="J5303" s="7" t="n">
        <v>65533</v>
      </c>
      <c r="K5303" s="7" t="n">
        <v>0</v>
      </c>
      <c r="L5303" s="7" t="n">
        <v>0</v>
      </c>
      <c r="M5303" s="7" t="n">
        <v>0</v>
      </c>
      <c r="N5303" s="7" t="n">
        <v>0</v>
      </c>
      <c r="O5303" s="7" t="s">
        <v>12</v>
      </c>
    </row>
    <row r="5304" spans="1:9">
      <c r="A5304" t="s">
        <v>4</v>
      </c>
      <c r="B5304" s="4" t="s">
        <v>5</v>
      </c>
      <c r="C5304" s="4" t="s">
        <v>13</v>
      </c>
      <c r="D5304" s="4" t="s">
        <v>10</v>
      </c>
      <c r="E5304" s="4" t="s">
        <v>10</v>
      </c>
      <c r="F5304" s="4" t="s">
        <v>10</v>
      </c>
      <c r="G5304" s="4" t="s">
        <v>10</v>
      </c>
      <c r="H5304" s="4" t="s">
        <v>13</v>
      </c>
    </row>
    <row r="5305" spans="1:9">
      <c r="A5305" t="n">
        <v>40445</v>
      </c>
      <c r="B5305" s="30" t="n">
        <v>25</v>
      </c>
      <c r="C5305" s="7" t="n">
        <v>5</v>
      </c>
      <c r="D5305" s="7" t="n">
        <v>65535</v>
      </c>
      <c r="E5305" s="7" t="n">
        <v>65535</v>
      </c>
      <c r="F5305" s="7" t="n">
        <v>65535</v>
      </c>
      <c r="G5305" s="7" t="n">
        <v>65535</v>
      </c>
      <c r="H5305" s="7" t="n">
        <v>0</v>
      </c>
    </row>
    <row r="5306" spans="1:9">
      <c r="A5306" t="s">
        <v>4</v>
      </c>
      <c r="B5306" s="4" t="s">
        <v>5</v>
      </c>
      <c r="C5306" s="4" t="s">
        <v>10</v>
      </c>
      <c r="D5306" s="4" t="s">
        <v>13</v>
      </c>
      <c r="E5306" s="4" t="s">
        <v>38</v>
      </c>
      <c r="F5306" s="4" t="s">
        <v>13</v>
      </c>
      <c r="G5306" s="4" t="s">
        <v>13</v>
      </c>
    </row>
    <row r="5307" spans="1:9">
      <c r="A5307" t="n">
        <v>40456</v>
      </c>
      <c r="B5307" s="31" t="n">
        <v>24</v>
      </c>
      <c r="C5307" s="7" t="n">
        <v>65533</v>
      </c>
      <c r="D5307" s="7" t="n">
        <v>11</v>
      </c>
      <c r="E5307" s="7" t="s">
        <v>357</v>
      </c>
      <c r="F5307" s="7" t="n">
        <v>2</v>
      </c>
      <c r="G5307" s="7" t="n">
        <v>0</v>
      </c>
    </row>
    <row r="5308" spans="1:9">
      <c r="A5308" t="s">
        <v>4</v>
      </c>
      <c r="B5308" s="4" t="s">
        <v>5</v>
      </c>
    </row>
    <row r="5309" spans="1:9">
      <c r="A5309" t="n">
        <v>40497</v>
      </c>
      <c r="B5309" s="32" t="n">
        <v>28</v>
      </c>
    </row>
    <row r="5310" spans="1:9">
      <c r="A5310" t="s">
        <v>4</v>
      </c>
      <c r="B5310" s="4" t="s">
        <v>5</v>
      </c>
      <c r="C5310" s="4" t="s">
        <v>13</v>
      </c>
    </row>
    <row r="5311" spans="1:9">
      <c r="A5311" t="n">
        <v>40498</v>
      </c>
      <c r="B5311" s="33" t="n">
        <v>27</v>
      </c>
      <c r="C5311" s="7" t="n">
        <v>0</v>
      </c>
    </row>
    <row r="5312" spans="1:9">
      <c r="A5312" t="s">
        <v>4</v>
      </c>
      <c r="B5312" s="4" t="s">
        <v>5</v>
      </c>
      <c r="C5312" s="4" t="s">
        <v>10</v>
      </c>
    </row>
    <row r="5313" spans="1:15">
      <c r="A5313" t="n">
        <v>40500</v>
      </c>
      <c r="B5313" s="37" t="n">
        <v>16</v>
      </c>
      <c r="C5313" s="7" t="n">
        <v>500</v>
      </c>
    </row>
    <row r="5314" spans="1:15">
      <c r="A5314" t="s">
        <v>4</v>
      </c>
      <c r="B5314" s="4" t="s">
        <v>5</v>
      </c>
      <c r="C5314" s="4" t="s">
        <v>13</v>
      </c>
      <c r="D5314" s="4" t="s">
        <v>10</v>
      </c>
      <c r="E5314" s="4" t="s">
        <v>10</v>
      </c>
      <c r="F5314" s="4" t="s">
        <v>10</v>
      </c>
      <c r="G5314" s="4" t="s">
        <v>10</v>
      </c>
      <c r="H5314" s="4" t="s">
        <v>13</v>
      </c>
    </row>
    <row r="5315" spans="1:15">
      <c r="A5315" t="n">
        <v>40503</v>
      </c>
      <c r="B5315" s="30" t="n">
        <v>25</v>
      </c>
      <c r="C5315" s="7" t="n">
        <v>5</v>
      </c>
      <c r="D5315" s="7" t="n">
        <v>65535</v>
      </c>
      <c r="E5315" s="7" t="n">
        <v>500</v>
      </c>
      <c r="F5315" s="7" t="n">
        <v>800</v>
      </c>
      <c r="G5315" s="7" t="n">
        <v>140</v>
      </c>
      <c r="H5315" s="7" t="n">
        <v>0</v>
      </c>
    </row>
    <row r="5316" spans="1:15">
      <c r="A5316" t="s">
        <v>4</v>
      </c>
      <c r="B5316" s="4" t="s">
        <v>5</v>
      </c>
      <c r="C5316" s="4" t="s">
        <v>10</v>
      </c>
      <c r="D5316" s="4" t="s">
        <v>13</v>
      </c>
      <c r="E5316" s="4" t="s">
        <v>38</v>
      </c>
      <c r="F5316" s="4" t="s">
        <v>13</v>
      </c>
      <c r="G5316" s="4" t="s">
        <v>13</v>
      </c>
      <c r="H5316" s="4" t="s">
        <v>13</v>
      </c>
      <c r="I5316" s="4" t="s">
        <v>38</v>
      </c>
      <c r="J5316" s="4" t="s">
        <v>13</v>
      </c>
      <c r="K5316" s="4" t="s">
        <v>13</v>
      </c>
    </row>
    <row r="5317" spans="1:15">
      <c r="A5317" t="n">
        <v>40514</v>
      </c>
      <c r="B5317" s="31" t="n">
        <v>24</v>
      </c>
      <c r="C5317" s="7" t="n">
        <v>65533</v>
      </c>
      <c r="D5317" s="7" t="n">
        <v>11</v>
      </c>
      <c r="E5317" s="7" t="s">
        <v>358</v>
      </c>
      <c r="F5317" s="7" t="n">
        <v>2</v>
      </c>
      <c r="G5317" s="7" t="n">
        <v>3</v>
      </c>
      <c r="H5317" s="7" t="n">
        <v>11</v>
      </c>
      <c r="I5317" s="7" t="s">
        <v>359</v>
      </c>
      <c r="J5317" s="7" t="n">
        <v>2</v>
      </c>
      <c r="K5317" s="7" t="n">
        <v>0</v>
      </c>
    </row>
    <row r="5318" spans="1:15">
      <c r="A5318" t="s">
        <v>4</v>
      </c>
      <c r="B5318" s="4" t="s">
        <v>5</v>
      </c>
    </row>
    <row r="5319" spans="1:15">
      <c r="A5319" t="n">
        <v>40785</v>
      </c>
      <c r="B5319" s="32" t="n">
        <v>28</v>
      </c>
    </row>
    <row r="5320" spans="1:15">
      <c r="A5320" t="s">
        <v>4</v>
      </c>
      <c r="B5320" s="4" t="s">
        <v>5</v>
      </c>
      <c r="C5320" s="4" t="s">
        <v>13</v>
      </c>
    </row>
    <row r="5321" spans="1:15">
      <c r="A5321" t="n">
        <v>40786</v>
      </c>
      <c r="B5321" s="33" t="n">
        <v>27</v>
      </c>
      <c r="C5321" s="7" t="n">
        <v>0</v>
      </c>
    </row>
    <row r="5322" spans="1:15">
      <c r="A5322" t="s">
        <v>4</v>
      </c>
      <c r="B5322" s="4" t="s">
        <v>5</v>
      </c>
      <c r="C5322" s="4" t="s">
        <v>13</v>
      </c>
    </row>
    <row r="5323" spans="1:15">
      <c r="A5323" t="n">
        <v>40788</v>
      </c>
      <c r="B5323" s="33" t="n">
        <v>27</v>
      </c>
      <c r="C5323" s="7" t="n">
        <v>1</v>
      </c>
    </row>
    <row r="5324" spans="1:15">
      <c r="A5324" t="s">
        <v>4</v>
      </c>
      <c r="B5324" s="4" t="s">
        <v>5</v>
      </c>
      <c r="C5324" s="4" t="s">
        <v>13</v>
      </c>
      <c r="D5324" s="4" t="s">
        <v>10</v>
      </c>
      <c r="E5324" s="4" t="s">
        <v>10</v>
      </c>
      <c r="F5324" s="4" t="s">
        <v>10</v>
      </c>
      <c r="G5324" s="4" t="s">
        <v>10</v>
      </c>
      <c r="H5324" s="4" t="s">
        <v>13</v>
      </c>
    </row>
    <row r="5325" spans="1:15">
      <c r="A5325" t="n">
        <v>40790</v>
      </c>
      <c r="B5325" s="30" t="n">
        <v>25</v>
      </c>
      <c r="C5325" s="7" t="n">
        <v>5</v>
      </c>
      <c r="D5325" s="7" t="n">
        <v>65535</v>
      </c>
      <c r="E5325" s="7" t="n">
        <v>65535</v>
      </c>
      <c r="F5325" s="7" t="n">
        <v>65535</v>
      </c>
      <c r="G5325" s="7" t="n">
        <v>65535</v>
      </c>
      <c r="H5325" s="7" t="n">
        <v>0</v>
      </c>
    </row>
    <row r="5326" spans="1:15">
      <c r="A5326" t="s">
        <v>4</v>
      </c>
      <c r="B5326" s="4" t="s">
        <v>5</v>
      </c>
      <c r="C5326" s="4" t="s">
        <v>13</v>
      </c>
      <c r="D5326" s="4" t="s">
        <v>10</v>
      </c>
      <c r="E5326" s="4" t="s">
        <v>13</v>
      </c>
      <c r="F5326" s="4" t="s">
        <v>13</v>
      </c>
      <c r="G5326" s="4" t="s">
        <v>27</v>
      </c>
    </row>
    <row r="5327" spans="1:15">
      <c r="A5327" t="n">
        <v>40801</v>
      </c>
      <c r="B5327" s="13" t="n">
        <v>5</v>
      </c>
      <c r="C5327" s="7" t="n">
        <v>30</v>
      </c>
      <c r="D5327" s="7" t="n">
        <v>6403</v>
      </c>
      <c r="E5327" s="7" t="n">
        <v>8</v>
      </c>
      <c r="F5327" s="7" t="n">
        <v>1</v>
      </c>
      <c r="G5327" s="14" t="n">
        <f t="normal" ca="1">A5343</f>
        <v>0</v>
      </c>
    </row>
    <row r="5328" spans="1:15">
      <c r="A5328" t="s">
        <v>4</v>
      </c>
      <c r="B5328" s="4" t="s">
        <v>5</v>
      </c>
      <c r="C5328" s="4" t="s">
        <v>10</v>
      </c>
    </row>
    <row r="5329" spans="1:11">
      <c r="A5329" t="n">
        <v>40811</v>
      </c>
      <c r="B5329" s="37" t="n">
        <v>16</v>
      </c>
      <c r="C5329" s="7" t="n">
        <v>500</v>
      </c>
    </row>
    <row r="5330" spans="1:11">
      <c r="A5330" t="s">
        <v>4</v>
      </c>
      <c r="B5330" s="4" t="s">
        <v>5</v>
      </c>
      <c r="C5330" s="4" t="s">
        <v>13</v>
      </c>
      <c r="D5330" s="4" t="s">
        <v>13</v>
      </c>
      <c r="E5330" s="4" t="s">
        <v>13</v>
      </c>
      <c r="F5330" s="4" t="s">
        <v>28</v>
      </c>
      <c r="G5330" s="4" t="s">
        <v>28</v>
      </c>
      <c r="H5330" s="4" t="s">
        <v>28</v>
      </c>
      <c r="I5330" s="4" t="s">
        <v>28</v>
      </c>
      <c r="J5330" s="4" t="s">
        <v>28</v>
      </c>
    </row>
    <row r="5331" spans="1:11">
      <c r="A5331" t="n">
        <v>40814</v>
      </c>
      <c r="B5331" s="54" t="n">
        <v>76</v>
      </c>
      <c r="C5331" s="7" t="n">
        <v>0</v>
      </c>
      <c r="D5331" s="7" t="n">
        <v>3</v>
      </c>
      <c r="E5331" s="7" t="n">
        <v>0</v>
      </c>
      <c r="F5331" s="7" t="n">
        <v>1</v>
      </c>
      <c r="G5331" s="7" t="n">
        <v>1</v>
      </c>
      <c r="H5331" s="7" t="n">
        <v>1</v>
      </c>
      <c r="I5331" s="7" t="n">
        <v>1</v>
      </c>
      <c r="J5331" s="7" t="n">
        <v>1000</v>
      </c>
    </row>
    <row r="5332" spans="1:11">
      <c r="A5332" t="s">
        <v>4</v>
      </c>
      <c r="B5332" s="4" t="s">
        <v>5</v>
      </c>
      <c r="C5332" s="4" t="s">
        <v>13</v>
      </c>
      <c r="D5332" s="4" t="s">
        <v>13</v>
      </c>
    </row>
    <row r="5333" spans="1:11">
      <c r="A5333" t="n">
        <v>40838</v>
      </c>
      <c r="B5333" s="57" t="n">
        <v>77</v>
      </c>
      <c r="C5333" s="7" t="n">
        <v>0</v>
      </c>
      <c r="D5333" s="7" t="n">
        <v>3</v>
      </c>
    </row>
    <row r="5334" spans="1:11">
      <c r="A5334" t="s">
        <v>4</v>
      </c>
      <c r="B5334" s="4" t="s">
        <v>5</v>
      </c>
    </row>
    <row r="5335" spans="1:11">
      <c r="A5335" t="n">
        <v>40841</v>
      </c>
      <c r="B5335" s="81" t="n">
        <v>88</v>
      </c>
    </row>
    <row r="5336" spans="1:11">
      <c r="A5336" t="s">
        <v>4</v>
      </c>
      <c r="B5336" s="4" t="s">
        <v>5</v>
      </c>
      <c r="C5336" s="4" t="s">
        <v>13</v>
      </c>
      <c r="D5336" s="4" t="s">
        <v>13</v>
      </c>
      <c r="E5336" s="4" t="s">
        <v>13</v>
      </c>
      <c r="F5336" s="4" t="s">
        <v>28</v>
      </c>
      <c r="G5336" s="4" t="s">
        <v>28</v>
      </c>
      <c r="H5336" s="4" t="s">
        <v>28</v>
      </c>
      <c r="I5336" s="4" t="s">
        <v>28</v>
      </c>
      <c r="J5336" s="4" t="s">
        <v>28</v>
      </c>
    </row>
    <row r="5337" spans="1:11">
      <c r="A5337" t="n">
        <v>40842</v>
      </c>
      <c r="B5337" s="54" t="n">
        <v>76</v>
      </c>
      <c r="C5337" s="7" t="n">
        <v>0</v>
      </c>
      <c r="D5337" s="7" t="n">
        <v>3</v>
      </c>
      <c r="E5337" s="7" t="n">
        <v>0</v>
      </c>
      <c r="F5337" s="7" t="n">
        <v>1</v>
      </c>
      <c r="G5337" s="7" t="n">
        <v>1</v>
      </c>
      <c r="H5337" s="7" t="n">
        <v>1</v>
      </c>
      <c r="I5337" s="7" t="n">
        <v>0</v>
      </c>
      <c r="J5337" s="7" t="n">
        <v>1000</v>
      </c>
    </row>
    <row r="5338" spans="1:11">
      <c r="A5338" t="s">
        <v>4</v>
      </c>
      <c r="B5338" s="4" t="s">
        <v>5</v>
      </c>
      <c r="C5338" s="4" t="s">
        <v>13</v>
      </c>
      <c r="D5338" s="4" t="s">
        <v>13</v>
      </c>
    </row>
    <row r="5339" spans="1:11">
      <c r="A5339" t="n">
        <v>40866</v>
      </c>
      <c r="B5339" s="57" t="n">
        <v>77</v>
      </c>
      <c r="C5339" s="7" t="n">
        <v>0</v>
      </c>
      <c r="D5339" s="7" t="n">
        <v>3</v>
      </c>
    </row>
    <row r="5340" spans="1:11">
      <c r="A5340" t="s">
        <v>4</v>
      </c>
      <c r="B5340" s="4" t="s">
        <v>5</v>
      </c>
      <c r="C5340" s="4" t="s">
        <v>27</v>
      </c>
    </row>
    <row r="5341" spans="1:11">
      <c r="A5341" t="n">
        <v>40869</v>
      </c>
      <c r="B5341" s="17" t="n">
        <v>3</v>
      </c>
      <c r="C5341" s="14" t="n">
        <f t="normal" ca="1">A5343</f>
        <v>0</v>
      </c>
    </row>
    <row r="5342" spans="1:11">
      <c r="A5342" t="s">
        <v>4</v>
      </c>
      <c r="B5342" s="4" t="s">
        <v>5</v>
      </c>
      <c r="C5342" s="4" t="s">
        <v>10</v>
      </c>
    </row>
    <row r="5343" spans="1:11">
      <c r="A5343" t="n">
        <v>40874</v>
      </c>
      <c r="B5343" s="37" t="n">
        <v>16</v>
      </c>
      <c r="C5343" s="7" t="n">
        <v>500</v>
      </c>
    </row>
    <row r="5344" spans="1:11">
      <c r="A5344" t="s">
        <v>4</v>
      </c>
      <c r="B5344" s="4" t="s">
        <v>5</v>
      </c>
      <c r="C5344" s="4" t="s">
        <v>13</v>
      </c>
      <c r="D5344" s="4" t="s">
        <v>10</v>
      </c>
      <c r="E5344" s="4" t="s">
        <v>28</v>
      </c>
      <c r="F5344" s="4" t="s">
        <v>10</v>
      </c>
      <c r="G5344" s="4" t="s">
        <v>9</v>
      </c>
      <c r="H5344" s="4" t="s">
        <v>9</v>
      </c>
      <c r="I5344" s="4" t="s">
        <v>10</v>
      </c>
      <c r="J5344" s="4" t="s">
        <v>10</v>
      </c>
      <c r="K5344" s="4" t="s">
        <v>9</v>
      </c>
      <c r="L5344" s="4" t="s">
        <v>9</v>
      </c>
      <c r="M5344" s="4" t="s">
        <v>9</v>
      </c>
      <c r="N5344" s="4" t="s">
        <v>9</v>
      </c>
      <c r="O5344" s="4" t="s">
        <v>6</v>
      </c>
    </row>
    <row r="5345" spans="1:15">
      <c r="A5345" t="n">
        <v>40877</v>
      </c>
      <c r="B5345" s="15" t="n">
        <v>50</v>
      </c>
      <c r="C5345" s="7" t="n">
        <v>0</v>
      </c>
      <c r="D5345" s="7" t="n">
        <v>12105</v>
      </c>
      <c r="E5345" s="7" t="n">
        <v>1</v>
      </c>
      <c r="F5345" s="7" t="n">
        <v>0</v>
      </c>
      <c r="G5345" s="7" t="n">
        <v>0</v>
      </c>
      <c r="H5345" s="7" t="n">
        <v>0</v>
      </c>
      <c r="I5345" s="7" t="n">
        <v>0</v>
      </c>
      <c r="J5345" s="7" t="n">
        <v>65533</v>
      </c>
      <c r="K5345" s="7" t="n">
        <v>0</v>
      </c>
      <c r="L5345" s="7" t="n">
        <v>0</v>
      </c>
      <c r="M5345" s="7" t="n">
        <v>0</v>
      </c>
      <c r="N5345" s="7" t="n">
        <v>0</v>
      </c>
      <c r="O5345" s="7" t="s">
        <v>12</v>
      </c>
    </row>
    <row r="5346" spans="1:15">
      <c r="A5346" t="s">
        <v>4</v>
      </c>
      <c r="B5346" s="4" t="s">
        <v>5</v>
      </c>
      <c r="C5346" s="4" t="s">
        <v>13</v>
      </c>
      <c r="D5346" s="4" t="s">
        <v>10</v>
      </c>
      <c r="E5346" s="4" t="s">
        <v>10</v>
      </c>
      <c r="F5346" s="4" t="s">
        <v>10</v>
      </c>
      <c r="G5346" s="4" t="s">
        <v>10</v>
      </c>
      <c r="H5346" s="4" t="s">
        <v>13</v>
      </c>
    </row>
    <row r="5347" spans="1:15">
      <c r="A5347" t="n">
        <v>40916</v>
      </c>
      <c r="B5347" s="30" t="n">
        <v>25</v>
      </c>
      <c r="C5347" s="7" t="n">
        <v>5</v>
      </c>
      <c r="D5347" s="7" t="n">
        <v>65535</v>
      </c>
      <c r="E5347" s="7" t="n">
        <v>65535</v>
      </c>
      <c r="F5347" s="7" t="n">
        <v>65535</v>
      </c>
      <c r="G5347" s="7" t="n">
        <v>65535</v>
      </c>
      <c r="H5347" s="7" t="n">
        <v>0</v>
      </c>
    </row>
    <row r="5348" spans="1:15">
      <c r="A5348" t="s">
        <v>4</v>
      </c>
      <c r="B5348" s="4" t="s">
        <v>5</v>
      </c>
      <c r="C5348" s="4" t="s">
        <v>10</v>
      </c>
      <c r="D5348" s="4" t="s">
        <v>13</v>
      </c>
      <c r="E5348" s="4" t="s">
        <v>38</v>
      </c>
      <c r="F5348" s="4" t="s">
        <v>13</v>
      </c>
      <c r="G5348" s="4" t="s">
        <v>13</v>
      </c>
    </row>
    <row r="5349" spans="1:15">
      <c r="A5349" t="n">
        <v>40927</v>
      </c>
      <c r="B5349" s="31" t="n">
        <v>24</v>
      </c>
      <c r="C5349" s="7" t="n">
        <v>65533</v>
      </c>
      <c r="D5349" s="7" t="n">
        <v>11</v>
      </c>
      <c r="E5349" s="7" t="s">
        <v>360</v>
      </c>
      <c r="F5349" s="7" t="n">
        <v>2</v>
      </c>
      <c r="G5349" s="7" t="n">
        <v>0</v>
      </c>
    </row>
    <row r="5350" spans="1:15">
      <c r="A5350" t="s">
        <v>4</v>
      </c>
      <c r="B5350" s="4" t="s">
        <v>5</v>
      </c>
    </row>
    <row r="5351" spans="1:15">
      <c r="A5351" t="n">
        <v>40974</v>
      </c>
      <c r="B5351" s="32" t="n">
        <v>28</v>
      </c>
    </row>
    <row r="5352" spans="1:15">
      <c r="A5352" t="s">
        <v>4</v>
      </c>
      <c r="B5352" s="4" t="s">
        <v>5</v>
      </c>
      <c r="C5352" s="4" t="s">
        <v>13</v>
      </c>
    </row>
    <row r="5353" spans="1:15">
      <c r="A5353" t="n">
        <v>40975</v>
      </c>
      <c r="B5353" s="33" t="n">
        <v>27</v>
      </c>
      <c r="C5353" s="7" t="n">
        <v>0</v>
      </c>
    </row>
    <row r="5354" spans="1:15">
      <c r="A5354" t="s">
        <v>4</v>
      </c>
      <c r="B5354" s="4" t="s">
        <v>5</v>
      </c>
      <c r="C5354" s="4" t="s">
        <v>10</v>
      </c>
    </row>
    <row r="5355" spans="1:15">
      <c r="A5355" t="n">
        <v>40977</v>
      </c>
      <c r="B5355" s="37" t="n">
        <v>16</v>
      </c>
      <c r="C5355" s="7" t="n">
        <v>500</v>
      </c>
    </row>
    <row r="5356" spans="1:15">
      <c r="A5356" t="s">
        <v>4</v>
      </c>
      <c r="B5356" s="4" t="s">
        <v>5</v>
      </c>
      <c r="C5356" s="4" t="s">
        <v>13</v>
      </c>
      <c r="D5356" s="4" t="s">
        <v>10</v>
      </c>
      <c r="E5356" s="4" t="s">
        <v>10</v>
      </c>
      <c r="F5356" s="4" t="s">
        <v>10</v>
      </c>
      <c r="G5356" s="4" t="s">
        <v>10</v>
      </c>
      <c r="H5356" s="4" t="s">
        <v>13</v>
      </c>
    </row>
    <row r="5357" spans="1:15">
      <c r="A5357" t="n">
        <v>40980</v>
      </c>
      <c r="B5357" s="30" t="n">
        <v>25</v>
      </c>
      <c r="C5357" s="7" t="n">
        <v>5</v>
      </c>
      <c r="D5357" s="7" t="n">
        <v>65535</v>
      </c>
      <c r="E5357" s="7" t="n">
        <v>500</v>
      </c>
      <c r="F5357" s="7" t="n">
        <v>800</v>
      </c>
      <c r="G5357" s="7" t="n">
        <v>140</v>
      </c>
      <c r="H5357" s="7" t="n">
        <v>0</v>
      </c>
    </row>
    <row r="5358" spans="1:15">
      <c r="A5358" t="s">
        <v>4</v>
      </c>
      <c r="B5358" s="4" t="s">
        <v>5</v>
      </c>
      <c r="C5358" s="4" t="s">
        <v>10</v>
      </c>
      <c r="D5358" s="4" t="s">
        <v>13</v>
      </c>
      <c r="E5358" s="4" t="s">
        <v>38</v>
      </c>
      <c r="F5358" s="4" t="s">
        <v>13</v>
      </c>
      <c r="G5358" s="4" t="s">
        <v>13</v>
      </c>
    </row>
    <row r="5359" spans="1:15">
      <c r="A5359" t="n">
        <v>40991</v>
      </c>
      <c r="B5359" s="31" t="n">
        <v>24</v>
      </c>
      <c r="C5359" s="7" t="n">
        <v>65533</v>
      </c>
      <c r="D5359" s="7" t="n">
        <v>11</v>
      </c>
      <c r="E5359" s="7" t="s">
        <v>361</v>
      </c>
      <c r="F5359" s="7" t="n">
        <v>2</v>
      </c>
      <c r="G5359" s="7" t="n">
        <v>0</v>
      </c>
    </row>
    <row r="5360" spans="1:15">
      <c r="A5360" t="s">
        <v>4</v>
      </c>
      <c r="B5360" s="4" t="s">
        <v>5</v>
      </c>
    </row>
    <row r="5361" spans="1:15">
      <c r="A5361" t="n">
        <v>41120</v>
      </c>
      <c r="B5361" s="32" t="n">
        <v>28</v>
      </c>
    </row>
    <row r="5362" spans="1:15">
      <c r="A5362" t="s">
        <v>4</v>
      </c>
      <c r="B5362" s="4" t="s">
        <v>5</v>
      </c>
      <c r="C5362" s="4" t="s">
        <v>13</v>
      </c>
    </row>
    <row r="5363" spans="1:15">
      <c r="A5363" t="n">
        <v>41121</v>
      </c>
      <c r="B5363" s="33" t="n">
        <v>27</v>
      </c>
      <c r="C5363" s="7" t="n">
        <v>0</v>
      </c>
    </row>
    <row r="5364" spans="1:15">
      <c r="A5364" t="s">
        <v>4</v>
      </c>
      <c r="B5364" s="4" t="s">
        <v>5</v>
      </c>
      <c r="C5364" s="4" t="s">
        <v>13</v>
      </c>
    </row>
    <row r="5365" spans="1:15">
      <c r="A5365" t="n">
        <v>41123</v>
      </c>
      <c r="B5365" s="33" t="n">
        <v>27</v>
      </c>
      <c r="C5365" s="7" t="n">
        <v>1</v>
      </c>
    </row>
    <row r="5366" spans="1:15">
      <c r="A5366" t="s">
        <v>4</v>
      </c>
      <c r="B5366" s="4" t="s">
        <v>5</v>
      </c>
      <c r="C5366" s="4" t="s">
        <v>13</v>
      </c>
      <c r="D5366" s="4" t="s">
        <v>10</v>
      </c>
      <c r="E5366" s="4" t="s">
        <v>10</v>
      </c>
      <c r="F5366" s="4" t="s">
        <v>10</v>
      </c>
      <c r="G5366" s="4" t="s">
        <v>10</v>
      </c>
      <c r="H5366" s="4" t="s">
        <v>13</v>
      </c>
    </row>
    <row r="5367" spans="1:15">
      <c r="A5367" t="n">
        <v>41125</v>
      </c>
      <c r="B5367" s="30" t="n">
        <v>25</v>
      </c>
      <c r="C5367" s="7" t="n">
        <v>5</v>
      </c>
      <c r="D5367" s="7" t="n">
        <v>65535</v>
      </c>
      <c r="E5367" s="7" t="n">
        <v>65535</v>
      </c>
      <c r="F5367" s="7" t="n">
        <v>65535</v>
      </c>
      <c r="G5367" s="7" t="n">
        <v>65535</v>
      </c>
      <c r="H5367" s="7" t="n">
        <v>0</v>
      </c>
    </row>
    <row r="5368" spans="1:15">
      <c r="A5368" t="s">
        <v>4</v>
      </c>
      <c r="B5368" s="4" t="s">
        <v>5</v>
      </c>
      <c r="C5368" s="4" t="s">
        <v>10</v>
      </c>
    </row>
    <row r="5369" spans="1:15">
      <c r="A5369" t="n">
        <v>41136</v>
      </c>
      <c r="B5369" s="37" t="n">
        <v>16</v>
      </c>
      <c r="C5369" s="7" t="n">
        <v>500</v>
      </c>
    </row>
    <row r="5370" spans="1:15">
      <c r="A5370" t="s">
        <v>4</v>
      </c>
      <c r="B5370" s="4" t="s">
        <v>5</v>
      </c>
      <c r="C5370" s="4" t="s">
        <v>13</v>
      </c>
      <c r="D5370" s="4" t="s">
        <v>10</v>
      </c>
      <c r="E5370" s="4" t="s">
        <v>28</v>
      </c>
    </row>
    <row r="5371" spans="1:15">
      <c r="A5371" t="n">
        <v>41139</v>
      </c>
      <c r="B5371" s="34" t="n">
        <v>58</v>
      </c>
      <c r="C5371" s="7" t="n">
        <v>100</v>
      </c>
      <c r="D5371" s="7" t="n">
        <v>300</v>
      </c>
      <c r="E5371" s="7" t="n">
        <v>0.300000011920929</v>
      </c>
    </row>
    <row r="5372" spans="1:15">
      <c r="A5372" t="s">
        <v>4</v>
      </c>
      <c r="B5372" s="4" t="s">
        <v>5</v>
      </c>
      <c r="C5372" s="4" t="s">
        <v>13</v>
      </c>
      <c r="D5372" s="4" t="s">
        <v>10</v>
      </c>
    </row>
    <row r="5373" spans="1:15">
      <c r="A5373" t="n">
        <v>41147</v>
      </c>
      <c r="B5373" s="34" t="n">
        <v>58</v>
      </c>
      <c r="C5373" s="7" t="n">
        <v>255</v>
      </c>
      <c r="D5373" s="7" t="n">
        <v>0</v>
      </c>
    </row>
    <row r="5374" spans="1:15">
      <c r="A5374" t="s">
        <v>4</v>
      </c>
      <c r="B5374" s="4" t="s">
        <v>5</v>
      </c>
      <c r="C5374" s="4" t="s">
        <v>13</v>
      </c>
    </row>
    <row r="5375" spans="1:15">
      <c r="A5375" t="n">
        <v>41151</v>
      </c>
      <c r="B5375" s="67" t="n">
        <v>78</v>
      </c>
      <c r="C5375" s="7" t="n">
        <v>255</v>
      </c>
    </row>
    <row r="5376" spans="1:15">
      <c r="A5376" t="s">
        <v>4</v>
      </c>
      <c r="B5376" s="4" t="s">
        <v>5</v>
      </c>
      <c r="C5376" s="4" t="s">
        <v>13</v>
      </c>
    </row>
    <row r="5377" spans="1:8">
      <c r="A5377" t="n">
        <v>41153</v>
      </c>
      <c r="B5377" s="41" t="n">
        <v>23</v>
      </c>
      <c r="C5377" s="7" t="n">
        <v>0</v>
      </c>
    </row>
    <row r="5378" spans="1:8">
      <c r="A5378" t="s">
        <v>4</v>
      </c>
      <c r="B5378" s="4" t="s">
        <v>5</v>
      </c>
      <c r="C5378" s="4" t="s">
        <v>10</v>
      </c>
      <c r="D5378" s="4" t="s">
        <v>9</v>
      </c>
    </row>
    <row r="5379" spans="1:8">
      <c r="A5379" t="n">
        <v>41155</v>
      </c>
      <c r="B5379" s="63" t="n">
        <v>44</v>
      </c>
      <c r="C5379" s="7" t="n">
        <v>122</v>
      </c>
      <c r="D5379" s="7" t="n">
        <v>128</v>
      </c>
    </row>
    <row r="5380" spans="1:8">
      <c r="A5380" t="s">
        <v>4</v>
      </c>
      <c r="B5380" s="4" t="s">
        <v>5</v>
      </c>
      <c r="C5380" s="4" t="s">
        <v>10</v>
      </c>
      <c r="D5380" s="4" t="s">
        <v>28</v>
      </c>
      <c r="E5380" s="4" t="s">
        <v>28</v>
      </c>
      <c r="F5380" s="4" t="s">
        <v>28</v>
      </c>
      <c r="G5380" s="4" t="s">
        <v>28</v>
      </c>
    </row>
    <row r="5381" spans="1:8">
      <c r="A5381" t="n">
        <v>41162</v>
      </c>
      <c r="B5381" s="26" t="n">
        <v>46</v>
      </c>
      <c r="C5381" s="7" t="n">
        <v>122</v>
      </c>
      <c r="D5381" s="7" t="n">
        <v>-64.3000030517578</v>
      </c>
      <c r="E5381" s="7" t="n">
        <v>29.3999996185303</v>
      </c>
      <c r="F5381" s="7" t="n">
        <v>89.0999984741211</v>
      </c>
      <c r="G5381" s="7" t="n">
        <v>-169.5</v>
      </c>
    </row>
    <row r="5382" spans="1:8">
      <c r="A5382" t="s">
        <v>4</v>
      </c>
      <c r="B5382" s="4" t="s">
        <v>5</v>
      </c>
    </row>
    <row r="5383" spans="1:8">
      <c r="A5383" t="n">
        <v>41181</v>
      </c>
      <c r="B5383" s="5" t="n">
        <v>1</v>
      </c>
    </row>
    <row r="5384" spans="1:8" s="3" customFormat="1" customHeight="0">
      <c r="A5384" s="3" t="s">
        <v>2</v>
      </c>
      <c r="B5384" s="3" t="s">
        <v>362</v>
      </c>
    </row>
    <row r="5385" spans="1:8">
      <c r="A5385" t="s">
        <v>4</v>
      </c>
      <c r="B5385" s="4" t="s">
        <v>5</v>
      </c>
      <c r="C5385" s="4" t="s">
        <v>13</v>
      </c>
      <c r="D5385" s="4" t="s">
        <v>10</v>
      </c>
      <c r="E5385" s="4" t="s">
        <v>13</v>
      </c>
      <c r="F5385" s="4" t="s">
        <v>13</v>
      </c>
      <c r="G5385" s="4" t="s">
        <v>27</v>
      </c>
    </row>
    <row r="5386" spans="1:8">
      <c r="A5386" t="n">
        <v>41184</v>
      </c>
      <c r="B5386" s="13" t="n">
        <v>5</v>
      </c>
      <c r="C5386" s="7" t="n">
        <v>30</v>
      </c>
      <c r="D5386" s="7" t="n">
        <v>6403</v>
      </c>
      <c r="E5386" s="7" t="n">
        <v>8</v>
      </c>
      <c r="F5386" s="7" t="n">
        <v>1</v>
      </c>
      <c r="G5386" s="14" t="n">
        <f t="normal" ca="1">A5424</f>
        <v>0</v>
      </c>
    </row>
    <row r="5387" spans="1:8">
      <c r="A5387" t="s">
        <v>4</v>
      </c>
      <c r="B5387" s="4" t="s">
        <v>5</v>
      </c>
      <c r="C5387" s="4" t="s">
        <v>10</v>
      </c>
    </row>
    <row r="5388" spans="1:8">
      <c r="A5388" t="n">
        <v>41194</v>
      </c>
      <c r="B5388" s="76" t="n">
        <v>143</v>
      </c>
      <c r="C5388" s="7" t="n">
        <v>3</v>
      </c>
    </row>
    <row r="5389" spans="1:8">
      <c r="A5389" t="s">
        <v>4</v>
      </c>
      <c r="B5389" s="4" t="s">
        <v>5</v>
      </c>
      <c r="C5389" s="4" t="s">
        <v>13</v>
      </c>
      <c r="D5389" s="4" t="s">
        <v>10</v>
      </c>
      <c r="E5389" s="4" t="s">
        <v>10</v>
      </c>
      <c r="F5389" s="4" t="s">
        <v>10</v>
      </c>
      <c r="G5389" s="4" t="s">
        <v>10</v>
      </c>
      <c r="H5389" s="4" t="s">
        <v>10</v>
      </c>
      <c r="I5389" s="4" t="s">
        <v>10</v>
      </c>
      <c r="J5389" s="4" t="s">
        <v>10</v>
      </c>
      <c r="K5389" s="4" t="s">
        <v>10</v>
      </c>
      <c r="L5389" s="4" t="s">
        <v>10</v>
      </c>
      <c r="M5389" s="4" t="s">
        <v>10</v>
      </c>
      <c r="N5389" s="4" t="s">
        <v>9</v>
      </c>
      <c r="O5389" s="4" t="s">
        <v>9</v>
      </c>
      <c r="P5389" s="4" t="s">
        <v>9</v>
      </c>
      <c r="Q5389" s="4" t="s">
        <v>9</v>
      </c>
      <c r="R5389" s="4" t="s">
        <v>13</v>
      </c>
      <c r="S5389" s="4" t="s">
        <v>6</v>
      </c>
    </row>
    <row r="5390" spans="1:8">
      <c r="A5390" t="n">
        <v>41197</v>
      </c>
      <c r="B5390" s="53" t="n">
        <v>75</v>
      </c>
      <c r="C5390" s="7" t="n">
        <v>0</v>
      </c>
      <c r="D5390" s="7" t="n">
        <v>0</v>
      </c>
      <c r="E5390" s="7" t="n">
        <v>0</v>
      </c>
      <c r="F5390" s="7" t="n">
        <v>1024</v>
      </c>
      <c r="G5390" s="7" t="n">
        <v>720</v>
      </c>
      <c r="H5390" s="7" t="n">
        <v>226</v>
      </c>
      <c r="I5390" s="7" t="n">
        <v>40</v>
      </c>
      <c r="J5390" s="7" t="n">
        <v>0</v>
      </c>
      <c r="K5390" s="7" t="n">
        <v>0</v>
      </c>
      <c r="L5390" s="7" t="n">
        <v>1024</v>
      </c>
      <c r="M5390" s="7" t="n">
        <v>720</v>
      </c>
      <c r="N5390" s="7" t="n">
        <v>1065353216</v>
      </c>
      <c r="O5390" s="7" t="n">
        <v>1065353216</v>
      </c>
      <c r="P5390" s="7" t="n">
        <v>1065353216</v>
      </c>
      <c r="Q5390" s="7" t="n">
        <v>0</v>
      </c>
      <c r="R5390" s="7" t="n">
        <v>1</v>
      </c>
      <c r="S5390" s="7" t="s">
        <v>363</v>
      </c>
    </row>
    <row r="5391" spans="1:8">
      <c r="A5391" t="s">
        <v>4</v>
      </c>
      <c r="B5391" s="4" t="s">
        <v>5</v>
      </c>
      <c r="C5391" s="4" t="s">
        <v>13</v>
      </c>
      <c r="D5391" s="4" t="s">
        <v>10</v>
      </c>
      <c r="E5391" s="4" t="s">
        <v>28</v>
      </c>
    </row>
    <row r="5392" spans="1:8">
      <c r="A5392" t="n">
        <v>41251</v>
      </c>
      <c r="B5392" s="34" t="n">
        <v>58</v>
      </c>
      <c r="C5392" s="7" t="n">
        <v>100</v>
      </c>
      <c r="D5392" s="7" t="n">
        <v>1000</v>
      </c>
      <c r="E5392" s="7" t="n">
        <v>1</v>
      </c>
    </row>
    <row r="5393" spans="1:19">
      <c r="A5393" t="s">
        <v>4</v>
      </c>
      <c r="B5393" s="4" t="s">
        <v>5</v>
      </c>
      <c r="C5393" s="4" t="s">
        <v>13</v>
      </c>
      <c r="D5393" s="4" t="s">
        <v>10</v>
      </c>
    </row>
    <row r="5394" spans="1:19">
      <c r="A5394" t="n">
        <v>41259</v>
      </c>
      <c r="B5394" s="34" t="n">
        <v>58</v>
      </c>
      <c r="C5394" s="7" t="n">
        <v>255</v>
      </c>
      <c r="D5394" s="7" t="n">
        <v>0</v>
      </c>
    </row>
    <row r="5395" spans="1:19">
      <c r="A5395" t="s">
        <v>4</v>
      </c>
      <c r="B5395" s="4" t="s">
        <v>5</v>
      </c>
      <c r="C5395" s="4" t="s">
        <v>13</v>
      </c>
      <c r="D5395" s="4" t="s">
        <v>10</v>
      </c>
      <c r="E5395" s="4" t="s">
        <v>28</v>
      </c>
    </row>
    <row r="5396" spans="1:19">
      <c r="A5396" t="n">
        <v>41263</v>
      </c>
      <c r="B5396" s="34" t="n">
        <v>58</v>
      </c>
      <c r="C5396" s="7" t="n">
        <v>0</v>
      </c>
      <c r="D5396" s="7" t="n">
        <v>300</v>
      </c>
      <c r="E5396" s="7" t="n">
        <v>0.300000011920929</v>
      </c>
    </row>
    <row r="5397" spans="1:19">
      <c r="A5397" t="s">
        <v>4</v>
      </c>
      <c r="B5397" s="4" t="s">
        <v>5</v>
      </c>
      <c r="C5397" s="4" t="s">
        <v>13</v>
      </c>
      <c r="D5397" s="4" t="s">
        <v>10</v>
      </c>
    </row>
    <row r="5398" spans="1:19">
      <c r="A5398" t="n">
        <v>41271</v>
      </c>
      <c r="B5398" s="34" t="n">
        <v>58</v>
      </c>
      <c r="C5398" s="7" t="n">
        <v>255</v>
      </c>
      <c r="D5398" s="7" t="n">
        <v>0</v>
      </c>
    </row>
    <row r="5399" spans="1:19">
      <c r="A5399" t="s">
        <v>4</v>
      </c>
      <c r="B5399" s="4" t="s">
        <v>5</v>
      </c>
      <c r="C5399" s="4" t="s">
        <v>10</v>
      </c>
    </row>
    <row r="5400" spans="1:19">
      <c r="A5400" t="n">
        <v>41275</v>
      </c>
      <c r="B5400" s="37" t="n">
        <v>16</v>
      </c>
      <c r="C5400" s="7" t="n">
        <v>500</v>
      </c>
    </row>
    <row r="5401" spans="1:19">
      <c r="A5401" t="s">
        <v>4</v>
      </c>
      <c r="B5401" s="4" t="s">
        <v>5</v>
      </c>
      <c r="C5401" s="4" t="s">
        <v>13</v>
      </c>
      <c r="D5401" s="4" t="s">
        <v>10</v>
      </c>
      <c r="E5401" s="4" t="s">
        <v>28</v>
      </c>
      <c r="F5401" s="4" t="s">
        <v>10</v>
      </c>
      <c r="G5401" s="4" t="s">
        <v>9</v>
      </c>
      <c r="H5401" s="4" t="s">
        <v>9</v>
      </c>
      <c r="I5401" s="4" t="s">
        <v>10</v>
      </c>
      <c r="J5401" s="4" t="s">
        <v>10</v>
      </c>
      <c r="K5401" s="4" t="s">
        <v>9</v>
      </c>
      <c r="L5401" s="4" t="s">
        <v>9</v>
      </c>
      <c r="M5401" s="4" t="s">
        <v>9</v>
      </c>
      <c r="N5401" s="4" t="s">
        <v>9</v>
      </c>
      <c r="O5401" s="4" t="s">
        <v>6</v>
      </c>
    </row>
    <row r="5402" spans="1:19">
      <c r="A5402" t="n">
        <v>41278</v>
      </c>
      <c r="B5402" s="15" t="n">
        <v>50</v>
      </c>
      <c r="C5402" s="7" t="n">
        <v>0</v>
      </c>
      <c r="D5402" s="7" t="n">
        <v>12105</v>
      </c>
      <c r="E5402" s="7" t="n">
        <v>1</v>
      </c>
      <c r="F5402" s="7" t="n">
        <v>0</v>
      </c>
      <c r="G5402" s="7" t="n">
        <v>0</v>
      </c>
      <c r="H5402" s="7" t="n">
        <v>0</v>
      </c>
      <c r="I5402" s="7" t="n">
        <v>0</v>
      </c>
      <c r="J5402" s="7" t="n">
        <v>65533</v>
      </c>
      <c r="K5402" s="7" t="n">
        <v>0</v>
      </c>
      <c r="L5402" s="7" t="n">
        <v>0</v>
      </c>
      <c r="M5402" s="7" t="n">
        <v>0</v>
      </c>
      <c r="N5402" s="7" t="n">
        <v>0</v>
      </c>
      <c r="O5402" s="7" t="s">
        <v>12</v>
      </c>
    </row>
    <row r="5403" spans="1:19">
      <c r="A5403" t="s">
        <v>4</v>
      </c>
      <c r="B5403" s="4" t="s">
        <v>5</v>
      </c>
      <c r="C5403" s="4" t="s">
        <v>13</v>
      </c>
      <c r="D5403" s="4" t="s">
        <v>13</v>
      </c>
      <c r="E5403" s="4" t="s">
        <v>13</v>
      </c>
      <c r="F5403" s="4" t="s">
        <v>28</v>
      </c>
      <c r="G5403" s="4" t="s">
        <v>28</v>
      </c>
      <c r="H5403" s="4" t="s">
        <v>28</v>
      </c>
      <c r="I5403" s="4" t="s">
        <v>28</v>
      </c>
      <c r="J5403" s="4" t="s">
        <v>28</v>
      </c>
    </row>
    <row r="5404" spans="1:19">
      <c r="A5404" t="n">
        <v>41317</v>
      </c>
      <c r="B5404" s="54" t="n">
        <v>76</v>
      </c>
      <c r="C5404" s="7" t="n">
        <v>0</v>
      </c>
      <c r="D5404" s="7" t="n">
        <v>3</v>
      </c>
      <c r="E5404" s="7" t="n">
        <v>0</v>
      </c>
      <c r="F5404" s="7" t="n">
        <v>1</v>
      </c>
      <c r="G5404" s="7" t="n">
        <v>1</v>
      </c>
      <c r="H5404" s="7" t="n">
        <v>1</v>
      </c>
      <c r="I5404" s="7" t="n">
        <v>1</v>
      </c>
      <c r="J5404" s="7" t="n">
        <v>1000</v>
      </c>
    </row>
    <row r="5405" spans="1:19">
      <c r="A5405" t="s">
        <v>4</v>
      </c>
      <c r="B5405" s="4" t="s">
        <v>5</v>
      </c>
      <c r="C5405" s="4" t="s">
        <v>13</v>
      </c>
      <c r="D5405" s="4" t="s">
        <v>13</v>
      </c>
    </row>
    <row r="5406" spans="1:19">
      <c r="A5406" t="n">
        <v>41341</v>
      </c>
      <c r="B5406" s="57" t="n">
        <v>77</v>
      </c>
      <c r="C5406" s="7" t="n">
        <v>0</v>
      </c>
      <c r="D5406" s="7" t="n">
        <v>3</v>
      </c>
    </row>
    <row r="5407" spans="1:19">
      <c r="A5407" t="s">
        <v>4</v>
      </c>
      <c r="B5407" s="4" t="s">
        <v>5</v>
      </c>
    </row>
    <row r="5408" spans="1:19">
      <c r="A5408" t="n">
        <v>41344</v>
      </c>
      <c r="B5408" s="81" t="n">
        <v>88</v>
      </c>
    </row>
    <row r="5409" spans="1:15">
      <c r="A5409" t="s">
        <v>4</v>
      </c>
      <c r="B5409" s="4" t="s">
        <v>5</v>
      </c>
      <c r="C5409" s="4" t="s">
        <v>13</v>
      </c>
      <c r="D5409" s="4" t="s">
        <v>13</v>
      </c>
      <c r="E5409" s="4" t="s">
        <v>13</v>
      </c>
      <c r="F5409" s="4" t="s">
        <v>28</v>
      </c>
      <c r="G5409" s="4" t="s">
        <v>28</v>
      </c>
      <c r="H5409" s="4" t="s">
        <v>28</v>
      </c>
      <c r="I5409" s="4" t="s">
        <v>28</v>
      </c>
      <c r="J5409" s="4" t="s">
        <v>28</v>
      </c>
    </row>
    <row r="5410" spans="1:15">
      <c r="A5410" t="n">
        <v>41345</v>
      </c>
      <c r="B5410" s="54" t="n">
        <v>76</v>
      </c>
      <c r="C5410" s="7" t="n">
        <v>0</v>
      </c>
      <c r="D5410" s="7" t="n">
        <v>3</v>
      </c>
      <c r="E5410" s="7" t="n">
        <v>0</v>
      </c>
      <c r="F5410" s="7" t="n">
        <v>1</v>
      </c>
      <c r="G5410" s="7" t="n">
        <v>1</v>
      </c>
      <c r="H5410" s="7" t="n">
        <v>1</v>
      </c>
      <c r="I5410" s="7" t="n">
        <v>0</v>
      </c>
      <c r="J5410" s="7" t="n">
        <v>1000</v>
      </c>
    </row>
    <row r="5411" spans="1:15">
      <c r="A5411" t="s">
        <v>4</v>
      </c>
      <c r="B5411" s="4" t="s">
        <v>5</v>
      </c>
      <c r="C5411" s="4" t="s">
        <v>13</v>
      </c>
      <c r="D5411" s="4" t="s">
        <v>13</v>
      </c>
    </row>
    <row r="5412" spans="1:15">
      <c r="A5412" t="n">
        <v>41369</v>
      </c>
      <c r="B5412" s="57" t="n">
        <v>77</v>
      </c>
      <c r="C5412" s="7" t="n">
        <v>0</v>
      </c>
      <c r="D5412" s="7" t="n">
        <v>3</v>
      </c>
    </row>
    <row r="5413" spans="1:15">
      <c r="A5413" t="s">
        <v>4</v>
      </c>
      <c r="B5413" s="4" t="s">
        <v>5</v>
      </c>
      <c r="C5413" s="4" t="s">
        <v>10</v>
      </c>
    </row>
    <row r="5414" spans="1:15">
      <c r="A5414" t="n">
        <v>41372</v>
      </c>
      <c r="B5414" s="37" t="n">
        <v>16</v>
      </c>
      <c r="C5414" s="7" t="n">
        <v>500</v>
      </c>
    </row>
    <row r="5415" spans="1:15">
      <c r="A5415" t="s">
        <v>4</v>
      </c>
      <c r="B5415" s="4" t="s">
        <v>5</v>
      </c>
      <c r="C5415" s="4" t="s">
        <v>13</v>
      </c>
      <c r="D5415" s="4" t="s">
        <v>10</v>
      </c>
      <c r="E5415" s="4" t="s">
        <v>28</v>
      </c>
    </row>
    <row r="5416" spans="1:15">
      <c r="A5416" t="n">
        <v>41375</v>
      </c>
      <c r="B5416" s="34" t="n">
        <v>58</v>
      </c>
      <c r="C5416" s="7" t="n">
        <v>100</v>
      </c>
      <c r="D5416" s="7" t="n">
        <v>300</v>
      </c>
      <c r="E5416" s="7" t="n">
        <v>0.300000011920929</v>
      </c>
    </row>
    <row r="5417" spans="1:15">
      <c r="A5417" t="s">
        <v>4</v>
      </c>
      <c r="B5417" s="4" t="s">
        <v>5</v>
      </c>
      <c r="C5417" s="4" t="s">
        <v>13</v>
      </c>
      <c r="D5417" s="4" t="s">
        <v>10</v>
      </c>
    </row>
    <row r="5418" spans="1:15">
      <c r="A5418" t="n">
        <v>41383</v>
      </c>
      <c r="B5418" s="34" t="n">
        <v>58</v>
      </c>
      <c r="C5418" s="7" t="n">
        <v>255</v>
      </c>
      <c r="D5418" s="7" t="n">
        <v>0</v>
      </c>
    </row>
    <row r="5419" spans="1:15">
      <c r="A5419" t="s">
        <v>4</v>
      </c>
      <c r="B5419" s="4" t="s">
        <v>5</v>
      </c>
      <c r="C5419" s="4" t="s">
        <v>13</v>
      </c>
    </row>
    <row r="5420" spans="1:15">
      <c r="A5420" t="n">
        <v>41387</v>
      </c>
      <c r="B5420" s="67" t="n">
        <v>78</v>
      </c>
      <c r="C5420" s="7" t="n">
        <v>255</v>
      </c>
    </row>
    <row r="5421" spans="1:15">
      <c r="A5421" t="s">
        <v>4</v>
      </c>
      <c r="B5421" s="4" t="s">
        <v>5</v>
      </c>
      <c r="C5421" s="4" t="s">
        <v>27</v>
      </c>
    </row>
    <row r="5422" spans="1:15">
      <c r="A5422" t="n">
        <v>41389</v>
      </c>
      <c r="B5422" s="17" t="n">
        <v>3</v>
      </c>
      <c r="C5422" s="14" t="n">
        <f t="normal" ca="1">A5428</f>
        <v>0</v>
      </c>
    </row>
    <row r="5423" spans="1:15">
      <c r="A5423" t="s">
        <v>4</v>
      </c>
      <c r="B5423" s="4" t="s">
        <v>5</v>
      </c>
      <c r="C5423" s="4" t="s">
        <v>13</v>
      </c>
      <c r="D5423" s="4" t="s">
        <v>10</v>
      </c>
      <c r="E5423" s="4" t="s">
        <v>28</v>
      </c>
    </row>
    <row r="5424" spans="1:15">
      <c r="A5424" t="n">
        <v>41394</v>
      </c>
      <c r="B5424" s="34" t="n">
        <v>58</v>
      </c>
      <c r="C5424" s="7" t="n">
        <v>100</v>
      </c>
      <c r="D5424" s="7" t="n">
        <v>1000</v>
      </c>
      <c r="E5424" s="7" t="n">
        <v>1</v>
      </c>
    </row>
    <row r="5425" spans="1:10">
      <c r="A5425" t="s">
        <v>4</v>
      </c>
      <c r="B5425" s="4" t="s">
        <v>5</v>
      </c>
      <c r="C5425" s="4" t="s">
        <v>13</v>
      </c>
      <c r="D5425" s="4" t="s">
        <v>10</v>
      </c>
    </row>
    <row r="5426" spans="1:10">
      <c r="A5426" t="n">
        <v>41402</v>
      </c>
      <c r="B5426" s="34" t="n">
        <v>58</v>
      </c>
      <c r="C5426" s="7" t="n">
        <v>255</v>
      </c>
      <c r="D5426" s="7" t="n">
        <v>0</v>
      </c>
    </row>
    <row r="5427" spans="1:10">
      <c r="A5427" t="s">
        <v>4</v>
      </c>
      <c r="B5427" s="4" t="s">
        <v>5</v>
      </c>
      <c r="C5427" s="4" t="s">
        <v>13</v>
      </c>
    </row>
    <row r="5428" spans="1:10">
      <c r="A5428" t="n">
        <v>41406</v>
      </c>
      <c r="B5428" s="41" t="n">
        <v>23</v>
      </c>
      <c r="C5428" s="7" t="n">
        <v>0</v>
      </c>
    </row>
    <row r="5429" spans="1:10">
      <c r="A5429" t="s">
        <v>4</v>
      </c>
      <c r="B5429" s="4" t="s">
        <v>5</v>
      </c>
      <c r="C5429" s="4" t="s">
        <v>10</v>
      </c>
      <c r="D5429" s="4" t="s">
        <v>28</v>
      </c>
      <c r="E5429" s="4" t="s">
        <v>28</v>
      </c>
      <c r="F5429" s="4" t="s">
        <v>28</v>
      </c>
      <c r="G5429" s="4" t="s">
        <v>28</v>
      </c>
    </row>
    <row r="5430" spans="1:10">
      <c r="A5430" t="n">
        <v>41408</v>
      </c>
      <c r="B5430" s="26" t="n">
        <v>46</v>
      </c>
      <c r="C5430" s="7" t="n">
        <v>122</v>
      </c>
      <c r="D5430" s="7" t="n">
        <v>-46.6100006103516</v>
      </c>
      <c r="E5430" s="7" t="n">
        <v>22.5599994659424</v>
      </c>
      <c r="F5430" s="7" t="n">
        <v>20.1000003814697</v>
      </c>
      <c r="G5430" s="7" t="n">
        <v>153.5</v>
      </c>
    </row>
    <row r="5431" spans="1:10">
      <c r="A5431" t="s">
        <v>4</v>
      </c>
      <c r="B5431" s="4" t="s">
        <v>5</v>
      </c>
      <c r="C5431" s="4" t="s">
        <v>10</v>
      </c>
      <c r="D5431" s="4" t="s">
        <v>9</v>
      </c>
    </row>
    <row r="5432" spans="1:10">
      <c r="A5432" t="n">
        <v>41427</v>
      </c>
      <c r="B5432" s="63" t="n">
        <v>44</v>
      </c>
      <c r="C5432" s="7" t="n">
        <v>122</v>
      </c>
      <c r="D5432" s="7" t="n">
        <v>128</v>
      </c>
    </row>
    <row r="5433" spans="1:10">
      <c r="A5433" t="s">
        <v>4</v>
      </c>
      <c r="B5433" s="4" t="s">
        <v>5</v>
      </c>
    </row>
    <row r="5434" spans="1:10">
      <c r="A5434" t="n">
        <v>41434</v>
      </c>
      <c r="B5434" s="5" t="n">
        <v>1</v>
      </c>
    </row>
    <row r="5435" spans="1:10" s="3" customFormat="1" customHeight="0">
      <c r="A5435" s="3" t="s">
        <v>2</v>
      </c>
      <c r="B5435" s="3" t="s">
        <v>364</v>
      </c>
    </row>
    <row r="5436" spans="1:10">
      <c r="A5436" t="s">
        <v>4</v>
      </c>
      <c r="B5436" s="4" t="s">
        <v>5</v>
      </c>
      <c r="C5436" s="4" t="s">
        <v>13</v>
      </c>
      <c r="D5436" s="4" t="s">
        <v>13</v>
      </c>
      <c r="E5436" s="4" t="s">
        <v>13</v>
      </c>
      <c r="F5436" s="4" t="s">
        <v>13</v>
      </c>
    </row>
    <row r="5437" spans="1:10">
      <c r="A5437" t="n">
        <v>41436</v>
      </c>
      <c r="B5437" s="8" t="n">
        <v>14</v>
      </c>
      <c r="C5437" s="7" t="n">
        <v>2</v>
      </c>
      <c r="D5437" s="7" t="n">
        <v>0</v>
      </c>
      <c r="E5437" s="7" t="n">
        <v>0</v>
      </c>
      <c r="F5437" s="7" t="n">
        <v>0</v>
      </c>
    </row>
    <row r="5438" spans="1:10">
      <c r="A5438" t="s">
        <v>4</v>
      </c>
      <c r="B5438" s="4" t="s">
        <v>5</v>
      </c>
      <c r="C5438" s="4" t="s">
        <v>13</v>
      </c>
      <c r="D5438" s="50" t="s">
        <v>63</v>
      </c>
      <c r="E5438" s="4" t="s">
        <v>5</v>
      </c>
      <c r="F5438" s="4" t="s">
        <v>13</v>
      </c>
      <c r="G5438" s="4" t="s">
        <v>10</v>
      </c>
      <c r="H5438" s="50" t="s">
        <v>64</v>
      </c>
      <c r="I5438" s="4" t="s">
        <v>13</v>
      </c>
      <c r="J5438" s="4" t="s">
        <v>9</v>
      </c>
      <c r="K5438" s="4" t="s">
        <v>13</v>
      </c>
      <c r="L5438" s="4" t="s">
        <v>13</v>
      </c>
      <c r="M5438" s="50" t="s">
        <v>63</v>
      </c>
      <c r="N5438" s="4" t="s">
        <v>5</v>
      </c>
      <c r="O5438" s="4" t="s">
        <v>13</v>
      </c>
      <c r="P5438" s="4" t="s">
        <v>10</v>
      </c>
      <c r="Q5438" s="50" t="s">
        <v>64</v>
      </c>
      <c r="R5438" s="4" t="s">
        <v>13</v>
      </c>
      <c r="S5438" s="4" t="s">
        <v>9</v>
      </c>
      <c r="T5438" s="4" t="s">
        <v>13</v>
      </c>
      <c r="U5438" s="4" t="s">
        <v>13</v>
      </c>
      <c r="V5438" s="4" t="s">
        <v>13</v>
      </c>
      <c r="W5438" s="4" t="s">
        <v>27</v>
      </c>
    </row>
    <row r="5439" spans="1:10">
      <c r="A5439" t="n">
        <v>41441</v>
      </c>
      <c r="B5439" s="13" t="n">
        <v>5</v>
      </c>
      <c r="C5439" s="7" t="n">
        <v>28</v>
      </c>
      <c r="D5439" s="50" t="s">
        <v>3</v>
      </c>
      <c r="E5439" s="10" t="n">
        <v>162</v>
      </c>
      <c r="F5439" s="7" t="n">
        <v>3</v>
      </c>
      <c r="G5439" s="7" t="n">
        <v>33284</v>
      </c>
      <c r="H5439" s="50" t="s">
        <v>3</v>
      </c>
      <c r="I5439" s="7" t="n">
        <v>0</v>
      </c>
      <c r="J5439" s="7" t="n">
        <v>1</v>
      </c>
      <c r="K5439" s="7" t="n">
        <v>2</v>
      </c>
      <c r="L5439" s="7" t="n">
        <v>28</v>
      </c>
      <c r="M5439" s="50" t="s">
        <v>3</v>
      </c>
      <c r="N5439" s="10" t="n">
        <v>162</v>
      </c>
      <c r="O5439" s="7" t="n">
        <v>3</v>
      </c>
      <c r="P5439" s="7" t="n">
        <v>33284</v>
      </c>
      <c r="Q5439" s="50" t="s">
        <v>3</v>
      </c>
      <c r="R5439" s="7" t="n">
        <v>0</v>
      </c>
      <c r="S5439" s="7" t="n">
        <v>2</v>
      </c>
      <c r="T5439" s="7" t="n">
        <v>2</v>
      </c>
      <c r="U5439" s="7" t="n">
        <v>11</v>
      </c>
      <c r="V5439" s="7" t="n">
        <v>1</v>
      </c>
      <c r="W5439" s="14" t="n">
        <f t="normal" ca="1">A5443</f>
        <v>0</v>
      </c>
    </row>
    <row r="5440" spans="1:10">
      <c r="A5440" t="s">
        <v>4</v>
      </c>
      <c r="B5440" s="4" t="s">
        <v>5</v>
      </c>
      <c r="C5440" s="4" t="s">
        <v>13</v>
      </c>
      <c r="D5440" s="4" t="s">
        <v>10</v>
      </c>
      <c r="E5440" s="4" t="s">
        <v>28</v>
      </c>
    </row>
    <row r="5441" spans="1:23">
      <c r="A5441" t="n">
        <v>41470</v>
      </c>
      <c r="B5441" s="34" t="n">
        <v>58</v>
      </c>
      <c r="C5441" s="7" t="n">
        <v>0</v>
      </c>
      <c r="D5441" s="7" t="n">
        <v>0</v>
      </c>
      <c r="E5441" s="7" t="n">
        <v>1</v>
      </c>
    </row>
    <row r="5442" spans="1:23">
      <c r="A5442" t="s">
        <v>4</v>
      </c>
      <c r="B5442" s="4" t="s">
        <v>5</v>
      </c>
      <c r="C5442" s="4" t="s">
        <v>13</v>
      </c>
      <c r="D5442" s="50" t="s">
        <v>63</v>
      </c>
      <c r="E5442" s="4" t="s">
        <v>5</v>
      </c>
      <c r="F5442" s="4" t="s">
        <v>13</v>
      </c>
      <c r="G5442" s="4" t="s">
        <v>10</v>
      </c>
      <c r="H5442" s="50" t="s">
        <v>64</v>
      </c>
      <c r="I5442" s="4" t="s">
        <v>13</v>
      </c>
      <c r="J5442" s="4" t="s">
        <v>9</v>
      </c>
      <c r="K5442" s="4" t="s">
        <v>13</v>
      </c>
      <c r="L5442" s="4" t="s">
        <v>13</v>
      </c>
      <c r="M5442" s="50" t="s">
        <v>63</v>
      </c>
      <c r="N5442" s="4" t="s">
        <v>5</v>
      </c>
      <c r="O5442" s="4" t="s">
        <v>13</v>
      </c>
      <c r="P5442" s="4" t="s">
        <v>10</v>
      </c>
      <c r="Q5442" s="50" t="s">
        <v>64</v>
      </c>
      <c r="R5442" s="4" t="s">
        <v>13</v>
      </c>
      <c r="S5442" s="4" t="s">
        <v>9</v>
      </c>
      <c r="T5442" s="4" t="s">
        <v>13</v>
      </c>
      <c r="U5442" s="4" t="s">
        <v>13</v>
      </c>
      <c r="V5442" s="4" t="s">
        <v>13</v>
      </c>
      <c r="W5442" s="4" t="s">
        <v>27</v>
      </c>
    </row>
    <row r="5443" spans="1:23">
      <c r="A5443" t="n">
        <v>41478</v>
      </c>
      <c r="B5443" s="13" t="n">
        <v>5</v>
      </c>
      <c r="C5443" s="7" t="n">
        <v>28</v>
      </c>
      <c r="D5443" s="50" t="s">
        <v>3</v>
      </c>
      <c r="E5443" s="10" t="n">
        <v>162</v>
      </c>
      <c r="F5443" s="7" t="n">
        <v>3</v>
      </c>
      <c r="G5443" s="7" t="n">
        <v>33284</v>
      </c>
      <c r="H5443" s="50" t="s">
        <v>3</v>
      </c>
      <c r="I5443" s="7" t="n">
        <v>0</v>
      </c>
      <c r="J5443" s="7" t="n">
        <v>1</v>
      </c>
      <c r="K5443" s="7" t="n">
        <v>3</v>
      </c>
      <c r="L5443" s="7" t="n">
        <v>28</v>
      </c>
      <c r="M5443" s="50" t="s">
        <v>3</v>
      </c>
      <c r="N5443" s="10" t="n">
        <v>162</v>
      </c>
      <c r="O5443" s="7" t="n">
        <v>3</v>
      </c>
      <c r="P5443" s="7" t="n">
        <v>33284</v>
      </c>
      <c r="Q5443" s="50" t="s">
        <v>3</v>
      </c>
      <c r="R5443" s="7" t="n">
        <v>0</v>
      </c>
      <c r="S5443" s="7" t="n">
        <v>2</v>
      </c>
      <c r="T5443" s="7" t="n">
        <v>3</v>
      </c>
      <c r="U5443" s="7" t="n">
        <v>9</v>
      </c>
      <c r="V5443" s="7" t="n">
        <v>1</v>
      </c>
      <c r="W5443" s="14" t="n">
        <f t="normal" ca="1">A5453</f>
        <v>0</v>
      </c>
    </row>
    <row r="5444" spans="1:23">
      <c r="A5444" t="s">
        <v>4</v>
      </c>
      <c r="B5444" s="4" t="s">
        <v>5</v>
      </c>
      <c r="C5444" s="4" t="s">
        <v>13</v>
      </c>
      <c r="D5444" s="50" t="s">
        <v>63</v>
      </c>
      <c r="E5444" s="4" t="s">
        <v>5</v>
      </c>
      <c r="F5444" s="4" t="s">
        <v>10</v>
      </c>
      <c r="G5444" s="4" t="s">
        <v>13</v>
      </c>
      <c r="H5444" s="4" t="s">
        <v>13</v>
      </c>
      <c r="I5444" s="4" t="s">
        <v>6</v>
      </c>
      <c r="J5444" s="50" t="s">
        <v>64</v>
      </c>
      <c r="K5444" s="4" t="s">
        <v>13</v>
      </c>
      <c r="L5444" s="4" t="s">
        <v>13</v>
      </c>
      <c r="M5444" s="50" t="s">
        <v>63</v>
      </c>
      <c r="N5444" s="4" t="s">
        <v>5</v>
      </c>
      <c r="O5444" s="4" t="s">
        <v>13</v>
      </c>
      <c r="P5444" s="50" t="s">
        <v>64</v>
      </c>
      <c r="Q5444" s="4" t="s">
        <v>13</v>
      </c>
      <c r="R5444" s="4" t="s">
        <v>9</v>
      </c>
      <c r="S5444" s="4" t="s">
        <v>13</v>
      </c>
      <c r="T5444" s="4" t="s">
        <v>13</v>
      </c>
      <c r="U5444" s="4" t="s">
        <v>13</v>
      </c>
      <c r="V5444" s="50" t="s">
        <v>63</v>
      </c>
      <c r="W5444" s="4" t="s">
        <v>5</v>
      </c>
      <c r="X5444" s="4" t="s">
        <v>13</v>
      </c>
      <c r="Y5444" s="50" t="s">
        <v>64</v>
      </c>
      <c r="Z5444" s="4" t="s">
        <v>13</v>
      </c>
      <c r="AA5444" s="4" t="s">
        <v>9</v>
      </c>
      <c r="AB5444" s="4" t="s">
        <v>13</v>
      </c>
      <c r="AC5444" s="4" t="s">
        <v>13</v>
      </c>
      <c r="AD5444" s="4" t="s">
        <v>13</v>
      </c>
      <c r="AE5444" s="4" t="s">
        <v>27</v>
      </c>
    </row>
    <row r="5445" spans="1:23">
      <c r="A5445" t="n">
        <v>41507</v>
      </c>
      <c r="B5445" s="13" t="n">
        <v>5</v>
      </c>
      <c r="C5445" s="7" t="n">
        <v>28</v>
      </c>
      <c r="D5445" s="50" t="s">
        <v>3</v>
      </c>
      <c r="E5445" s="51" t="n">
        <v>47</v>
      </c>
      <c r="F5445" s="7" t="n">
        <v>61456</v>
      </c>
      <c r="G5445" s="7" t="n">
        <v>2</v>
      </c>
      <c r="H5445" s="7" t="n">
        <v>0</v>
      </c>
      <c r="I5445" s="7" t="s">
        <v>65</v>
      </c>
      <c r="J5445" s="50" t="s">
        <v>3</v>
      </c>
      <c r="K5445" s="7" t="n">
        <v>8</v>
      </c>
      <c r="L5445" s="7" t="n">
        <v>28</v>
      </c>
      <c r="M5445" s="50" t="s">
        <v>3</v>
      </c>
      <c r="N5445" s="18" t="n">
        <v>74</v>
      </c>
      <c r="O5445" s="7" t="n">
        <v>65</v>
      </c>
      <c r="P5445" s="50" t="s">
        <v>3</v>
      </c>
      <c r="Q5445" s="7" t="n">
        <v>0</v>
      </c>
      <c r="R5445" s="7" t="n">
        <v>1</v>
      </c>
      <c r="S5445" s="7" t="n">
        <v>3</v>
      </c>
      <c r="T5445" s="7" t="n">
        <v>9</v>
      </c>
      <c r="U5445" s="7" t="n">
        <v>28</v>
      </c>
      <c r="V5445" s="50" t="s">
        <v>3</v>
      </c>
      <c r="W5445" s="18" t="n">
        <v>74</v>
      </c>
      <c r="X5445" s="7" t="n">
        <v>65</v>
      </c>
      <c r="Y5445" s="50" t="s">
        <v>3</v>
      </c>
      <c r="Z5445" s="7" t="n">
        <v>0</v>
      </c>
      <c r="AA5445" s="7" t="n">
        <v>2</v>
      </c>
      <c r="AB5445" s="7" t="n">
        <v>3</v>
      </c>
      <c r="AC5445" s="7" t="n">
        <v>9</v>
      </c>
      <c r="AD5445" s="7" t="n">
        <v>1</v>
      </c>
      <c r="AE5445" s="14" t="n">
        <f t="normal" ca="1">A5449</f>
        <v>0</v>
      </c>
    </row>
    <row r="5446" spans="1:23">
      <c r="A5446" t="s">
        <v>4</v>
      </c>
      <c r="B5446" s="4" t="s">
        <v>5</v>
      </c>
      <c r="C5446" s="4" t="s">
        <v>10</v>
      </c>
      <c r="D5446" s="4" t="s">
        <v>13</v>
      </c>
      <c r="E5446" s="4" t="s">
        <v>13</v>
      </c>
      <c r="F5446" s="4" t="s">
        <v>6</v>
      </c>
    </row>
    <row r="5447" spans="1:23">
      <c r="A5447" t="n">
        <v>41555</v>
      </c>
      <c r="B5447" s="51" t="n">
        <v>47</v>
      </c>
      <c r="C5447" s="7" t="n">
        <v>61456</v>
      </c>
      <c r="D5447" s="7" t="n">
        <v>0</v>
      </c>
      <c r="E5447" s="7" t="n">
        <v>0</v>
      </c>
      <c r="F5447" s="7" t="s">
        <v>66</v>
      </c>
    </row>
    <row r="5448" spans="1:23">
      <c r="A5448" t="s">
        <v>4</v>
      </c>
      <c r="B5448" s="4" t="s">
        <v>5</v>
      </c>
      <c r="C5448" s="4" t="s">
        <v>13</v>
      </c>
      <c r="D5448" s="4" t="s">
        <v>10</v>
      </c>
      <c r="E5448" s="4" t="s">
        <v>28</v>
      </c>
    </row>
    <row r="5449" spans="1:23">
      <c r="A5449" t="n">
        <v>41568</v>
      </c>
      <c r="B5449" s="34" t="n">
        <v>58</v>
      </c>
      <c r="C5449" s="7" t="n">
        <v>0</v>
      </c>
      <c r="D5449" s="7" t="n">
        <v>300</v>
      </c>
      <c r="E5449" s="7" t="n">
        <v>1</v>
      </c>
    </row>
    <row r="5450" spans="1:23">
      <c r="A5450" t="s">
        <v>4</v>
      </c>
      <c r="B5450" s="4" t="s">
        <v>5</v>
      </c>
      <c r="C5450" s="4" t="s">
        <v>13</v>
      </c>
      <c r="D5450" s="4" t="s">
        <v>10</v>
      </c>
    </row>
    <row r="5451" spans="1:23">
      <c r="A5451" t="n">
        <v>41576</v>
      </c>
      <c r="B5451" s="34" t="n">
        <v>58</v>
      </c>
      <c r="C5451" s="7" t="n">
        <v>255</v>
      </c>
      <c r="D5451" s="7" t="n">
        <v>0</v>
      </c>
    </row>
    <row r="5452" spans="1:23">
      <c r="A5452" t="s">
        <v>4</v>
      </c>
      <c r="B5452" s="4" t="s">
        <v>5</v>
      </c>
      <c r="C5452" s="4" t="s">
        <v>13</v>
      </c>
      <c r="D5452" s="4" t="s">
        <v>13</v>
      </c>
      <c r="E5452" s="4" t="s">
        <v>13</v>
      </c>
      <c r="F5452" s="4" t="s">
        <v>13</v>
      </c>
    </row>
    <row r="5453" spans="1:23">
      <c r="A5453" t="n">
        <v>41580</v>
      </c>
      <c r="B5453" s="8" t="n">
        <v>14</v>
      </c>
      <c r="C5453" s="7" t="n">
        <v>0</v>
      </c>
      <c r="D5453" s="7" t="n">
        <v>0</v>
      </c>
      <c r="E5453" s="7" t="n">
        <v>0</v>
      </c>
      <c r="F5453" s="7" t="n">
        <v>64</v>
      </c>
    </row>
    <row r="5454" spans="1:23">
      <c r="A5454" t="s">
        <v>4</v>
      </c>
      <c r="B5454" s="4" t="s">
        <v>5</v>
      </c>
      <c r="C5454" s="4" t="s">
        <v>13</v>
      </c>
      <c r="D5454" s="4" t="s">
        <v>10</v>
      </c>
    </row>
    <row r="5455" spans="1:23">
      <c r="A5455" t="n">
        <v>41585</v>
      </c>
      <c r="B5455" s="29" t="n">
        <v>22</v>
      </c>
      <c r="C5455" s="7" t="n">
        <v>0</v>
      </c>
      <c r="D5455" s="7" t="n">
        <v>33284</v>
      </c>
    </row>
    <row r="5456" spans="1:23">
      <c r="A5456" t="s">
        <v>4</v>
      </c>
      <c r="B5456" s="4" t="s">
        <v>5</v>
      </c>
      <c r="C5456" s="4" t="s">
        <v>13</v>
      </c>
      <c r="D5456" s="4" t="s">
        <v>10</v>
      </c>
    </row>
    <row r="5457" spans="1:31">
      <c r="A5457" t="n">
        <v>41589</v>
      </c>
      <c r="B5457" s="34" t="n">
        <v>58</v>
      </c>
      <c r="C5457" s="7" t="n">
        <v>5</v>
      </c>
      <c r="D5457" s="7" t="n">
        <v>300</v>
      </c>
    </row>
    <row r="5458" spans="1:31">
      <c r="A5458" t="s">
        <v>4</v>
      </c>
      <c r="B5458" s="4" t="s">
        <v>5</v>
      </c>
      <c r="C5458" s="4" t="s">
        <v>28</v>
      </c>
      <c r="D5458" s="4" t="s">
        <v>10</v>
      </c>
    </row>
    <row r="5459" spans="1:31">
      <c r="A5459" t="n">
        <v>41593</v>
      </c>
      <c r="B5459" s="35" t="n">
        <v>103</v>
      </c>
      <c r="C5459" s="7" t="n">
        <v>0</v>
      </c>
      <c r="D5459" s="7" t="n">
        <v>300</v>
      </c>
    </row>
    <row r="5460" spans="1:31">
      <c r="A5460" t="s">
        <v>4</v>
      </c>
      <c r="B5460" s="4" t="s">
        <v>5</v>
      </c>
      <c r="C5460" s="4" t="s">
        <v>13</v>
      </c>
    </row>
    <row r="5461" spans="1:31">
      <c r="A5461" t="n">
        <v>41600</v>
      </c>
      <c r="B5461" s="52" t="n">
        <v>64</v>
      </c>
      <c r="C5461" s="7" t="n">
        <v>7</v>
      </c>
    </row>
    <row r="5462" spans="1:31">
      <c r="A5462" t="s">
        <v>4</v>
      </c>
      <c r="B5462" s="4" t="s">
        <v>5</v>
      </c>
      <c r="C5462" s="4" t="s">
        <v>13</v>
      </c>
      <c r="D5462" s="4" t="s">
        <v>10</v>
      </c>
    </row>
    <row r="5463" spans="1:31">
      <c r="A5463" t="n">
        <v>41602</v>
      </c>
      <c r="B5463" s="25" t="n">
        <v>72</v>
      </c>
      <c r="C5463" s="7" t="n">
        <v>5</v>
      </c>
      <c r="D5463" s="7" t="n">
        <v>0</v>
      </c>
    </row>
    <row r="5464" spans="1:31">
      <c r="A5464" t="s">
        <v>4</v>
      </c>
      <c r="B5464" s="4" t="s">
        <v>5</v>
      </c>
      <c r="C5464" s="4" t="s">
        <v>13</v>
      </c>
      <c r="D5464" s="50" t="s">
        <v>63</v>
      </c>
      <c r="E5464" s="4" t="s">
        <v>5</v>
      </c>
      <c r="F5464" s="4" t="s">
        <v>13</v>
      </c>
      <c r="G5464" s="4" t="s">
        <v>10</v>
      </c>
      <c r="H5464" s="50" t="s">
        <v>64</v>
      </c>
      <c r="I5464" s="4" t="s">
        <v>13</v>
      </c>
      <c r="J5464" s="4" t="s">
        <v>9</v>
      </c>
      <c r="K5464" s="4" t="s">
        <v>13</v>
      </c>
      <c r="L5464" s="4" t="s">
        <v>13</v>
      </c>
      <c r="M5464" s="4" t="s">
        <v>27</v>
      </c>
    </row>
    <row r="5465" spans="1:31">
      <c r="A5465" t="n">
        <v>41606</v>
      </c>
      <c r="B5465" s="13" t="n">
        <v>5</v>
      </c>
      <c r="C5465" s="7" t="n">
        <v>28</v>
      </c>
      <c r="D5465" s="50" t="s">
        <v>3</v>
      </c>
      <c r="E5465" s="10" t="n">
        <v>162</v>
      </c>
      <c r="F5465" s="7" t="n">
        <v>4</v>
      </c>
      <c r="G5465" s="7" t="n">
        <v>33284</v>
      </c>
      <c r="H5465" s="50" t="s">
        <v>3</v>
      </c>
      <c r="I5465" s="7" t="n">
        <v>0</v>
      </c>
      <c r="J5465" s="7" t="n">
        <v>1</v>
      </c>
      <c r="K5465" s="7" t="n">
        <v>2</v>
      </c>
      <c r="L5465" s="7" t="n">
        <v>1</v>
      </c>
      <c r="M5465" s="14" t="n">
        <f t="normal" ca="1">A5471</f>
        <v>0</v>
      </c>
    </row>
    <row r="5466" spans="1:31">
      <c r="A5466" t="s">
        <v>4</v>
      </c>
      <c r="B5466" s="4" t="s">
        <v>5</v>
      </c>
      <c r="C5466" s="4" t="s">
        <v>13</v>
      </c>
      <c r="D5466" s="4" t="s">
        <v>6</v>
      </c>
    </row>
    <row r="5467" spans="1:31">
      <c r="A5467" t="n">
        <v>41623</v>
      </c>
      <c r="B5467" s="9" t="n">
        <v>2</v>
      </c>
      <c r="C5467" s="7" t="n">
        <v>10</v>
      </c>
      <c r="D5467" s="7" t="s">
        <v>67</v>
      </c>
    </row>
    <row r="5468" spans="1:31">
      <c r="A5468" t="s">
        <v>4</v>
      </c>
      <c r="B5468" s="4" t="s">
        <v>5</v>
      </c>
      <c r="C5468" s="4" t="s">
        <v>10</v>
      </c>
    </row>
    <row r="5469" spans="1:31">
      <c r="A5469" t="n">
        <v>41640</v>
      </c>
      <c r="B5469" s="37" t="n">
        <v>16</v>
      </c>
      <c r="C5469" s="7" t="n">
        <v>0</v>
      </c>
    </row>
    <row r="5470" spans="1:31">
      <c r="A5470" t="s">
        <v>4</v>
      </c>
      <c r="B5470" s="4" t="s">
        <v>5</v>
      </c>
      <c r="C5470" s="4" t="s">
        <v>10</v>
      </c>
      <c r="D5470" s="4" t="s">
        <v>6</v>
      </c>
      <c r="E5470" s="4" t="s">
        <v>6</v>
      </c>
      <c r="F5470" s="4" t="s">
        <v>6</v>
      </c>
      <c r="G5470" s="4" t="s">
        <v>13</v>
      </c>
      <c r="H5470" s="4" t="s">
        <v>9</v>
      </c>
      <c r="I5470" s="4" t="s">
        <v>28</v>
      </c>
      <c r="J5470" s="4" t="s">
        <v>28</v>
      </c>
      <c r="K5470" s="4" t="s">
        <v>28</v>
      </c>
      <c r="L5470" s="4" t="s">
        <v>28</v>
      </c>
      <c r="M5470" s="4" t="s">
        <v>28</v>
      </c>
      <c r="N5470" s="4" t="s">
        <v>28</v>
      </c>
      <c r="O5470" s="4" t="s">
        <v>28</v>
      </c>
      <c r="P5470" s="4" t="s">
        <v>6</v>
      </c>
      <c r="Q5470" s="4" t="s">
        <v>6</v>
      </c>
      <c r="R5470" s="4" t="s">
        <v>9</v>
      </c>
      <c r="S5470" s="4" t="s">
        <v>13</v>
      </c>
      <c r="T5470" s="4" t="s">
        <v>9</v>
      </c>
      <c r="U5470" s="4" t="s">
        <v>9</v>
      </c>
      <c r="V5470" s="4" t="s">
        <v>10</v>
      </c>
    </row>
    <row r="5471" spans="1:31">
      <c r="A5471" t="n">
        <v>41643</v>
      </c>
      <c r="B5471" s="19" t="n">
        <v>19</v>
      </c>
      <c r="C5471" s="7" t="n">
        <v>2010</v>
      </c>
      <c r="D5471" s="7" t="s">
        <v>365</v>
      </c>
      <c r="E5471" s="7" t="s">
        <v>366</v>
      </c>
      <c r="F5471" s="7" t="s">
        <v>12</v>
      </c>
      <c r="G5471" s="7" t="n">
        <v>0</v>
      </c>
      <c r="H5471" s="7" t="n">
        <v>1</v>
      </c>
      <c r="I5471" s="7" t="n">
        <v>0</v>
      </c>
      <c r="J5471" s="7" t="n">
        <v>0</v>
      </c>
      <c r="K5471" s="7" t="n">
        <v>0</v>
      </c>
      <c r="L5471" s="7" t="n">
        <v>0</v>
      </c>
      <c r="M5471" s="7" t="n">
        <v>0.5</v>
      </c>
      <c r="N5471" s="7" t="n">
        <v>1.60000002384186</v>
      </c>
      <c r="O5471" s="7" t="n">
        <v>0.0900000035762787</v>
      </c>
      <c r="P5471" s="7" t="s">
        <v>15</v>
      </c>
      <c r="Q5471" s="7" t="s">
        <v>12</v>
      </c>
      <c r="R5471" s="7" t="n">
        <v>-1</v>
      </c>
      <c r="S5471" s="7" t="n">
        <v>0</v>
      </c>
      <c r="T5471" s="7" t="n">
        <v>0</v>
      </c>
      <c r="U5471" s="7" t="n">
        <v>0</v>
      </c>
      <c r="V5471" s="7" t="n">
        <v>0</v>
      </c>
    </row>
    <row r="5472" spans="1:31">
      <c r="A5472" t="s">
        <v>4</v>
      </c>
      <c r="B5472" s="4" t="s">
        <v>5</v>
      </c>
      <c r="C5472" s="4" t="s">
        <v>10</v>
      </c>
      <c r="D5472" s="4" t="s">
        <v>13</v>
      </c>
      <c r="E5472" s="4" t="s">
        <v>13</v>
      </c>
      <c r="F5472" s="4" t="s">
        <v>6</v>
      </c>
    </row>
    <row r="5473" spans="1:22">
      <c r="A5473" t="n">
        <v>41726</v>
      </c>
      <c r="B5473" s="21" t="n">
        <v>20</v>
      </c>
      <c r="C5473" s="7" t="n">
        <v>0</v>
      </c>
      <c r="D5473" s="7" t="n">
        <v>3</v>
      </c>
      <c r="E5473" s="7" t="n">
        <v>10</v>
      </c>
      <c r="F5473" s="7" t="s">
        <v>89</v>
      </c>
    </row>
    <row r="5474" spans="1:22">
      <c r="A5474" t="s">
        <v>4</v>
      </c>
      <c r="B5474" s="4" t="s">
        <v>5</v>
      </c>
      <c r="C5474" s="4" t="s">
        <v>10</v>
      </c>
    </row>
    <row r="5475" spans="1:22">
      <c r="A5475" t="n">
        <v>41744</v>
      </c>
      <c r="B5475" s="37" t="n">
        <v>16</v>
      </c>
      <c r="C5475" s="7" t="n">
        <v>0</v>
      </c>
    </row>
    <row r="5476" spans="1:22">
      <c r="A5476" t="s">
        <v>4</v>
      </c>
      <c r="B5476" s="4" t="s">
        <v>5</v>
      </c>
      <c r="C5476" s="4" t="s">
        <v>10</v>
      </c>
      <c r="D5476" s="4" t="s">
        <v>13</v>
      </c>
      <c r="E5476" s="4" t="s">
        <v>13</v>
      </c>
      <c r="F5476" s="4" t="s">
        <v>6</v>
      </c>
    </row>
    <row r="5477" spans="1:22">
      <c r="A5477" t="n">
        <v>41747</v>
      </c>
      <c r="B5477" s="21" t="n">
        <v>20</v>
      </c>
      <c r="C5477" s="7" t="n">
        <v>2010</v>
      </c>
      <c r="D5477" s="7" t="n">
        <v>3</v>
      </c>
      <c r="E5477" s="7" t="n">
        <v>10</v>
      </c>
      <c r="F5477" s="7" t="s">
        <v>89</v>
      </c>
    </row>
    <row r="5478" spans="1:22">
      <c r="A5478" t="s">
        <v>4</v>
      </c>
      <c r="B5478" s="4" t="s">
        <v>5</v>
      </c>
      <c r="C5478" s="4" t="s">
        <v>10</v>
      </c>
    </row>
    <row r="5479" spans="1:22">
      <c r="A5479" t="n">
        <v>41765</v>
      </c>
      <c r="B5479" s="37" t="n">
        <v>16</v>
      </c>
      <c r="C5479" s="7" t="n">
        <v>0</v>
      </c>
    </row>
    <row r="5480" spans="1:22">
      <c r="A5480" t="s">
        <v>4</v>
      </c>
      <c r="B5480" s="4" t="s">
        <v>5</v>
      </c>
      <c r="C5480" s="4" t="s">
        <v>13</v>
      </c>
    </row>
    <row r="5481" spans="1:22">
      <c r="A5481" t="n">
        <v>41768</v>
      </c>
      <c r="B5481" s="68" t="n">
        <v>116</v>
      </c>
      <c r="C5481" s="7" t="n">
        <v>0</v>
      </c>
    </row>
    <row r="5482" spans="1:22">
      <c r="A5482" t="s">
        <v>4</v>
      </c>
      <c r="B5482" s="4" t="s">
        <v>5</v>
      </c>
      <c r="C5482" s="4" t="s">
        <v>13</v>
      </c>
      <c r="D5482" s="4" t="s">
        <v>10</v>
      </c>
    </row>
    <row r="5483" spans="1:22">
      <c r="A5483" t="n">
        <v>41770</v>
      </c>
      <c r="B5483" s="68" t="n">
        <v>116</v>
      </c>
      <c r="C5483" s="7" t="n">
        <v>2</v>
      </c>
      <c r="D5483" s="7" t="n">
        <v>1</v>
      </c>
    </row>
    <row r="5484" spans="1:22">
      <c r="A5484" t="s">
        <v>4</v>
      </c>
      <c r="B5484" s="4" t="s">
        <v>5</v>
      </c>
      <c r="C5484" s="4" t="s">
        <v>13</v>
      </c>
      <c r="D5484" s="4" t="s">
        <v>9</v>
      </c>
    </row>
    <row r="5485" spans="1:22">
      <c r="A5485" t="n">
        <v>41774</v>
      </c>
      <c r="B5485" s="68" t="n">
        <v>116</v>
      </c>
      <c r="C5485" s="7" t="n">
        <v>5</v>
      </c>
      <c r="D5485" s="7" t="n">
        <v>1112014848</v>
      </c>
    </row>
    <row r="5486" spans="1:22">
      <c r="A5486" t="s">
        <v>4</v>
      </c>
      <c r="B5486" s="4" t="s">
        <v>5</v>
      </c>
      <c r="C5486" s="4" t="s">
        <v>13</v>
      </c>
      <c r="D5486" s="4" t="s">
        <v>10</v>
      </c>
    </row>
    <row r="5487" spans="1:22">
      <c r="A5487" t="n">
        <v>41780</v>
      </c>
      <c r="B5487" s="68" t="n">
        <v>116</v>
      </c>
      <c r="C5487" s="7" t="n">
        <v>6</v>
      </c>
      <c r="D5487" s="7" t="n">
        <v>1</v>
      </c>
    </row>
    <row r="5488" spans="1:22">
      <c r="A5488" t="s">
        <v>4</v>
      </c>
      <c r="B5488" s="4" t="s">
        <v>5</v>
      </c>
      <c r="C5488" s="4" t="s">
        <v>10</v>
      </c>
      <c r="D5488" s="4" t="s">
        <v>9</v>
      </c>
    </row>
    <row r="5489" spans="1:6">
      <c r="A5489" t="n">
        <v>41784</v>
      </c>
      <c r="B5489" s="55" t="n">
        <v>43</v>
      </c>
      <c r="C5489" s="7" t="n">
        <v>122</v>
      </c>
      <c r="D5489" s="7" t="n">
        <v>128</v>
      </c>
    </row>
    <row r="5490" spans="1:6">
      <c r="A5490" t="s">
        <v>4</v>
      </c>
      <c r="B5490" s="4" t="s">
        <v>5</v>
      </c>
      <c r="C5490" s="4" t="s">
        <v>10</v>
      </c>
      <c r="D5490" s="4" t="s">
        <v>28</v>
      </c>
      <c r="E5490" s="4" t="s">
        <v>28</v>
      </c>
      <c r="F5490" s="4" t="s">
        <v>28</v>
      </c>
      <c r="G5490" s="4" t="s">
        <v>28</v>
      </c>
    </row>
    <row r="5491" spans="1:6">
      <c r="A5491" t="n">
        <v>41791</v>
      </c>
      <c r="B5491" s="26" t="n">
        <v>46</v>
      </c>
      <c r="C5491" s="7" t="n">
        <v>61456</v>
      </c>
      <c r="D5491" s="7" t="n">
        <v>-24.5300006866455</v>
      </c>
      <c r="E5491" s="7" t="n">
        <v>23.9200000762939</v>
      </c>
      <c r="F5491" s="7" t="n">
        <v>-5.46999979019165</v>
      </c>
      <c r="G5491" s="7" t="n">
        <v>126.599998474121</v>
      </c>
    </row>
    <row r="5492" spans="1:6">
      <c r="A5492" t="s">
        <v>4</v>
      </c>
      <c r="B5492" s="4" t="s">
        <v>5</v>
      </c>
      <c r="C5492" s="4" t="s">
        <v>10</v>
      </c>
      <c r="D5492" s="4" t="s">
        <v>28</v>
      </c>
      <c r="E5492" s="4" t="s">
        <v>28</v>
      </c>
      <c r="F5492" s="4" t="s">
        <v>28</v>
      </c>
      <c r="G5492" s="4" t="s">
        <v>28</v>
      </c>
    </row>
    <row r="5493" spans="1:6">
      <c r="A5493" t="n">
        <v>41810</v>
      </c>
      <c r="B5493" s="26" t="n">
        <v>46</v>
      </c>
      <c r="C5493" s="7" t="n">
        <v>61457</v>
      </c>
      <c r="D5493" s="7" t="n">
        <v>-24.5300006866455</v>
      </c>
      <c r="E5493" s="7" t="n">
        <v>23.9200000762939</v>
      </c>
      <c r="F5493" s="7" t="n">
        <v>-5.46999979019165</v>
      </c>
      <c r="G5493" s="7" t="n">
        <v>126.599998474121</v>
      </c>
    </row>
    <row r="5494" spans="1:6">
      <c r="A5494" t="s">
        <v>4</v>
      </c>
      <c r="B5494" s="4" t="s">
        <v>5</v>
      </c>
      <c r="C5494" s="4" t="s">
        <v>10</v>
      </c>
      <c r="D5494" s="4" t="s">
        <v>28</v>
      </c>
      <c r="E5494" s="4" t="s">
        <v>28</v>
      </c>
      <c r="F5494" s="4" t="s">
        <v>28</v>
      </c>
      <c r="G5494" s="4" t="s">
        <v>28</v>
      </c>
    </row>
    <row r="5495" spans="1:6">
      <c r="A5495" t="n">
        <v>41829</v>
      </c>
      <c r="B5495" s="26" t="n">
        <v>46</v>
      </c>
      <c r="C5495" s="7" t="n">
        <v>2010</v>
      </c>
      <c r="D5495" s="7" t="n">
        <v>-16.0499992370605</v>
      </c>
      <c r="E5495" s="7" t="n">
        <v>23.9400005340576</v>
      </c>
      <c r="F5495" s="7" t="n">
        <v>-11.539999961853</v>
      </c>
      <c r="G5495" s="7" t="n">
        <v>330</v>
      </c>
    </row>
    <row r="5496" spans="1:6">
      <c r="A5496" t="s">
        <v>4</v>
      </c>
      <c r="B5496" s="4" t="s">
        <v>5</v>
      </c>
      <c r="C5496" s="4" t="s">
        <v>13</v>
      </c>
      <c r="D5496" s="4" t="s">
        <v>13</v>
      </c>
      <c r="E5496" s="4" t="s">
        <v>28</v>
      </c>
      <c r="F5496" s="4" t="s">
        <v>28</v>
      </c>
      <c r="G5496" s="4" t="s">
        <v>28</v>
      </c>
      <c r="H5496" s="4" t="s">
        <v>10</v>
      </c>
    </row>
    <row r="5497" spans="1:6">
      <c r="A5497" t="n">
        <v>41848</v>
      </c>
      <c r="B5497" s="28" t="n">
        <v>45</v>
      </c>
      <c r="C5497" s="7" t="n">
        <v>2</v>
      </c>
      <c r="D5497" s="7" t="n">
        <v>3</v>
      </c>
      <c r="E5497" s="7" t="n">
        <v>-21.3299999237061</v>
      </c>
      <c r="F5497" s="7" t="n">
        <v>25.2199993133545</v>
      </c>
      <c r="G5497" s="7" t="n">
        <v>-10.3599996566772</v>
      </c>
      <c r="H5497" s="7" t="n">
        <v>0</v>
      </c>
    </row>
    <row r="5498" spans="1:6">
      <c r="A5498" t="s">
        <v>4</v>
      </c>
      <c r="B5498" s="4" t="s">
        <v>5</v>
      </c>
      <c r="C5498" s="4" t="s">
        <v>13</v>
      </c>
      <c r="D5498" s="4" t="s">
        <v>13</v>
      </c>
      <c r="E5498" s="4" t="s">
        <v>28</v>
      </c>
      <c r="F5498" s="4" t="s">
        <v>28</v>
      </c>
      <c r="G5498" s="4" t="s">
        <v>28</v>
      </c>
      <c r="H5498" s="4" t="s">
        <v>10</v>
      </c>
      <c r="I5498" s="4" t="s">
        <v>13</v>
      </c>
    </row>
    <row r="5499" spans="1:6">
      <c r="A5499" t="n">
        <v>41865</v>
      </c>
      <c r="B5499" s="28" t="n">
        <v>45</v>
      </c>
      <c r="C5499" s="7" t="n">
        <v>4</v>
      </c>
      <c r="D5499" s="7" t="n">
        <v>3</v>
      </c>
      <c r="E5499" s="7" t="n">
        <v>6.34000015258789</v>
      </c>
      <c r="F5499" s="7" t="n">
        <v>283.890014648438</v>
      </c>
      <c r="G5499" s="7" t="n">
        <v>0</v>
      </c>
      <c r="H5499" s="7" t="n">
        <v>0</v>
      </c>
      <c r="I5499" s="7" t="n">
        <v>0</v>
      </c>
    </row>
    <row r="5500" spans="1:6">
      <c r="A5500" t="s">
        <v>4</v>
      </c>
      <c r="B5500" s="4" t="s">
        <v>5</v>
      </c>
      <c r="C5500" s="4" t="s">
        <v>13</v>
      </c>
      <c r="D5500" s="4" t="s">
        <v>13</v>
      </c>
      <c r="E5500" s="4" t="s">
        <v>28</v>
      </c>
      <c r="F5500" s="4" t="s">
        <v>10</v>
      </c>
    </row>
    <row r="5501" spans="1:6">
      <c r="A5501" t="n">
        <v>41883</v>
      </c>
      <c r="B5501" s="28" t="n">
        <v>45</v>
      </c>
      <c r="C5501" s="7" t="n">
        <v>5</v>
      </c>
      <c r="D5501" s="7" t="n">
        <v>3</v>
      </c>
      <c r="E5501" s="7" t="n">
        <v>3.09999990463257</v>
      </c>
      <c r="F5501" s="7" t="n">
        <v>0</v>
      </c>
    </row>
    <row r="5502" spans="1:6">
      <c r="A5502" t="s">
        <v>4</v>
      </c>
      <c r="B5502" s="4" t="s">
        <v>5</v>
      </c>
      <c r="C5502" s="4" t="s">
        <v>13</v>
      </c>
      <c r="D5502" s="4" t="s">
        <v>13</v>
      </c>
      <c r="E5502" s="4" t="s">
        <v>28</v>
      </c>
      <c r="F5502" s="4" t="s">
        <v>10</v>
      </c>
    </row>
    <row r="5503" spans="1:6">
      <c r="A5503" t="n">
        <v>41892</v>
      </c>
      <c r="B5503" s="28" t="n">
        <v>45</v>
      </c>
      <c r="C5503" s="7" t="n">
        <v>11</v>
      </c>
      <c r="D5503" s="7" t="n">
        <v>3</v>
      </c>
      <c r="E5503" s="7" t="n">
        <v>40</v>
      </c>
      <c r="F5503" s="7" t="n">
        <v>0</v>
      </c>
    </row>
    <row r="5504" spans="1:6">
      <c r="A5504" t="s">
        <v>4</v>
      </c>
      <c r="B5504" s="4" t="s">
        <v>5</v>
      </c>
      <c r="C5504" s="4" t="s">
        <v>13</v>
      </c>
      <c r="D5504" s="4" t="s">
        <v>13</v>
      </c>
      <c r="E5504" s="4" t="s">
        <v>28</v>
      </c>
      <c r="F5504" s="4" t="s">
        <v>10</v>
      </c>
    </row>
    <row r="5505" spans="1:9">
      <c r="A5505" t="n">
        <v>41901</v>
      </c>
      <c r="B5505" s="28" t="n">
        <v>45</v>
      </c>
      <c r="C5505" s="7" t="n">
        <v>5</v>
      </c>
      <c r="D5505" s="7" t="n">
        <v>3</v>
      </c>
      <c r="E5505" s="7" t="n">
        <v>2.79999995231628</v>
      </c>
      <c r="F5505" s="7" t="n">
        <v>3000</v>
      </c>
    </row>
    <row r="5506" spans="1:9">
      <c r="A5506" t="s">
        <v>4</v>
      </c>
      <c r="B5506" s="4" t="s">
        <v>5</v>
      </c>
      <c r="C5506" s="4" t="s">
        <v>13</v>
      </c>
      <c r="D5506" s="4" t="s">
        <v>10</v>
      </c>
      <c r="E5506" s="4" t="s">
        <v>28</v>
      </c>
    </row>
    <row r="5507" spans="1:9">
      <c r="A5507" t="n">
        <v>41910</v>
      </c>
      <c r="B5507" s="34" t="n">
        <v>58</v>
      </c>
      <c r="C5507" s="7" t="n">
        <v>100</v>
      </c>
      <c r="D5507" s="7" t="n">
        <v>1000</v>
      </c>
      <c r="E5507" s="7" t="n">
        <v>1</v>
      </c>
    </row>
    <row r="5508" spans="1:9">
      <c r="A5508" t="s">
        <v>4</v>
      </c>
      <c r="B5508" s="4" t="s">
        <v>5</v>
      </c>
      <c r="C5508" s="4" t="s">
        <v>13</v>
      </c>
      <c r="D5508" s="4" t="s">
        <v>10</v>
      </c>
    </row>
    <row r="5509" spans="1:9">
      <c r="A5509" t="n">
        <v>41918</v>
      </c>
      <c r="B5509" s="34" t="n">
        <v>58</v>
      </c>
      <c r="C5509" s="7" t="n">
        <v>255</v>
      </c>
      <c r="D5509" s="7" t="n">
        <v>0</v>
      </c>
    </row>
    <row r="5510" spans="1:9">
      <c r="A5510" t="s">
        <v>4</v>
      </c>
      <c r="B5510" s="4" t="s">
        <v>5</v>
      </c>
      <c r="C5510" s="4" t="s">
        <v>13</v>
      </c>
      <c r="D5510" s="4" t="s">
        <v>10</v>
      </c>
    </row>
    <row r="5511" spans="1:9">
      <c r="A5511" t="n">
        <v>41922</v>
      </c>
      <c r="B5511" s="28" t="n">
        <v>45</v>
      </c>
      <c r="C5511" s="7" t="n">
        <v>7</v>
      </c>
      <c r="D5511" s="7" t="n">
        <v>255</v>
      </c>
    </row>
    <row r="5512" spans="1:9">
      <c r="A5512" t="s">
        <v>4</v>
      </c>
      <c r="B5512" s="4" t="s">
        <v>5</v>
      </c>
      <c r="C5512" s="4" t="s">
        <v>13</v>
      </c>
      <c r="D5512" s="4" t="s">
        <v>10</v>
      </c>
      <c r="E5512" s="4" t="s">
        <v>28</v>
      </c>
    </row>
    <row r="5513" spans="1:9">
      <c r="A5513" t="n">
        <v>41926</v>
      </c>
      <c r="B5513" s="34" t="n">
        <v>58</v>
      </c>
      <c r="C5513" s="7" t="n">
        <v>101</v>
      </c>
      <c r="D5513" s="7" t="n">
        <v>500</v>
      </c>
      <c r="E5513" s="7" t="n">
        <v>1</v>
      </c>
    </row>
    <row r="5514" spans="1:9">
      <c r="A5514" t="s">
        <v>4</v>
      </c>
      <c r="B5514" s="4" t="s">
        <v>5</v>
      </c>
      <c r="C5514" s="4" t="s">
        <v>13</v>
      </c>
      <c r="D5514" s="4" t="s">
        <v>10</v>
      </c>
    </row>
    <row r="5515" spans="1:9">
      <c r="A5515" t="n">
        <v>41934</v>
      </c>
      <c r="B5515" s="34" t="n">
        <v>58</v>
      </c>
      <c r="C5515" s="7" t="n">
        <v>254</v>
      </c>
      <c r="D5515" s="7" t="n">
        <v>0</v>
      </c>
    </row>
    <row r="5516" spans="1:9">
      <c r="A5516" t="s">
        <v>4</v>
      </c>
      <c r="B5516" s="4" t="s">
        <v>5</v>
      </c>
      <c r="C5516" s="4" t="s">
        <v>13</v>
      </c>
      <c r="D5516" s="4" t="s">
        <v>13</v>
      </c>
      <c r="E5516" s="4" t="s">
        <v>28</v>
      </c>
      <c r="F5516" s="4" t="s">
        <v>28</v>
      </c>
      <c r="G5516" s="4" t="s">
        <v>28</v>
      </c>
      <c r="H5516" s="4" t="s">
        <v>10</v>
      </c>
    </row>
    <row r="5517" spans="1:9">
      <c r="A5517" t="n">
        <v>41938</v>
      </c>
      <c r="B5517" s="28" t="n">
        <v>45</v>
      </c>
      <c r="C5517" s="7" t="n">
        <v>2</v>
      </c>
      <c r="D5517" s="7" t="n">
        <v>3</v>
      </c>
      <c r="E5517" s="7" t="n">
        <v>-18.2700004577637</v>
      </c>
      <c r="F5517" s="7" t="n">
        <v>25.2199993133545</v>
      </c>
      <c r="G5517" s="7" t="n">
        <v>-8.68000030517578</v>
      </c>
      <c r="H5517" s="7" t="n">
        <v>0</v>
      </c>
    </row>
    <row r="5518" spans="1:9">
      <c r="A5518" t="s">
        <v>4</v>
      </c>
      <c r="B5518" s="4" t="s">
        <v>5</v>
      </c>
      <c r="C5518" s="4" t="s">
        <v>13</v>
      </c>
      <c r="D5518" s="4" t="s">
        <v>13</v>
      </c>
      <c r="E5518" s="4" t="s">
        <v>28</v>
      </c>
      <c r="F5518" s="4" t="s">
        <v>28</v>
      </c>
      <c r="G5518" s="4" t="s">
        <v>28</v>
      </c>
      <c r="H5518" s="4" t="s">
        <v>10</v>
      </c>
      <c r="I5518" s="4" t="s">
        <v>13</v>
      </c>
    </row>
    <row r="5519" spans="1:9">
      <c r="A5519" t="n">
        <v>41955</v>
      </c>
      <c r="B5519" s="28" t="n">
        <v>45</v>
      </c>
      <c r="C5519" s="7" t="n">
        <v>4</v>
      </c>
      <c r="D5519" s="7" t="n">
        <v>3</v>
      </c>
      <c r="E5519" s="7" t="n">
        <v>359.959991455078</v>
      </c>
      <c r="F5519" s="7" t="n">
        <v>290.679992675781</v>
      </c>
      <c r="G5519" s="7" t="n">
        <v>0</v>
      </c>
      <c r="H5519" s="7" t="n">
        <v>0</v>
      </c>
      <c r="I5519" s="7" t="n">
        <v>0</v>
      </c>
    </row>
    <row r="5520" spans="1:9">
      <c r="A5520" t="s">
        <v>4</v>
      </c>
      <c r="B5520" s="4" t="s">
        <v>5</v>
      </c>
      <c r="C5520" s="4" t="s">
        <v>13</v>
      </c>
      <c r="D5520" s="4" t="s">
        <v>13</v>
      </c>
      <c r="E5520" s="4" t="s">
        <v>28</v>
      </c>
      <c r="F5520" s="4" t="s">
        <v>10</v>
      </c>
    </row>
    <row r="5521" spans="1:9">
      <c r="A5521" t="n">
        <v>41973</v>
      </c>
      <c r="B5521" s="28" t="n">
        <v>45</v>
      </c>
      <c r="C5521" s="7" t="n">
        <v>5</v>
      </c>
      <c r="D5521" s="7" t="n">
        <v>3</v>
      </c>
      <c r="E5521" s="7" t="n">
        <v>10.1999998092651</v>
      </c>
      <c r="F5521" s="7" t="n">
        <v>0</v>
      </c>
    </row>
    <row r="5522" spans="1:9">
      <c r="A5522" t="s">
        <v>4</v>
      </c>
      <c r="B5522" s="4" t="s">
        <v>5</v>
      </c>
      <c r="C5522" s="4" t="s">
        <v>13</v>
      </c>
      <c r="D5522" s="4" t="s">
        <v>13</v>
      </c>
      <c r="E5522" s="4" t="s">
        <v>28</v>
      </c>
      <c r="F5522" s="4" t="s">
        <v>10</v>
      </c>
    </row>
    <row r="5523" spans="1:9">
      <c r="A5523" t="n">
        <v>41982</v>
      </c>
      <c r="B5523" s="28" t="n">
        <v>45</v>
      </c>
      <c r="C5523" s="7" t="n">
        <v>11</v>
      </c>
      <c r="D5523" s="7" t="n">
        <v>3</v>
      </c>
      <c r="E5523" s="7" t="n">
        <v>40</v>
      </c>
      <c r="F5523" s="7" t="n">
        <v>0</v>
      </c>
    </row>
    <row r="5524" spans="1:9">
      <c r="A5524" t="s">
        <v>4</v>
      </c>
      <c r="B5524" s="4" t="s">
        <v>5</v>
      </c>
      <c r="C5524" s="4" t="s">
        <v>13</v>
      </c>
      <c r="D5524" s="4" t="s">
        <v>10</v>
      </c>
    </row>
    <row r="5525" spans="1:9">
      <c r="A5525" t="n">
        <v>41991</v>
      </c>
      <c r="B5525" s="34" t="n">
        <v>58</v>
      </c>
      <c r="C5525" s="7" t="n">
        <v>255</v>
      </c>
      <c r="D5525" s="7" t="n">
        <v>0</v>
      </c>
    </row>
    <row r="5526" spans="1:9">
      <c r="A5526" t="s">
        <v>4</v>
      </c>
      <c r="B5526" s="4" t="s">
        <v>5</v>
      </c>
      <c r="C5526" s="4" t="s">
        <v>13</v>
      </c>
      <c r="D5526" s="4" t="s">
        <v>10</v>
      </c>
      <c r="E5526" s="4" t="s">
        <v>6</v>
      </c>
    </row>
    <row r="5527" spans="1:9">
      <c r="A5527" t="n">
        <v>41995</v>
      </c>
      <c r="B5527" s="36" t="n">
        <v>51</v>
      </c>
      <c r="C5527" s="7" t="n">
        <v>4</v>
      </c>
      <c r="D5527" s="7" t="n">
        <v>0</v>
      </c>
      <c r="E5527" s="7" t="s">
        <v>42</v>
      </c>
    </row>
    <row r="5528" spans="1:9">
      <c r="A5528" t="s">
        <v>4</v>
      </c>
      <c r="B5528" s="4" t="s">
        <v>5</v>
      </c>
      <c r="C5528" s="4" t="s">
        <v>10</v>
      </c>
    </row>
    <row r="5529" spans="1:9">
      <c r="A5529" t="n">
        <v>42009</v>
      </c>
      <c r="B5529" s="37" t="n">
        <v>16</v>
      </c>
      <c r="C5529" s="7" t="n">
        <v>0</v>
      </c>
    </row>
    <row r="5530" spans="1:9">
      <c r="A5530" t="s">
        <v>4</v>
      </c>
      <c r="B5530" s="4" t="s">
        <v>5</v>
      </c>
      <c r="C5530" s="4" t="s">
        <v>10</v>
      </c>
      <c r="D5530" s="4" t="s">
        <v>38</v>
      </c>
      <c r="E5530" s="4" t="s">
        <v>13</v>
      </c>
      <c r="F5530" s="4" t="s">
        <v>13</v>
      </c>
      <c r="G5530" s="4" t="s">
        <v>38</v>
      </c>
      <c r="H5530" s="4" t="s">
        <v>13</v>
      </c>
      <c r="I5530" s="4" t="s">
        <v>13</v>
      </c>
    </row>
    <row r="5531" spans="1:9">
      <c r="A5531" t="n">
        <v>42012</v>
      </c>
      <c r="B5531" s="38" t="n">
        <v>26</v>
      </c>
      <c r="C5531" s="7" t="n">
        <v>0</v>
      </c>
      <c r="D5531" s="7" t="s">
        <v>367</v>
      </c>
      <c r="E5531" s="7" t="n">
        <v>2</v>
      </c>
      <c r="F5531" s="7" t="n">
        <v>3</v>
      </c>
      <c r="G5531" s="7" t="s">
        <v>368</v>
      </c>
      <c r="H5531" s="7" t="n">
        <v>2</v>
      </c>
      <c r="I5531" s="7" t="n">
        <v>0</v>
      </c>
    </row>
    <row r="5532" spans="1:9">
      <c r="A5532" t="s">
        <v>4</v>
      </c>
      <c r="B5532" s="4" t="s">
        <v>5</v>
      </c>
    </row>
    <row r="5533" spans="1:9">
      <c r="A5533" t="n">
        <v>42136</v>
      </c>
      <c r="B5533" s="32" t="n">
        <v>28</v>
      </c>
    </row>
    <row r="5534" spans="1:9">
      <c r="A5534" t="s">
        <v>4</v>
      </c>
      <c r="B5534" s="4" t="s">
        <v>5</v>
      </c>
      <c r="C5534" s="4" t="s">
        <v>10</v>
      </c>
    </row>
    <row r="5535" spans="1:9">
      <c r="A5535" t="n">
        <v>42137</v>
      </c>
      <c r="B5535" s="37" t="n">
        <v>16</v>
      </c>
      <c r="C5535" s="7" t="n">
        <v>500</v>
      </c>
    </row>
    <row r="5536" spans="1:9">
      <c r="A5536" t="s">
        <v>4</v>
      </c>
      <c r="B5536" s="4" t="s">
        <v>5</v>
      </c>
      <c r="C5536" s="4" t="s">
        <v>13</v>
      </c>
      <c r="D5536" s="4" t="s">
        <v>10</v>
      </c>
      <c r="E5536" s="4" t="s">
        <v>28</v>
      </c>
    </row>
    <row r="5537" spans="1:9">
      <c r="A5537" t="n">
        <v>42140</v>
      </c>
      <c r="B5537" s="34" t="n">
        <v>58</v>
      </c>
      <c r="C5537" s="7" t="n">
        <v>0</v>
      </c>
      <c r="D5537" s="7" t="n">
        <v>1000</v>
      </c>
      <c r="E5537" s="7" t="n">
        <v>1</v>
      </c>
    </row>
    <row r="5538" spans="1:9">
      <c r="A5538" t="s">
        <v>4</v>
      </c>
      <c r="B5538" s="4" t="s">
        <v>5</v>
      </c>
      <c r="C5538" s="4" t="s">
        <v>13</v>
      </c>
      <c r="D5538" s="4" t="s">
        <v>10</v>
      </c>
    </row>
    <row r="5539" spans="1:9">
      <c r="A5539" t="n">
        <v>42148</v>
      </c>
      <c r="B5539" s="34" t="n">
        <v>58</v>
      </c>
      <c r="C5539" s="7" t="n">
        <v>255</v>
      </c>
      <c r="D5539" s="7" t="n">
        <v>0</v>
      </c>
    </row>
    <row r="5540" spans="1:9">
      <c r="A5540" t="s">
        <v>4</v>
      </c>
      <c r="B5540" s="4" t="s">
        <v>5</v>
      </c>
      <c r="C5540" s="4" t="s">
        <v>10</v>
      </c>
    </row>
    <row r="5541" spans="1:9">
      <c r="A5541" t="n">
        <v>42152</v>
      </c>
      <c r="B5541" s="24" t="n">
        <v>12</v>
      </c>
      <c r="C5541" s="7" t="n">
        <v>8355</v>
      </c>
    </row>
    <row r="5542" spans="1:9">
      <c r="A5542" t="s">
        <v>4</v>
      </c>
      <c r="B5542" s="4" t="s">
        <v>5</v>
      </c>
      <c r="C5542" s="4" t="s">
        <v>10</v>
      </c>
      <c r="D5542" s="4" t="s">
        <v>28</v>
      </c>
      <c r="E5542" s="4" t="s">
        <v>28</v>
      </c>
      <c r="F5542" s="4" t="s">
        <v>28</v>
      </c>
      <c r="G5542" s="4" t="s">
        <v>28</v>
      </c>
    </row>
    <row r="5543" spans="1:9">
      <c r="A5543" t="n">
        <v>42155</v>
      </c>
      <c r="B5543" s="26" t="n">
        <v>46</v>
      </c>
      <c r="C5543" s="7" t="n">
        <v>61456</v>
      </c>
      <c r="D5543" s="7" t="n">
        <v>-24.3299999237061</v>
      </c>
      <c r="E5543" s="7" t="n">
        <v>23.9200000762939</v>
      </c>
      <c r="F5543" s="7" t="n">
        <v>-5.21000003814697</v>
      </c>
      <c r="G5543" s="7" t="n">
        <v>126.599998474121</v>
      </c>
    </row>
    <row r="5544" spans="1:9">
      <c r="A5544" t="s">
        <v>4</v>
      </c>
      <c r="B5544" s="4" t="s">
        <v>5</v>
      </c>
      <c r="C5544" s="4" t="s">
        <v>10</v>
      </c>
      <c r="D5544" s="4" t="s">
        <v>28</v>
      </c>
      <c r="E5544" s="4" t="s">
        <v>28</v>
      </c>
      <c r="F5544" s="4" t="s">
        <v>28</v>
      </c>
      <c r="G5544" s="4" t="s">
        <v>28</v>
      </c>
    </row>
    <row r="5545" spans="1:9">
      <c r="A5545" t="n">
        <v>42174</v>
      </c>
      <c r="B5545" s="26" t="n">
        <v>46</v>
      </c>
      <c r="C5545" s="7" t="n">
        <v>61457</v>
      </c>
      <c r="D5545" s="7" t="n">
        <v>-24.3299999237061</v>
      </c>
      <c r="E5545" s="7" t="n">
        <v>23.9200000762939</v>
      </c>
      <c r="F5545" s="7" t="n">
        <v>-5.21000003814697</v>
      </c>
      <c r="G5545" s="7" t="n">
        <v>126.599998474121</v>
      </c>
    </row>
    <row r="5546" spans="1:9">
      <c r="A5546" t="s">
        <v>4</v>
      </c>
      <c r="B5546" s="4" t="s">
        <v>5</v>
      </c>
      <c r="C5546" s="4" t="s">
        <v>13</v>
      </c>
      <c r="D5546" s="4" t="s">
        <v>13</v>
      </c>
      <c r="E5546" s="4" t="s">
        <v>28</v>
      </c>
      <c r="F5546" s="4" t="s">
        <v>28</v>
      </c>
      <c r="G5546" s="4" t="s">
        <v>28</v>
      </c>
      <c r="H5546" s="4" t="s">
        <v>10</v>
      </c>
      <c r="I5546" s="4" t="s">
        <v>13</v>
      </c>
    </row>
    <row r="5547" spans="1:9">
      <c r="A5547" t="n">
        <v>42193</v>
      </c>
      <c r="B5547" s="28" t="n">
        <v>45</v>
      </c>
      <c r="C5547" s="7" t="n">
        <v>4</v>
      </c>
      <c r="D5547" s="7" t="n">
        <v>3</v>
      </c>
      <c r="E5547" s="7" t="n">
        <v>4.55000019073486</v>
      </c>
      <c r="F5547" s="7" t="n">
        <v>286.950012207031</v>
      </c>
      <c r="G5547" s="7" t="n">
        <v>0</v>
      </c>
      <c r="H5547" s="7" t="n">
        <v>0</v>
      </c>
      <c r="I5547" s="7" t="n">
        <v>0</v>
      </c>
    </row>
    <row r="5548" spans="1:9">
      <c r="A5548" t="s">
        <v>4</v>
      </c>
      <c r="B5548" s="4" t="s">
        <v>5</v>
      </c>
      <c r="C5548" s="4" t="s">
        <v>13</v>
      </c>
      <c r="D5548" s="4" t="s">
        <v>6</v>
      </c>
    </row>
    <row r="5549" spans="1:9">
      <c r="A5549" t="n">
        <v>42211</v>
      </c>
      <c r="B5549" s="9" t="n">
        <v>2</v>
      </c>
      <c r="C5549" s="7" t="n">
        <v>10</v>
      </c>
      <c r="D5549" s="7" t="s">
        <v>212</v>
      </c>
    </row>
    <row r="5550" spans="1:9">
      <c r="A5550" t="s">
        <v>4</v>
      </c>
      <c r="B5550" s="4" t="s">
        <v>5</v>
      </c>
      <c r="C5550" s="4" t="s">
        <v>10</v>
      </c>
    </row>
    <row r="5551" spans="1:9">
      <c r="A5551" t="n">
        <v>42226</v>
      </c>
      <c r="B5551" s="37" t="n">
        <v>16</v>
      </c>
      <c r="C5551" s="7" t="n">
        <v>0</v>
      </c>
    </row>
    <row r="5552" spans="1:9">
      <c r="A5552" t="s">
        <v>4</v>
      </c>
      <c r="B5552" s="4" t="s">
        <v>5</v>
      </c>
      <c r="C5552" s="4" t="s">
        <v>13</v>
      </c>
      <c r="D5552" s="4" t="s">
        <v>10</v>
      </c>
    </row>
    <row r="5553" spans="1:9">
      <c r="A5553" t="n">
        <v>42229</v>
      </c>
      <c r="B5553" s="34" t="n">
        <v>58</v>
      </c>
      <c r="C5553" s="7" t="n">
        <v>105</v>
      </c>
      <c r="D5553" s="7" t="n">
        <v>300</v>
      </c>
    </row>
    <row r="5554" spans="1:9">
      <c r="A5554" t="s">
        <v>4</v>
      </c>
      <c r="B5554" s="4" t="s">
        <v>5</v>
      </c>
      <c r="C5554" s="4" t="s">
        <v>28</v>
      </c>
      <c r="D5554" s="4" t="s">
        <v>10</v>
      </c>
    </row>
    <row r="5555" spans="1:9">
      <c r="A5555" t="n">
        <v>42233</v>
      </c>
      <c r="B5555" s="35" t="n">
        <v>103</v>
      </c>
      <c r="C5555" s="7" t="n">
        <v>1</v>
      </c>
      <c r="D5555" s="7" t="n">
        <v>300</v>
      </c>
    </row>
    <row r="5556" spans="1:9">
      <c r="A5556" t="s">
        <v>4</v>
      </c>
      <c r="B5556" s="4" t="s">
        <v>5</v>
      </c>
      <c r="C5556" s="4" t="s">
        <v>13</v>
      </c>
      <c r="D5556" s="4" t="s">
        <v>10</v>
      </c>
    </row>
    <row r="5557" spans="1:9">
      <c r="A5557" t="n">
        <v>42240</v>
      </c>
      <c r="B5557" s="25" t="n">
        <v>72</v>
      </c>
      <c r="C5557" s="7" t="n">
        <v>4</v>
      </c>
      <c r="D5557" s="7" t="n">
        <v>0</v>
      </c>
    </row>
    <row r="5558" spans="1:9">
      <c r="A5558" t="s">
        <v>4</v>
      </c>
      <c r="B5558" s="4" t="s">
        <v>5</v>
      </c>
      <c r="C5558" s="4" t="s">
        <v>9</v>
      </c>
    </row>
    <row r="5559" spans="1:9">
      <c r="A5559" t="n">
        <v>42244</v>
      </c>
      <c r="B5559" s="39" t="n">
        <v>15</v>
      </c>
      <c r="C5559" s="7" t="n">
        <v>1073741824</v>
      </c>
    </row>
    <row r="5560" spans="1:9">
      <c r="A5560" t="s">
        <v>4</v>
      </c>
      <c r="B5560" s="4" t="s">
        <v>5</v>
      </c>
      <c r="C5560" s="4" t="s">
        <v>13</v>
      </c>
    </row>
    <row r="5561" spans="1:9">
      <c r="A5561" t="n">
        <v>42249</v>
      </c>
      <c r="B5561" s="52" t="n">
        <v>64</v>
      </c>
      <c r="C5561" s="7" t="n">
        <v>3</v>
      </c>
    </row>
    <row r="5562" spans="1:9">
      <c r="A5562" t="s">
        <v>4</v>
      </c>
      <c r="B5562" s="4" t="s">
        <v>5</v>
      </c>
      <c r="C5562" s="4" t="s">
        <v>13</v>
      </c>
    </row>
    <row r="5563" spans="1:9">
      <c r="A5563" t="n">
        <v>42251</v>
      </c>
      <c r="B5563" s="18" t="n">
        <v>74</v>
      </c>
      <c r="C5563" s="7" t="n">
        <v>67</v>
      </c>
    </row>
    <row r="5564" spans="1:9">
      <c r="A5564" t="s">
        <v>4</v>
      </c>
      <c r="B5564" s="4" t="s">
        <v>5</v>
      </c>
      <c r="C5564" s="4" t="s">
        <v>13</v>
      </c>
      <c r="D5564" s="4" t="s">
        <v>13</v>
      </c>
      <c r="E5564" s="4" t="s">
        <v>10</v>
      </c>
    </row>
    <row r="5565" spans="1:9">
      <c r="A5565" t="n">
        <v>42253</v>
      </c>
      <c r="B5565" s="28" t="n">
        <v>45</v>
      </c>
      <c r="C5565" s="7" t="n">
        <v>8</v>
      </c>
      <c r="D5565" s="7" t="n">
        <v>1</v>
      </c>
      <c r="E5565" s="7" t="n">
        <v>0</v>
      </c>
    </row>
    <row r="5566" spans="1:9">
      <c r="A5566" t="s">
        <v>4</v>
      </c>
      <c r="B5566" s="4" t="s">
        <v>5</v>
      </c>
      <c r="C5566" s="4" t="s">
        <v>10</v>
      </c>
    </row>
    <row r="5567" spans="1:9">
      <c r="A5567" t="n">
        <v>42258</v>
      </c>
      <c r="B5567" s="77" t="n">
        <v>13</v>
      </c>
      <c r="C5567" s="7" t="n">
        <v>6409</v>
      </c>
    </row>
    <row r="5568" spans="1:9">
      <c r="A5568" t="s">
        <v>4</v>
      </c>
      <c r="B5568" s="4" t="s">
        <v>5</v>
      </c>
      <c r="C5568" s="4" t="s">
        <v>10</v>
      </c>
    </row>
    <row r="5569" spans="1:5">
      <c r="A5569" t="n">
        <v>42261</v>
      </c>
      <c r="B5569" s="77" t="n">
        <v>13</v>
      </c>
      <c r="C5569" s="7" t="n">
        <v>6408</v>
      </c>
    </row>
    <row r="5570" spans="1:5">
      <c r="A5570" t="s">
        <v>4</v>
      </c>
      <c r="B5570" s="4" t="s">
        <v>5</v>
      </c>
      <c r="C5570" s="4" t="s">
        <v>10</v>
      </c>
    </row>
    <row r="5571" spans="1:5">
      <c r="A5571" t="n">
        <v>42264</v>
      </c>
      <c r="B5571" s="24" t="n">
        <v>12</v>
      </c>
      <c r="C5571" s="7" t="n">
        <v>6464</v>
      </c>
    </row>
    <row r="5572" spans="1:5">
      <c r="A5572" t="s">
        <v>4</v>
      </c>
      <c r="B5572" s="4" t="s">
        <v>5</v>
      </c>
      <c r="C5572" s="4" t="s">
        <v>10</v>
      </c>
    </row>
    <row r="5573" spans="1:5">
      <c r="A5573" t="n">
        <v>42267</v>
      </c>
      <c r="B5573" s="77" t="n">
        <v>13</v>
      </c>
      <c r="C5573" s="7" t="n">
        <v>6465</v>
      </c>
    </row>
    <row r="5574" spans="1:5">
      <c r="A5574" t="s">
        <v>4</v>
      </c>
      <c r="B5574" s="4" t="s">
        <v>5</v>
      </c>
      <c r="C5574" s="4" t="s">
        <v>10</v>
      </c>
    </row>
    <row r="5575" spans="1:5">
      <c r="A5575" t="n">
        <v>42270</v>
      </c>
      <c r="B5575" s="77" t="n">
        <v>13</v>
      </c>
      <c r="C5575" s="7" t="n">
        <v>6466</v>
      </c>
    </row>
    <row r="5576" spans="1:5">
      <c r="A5576" t="s">
        <v>4</v>
      </c>
      <c r="B5576" s="4" t="s">
        <v>5</v>
      </c>
      <c r="C5576" s="4" t="s">
        <v>10</v>
      </c>
    </row>
    <row r="5577" spans="1:5">
      <c r="A5577" t="n">
        <v>42273</v>
      </c>
      <c r="B5577" s="77" t="n">
        <v>13</v>
      </c>
      <c r="C5577" s="7" t="n">
        <v>6467</v>
      </c>
    </row>
    <row r="5578" spans="1:5">
      <c r="A5578" t="s">
        <v>4</v>
      </c>
      <c r="B5578" s="4" t="s">
        <v>5</v>
      </c>
      <c r="C5578" s="4" t="s">
        <v>10</v>
      </c>
    </row>
    <row r="5579" spans="1:5">
      <c r="A5579" t="n">
        <v>42276</v>
      </c>
      <c r="B5579" s="77" t="n">
        <v>13</v>
      </c>
      <c r="C5579" s="7" t="n">
        <v>6468</v>
      </c>
    </row>
    <row r="5580" spans="1:5">
      <c r="A5580" t="s">
        <v>4</v>
      </c>
      <c r="B5580" s="4" t="s">
        <v>5</v>
      </c>
      <c r="C5580" s="4" t="s">
        <v>10</v>
      </c>
    </row>
    <row r="5581" spans="1:5">
      <c r="A5581" t="n">
        <v>42279</v>
      </c>
      <c r="B5581" s="77" t="n">
        <v>13</v>
      </c>
      <c r="C5581" s="7" t="n">
        <v>6469</v>
      </c>
    </row>
    <row r="5582" spans="1:5">
      <c r="A5582" t="s">
        <v>4</v>
      </c>
      <c r="B5582" s="4" t="s">
        <v>5</v>
      </c>
      <c r="C5582" s="4" t="s">
        <v>10</v>
      </c>
    </row>
    <row r="5583" spans="1:5">
      <c r="A5583" t="n">
        <v>42282</v>
      </c>
      <c r="B5583" s="77" t="n">
        <v>13</v>
      </c>
      <c r="C5583" s="7" t="n">
        <v>6470</v>
      </c>
    </row>
    <row r="5584" spans="1:5">
      <c r="A5584" t="s">
        <v>4</v>
      </c>
      <c r="B5584" s="4" t="s">
        <v>5</v>
      </c>
      <c r="C5584" s="4" t="s">
        <v>10</v>
      </c>
    </row>
    <row r="5585" spans="1:3">
      <c r="A5585" t="n">
        <v>42285</v>
      </c>
      <c r="B5585" s="77" t="n">
        <v>13</v>
      </c>
      <c r="C5585" s="7" t="n">
        <v>6471</v>
      </c>
    </row>
    <row r="5586" spans="1:3">
      <c r="A5586" t="s">
        <v>4</v>
      </c>
      <c r="B5586" s="4" t="s">
        <v>5</v>
      </c>
      <c r="C5586" s="4" t="s">
        <v>13</v>
      </c>
    </row>
    <row r="5587" spans="1:3">
      <c r="A5587" t="n">
        <v>42288</v>
      </c>
      <c r="B5587" s="18" t="n">
        <v>74</v>
      </c>
      <c r="C5587" s="7" t="n">
        <v>18</v>
      </c>
    </row>
    <row r="5588" spans="1:3">
      <c r="A5588" t="s">
        <v>4</v>
      </c>
      <c r="B5588" s="4" t="s">
        <v>5</v>
      </c>
      <c r="C5588" s="4" t="s">
        <v>13</v>
      </c>
    </row>
    <row r="5589" spans="1:3">
      <c r="A5589" t="n">
        <v>42290</v>
      </c>
      <c r="B5589" s="18" t="n">
        <v>74</v>
      </c>
      <c r="C5589" s="7" t="n">
        <v>45</v>
      </c>
    </row>
    <row r="5590" spans="1:3">
      <c r="A5590" t="s">
        <v>4</v>
      </c>
      <c r="B5590" s="4" t="s">
        <v>5</v>
      </c>
      <c r="C5590" s="4" t="s">
        <v>10</v>
      </c>
    </row>
    <row r="5591" spans="1:3">
      <c r="A5591" t="n">
        <v>42292</v>
      </c>
      <c r="B5591" s="37" t="n">
        <v>16</v>
      </c>
      <c r="C5591" s="7" t="n">
        <v>0</v>
      </c>
    </row>
    <row r="5592" spans="1:3">
      <c r="A5592" t="s">
        <v>4</v>
      </c>
      <c r="B5592" s="4" t="s">
        <v>5</v>
      </c>
      <c r="C5592" s="4" t="s">
        <v>13</v>
      </c>
      <c r="D5592" s="4" t="s">
        <v>13</v>
      </c>
      <c r="E5592" s="4" t="s">
        <v>13</v>
      </c>
      <c r="F5592" s="4" t="s">
        <v>13</v>
      </c>
    </row>
    <row r="5593" spans="1:3">
      <c r="A5593" t="n">
        <v>42295</v>
      </c>
      <c r="B5593" s="8" t="n">
        <v>14</v>
      </c>
      <c r="C5593" s="7" t="n">
        <v>0</v>
      </c>
      <c r="D5593" s="7" t="n">
        <v>8</v>
      </c>
      <c r="E5593" s="7" t="n">
        <v>0</v>
      </c>
      <c r="F5593" s="7" t="n">
        <v>0</v>
      </c>
    </row>
    <row r="5594" spans="1:3">
      <c r="A5594" t="s">
        <v>4</v>
      </c>
      <c r="B5594" s="4" t="s">
        <v>5</v>
      </c>
      <c r="C5594" s="4" t="s">
        <v>13</v>
      </c>
      <c r="D5594" s="4" t="s">
        <v>6</v>
      </c>
    </row>
    <row r="5595" spans="1:3">
      <c r="A5595" t="n">
        <v>42300</v>
      </c>
      <c r="B5595" s="9" t="n">
        <v>2</v>
      </c>
      <c r="C5595" s="7" t="n">
        <v>11</v>
      </c>
      <c r="D5595" s="7" t="s">
        <v>31</v>
      </c>
    </row>
    <row r="5596" spans="1:3">
      <c r="A5596" t="s">
        <v>4</v>
      </c>
      <c r="B5596" s="4" t="s">
        <v>5</v>
      </c>
      <c r="C5596" s="4" t="s">
        <v>10</v>
      </c>
    </row>
    <row r="5597" spans="1:3">
      <c r="A5597" t="n">
        <v>42314</v>
      </c>
      <c r="B5597" s="37" t="n">
        <v>16</v>
      </c>
      <c r="C5597" s="7" t="n">
        <v>0</v>
      </c>
    </row>
    <row r="5598" spans="1:3">
      <c r="A5598" t="s">
        <v>4</v>
      </c>
      <c r="B5598" s="4" t="s">
        <v>5</v>
      </c>
      <c r="C5598" s="4" t="s">
        <v>13</v>
      </c>
      <c r="D5598" s="4" t="s">
        <v>6</v>
      </c>
    </row>
    <row r="5599" spans="1:3">
      <c r="A5599" t="n">
        <v>42317</v>
      </c>
      <c r="B5599" s="9" t="n">
        <v>2</v>
      </c>
      <c r="C5599" s="7" t="n">
        <v>11</v>
      </c>
      <c r="D5599" s="7" t="s">
        <v>213</v>
      </c>
    </row>
    <row r="5600" spans="1:3">
      <c r="A5600" t="s">
        <v>4</v>
      </c>
      <c r="B5600" s="4" t="s">
        <v>5</v>
      </c>
      <c r="C5600" s="4" t="s">
        <v>10</v>
      </c>
    </row>
    <row r="5601" spans="1:6">
      <c r="A5601" t="n">
        <v>42326</v>
      </c>
      <c r="B5601" s="37" t="n">
        <v>16</v>
      </c>
      <c r="C5601" s="7" t="n">
        <v>0</v>
      </c>
    </row>
    <row r="5602" spans="1:6">
      <c r="A5602" t="s">
        <v>4</v>
      </c>
      <c r="B5602" s="4" t="s">
        <v>5</v>
      </c>
      <c r="C5602" s="4" t="s">
        <v>9</v>
      </c>
    </row>
    <row r="5603" spans="1:6">
      <c r="A5603" t="n">
        <v>42329</v>
      </c>
      <c r="B5603" s="39" t="n">
        <v>15</v>
      </c>
      <c r="C5603" s="7" t="n">
        <v>2048</v>
      </c>
    </row>
    <row r="5604" spans="1:6">
      <c r="A5604" t="s">
        <v>4</v>
      </c>
      <c r="B5604" s="4" t="s">
        <v>5</v>
      </c>
      <c r="C5604" s="4" t="s">
        <v>13</v>
      </c>
      <c r="D5604" s="4" t="s">
        <v>6</v>
      </c>
    </row>
    <row r="5605" spans="1:6">
      <c r="A5605" t="n">
        <v>42334</v>
      </c>
      <c r="B5605" s="9" t="n">
        <v>2</v>
      </c>
      <c r="C5605" s="7" t="n">
        <v>10</v>
      </c>
      <c r="D5605" s="7" t="s">
        <v>49</v>
      </c>
    </row>
    <row r="5606" spans="1:6">
      <c r="A5606" t="s">
        <v>4</v>
      </c>
      <c r="B5606" s="4" t="s">
        <v>5</v>
      </c>
      <c r="C5606" s="4" t="s">
        <v>10</v>
      </c>
    </row>
    <row r="5607" spans="1:6">
      <c r="A5607" t="n">
        <v>42352</v>
      </c>
      <c r="B5607" s="37" t="n">
        <v>16</v>
      </c>
      <c r="C5607" s="7" t="n">
        <v>0</v>
      </c>
    </row>
    <row r="5608" spans="1:6">
      <c r="A5608" t="s">
        <v>4</v>
      </c>
      <c r="B5608" s="4" t="s">
        <v>5</v>
      </c>
      <c r="C5608" s="4" t="s">
        <v>13</v>
      </c>
      <c r="D5608" s="4" t="s">
        <v>6</v>
      </c>
    </row>
    <row r="5609" spans="1:6">
      <c r="A5609" t="n">
        <v>42355</v>
      </c>
      <c r="B5609" s="9" t="n">
        <v>2</v>
      </c>
      <c r="C5609" s="7" t="n">
        <v>10</v>
      </c>
      <c r="D5609" s="7" t="s">
        <v>50</v>
      </c>
    </row>
    <row r="5610" spans="1:6">
      <c r="A5610" t="s">
        <v>4</v>
      </c>
      <c r="B5610" s="4" t="s">
        <v>5</v>
      </c>
      <c r="C5610" s="4" t="s">
        <v>10</v>
      </c>
    </row>
    <row r="5611" spans="1:6">
      <c r="A5611" t="n">
        <v>42374</v>
      </c>
      <c r="B5611" s="37" t="n">
        <v>16</v>
      </c>
      <c r="C5611" s="7" t="n">
        <v>0</v>
      </c>
    </row>
    <row r="5612" spans="1:6">
      <c r="A5612" t="s">
        <v>4</v>
      </c>
      <c r="B5612" s="4" t="s">
        <v>5</v>
      </c>
      <c r="C5612" s="4" t="s">
        <v>13</v>
      </c>
      <c r="D5612" s="4" t="s">
        <v>10</v>
      </c>
      <c r="E5612" s="4" t="s">
        <v>28</v>
      </c>
    </row>
    <row r="5613" spans="1:6">
      <c r="A5613" t="n">
        <v>42377</v>
      </c>
      <c r="B5613" s="34" t="n">
        <v>58</v>
      </c>
      <c r="C5613" s="7" t="n">
        <v>100</v>
      </c>
      <c r="D5613" s="7" t="n">
        <v>300</v>
      </c>
      <c r="E5613" s="7" t="n">
        <v>1</v>
      </c>
    </row>
    <row r="5614" spans="1:6">
      <c r="A5614" t="s">
        <v>4</v>
      </c>
      <c r="B5614" s="4" t="s">
        <v>5</v>
      </c>
      <c r="C5614" s="4" t="s">
        <v>13</v>
      </c>
      <c r="D5614" s="4" t="s">
        <v>10</v>
      </c>
    </row>
    <row r="5615" spans="1:6">
      <c r="A5615" t="n">
        <v>42385</v>
      </c>
      <c r="B5615" s="34" t="n">
        <v>58</v>
      </c>
      <c r="C5615" s="7" t="n">
        <v>255</v>
      </c>
      <c r="D5615" s="7" t="n">
        <v>0</v>
      </c>
    </row>
    <row r="5616" spans="1:6">
      <c r="A5616" t="s">
        <v>4</v>
      </c>
      <c r="B5616" s="4" t="s">
        <v>5</v>
      </c>
      <c r="C5616" s="4" t="s">
        <v>13</v>
      </c>
    </row>
    <row r="5617" spans="1:5">
      <c r="A5617" t="n">
        <v>42389</v>
      </c>
      <c r="B5617" s="41" t="n">
        <v>23</v>
      </c>
      <c r="C5617" s="7" t="n">
        <v>0</v>
      </c>
    </row>
    <row r="5618" spans="1:5">
      <c r="A5618" t="s">
        <v>4</v>
      </c>
      <c r="B5618" s="4" t="s">
        <v>5</v>
      </c>
      <c r="C5618" s="4" t="s">
        <v>10</v>
      </c>
      <c r="D5618" s="4" t="s">
        <v>9</v>
      </c>
    </row>
    <row r="5619" spans="1:5">
      <c r="A5619" t="n">
        <v>42391</v>
      </c>
      <c r="B5619" s="63" t="n">
        <v>44</v>
      </c>
      <c r="C5619" s="7" t="n">
        <v>122</v>
      </c>
      <c r="D5619" s="7" t="n">
        <v>128</v>
      </c>
    </row>
    <row r="5620" spans="1:5">
      <c r="A5620" t="s">
        <v>4</v>
      </c>
      <c r="B5620" s="4" t="s">
        <v>5</v>
      </c>
      <c r="C5620" s="4" t="s">
        <v>10</v>
      </c>
      <c r="D5620" s="4" t="s">
        <v>28</v>
      </c>
      <c r="E5620" s="4" t="s">
        <v>28</v>
      </c>
      <c r="F5620" s="4" t="s">
        <v>28</v>
      </c>
      <c r="G5620" s="4" t="s">
        <v>28</v>
      </c>
    </row>
    <row r="5621" spans="1:5">
      <c r="A5621" t="n">
        <v>42398</v>
      </c>
      <c r="B5621" s="26" t="n">
        <v>46</v>
      </c>
      <c r="C5621" s="7" t="n">
        <v>122</v>
      </c>
      <c r="D5621" s="7" t="n">
        <v>-25.8500003814697</v>
      </c>
      <c r="E5621" s="7" t="n">
        <v>23.9200000762939</v>
      </c>
      <c r="F5621" s="7" t="n">
        <v>-3.57999992370605</v>
      </c>
      <c r="G5621" s="7" t="n">
        <v>126.599998474121</v>
      </c>
    </row>
    <row r="5622" spans="1:5">
      <c r="A5622" t="s">
        <v>4</v>
      </c>
      <c r="B5622" s="4" t="s">
        <v>5</v>
      </c>
    </row>
    <row r="5623" spans="1:5">
      <c r="A5623" t="n">
        <v>42417</v>
      </c>
      <c r="B5623" s="5" t="n">
        <v>1</v>
      </c>
    </row>
    <row r="5624" spans="1:5" s="3" customFormat="1" customHeight="0">
      <c r="A5624" s="3" t="s">
        <v>2</v>
      </c>
      <c r="B5624" s="3" t="s">
        <v>369</v>
      </c>
    </row>
    <row r="5625" spans="1:5">
      <c r="A5625" t="s">
        <v>4</v>
      </c>
      <c r="B5625" s="4" t="s">
        <v>5</v>
      </c>
      <c r="C5625" s="4" t="s">
        <v>13</v>
      </c>
      <c r="D5625" s="4" t="s">
        <v>10</v>
      </c>
    </row>
    <row r="5626" spans="1:5">
      <c r="A5626" t="n">
        <v>42420</v>
      </c>
      <c r="B5626" s="29" t="n">
        <v>22</v>
      </c>
      <c r="C5626" s="7" t="n">
        <v>0</v>
      </c>
      <c r="D5626" s="7" t="n">
        <v>0</v>
      </c>
    </row>
    <row r="5627" spans="1:5">
      <c r="A5627" t="s">
        <v>4</v>
      </c>
      <c r="B5627" s="4" t="s">
        <v>5</v>
      </c>
      <c r="C5627" s="4" t="s">
        <v>13</v>
      </c>
      <c r="D5627" s="4" t="s">
        <v>10</v>
      </c>
    </row>
    <row r="5628" spans="1:5">
      <c r="A5628" t="n">
        <v>42424</v>
      </c>
      <c r="B5628" s="34" t="n">
        <v>58</v>
      </c>
      <c r="C5628" s="7" t="n">
        <v>5</v>
      </c>
      <c r="D5628" s="7" t="n">
        <v>300</v>
      </c>
    </row>
    <row r="5629" spans="1:5">
      <c r="A5629" t="s">
        <v>4</v>
      </c>
      <c r="B5629" s="4" t="s">
        <v>5</v>
      </c>
      <c r="C5629" s="4" t="s">
        <v>28</v>
      </c>
      <c r="D5629" s="4" t="s">
        <v>10</v>
      </c>
    </row>
    <row r="5630" spans="1:5">
      <c r="A5630" t="n">
        <v>42428</v>
      </c>
      <c r="B5630" s="35" t="n">
        <v>103</v>
      </c>
      <c r="C5630" s="7" t="n">
        <v>0</v>
      </c>
      <c r="D5630" s="7" t="n">
        <v>300</v>
      </c>
    </row>
    <row r="5631" spans="1:5">
      <c r="A5631" t="s">
        <v>4</v>
      </c>
      <c r="B5631" s="4" t="s">
        <v>5</v>
      </c>
      <c r="C5631" s="4" t="s">
        <v>13</v>
      </c>
      <c r="D5631" s="4" t="s">
        <v>28</v>
      </c>
      <c r="E5631" s="4" t="s">
        <v>10</v>
      </c>
      <c r="F5631" s="4" t="s">
        <v>13</v>
      </c>
    </row>
    <row r="5632" spans="1:5">
      <c r="A5632" t="n">
        <v>42435</v>
      </c>
      <c r="B5632" s="16" t="n">
        <v>49</v>
      </c>
      <c r="C5632" s="7" t="n">
        <v>3</v>
      </c>
      <c r="D5632" s="7" t="n">
        <v>0.699999988079071</v>
      </c>
      <c r="E5632" s="7" t="n">
        <v>500</v>
      </c>
      <c r="F5632" s="7" t="n">
        <v>0</v>
      </c>
    </row>
    <row r="5633" spans="1:7">
      <c r="A5633" t="s">
        <v>4</v>
      </c>
      <c r="B5633" s="4" t="s">
        <v>5</v>
      </c>
      <c r="C5633" s="4" t="s">
        <v>13</v>
      </c>
      <c r="D5633" s="4" t="s">
        <v>10</v>
      </c>
    </row>
    <row r="5634" spans="1:7">
      <c r="A5634" t="n">
        <v>42444</v>
      </c>
      <c r="B5634" s="34" t="n">
        <v>58</v>
      </c>
      <c r="C5634" s="7" t="n">
        <v>10</v>
      </c>
      <c r="D5634" s="7" t="n">
        <v>300</v>
      </c>
    </row>
    <row r="5635" spans="1:7">
      <c r="A5635" t="s">
        <v>4</v>
      </c>
      <c r="B5635" s="4" t="s">
        <v>5</v>
      </c>
      <c r="C5635" s="4" t="s">
        <v>13</v>
      </c>
      <c r="D5635" s="4" t="s">
        <v>10</v>
      </c>
    </row>
    <row r="5636" spans="1:7">
      <c r="A5636" t="n">
        <v>42448</v>
      </c>
      <c r="B5636" s="34" t="n">
        <v>58</v>
      </c>
      <c r="C5636" s="7" t="n">
        <v>12</v>
      </c>
      <c r="D5636" s="7" t="n">
        <v>0</v>
      </c>
    </row>
    <row r="5637" spans="1:7">
      <c r="A5637" t="s">
        <v>4</v>
      </c>
      <c r="B5637" s="4" t="s">
        <v>5</v>
      </c>
      <c r="C5637" s="4" t="s">
        <v>13</v>
      </c>
    </row>
    <row r="5638" spans="1:7">
      <c r="A5638" t="n">
        <v>42452</v>
      </c>
      <c r="B5638" s="52" t="n">
        <v>64</v>
      </c>
      <c r="C5638" s="7" t="n">
        <v>7</v>
      </c>
    </row>
    <row r="5639" spans="1:7">
      <c r="A5639" t="s">
        <v>4</v>
      </c>
      <c r="B5639" s="4" t="s">
        <v>5</v>
      </c>
      <c r="C5639" s="4" t="s">
        <v>13</v>
      </c>
      <c r="D5639" s="4" t="s">
        <v>10</v>
      </c>
      <c r="E5639" s="4" t="s">
        <v>10</v>
      </c>
      <c r="F5639" s="4" t="s">
        <v>13</v>
      </c>
    </row>
    <row r="5640" spans="1:7">
      <c r="A5640" t="n">
        <v>42454</v>
      </c>
      <c r="B5640" s="30" t="n">
        <v>25</v>
      </c>
      <c r="C5640" s="7" t="n">
        <v>1</v>
      </c>
      <c r="D5640" s="7" t="n">
        <v>65535</v>
      </c>
      <c r="E5640" s="7" t="n">
        <v>420</v>
      </c>
      <c r="F5640" s="7" t="n">
        <v>5</v>
      </c>
    </row>
    <row r="5641" spans="1:7">
      <c r="A5641" t="s">
        <v>4</v>
      </c>
      <c r="B5641" s="4" t="s">
        <v>5</v>
      </c>
      <c r="C5641" s="4" t="s">
        <v>13</v>
      </c>
      <c r="D5641" s="4" t="s">
        <v>10</v>
      </c>
      <c r="E5641" s="4" t="s">
        <v>6</v>
      </c>
    </row>
    <row r="5642" spans="1:7">
      <c r="A5642" t="n">
        <v>42461</v>
      </c>
      <c r="B5642" s="36" t="n">
        <v>51</v>
      </c>
      <c r="C5642" s="7" t="n">
        <v>4</v>
      </c>
      <c r="D5642" s="7" t="n">
        <v>0</v>
      </c>
      <c r="E5642" s="7" t="s">
        <v>347</v>
      </c>
    </row>
    <row r="5643" spans="1:7">
      <c r="A5643" t="s">
        <v>4</v>
      </c>
      <c r="B5643" s="4" t="s">
        <v>5</v>
      </c>
      <c r="C5643" s="4" t="s">
        <v>10</v>
      </c>
    </row>
    <row r="5644" spans="1:7">
      <c r="A5644" t="n">
        <v>42476</v>
      </c>
      <c r="B5644" s="37" t="n">
        <v>16</v>
      </c>
      <c r="C5644" s="7" t="n">
        <v>0</v>
      </c>
    </row>
    <row r="5645" spans="1:7">
      <c r="A5645" t="s">
        <v>4</v>
      </c>
      <c r="B5645" s="4" t="s">
        <v>5</v>
      </c>
      <c r="C5645" s="4" t="s">
        <v>10</v>
      </c>
      <c r="D5645" s="4" t="s">
        <v>38</v>
      </c>
      <c r="E5645" s="4" t="s">
        <v>13</v>
      </c>
      <c r="F5645" s="4" t="s">
        <v>13</v>
      </c>
      <c r="G5645" s="4" t="s">
        <v>38</v>
      </c>
      <c r="H5645" s="4" t="s">
        <v>13</v>
      </c>
      <c r="I5645" s="4" t="s">
        <v>13</v>
      </c>
    </row>
    <row r="5646" spans="1:7">
      <c r="A5646" t="n">
        <v>42479</v>
      </c>
      <c r="B5646" s="38" t="n">
        <v>26</v>
      </c>
      <c r="C5646" s="7" t="n">
        <v>0</v>
      </c>
      <c r="D5646" s="7" t="s">
        <v>370</v>
      </c>
      <c r="E5646" s="7" t="n">
        <v>2</v>
      </c>
      <c r="F5646" s="7" t="n">
        <v>3</v>
      </c>
      <c r="G5646" s="7" t="s">
        <v>371</v>
      </c>
      <c r="H5646" s="7" t="n">
        <v>2</v>
      </c>
      <c r="I5646" s="7" t="n">
        <v>0</v>
      </c>
    </row>
    <row r="5647" spans="1:7">
      <c r="A5647" t="s">
        <v>4</v>
      </c>
      <c r="B5647" s="4" t="s">
        <v>5</v>
      </c>
    </row>
    <row r="5648" spans="1:7">
      <c r="A5648" t="n">
        <v>42656</v>
      </c>
      <c r="B5648" s="32" t="n">
        <v>28</v>
      </c>
    </row>
    <row r="5649" spans="1:9">
      <c r="A5649" t="s">
        <v>4</v>
      </c>
      <c r="B5649" s="4" t="s">
        <v>5</v>
      </c>
      <c r="C5649" s="4" t="s">
        <v>10</v>
      </c>
      <c r="D5649" s="4" t="s">
        <v>13</v>
      </c>
    </row>
    <row r="5650" spans="1:9">
      <c r="A5650" t="n">
        <v>42657</v>
      </c>
      <c r="B5650" s="40" t="n">
        <v>89</v>
      </c>
      <c r="C5650" s="7" t="n">
        <v>65533</v>
      </c>
      <c r="D5650" s="7" t="n">
        <v>1</v>
      </c>
    </row>
    <row r="5651" spans="1:9">
      <c r="A5651" t="s">
        <v>4</v>
      </c>
      <c r="B5651" s="4" t="s">
        <v>5</v>
      </c>
      <c r="C5651" s="4" t="s">
        <v>10</v>
      </c>
      <c r="D5651" s="4" t="s">
        <v>28</v>
      </c>
      <c r="E5651" s="4" t="s">
        <v>28</v>
      </c>
      <c r="F5651" s="4" t="s">
        <v>28</v>
      </c>
      <c r="G5651" s="4" t="s">
        <v>28</v>
      </c>
    </row>
    <row r="5652" spans="1:9">
      <c r="A5652" t="n">
        <v>42661</v>
      </c>
      <c r="B5652" s="26" t="n">
        <v>46</v>
      </c>
      <c r="C5652" s="7" t="n">
        <v>61456</v>
      </c>
      <c r="D5652" s="7" t="n">
        <v>-24.5599994659424</v>
      </c>
      <c r="E5652" s="7" t="n">
        <v>23.9899997711182</v>
      </c>
      <c r="F5652" s="7" t="n">
        <v>-22.5</v>
      </c>
      <c r="G5652" s="7" t="n">
        <v>26.1000003814697</v>
      </c>
    </row>
    <row r="5653" spans="1:9">
      <c r="A5653" t="s">
        <v>4</v>
      </c>
      <c r="B5653" s="4" t="s">
        <v>5</v>
      </c>
      <c r="C5653" s="4" t="s">
        <v>10</v>
      </c>
      <c r="D5653" s="4" t="s">
        <v>28</v>
      </c>
      <c r="E5653" s="4" t="s">
        <v>28</v>
      </c>
      <c r="F5653" s="4" t="s">
        <v>28</v>
      </c>
      <c r="G5653" s="4" t="s">
        <v>28</v>
      </c>
    </row>
    <row r="5654" spans="1:9">
      <c r="A5654" t="n">
        <v>42680</v>
      </c>
      <c r="B5654" s="26" t="n">
        <v>46</v>
      </c>
      <c r="C5654" s="7" t="n">
        <v>61457</v>
      </c>
      <c r="D5654" s="7" t="n">
        <v>-24.5599994659424</v>
      </c>
      <c r="E5654" s="7" t="n">
        <v>23.9899997711182</v>
      </c>
      <c r="F5654" s="7" t="n">
        <v>-22.5</v>
      </c>
      <c r="G5654" s="7" t="n">
        <v>26.1000003814697</v>
      </c>
    </row>
    <row r="5655" spans="1:9">
      <c r="A5655" t="s">
        <v>4</v>
      </c>
      <c r="B5655" s="4" t="s">
        <v>5</v>
      </c>
      <c r="C5655" s="4" t="s">
        <v>10</v>
      </c>
      <c r="D5655" s="4" t="s">
        <v>28</v>
      </c>
      <c r="E5655" s="4" t="s">
        <v>28</v>
      </c>
      <c r="F5655" s="4" t="s">
        <v>28</v>
      </c>
      <c r="G5655" s="4" t="s">
        <v>28</v>
      </c>
    </row>
    <row r="5656" spans="1:9">
      <c r="A5656" t="n">
        <v>42699</v>
      </c>
      <c r="B5656" s="26" t="n">
        <v>46</v>
      </c>
      <c r="C5656" s="7" t="n">
        <v>122</v>
      </c>
      <c r="D5656" s="7" t="n">
        <v>-26.6299991607666</v>
      </c>
      <c r="E5656" s="7" t="n">
        <v>23.9599990844727</v>
      </c>
      <c r="F5656" s="7" t="n">
        <v>-24.5799999237061</v>
      </c>
      <c r="G5656" s="7" t="n">
        <v>37</v>
      </c>
    </row>
    <row r="5657" spans="1:9">
      <c r="A5657" t="s">
        <v>4</v>
      </c>
      <c r="B5657" s="4" t="s">
        <v>5</v>
      </c>
      <c r="C5657" s="4" t="s">
        <v>13</v>
      </c>
      <c r="D5657" s="4" t="s">
        <v>13</v>
      </c>
      <c r="E5657" s="4" t="s">
        <v>10</v>
      </c>
    </row>
    <row r="5658" spans="1:9">
      <c r="A5658" t="n">
        <v>42718</v>
      </c>
      <c r="B5658" s="28" t="n">
        <v>45</v>
      </c>
      <c r="C5658" s="7" t="n">
        <v>8</v>
      </c>
      <c r="D5658" s="7" t="n">
        <v>1</v>
      </c>
      <c r="E5658" s="7" t="n">
        <v>0</v>
      </c>
    </row>
    <row r="5659" spans="1:9">
      <c r="A5659" t="s">
        <v>4</v>
      </c>
      <c r="B5659" s="4" t="s">
        <v>5</v>
      </c>
      <c r="C5659" s="4" t="s">
        <v>13</v>
      </c>
      <c r="D5659" s="4" t="s">
        <v>10</v>
      </c>
      <c r="E5659" s="4" t="s">
        <v>10</v>
      </c>
      <c r="F5659" s="4" t="s">
        <v>13</v>
      </c>
    </row>
    <row r="5660" spans="1:9">
      <c r="A5660" t="n">
        <v>42723</v>
      </c>
      <c r="B5660" s="30" t="n">
        <v>25</v>
      </c>
      <c r="C5660" s="7" t="n">
        <v>1</v>
      </c>
      <c r="D5660" s="7" t="n">
        <v>65535</v>
      </c>
      <c r="E5660" s="7" t="n">
        <v>65535</v>
      </c>
      <c r="F5660" s="7" t="n">
        <v>0</v>
      </c>
    </row>
    <row r="5661" spans="1:9">
      <c r="A5661" t="s">
        <v>4</v>
      </c>
      <c r="B5661" s="4" t="s">
        <v>5</v>
      </c>
      <c r="C5661" s="4" t="s">
        <v>13</v>
      </c>
      <c r="D5661" s="4" t="s">
        <v>6</v>
      </c>
    </row>
    <row r="5662" spans="1:9">
      <c r="A5662" t="n">
        <v>42730</v>
      </c>
      <c r="B5662" s="9" t="n">
        <v>2</v>
      </c>
      <c r="C5662" s="7" t="n">
        <v>10</v>
      </c>
      <c r="D5662" s="7" t="s">
        <v>48</v>
      </c>
    </row>
    <row r="5663" spans="1:9">
      <c r="A5663" t="s">
        <v>4</v>
      </c>
      <c r="B5663" s="4" t="s">
        <v>5</v>
      </c>
      <c r="C5663" s="4" t="s">
        <v>13</v>
      </c>
      <c r="D5663" s="4" t="s">
        <v>10</v>
      </c>
    </row>
    <row r="5664" spans="1:9">
      <c r="A5664" t="n">
        <v>42753</v>
      </c>
      <c r="B5664" s="34" t="n">
        <v>58</v>
      </c>
      <c r="C5664" s="7" t="n">
        <v>105</v>
      </c>
      <c r="D5664" s="7" t="n">
        <v>300</v>
      </c>
    </row>
    <row r="5665" spans="1:7">
      <c r="A5665" t="s">
        <v>4</v>
      </c>
      <c r="B5665" s="4" t="s">
        <v>5</v>
      </c>
      <c r="C5665" s="4" t="s">
        <v>28</v>
      </c>
      <c r="D5665" s="4" t="s">
        <v>10</v>
      </c>
    </row>
    <row r="5666" spans="1:7">
      <c r="A5666" t="n">
        <v>42757</v>
      </c>
      <c r="B5666" s="35" t="n">
        <v>103</v>
      </c>
      <c r="C5666" s="7" t="n">
        <v>1</v>
      </c>
      <c r="D5666" s="7" t="n">
        <v>300</v>
      </c>
    </row>
    <row r="5667" spans="1:7">
      <c r="A5667" t="s">
        <v>4</v>
      </c>
      <c r="B5667" s="4" t="s">
        <v>5</v>
      </c>
      <c r="C5667" s="4" t="s">
        <v>13</v>
      </c>
    </row>
    <row r="5668" spans="1:7">
      <c r="A5668" t="n">
        <v>42764</v>
      </c>
      <c r="B5668" s="18" t="n">
        <v>74</v>
      </c>
      <c r="C5668" s="7" t="n">
        <v>67</v>
      </c>
    </row>
    <row r="5669" spans="1:7">
      <c r="A5669" t="s">
        <v>4</v>
      </c>
      <c r="B5669" s="4" t="s">
        <v>5</v>
      </c>
      <c r="C5669" s="4" t="s">
        <v>13</v>
      </c>
      <c r="D5669" s="4" t="s">
        <v>28</v>
      </c>
      <c r="E5669" s="4" t="s">
        <v>10</v>
      </c>
      <c r="F5669" s="4" t="s">
        <v>13</v>
      </c>
    </row>
    <row r="5670" spans="1:7">
      <c r="A5670" t="n">
        <v>42766</v>
      </c>
      <c r="B5670" s="16" t="n">
        <v>49</v>
      </c>
      <c r="C5670" s="7" t="n">
        <v>3</v>
      </c>
      <c r="D5670" s="7" t="n">
        <v>1</v>
      </c>
      <c r="E5670" s="7" t="n">
        <v>500</v>
      </c>
      <c r="F5670" s="7" t="n">
        <v>0</v>
      </c>
    </row>
    <row r="5671" spans="1:7">
      <c r="A5671" t="s">
        <v>4</v>
      </c>
      <c r="B5671" s="4" t="s">
        <v>5</v>
      </c>
      <c r="C5671" s="4" t="s">
        <v>13</v>
      </c>
      <c r="D5671" s="4" t="s">
        <v>10</v>
      </c>
    </row>
    <row r="5672" spans="1:7">
      <c r="A5672" t="n">
        <v>42775</v>
      </c>
      <c r="B5672" s="34" t="n">
        <v>58</v>
      </c>
      <c r="C5672" s="7" t="n">
        <v>11</v>
      </c>
      <c r="D5672" s="7" t="n">
        <v>300</v>
      </c>
    </row>
    <row r="5673" spans="1:7">
      <c r="A5673" t="s">
        <v>4</v>
      </c>
      <c r="B5673" s="4" t="s">
        <v>5</v>
      </c>
      <c r="C5673" s="4" t="s">
        <v>13</v>
      </c>
      <c r="D5673" s="4" t="s">
        <v>10</v>
      </c>
    </row>
    <row r="5674" spans="1:7">
      <c r="A5674" t="n">
        <v>42779</v>
      </c>
      <c r="B5674" s="34" t="n">
        <v>58</v>
      </c>
      <c r="C5674" s="7" t="n">
        <v>12</v>
      </c>
      <c r="D5674" s="7" t="n">
        <v>0</v>
      </c>
    </row>
    <row r="5675" spans="1:7">
      <c r="A5675" t="s">
        <v>4</v>
      </c>
      <c r="B5675" s="4" t="s">
        <v>5</v>
      </c>
      <c r="C5675" s="4" t="s">
        <v>13</v>
      </c>
    </row>
    <row r="5676" spans="1:7">
      <c r="A5676" t="n">
        <v>42783</v>
      </c>
      <c r="B5676" s="18" t="n">
        <v>74</v>
      </c>
      <c r="C5676" s="7" t="n">
        <v>46</v>
      </c>
    </row>
    <row r="5677" spans="1:7">
      <c r="A5677" t="s">
        <v>4</v>
      </c>
      <c r="B5677" s="4" t="s">
        <v>5</v>
      </c>
      <c r="C5677" s="4" t="s">
        <v>13</v>
      </c>
    </row>
    <row r="5678" spans="1:7">
      <c r="A5678" t="n">
        <v>42785</v>
      </c>
      <c r="B5678" s="41" t="n">
        <v>23</v>
      </c>
      <c r="C5678" s="7" t="n">
        <v>0</v>
      </c>
    </row>
    <row r="5679" spans="1:7">
      <c r="A5679" t="s">
        <v>4</v>
      </c>
      <c r="B5679" s="4" t="s">
        <v>5</v>
      </c>
      <c r="C5679" s="4" t="s">
        <v>13</v>
      </c>
      <c r="D5679" s="4" t="s">
        <v>9</v>
      </c>
    </row>
    <row r="5680" spans="1:7">
      <c r="A5680" t="n">
        <v>42787</v>
      </c>
      <c r="B5680" s="18" t="n">
        <v>74</v>
      </c>
      <c r="C5680" s="7" t="n">
        <v>52</v>
      </c>
      <c r="D5680" s="7" t="n">
        <v>8192</v>
      </c>
    </row>
    <row r="5681" spans="1:6">
      <c r="A5681" t="s">
        <v>4</v>
      </c>
      <c r="B5681" s="4" t="s">
        <v>5</v>
      </c>
    </row>
    <row r="5682" spans="1:6">
      <c r="A5682" t="n">
        <v>42793</v>
      </c>
      <c r="B5682" s="5" t="n">
        <v>1</v>
      </c>
    </row>
    <row r="5683" spans="1:6" s="3" customFormat="1" customHeight="0">
      <c r="A5683" s="3" t="s">
        <v>2</v>
      </c>
      <c r="B5683" s="3" t="s">
        <v>372</v>
      </c>
    </row>
    <row r="5684" spans="1:6">
      <c r="A5684" t="s">
        <v>4</v>
      </c>
      <c r="B5684" s="4" t="s">
        <v>5</v>
      </c>
      <c r="C5684" s="4" t="s">
        <v>13</v>
      </c>
      <c r="D5684" s="4" t="s">
        <v>13</v>
      </c>
      <c r="E5684" s="4" t="s">
        <v>13</v>
      </c>
      <c r="F5684" s="4" t="s">
        <v>13</v>
      </c>
    </row>
    <row r="5685" spans="1:6">
      <c r="A5685" t="n">
        <v>42796</v>
      </c>
      <c r="B5685" s="8" t="n">
        <v>14</v>
      </c>
      <c r="C5685" s="7" t="n">
        <v>2</v>
      </c>
      <c r="D5685" s="7" t="n">
        <v>0</v>
      </c>
      <c r="E5685" s="7" t="n">
        <v>0</v>
      </c>
      <c r="F5685" s="7" t="n">
        <v>0</v>
      </c>
    </row>
    <row r="5686" spans="1:6">
      <c r="A5686" t="s">
        <v>4</v>
      </c>
      <c r="B5686" s="4" t="s">
        <v>5</v>
      </c>
      <c r="C5686" s="4" t="s">
        <v>13</v>
      </c>
      <c r="D5686" s="50" t="s">
        <v>63</v>
      </c>
      <c r="E5686" s="4" t="s">
        <v>5</v>
      </c>
      <c r="F5686" s="4" t="s">
        <v>13</v>
      </c>
      <c r="G5686" s="4" t="s">
        <v>10</v>
      </c>
      <c r="H5686" s="50" t="s">
        <v>64</v>
      </c>
      <c r="I5686" s="4" t="s">
        <v>13</v>
      </c>
      <c r="J5686" s="4" t="s">
        <v>9</v>
      </c>
      <c r="K5686" s="4" t="s">
        <v>13</v>
      </c>
      <c r="L5686" s="4" t="s">
        <v>13</v>
      </c>
      <c r="M5686" s="50" t="s">
        <v>63</v>
      </c>
      <c r="N5686" s="4" t="s">
        <v>5</v>
      </c>
      <c r="O5686" s="4" t="s">
        <v>13</v>
      </c>
      <c r="P5686" s="4" t="s">
        <v>10</v>
      </c>
      <c r="Q5686" s="50" t="s">
        <v>64</v>
      </c>
      <c r="R5686" s="4" t="s">
        <v>13</v>
      </c>
      <c r="S5686" s="4" t="s">
        <v>9</v>
      </c>
      <c r="T5686" s="4" t="s">
        <v>13</v>
      </c>
      <c r="U5686" s="4" t="s">
        <v>13</v>
      </c>
      <c r="V5686" s="4" t="s">
        <v>13</v>
      </c>
      <c r="W5686" s="4" t="s">
        <v>27</v>
      </c>
    </row>
    <row r="5687" spans="1:6">
      <c r="A5687" t="n">
        <v>42801</v>
      </c>
      <c r="B5687" s="13" t="n">
        <v>5</v>
      </c>
      <c r="C5687" s="7" t="n">
        <v>28</v>
      </c>
      <c r="D5687" s="50" t="s">
        <v>3</v>
      </c>
      <c r="E5687" s="10" t="n">
        <v>162</v>
      </c>
      <c r="F5687" s="7" t="n">
        <v>3</v>
      </c>
      <c r="G5687" s="7" t="n">
        <v>33286</v>
      </c>
      <c r="H5687" s="50" t="s">
        <v>3</v>
      </c>
      <c r="I5687" s="7" t="n">
        <v>0</v>
      </c>
      <c r="J5687" s="7" t="n">
        <v>1</v>
      </c>
      <c r="K5687" s="7" t="n">
        <v>2</v>
      </c>
      <c r="L5687" s="7" t="n">
        <v>28</v>
      </c>
      <c r="M5687" s="50" t="s">
        <v>3</v>
      </c>
      <c r="N5687" s="10" t="n">
        <v>162</v>
      </c>
      <c r="O5687" s="7" t="n">
        <v>3</v>
      </c>
      <c r="P5687" s="7" t="n">
        <v>33286</v>
      </c>
      <c r="Q5687" s="50" t="s">
        <v>3</v>
      </c>
      <c r="R5687" s="7" t="n">
        <v>0</v>
      </c>
      <c r="S5687" s="7" t="n">
        <v>2</v>
      </c>
      <c r="T5687" s="7" t="n">
        <v>2</v>
      </c>
      <c r="U5687" s="7" t="n">
        <v>11</v>
      </c>
      <c r="V5687" s="7" t="n">
        <v>1</v>
      </c>
      <c r="W5687" s="14" t="n">
        <f t="normal" ca="1">A5691</f>
        <v>0</v>
      </c>
    </row>
    <row r="5688" spans="1:6">
      <c r="A5688" t="s">
        <v>4</v>
      </c>
      <c r="B5688" s="4" t="s">
        <v>5</v>
      </c>
      <c r="C5688" s="4" t="s">
        <v>13</v>
      </c>
      <c r="D5688" s="4" t="s">
        <v>10</v>
      </c>
      <c r="E5688" s="4" t="s">
        <v>28</v>
      </c>
    </row>
    <row r="5689" spans="1:6">
      <c r="A5689" t="n">
        <v>42830</v>
      </c>
      <c r="B5689" s="34" t="n">
        <v>58</v>
      </c>
      <c r="C5689" s="7" t="n">
        <v>0</v>
      </c>
      <c r="D5689" s="7" t="n">
        <v>0</v>
      </c>
      <c r="E5689" s="7" t="n">
        <v>1</v>
      </c>
    </row>
    <row r="5690" spans="1:6">
      <c r="A5690" t="s">
        <v>4</v>
      </c>
      <c r="B5690" s="4" t="s">
        <v>5</v>
      </c>
      <c r="C5690" s="4" t="s">
        <v>13</v>
      </c>
      <c r="D5690" s="50" t="s">
        <v>63</v>
      </c>
      <c r="E5690" s="4" t="s">
        <v>5</v>
      </c>
      <c r="F5690" s="4" t="s">
        <v>13</v>
      </c>
      <c r="G5690" s="4" t="s">
        <v>10</v>
      </c>
      <c r="H5690" s="50" t="s">
        <v>64</v>
      </c>
      <c r="I5690" s="4" t="s">
        <v>13</v>
      </c>
      <c r="J5690" s="4" t="s">
        <v>9</v>
      </c>
      <c r="K5690" s="4" t="s">
        <v>13</v>
      </c>
      <c r="L5690" s="4" t="s">
        <v>13</v>
      </c>
      <c r="M5690" s="50" t="s">
        <v>63</v>
      </c>
      <c r="N5690" s="4" t="s">
        <v>5</v>
      </c>
      <c r="O5690" s="4" t="s">
        <v>13</v>
      </c>
      <c r="P5690" s="4" t="s">
        <v>10</v>
      </c>
      <c r="Q5690" s="50" t="s">
        <v>64</v>
      </c>
      <c r="R5690" s="4" t="s">
        <v>13</v>
      </c>
      <c r="S5690" s="4" t="s">
        <v>9</v>
      </c>
      <c r="T5690" s="4" t="s">
        <v>13</v>
      </c>
      <c r="U5690" s="4" t="s">
        <v>13</v>
      </c>
      <c r="V5690" s="4" t="s">
        <v>13</v>
      </c>
      <c r="W5690" s="4" t="s">
        <v>27</v>
      </c>
    </row>
    <row r="5691" spans="1:6">
      <c r="A5691" t="n">
        <v>42838</v>
      </c>
      <c r="B5691" s="13" t="n">
        <v>5</v>
      </c>
      <c r="C5691" s="7" t="n">
        <v>28</v>
      </c>
      <c r="D5691" s="50" t="s">
        <v>3</v>
      </c>
      <c r="E5691" s="10" t="n">
        <v>162</v>
      </c>
      <c r="F5691" s="7" t="n">
        <v>3</v>
      </c>
      <c r="G5691" s="7" t="n">
        <v>33286</v>
      </c>
      <c r="H5691" s="50" t="s">
        <v>3</v>
      </c>
      <c r="I5691" s="7" t="n">
        <v>0</v>
      </c>
      <c r="J5691" s="7" t="n">
        <v>1</v>
      </c>
      <c r="K5691" s="7" t="n">
        <v>3</v>
      </c>
      <c r="L5691" s="7" t="n">
        <v>28</v>
      </c>
      <c r="M5691" s="50" t="s">
        <v>3</v>
      </c>
      <c r="N5691" s="10" t="n">
        <v>162</v>
      </c>
      <c r="O5691" s="7" t="n">
        <v>3</v>
      </c>
      <c r="P5691" s="7" t="n">
        <v>33286</v>
      </c>
      <c r="Q5691" s="50" t="s">
        <v>3</v>
      </c>
      <c r="R5691" s="7" t="n">
        <v>0</v>
      </c>
      <c r="S5691" s="7" t="n">
        <v>2</v>
      </c>
      <c r="T5691" s="7" t="n">
        <v>3</v>
      </c>
      <c r="U5691" s="7" t="n">
        <v>9</v>
      </c>
      <c r="V5691" s="7" t="n">
        <v>1</v>
      </c>
      <c r="W5691" s="14" t="n">
        <f t="normal" ca="1">A5701</f>
        <v>0</v>
      </c>
    </row>
    <row r="5692" spans="1:6">
      <c r="A5692" t="s">
        <v>4</v>
      </c>
      <c r="B5692" s="4" t="s">
        <v>5</v>
      </c>
      <c r="C5692" s="4" t="s">
        <v>13</v>
      </c>
      <c r="D5692" s="50" t="s">
        <v>63</v>
      </c>
      <c r="E5692" s="4" t="s">
        <v>5</v>
      </c>
      <c r="F5692" s="4" t="s">
        <v>10</v>
      </c>
      <c r="G5692" s="4" t="s">
        <v>13</v>
      </c>
      <c r="H5692" s="4" t="s">
        <v>13</v>
      </c>
      <c r="I5692" s="4" t="s">
        <v>6</v>
      </c>
      <c r="J5692" s="50" t="s">
        <v>64</v>
      </c>
      <c r="K5692" s="4" t="s">
        <v>13</v>
      </c>
      <c r="L5692" s="4" t="s">
        <v>13</v>
      </c>
      <c r="M5692" s="50" t="s">
        <v>63</v>
      </c>
      <c r="N5692" s="4" t="s">
        <v>5</v>
      </c>
      <c r="O5692" s="4" t="s">
        <v>13</v>
      </c>
      <c r="P5692" s="50" t="s">
        <v>64</v>
      </c>
      <c r="Q5692" s="4" t="s">
        <v>13</v>
      </c>
      <c r="R5692" s="4" t="s">
        <v>9</v>
      </c>
      <c r="S5692" s="4" t="s">
        <v>13</v>
      </c>
      <c r="T5692" s="4" t="s">
        <v>13</v>
      </c>
      <c r="U5692" s="4" t="s">
        <v>13</v>
      </c>
      <c r="V5692" s="50" t="s">
        <v>63</v>
      </c>
      <c r="W5692" s="4" t="s">
        <v>5</v>
      </c>
      <c r="X5692" s="4" t="s">
        <v>13</v>
      </c>
      <c r="Y5692" s="50" t="s">
        <v>64</v>
      </c>
      <c r="Z5692" s="4" t="s">
        <v>13</v>
      </c>
      <c r="AA5692" s="4" t="s">
        <v>9</v>
      </c>
      <c r="AB5692" s="4" t="s">
        <v>13</v>
      </c>
      <c r="AC5692" s="4" t="s">
        <v>13</v>
      </c>
      <c r="AD5692" s="4" t="s">
        <v>13</v>
      </c>
      <c r="AE5692" s="4" t="s">
        <v>27</v>
      </c>
    </row>
    <row r="5693" spans="1:6">
      <c r="A5693" t="n">
        <v>42867</v>
      </c>
      <c r="B5693" s="13" t="n">
        <v>5</v>
      </c>
      <c r="C5693" s="7" t="n">
        <v>28</v>
      </c>
      <c r="D5693" s="50" t="s">
        <v>3</v>
      </c>
      <c r="E5693" s="51" t="n">
        <v>47</v>
      </c>
      <c r="F5693" s="7" t="n">
        <v>61456</v>
      </c>
      <c r="G5693" s="7" t="n">
        <v>2</v>
      </c>
      <c r="H5693" s="7" t="n">
        <v>0</v>
      </c>
      <c r="I5693" s="7" t="s">
        <v>65</v>
      </c>
      <c r="J5693" s="50" t="s">
        <v>3</v>
      </c>
      <c r="K5693" s="7" t="n">
        <v>8</v>
      </c>
      <c r="L5693" s="7" t="n">
        <v>28</v>
      </c>
      <c r="M5693" s="50" t="s">
        <v>3</v>
      </c>
      <c r="N5693" s="18" t="n">
        <v>74</v>
      </c>
      <c r="O5693" s="7" t="n">
        <v>65</v>
      </c>
      <c r="P5693" s="50" t="s">
        <v>3</v>
      </c>
      <c r="Q5693" s="7" t="n">
        <v>0</v>
      </c>
      <c r="R5693" s="7" t="n">
        <v>1</v>
      </c>
      <c r="S5693" s="7" t="n">
        <v>3</v>
      </c>
      <c r="T5693" s="7" t="n">
        <v>9</v>
      </c>
      <c r="U5693" s="7" t="n">
        <v>28</v>
      </c>
      <c r="V5693" s="50" t="s">
        <v>3</v>
      </c>
      <c r="W5693" s="18" t="n">
        <v>74</v>
      </c>
      <c r="X5693" s="7" t="n">
        <v>65</v>
      </c>
      <c r="Y5693" s="50" t="s">
        <v>3</v>
      </c>
      <c r="Z5693" s="7" t="n">
        <v>0</v>
      </c>
      <c r="AA5693" s="7" t="n">
        <v>2</v>
      </c>
      <c r="AB5693" s="7" t="n">
        <v>3</v>
      </c>
      <c r="AC5693" s="7" t="n">
        <v>9</v>
      </c>
      <c r="AD5693" s="7" t="n">
        <v>1</v>
      </c>
      <c r="AE5693" s="14" t="n">
        <f t="normal" ca="1">A5697</f>
        <v>0</v>
      </c>
    </row>
    <row r="5694" spans="1:6">
      <c r="A5694" t="s">
        <v>4</v>
      </c>
      <c r="B5694" s="4" t="s">
        <v>5</v>
      </c>
      <c r="C5694" s="4" t="s">
        <v>10</v>
      </c>
      <c r="D5694" s="4" t="s">
        <v>13</v>
      </c>
      <c r="E5694" s="4" t="s">
        <v>13</v>
      </c>
      <c r="F5694" s="4" t="s">
        <v>6</v>
      </c>
    </row>
    <row r="5695" spans="1:6">
      <c r="A5695" t="n">
        <v>42915</v>
      </c>
      <c r="B5695" s="51" t="n">
        <v>47</v>
      </c>
      <c r="C5695" s="7" t="n">
        <v>61456</v>
      </c>
      <c r="D5695" s="7" t="n">
        <v>0</v>
      </c>
      <c r="E5695" s="7" t="n">
        <v>0</v>
      </c>
      <c r="F5695" s="7" t="s">
        <v>66</v>
      </c>
    </row>
    <row r="5696" spans="1:6">
      <c r="A5696" t="s">
        <v>4</v>
      </c>
      <c r="B5696" s="4" t="s">
        <v>5</v>
      </c>
      <c r="C5696" s="4" t="s">
        <v>13</v>
      </c>
      <c r="D5696" s="4" t="s">
        <v>10</v>
      </c>
      <c r="E5696" s="4" t="s">
        <v>28</v>
      </c>
    </row>
    <row r="5697" spans="1:31">
      <c r="A5697" t="n">
        <v>42928</v>
      </c>
      <c r="B5697" s="34" t="n">
        <v>58</v>
      </c>
      <c r="C5697" s="7" t="n">
        <v>0</v>
      </c>
      <c r="D5697" s="7" t="n">
        <v>300</v>
      </c>
      <c r="E5697" s="7" t="n">
        <v>1</v>
      </c>
    </row>
    <row r="5698" spans="1:31">
      <c r="A5698" t="s">
        <v>4</v>
      </c>
      <c r="B5698" s="4" t="s">
        <v>5</v>
      </c>
      <c r="C5698" s="4" t="s">
        <v>13</v>
      </c>
      <c r="D5698" s="4" t="s">
        <v>10</v>
      </c>
    </row>
    <row r="5699" spans="1:31">
      <c r="A5699" t="n">
        <v>42936</v>
      </c>
      <c r="B5699" s="34" t="n">
        <v>58</v>
      </c>
      <c r="C5699" s="7" t="n">
        <v>255</v>
      </c>
      <c r="D5699" s="7" t="n">
        <v>0</v>
      </c>
    </row>
    <row r="5700" spans="1:31">
      <c r="A5700" t="s">
        <v>4</v>
      </c>
      <c r="B5700" s="4" t="s">
        <v>5</v>
      </c>
      <c r="C5700" s="4" t="s">
        <v>13</v>
      </c>
      <c r="D5700" s="4" t="s">
        <v>13</v>
      </c>
      <c r="E5700" s="4" t="s">
        <v>13</v>
      </c>
      <c r="F5700" s="4" t="s">
        <v>13</v>
      </c>
    </row>
    <row r="5701" spans="1:31">
      <c r="A5701" t="n">
        <v>42940</v>
      </c>
      <c r="B5701" s="8" t="n">
        <v>14</v>
      </c>
      <c r="C5701" s="7" t="n">
        <v>0</v>
      </c>
      <c r="D5701" s="7" t="n">
        <v>0</v>
      </c>
      <c r="E5701" s="7" t="n">
        <v>0</v>
      </c>
      <c r="F5701" s="7" t="n">
        <v>64</v>
      </c>
    </row>
    <row r="5702" spans="1:31">
      <c r="A5702" t="s">
        <v>4</v>
      </c>
      <c r="B5702" s="4" t="s">
        <v>5</v>
      </c>
      <c r="C5702" s="4" t="s">
        <v>13</v>
      </c>
      <c r="D5702" s="4" t="s">
        <v>10</v>
      </c>
    </row>
    <row r="5703" spans="1:31">
      <c r="A5703" t="n">
        <v>42945</v>
      </c>
      <c r="B5703" s="29" t="n">
        <v>22</v>
      </c>
      <c r="C5703" s="7" t="n">
        <v>0</v>
      </c>
      <c r="D5703" s="7" t="n">
        <v>33286</v>
      </c>
    </row>
    <row r="5704" spans="1:31">
      <c r="A5704" t="s">
        <v>4</v>
      </c>
      <c r="B5704" s="4" t="s">
        <v>5</v>
      </c>
      <c r="C5704" s="4" t="s">
        <v>13</v>
      </c>
      <c r="D5704" s="4" t="s">
        <v>10</v>
      </c>
    </row>
    <row r="5705" spans="1:31">
      <c r="A5705" t="n">
        <v>42949</v>
      </c>
      <c r="B5705" s="34" t="n">
        <v>58</v>
      </c>
      <c r="C5705" s="7" t="n">
        <v>5</v>
      </c>
      <c r="D5705" s="7" t="n">
        <v>300</v>
      </c>
    </row>
    <row r="5706" spans="1:31">
      <c r="A5706" t="s">
        <v>4</v>
      </c>
      <c r="B5706" s="4" t="s">
        <v>5</v>
      </c>
      <c r="C5706" s="4" t="s">
        <v>28</v>
      </c>
      <c r="D5706" s="4" t="s">
        <v>10</v>
      </c>
    </row>
    <row r="5707" spans="1:31">
      <c r="A5707" t="n">
        <v>42953</v>
      </c>
      <c r="B5707" s="35" t="n">
        <v>103</v>
      </c>
      <c r="C5707" s="7" t="n">
        <v>0</v>
      </c>
      <c r="D5707" s="7" t="n">
        <v>300</v>
      </c>
    </row>
    <row r="5708" spans="1:31">
      <c r="A5708" t="s">
        <v>4</v>
      </c>
      <c r="B5708" s="4" t="s">
        <v>5</v>
      </c>
      <c r="C5708" s="4" t="s">
        <v>13</v>
      </c>
    </row>
    <row r="5709" spans="1:31">
      <c r="A5709" t="n">
        <v>42960</v>
      </c>
      <c r="B5709" s="52" t="n">
        <v>64</v>
      </c>
      <c r="C5709" s="7" t="n">
        <v>7</v>
      </c>
    </row>
    <row r="5710" spans="1:31">
      <c r="A5710" t="s">
        <v>4</v>
      </c>
      <c r="B5710" s="4" t="s">
        <v>5</v>
      </c>
      <c r="C5710" s="4" t="s">
        <v>13</v>
      </c>
      <c r="D5710" s="4" t="s">
        <v>10</v>
      </c>
    </row>
    <row r="5711" spans="1:31">
      <c r="A5711" t="n">
        <v>42962</v>
      </c>
      <c r="B5711" s="25" t="n">
        <v>72</v>
      </c>
      <c r="C5711" s="7" t="n">
        <v>5</v>
      </c>
      <c r="D5711" s="7" t="n">
        <v>0</v>
      </c>
    </row>
    <row r="5712" spans="1:31">
      <c r="A5712" t="s">
        <v>4</v>
      </c>
      <c r="B5712" s="4" t="s">
        <v>5</v>
      </c>
      <c r="C5712" s="4" t="s">
        <v>13</v>
      </c>
      <c r="D5712" s="50" t="s">
        <v>63</v>
      </c>
      <c r="E5712" s="4" t="s">
        <v>5</v>
      </c>
      <c r="F5712" s="4" t="s">
        <v>13</v>
      </c>
      <c r="G5712" s="4" t="s">
        <v>10</v>
      </c>
      <c r="H5712" s="50" t="s">
        <v>64</v>
      </c>
      <c r="I5712" s="4" t="s">
        <v>13</v>
      </c>
      <c r="J5712" s="4" t="s">
        <v>9</v>
      </c>
      <c r="K5712" s="4" t="s">
        <v>13</v>
      </c>
      <c r="L5712" s="4" t="s">
        <v>13</v>
      </c>
      <c r="M5712" s="4" t="s">
        <v>27</v>
      </c>
    </row>
    <row r="5713" spans="1:13">
      <c r="A5713" t="n">
        <v>42966</v>
      </c>
      <c r="B5713" s="13" t="n">
        <v>5</v>
      </c>
      <c r="C5713" s="7" t="n">
        <v>28</v>
      </c>
      <c r="D5713" s="50" t="s">
        <v>3</v>
      </c>
      <c r="E5713" s="10" t="n">
        <v>162</v>
      </c>
      <c r="F5713" s="7" t="n">
        <v>4</v>
      </c>
      <c r="G5713" s="7" t="n">
        <v>33286</v>
      </c>
      <c r="H5713" s="50" t="s">
        <v>3</v>
      </c>
      <c r="I5713" s="7" t="n">
        <v>0</v>
      </c>
      <c r="J5713" s="7" t="n">
        <v>1</v>
      </c>
      <c r="K5713" s="7" t="n">
        <v>2</v>
      </c>
      <c r="L5713" s="7" t="n">
        <v>1</v>
      </c>
      <c r="M5713" s="14" t="n">
        <f t="normal" ca="1">A5719</f>
        <v>0</v>
      </c>
    </row>
    <row r="5714" spans="1:13">
      <c r="A5714" t="s">
        <v>4</v>
      </c>
      <c r="B5714" s="4" t="s">
        <v>5</v>
      </c>
      <c r="C5714" s="4" t="s">
        <v>13</v>
      </c>
      <c r="D5714" s="4" t="s">
        <v>6</v>
      </c>
    </row>
    <row r="5715" spans="1:13">
      <c r="A5715" t="n">
        <v>42983</v>
      </c>
      <c r="B5715" s="9" t="n">
        <v>2</v>
      </c>
      <c r="C5715" s="7" t="n">
        <v>10</v>
      </c>
      <c r="D5715" s="7" t="s">
        <v>67</v>
      </c>
    </row>
    <row r="5716" spans="1:13">
      <c r="A5716" t="s">
        <v>4</v>
      </c>
      <c r="B5716" s="4" t="s">
        <v>5</v>
      </c>
      <c r="C5716" s="4" t="s">
        <v>10</v>
      </c>
    </row>
    <row r="5717" spans="1:13">
      <c r="A5717" t="n">
        <v>43000</v>
      </c>
      <c r="B5717" s="37" t="n">
        <v>16</v>
      </c>
      <c r="C5717" s="7" t="n">
        <v>0</v>
      </c>
    </row>
    <row r="5718" spans="1:13">
      <c r="A5718" t="s">
        <v>4</v>
      </c>
      <c r="B5718" s="4" t="s">
        <v>5</v>
      </c>
      <c r="C5718" s="4" t="s">
        <v>10</v>
      </c>
      <c r="D5718" s="4" t="s">
        <v>13</v>
      </c>
      <c r="E5718" s="4" t="s">
        <v>13</v>
      </c>
      <c r="F5718" s="4" t="s">
        <v>6</v>
      </c>
    </row>
    <row r="5719" spans="1:13">
      <c r="A5719" t="n">
        <v>43003</v>
      </c>
      <c r="B5719" s="21" t="n">
        <v>20</v>
      </c>
      <c r="C5719" s="7" t="n">
        <v>0</v>
      </c>
      <c r="D5719" s="7" t="n">
        <v>3</v>
      </c>
      <c r="E5719" s="7" t="n">
        <v>10</v>
      </c>
      <c r="F5719" s="7" t="s">
        <v>89</v>
      </c>
    </row>
    <row r="5720" spans="1:13">
      <c r="A5720" t="s">
        <v>4</v>
      </c>
      <c r="B5720" s="4" t="s">
        <v>5</v>
      </c>
      <c r="C5720" s="4" t="s">
        <v>10</v>
      </c>
    </row>
    <row r="5721" spans="1:13">
      <c r="A5721" t="n">
        <v>43021</v>
      </c>
      <c r="B5721" s="37" t="n">
        <v>16</v>
      </c>
      <c r="C5721" s="7" t="n">
        <v>0</v>
      </c>
    </row>
    <row r="5722" spans="1:13">
      <c r="A5722" t="s">
        <v>4</v>
      </c>
      <c r="B5722" s="4" t="s">
        <v>5</v>
      </c>
      <c r="C5722" s="4" t="s">
        <v>10</v>
      </c>
      <c r="D5722" s="4" t="s">
        <v>9</v>
      </c>
    </row>
    <row r="5723" spans="1:13">
      <c r="A5723" t="n">
        <v>43024</v>
      </c>
      <c r="B5723" s="55" t="n">
        <v>43</v>
      </c>
      <c r="C5723" s="7" t="n">
        <v>122</v>
      </c>
      <c r="D5723" s="7" t="n">
        <v>128</v>
      </c>
    </row>
    <row r="5724" spans="1:13">
      <c r="A5724" t="s">
        <v>4</v>
      </c>
      <c r="B5724" s="4" t="s">
        <v>5</v>
      </c>
      <c r="C5724" s="4" t="s">
        <v>13</v>
      </c>
      <c r="D5724" s="4" t="s">
        <v>13</v>
      </c>
      <c r="E5724" s="4" t="s">
        <v>28</v>
      </c>
      <c r="F5724" s="4" t="s">
        <v>28</v>
      </c>
      <c r="G5724" s="4" t="s">
        <v>28</v>
      </c>
      <c r="H5724" s="4" t="s">
        <v>10</v>
      </c>
    </row>
    <row r="5725" spans="1:13">
      <c r="A5725" t="n">
        <v>43031</v>
      </c>
      <c r="B5725" s="28" t="n">
        <v>45</v>
      </c>
      <c r="C5725" s="7" t="n">
        <v>2</v>
      </c>
      <c r="D5725" s="7" t="n">
        <v>3</v>
      </c>
      <c r="E5725" s="7" t="n">
        <v>-13.3299999237061</v>
      </c>
      <c r="F5725" s="7" t="n">
        <v>18.2900009155273</v>
      </c>
      <c r="G5725" s="7" t="n">
        <v>-61.0900001525879</v>
      </c>
      <c r="H5725" s="7" t="n">
        <v>0</v>
      </c>
    </row>
    <row r="5726" spans="1:13">
      <c r="A5726" t="s">
        <v>4</v>
      </c>
      <c r="B5726" s="4" t="s">
        <v>5</v>
      </c>
      <c r="C5726" s="4" t="s">
        <v>13</v>
      </c>
      <c r="D5726" s="4" t="s">
        <v>13</v>
      </c>
      <c r="E5726" s="4" t="s">
        <v>28</v>
      </c>
      <c r="F5726" s="4" t="s">
        <v>28</v>
      </c>
      <c r="G5726" s="4" t="s">
        <v>28</v>
      </c>
      <c r="H5726" s="4" t="s">
        <v>10</v>
      </c>
      <c r="I5726" s="4" t="s">
        <v>13</v>
      </c>
    </row>
    <row r="5727" spans="1:13">
      <c r="A5727" t="n">
        <v>43048</v>
      </c>
      <c r="B5727" s="28" t="n">
        <v>45</v>
      </c>
      <c r="C5727" s="7" t="n">
        <v>4</v>
      </c>
      <c r="D5727" s="7" t="n">
        <v>3</v>
      </c>
      <c r="E5727" s="7" t="n">
        <v>16.2199993133545</v>
      </c>
      <c r="F5727" s="7" t="n">
        <v>318.350006103516</v>
      </c>
      <c r="G5727" s="7" t="n">
        <v>0</v>
      </c>
      <c r="H5727" s="7" t="n">
        <v>0</v>
      </c>
      <c r="I5727" s="7" t="n">
        <v>0</v>
      </c>
    </row>
    <row r="5728" spans="1:13">
      <c r="A5728" t="s">
        <v>4</v>
      </c>
      <c r="B5728" s="4" t="s">
        <v>5</v>
      </c>
      <c r="C5728" s="4" t="s">
        <v>13</v>
      </c>
      <c r="D5728" s="4" t="s">
        <v>13</v>
      </c>
      <c r="E5728" s="4" t="s">
        <v>28</v>
      </c>
      <c r="F5728" s="4" t="s">
        <v>10</v>
      </c>
    </row>
    <row r="5729" spans="1:13">
      <c r="A5729" t="n">
        <v>43066</v>
      </c>
      <c r="B5729" s="28" t="n">
        <v>45</v>
      </c>
      <c r="C5729" s="7" t="n">
        <v>5</v>
      </c>
      <c r="D5729" s="7" t="n">
        <v>3</v>
      </c>
      <c r="E5729" s="7" t="n">
        <v>6.19999980926514</v>
      </c>
      <c r="F5729" s="7" t="n">
        <v>0</v>
      </c>
    </row>
    <row r="5730" spans="1:13">
      <c r="A5730" t="s">
        <v>4</v>
      </c>
      <c r="B5730" s="4" t="s">
        <v>5</v>
      </c>
      <c r="C5730" s="4" t="s">
        <v>13</v>
      </c>
      <c r="D5730" s="4" t="s">
        <v>13</v>
      </c>
      <c r="E5730" s="4" t="s">
        <v>28</v>
      </c>
      <c r="F5730" s="4" t="s">
        <v>10</v>
      </c>
    </row>
    <row r="5731" spans="1:13">
      <c r="A5731" t="n">
        <v>43075</v>
      </c>
      <c r="B5731" s="28" t="n">
        <v>45</v>
      </c>
      <c r="C5731" s="7" t="n">
        <v>11</v>
      </c>
      <c r="D5731" s="7" t="n">
        <v>3</v>
      </c>
      <c r="E5731" s="7" t="n">
        <v>40</v>
      </c>
      <c r="F5731" s="7" t="n">
        <v>0</v>
      </c>
    </row>
    <row r="5732" spans="1:13">
      <c r="A5732" t="s">
        <v>4</v>
      </c>
      <c r="B5732" s="4" t="s">
        <v>5</v>
      </c>
      <c r="C5732" s="4" t="s">
        <v>13</v>
      </c>
      <c r="D5732" s="4" t="s">
        <v>13</v>
      </c>
      <c r="E5732" s="4" t="s">
        <v>28</v>
      </c>
      <c r="F5732" s="4" t="s">
        <v>10</v>
      </c>
    </row>
    <row r="5733" spans="1:13">
      <c r="A5733" t="n">
        <v>43084</v>
      </c>
      <c r="B5733" s="28" t="n">
        <v>45</v>
      </c>
      <c r="C5733" s="7" t="n">
        <v>5</v>
      </c>
      <c r="D5733" s="7" t="n">
        <v>3</v>
      </c>
      <c r="E5733" s="7" t="n">
        <v>5.80000019073486</v>
      </c>
      <c r="F5733" s="7" t="n">
        <v>2000</v>
      </c>
    </row>
    <row r="5734" spans="1:13">
      <c r="A5734" t="s">
        <v>4</v>
      </c>
      <c r="B5734" s="4" t="s">
        <v>5</v>
      </c>
      <c r="C5734" s="4" t="s">
        <v>13</v>
      </c>
      <c r="D5734" s="4" t="s">
        <v>10</v>
      </c>
      <c r="E5734" s="4" t="s">
        <v>28</v>
      </c>
    </row>
    <row r="5735" spans="1:13">
      <c r="A5735" t="n">
        <v>43093</v>
      </c>
      <c r="B5735" s="34" t="n">
        <v>58</v>
      </c>
      <c r="C5735" s="7" t="n">
        <v>100</v>
      </c>
      <c r="D5735" s="7" t="n">
        <v>1000</v>
      </c>
      <c r="E5735" s="7" t="n">
        <v>1</v>
      </c>
    </row>
    <row r="5736" spans="1:13">
      <c r="A5736" t="s">
        <v>4</v>
      </c>
      <c r="B5736" s="4" t="s">
        <v>5</v>
      </c>
      <c r="C5736" s="4" t="s">
        <v>13</v>
      </c>
      <c r="D5736" s="4" t="s">
        <v>10</v>
      </c>
    </row>
    <row r="5737" spans="1:13">
      <c r="A5737" t="n">
        <v>43101</v>
      </c>
      <c r="B5737" s="34" t="n">
        <v>58</v>
      </c>
      <c r="C5737" s="7" t="n">
        <v>255</v>
      </c>
      <c r="D5737" s="7" t="n">
        <v>0</v>
      </c>
    </row>
    <row r="5738" spans="1:13">
      <c r="A5738" t="s">
        <v>4</v>
      </c>
      <c r="B5738" s="4" t="s">
        <v>5</v>
      </c>
      <c r="C5738" s="4" t="s">
        <v>13</v>
      </c>
      <c r="D5738" s="4" t="s">
        <v>10</v>
      </c>
    </row>
    <row r="5739" spans="1:13">
      <c r="A5739" t="n">
        <v>43105</v>
      </c>
      <c r="B5739" s="28" t="n">
        <v>45</v>
      </c>
      <c r="C5739" s="7" t="n">
        <v>7</v>
      </c>
      <c r="D5739" s="7" t="n">
        <v>255</v>
      </c>
    </row>
    <row r="5740" spans="1:13">
      <c r="A5740" t="s">
        <v>4</v>
      </c>
      <c r="B5740" s="4" t="s">
        <v>5</v>
      </c>
      <c r="C5740" s="4" t="s">
        <v>13</v>
      </c>
      <c r="D5740" s="4" t="s">
        <v>10</v>
      </c>
      <c r="E5740" s="4" t="s">
        <v>10</v>
      </c>
      <c r="F5740" s="4" t="s">
        <v>13</v>
      </c>
    </row>
    <row r="5741" spans="1:13">
      <c r="A5741" t="n">
        <v>43109</v>
      </c>
      <c r="B5741" s="30" t="n">
        <v>25</v>
      </c>
      <c r="C5741" s="7" t="n">
        <v>1</v>
      </c>
      <c r="D5741" s="7" t="n">
        <v>60</v>
      </c>
      <c r="E5741" s="7" t="n">
        <v>640</v>
      </c>
      <c r="F5741" s="7" t="n">
        <v>1</v>
      </c>
    </row>
    <row r="5742" spans="1:13">
      <c r="A5742" t="s">
        <v>4</v>
      </c>
      <c r="B5742" s="4" t="s">
        <v>5</v>
      </c>
      <c r="C5742" s="4" t="s">
        <v>13</v>
      </c>
      <c r="D5742" s="4" t="s">
        <v>10</v>
      </c>
      <c r="E5742" s="4" t="s">
        <v>6</v>
      </c>
    </row>
    <row r="5743" spans="1:13">
      <c r="A5743" t="n">
        <v>43116</v>
      </c>
      <c r="B5743" s="36" t="n">
        <v>51</v>
      </c>
      <c r="C5743" s="7" t="n">
        <v>4</v>
      </c>
      <c r="D5743" s="7" t="n">
        <v>0</v>
      </c>
      <c r="E5743" s="7" t="s">
        <v>373</v>
      </c>
    </row>
    <row r="5744" spans="1:13">
      <c r="A5744" t="s">
        <v>4</v>
      </c>
      <c r="B5744" s="4" t="s">
        <v>5</v>
      </c>
      <c r="C5744" s="4" t="s">
        <v>10</v>
      </c>
    </row>
    <row r="5745" spans="1:6">
      <c r="A5745" t="n">
        <v>43131</v>
      </c>
      <c r="B5745" s="37" t="n">
        <v>16</v>
      </c>
      <c r="C5745" s="7" t="n">
        <v>0</v>
      </c>
    </row>
    <row r="5746" spans="1:6">
      <c r="A5746" t="s">
        <v>4</v>
      </c>
      <c r="B5746" s="4" t="s">
        <v>5</v>
      </c>
      <c r="C5746" s="4" t="s">
        <v>10</v>
      </c>
      <c r="D5746" s="4" t="s">
        <v>38</v>
      </c>
      <c r="E5746" s="4" t="s">
        <v>13</v>
      </c>
      <c r="F5746" s="4" t="s">
        <v>13</v>
      </c>
      <c r="G5746" s="4" t="s">
        <v>38</v>
      </c>
      <c r="H5746" s="4" t="s">
        <v>13</v>
      </c>
      <c r="I5746" s="4" t="s">
        <v>13</v>
      </c>
    </row>
    <row r="5747" spans="1:6">
      <c r="A5747" t="n">
        <v>43134</v>
      </c>
      <c r="B5747" s="38" t="n">
        <v>26</v>
      </c>
      <c r="C5747" s="7" t="n">
        <v>0</v>
      </c>
      <c r="D5747" s="7" t="s">
        <v>374</v>
      </c>
      <c r="E5747" s="7" t="n">
        <v>2</v>
      </c>
      <c r="F5747" s="7" t="n">
        <v>3</v>
      </c>
      <c r="G5747" s="7" t="s">
        <v>375</v>
      </c>
      <c r="H5747" s="7" t="n">
        <v>2</v>
      </c>
      <c r="I5747" s="7" t="n">
        <v>0</v>
      </c>
    </row>
    <row r="5748" spans="1:6">
      <c r="A5748" t="s">
        <v>4</v>
      </c>
      <c r="B5748" s="4" t="s">
        <v>5</v>
      </c>
    </row>
    <row r="5749" spans="1:6">
      <c r="A5749" t="n">
        <v>43285</v>
      </c>
      <c r="B5749" s="32" t="n">
        <v>28</v>
      </c>
    </row>
    <row r="5750" spans="1:6">
      <c r="A5750" t="s">
        <v>4</v>
      </c>
      <c r="B5750" s="4" t="s">
        <v>5</v>
      </c>
      <c r="C5750" s="4" t="s">
        <v>13</v>
      </c>
      <c r="D5750" s="4" t="s">
        <v>10</v>
      </c>
      <c r="E5750" s="4" t="s">
        <v>28</v>
      </c>
    </row>
    <row r="5751" spans="1:6">
      <c r="A5751" t="n">
        <v>43286</v>
      </c>
      <c r="B5751" s="34" t="n">
        <v>58</v>
      </c>
      <c r="C5751" s="7" t="n">
        <v>0</v>
      </c>
      <c r="D5751" s="7" t="n">
        <v>300</v>
      </c>
      <c r="E5751" s="7" t="n">
        <v>0.300000011920929</v>
      </c>
    </row>
    <row r="5752" spans="1:6">
      <c r="A5752" t="s">
        <v>4</v>
      </c>
      <c r="B5752" s="4" t="s">
        <v>5</v>
      </c>
      <c r="C5752" s="4" t="s">
        <v>13</v>
      </c>
      <c r="D5752" s="4" t="s">
        <v>10</v>
      </c>
    </row>
    <row r="5753" spans="1:6">
      <c r="A5753" t="n">
        <v>43294</v>
      </c>
      <c r="B5753" s="34" t="n">
        <v>58</v>
      </c>
      <c r="C5753" s="7" t="n">
        <v>255</v>
      </c>
      <c r="D5753" s="7" t="n">
        <v>0</v>
      </c>
    </row>
    <row r="5754" spans="1:6">
      <c r="A5754" t="s">
        <v>4</v>
      </c>
      <c r="B5754" s="4" t="s">
        <v>5</v>
      </c>
      <c r="C5754" s="4" t="s">
        <v>13</v>
      </c>
      <c r="D5754" s="4" t="s">
        <v>10</v>
      </c>
      <c r="E5754" s="4" t="s">
        <v>10</v>
      </c>
      <c r="F5754" s="4" t="s">
        <v>10</v>
      </c>
      <c r="G5754" s="4" t="s">
        <v>10</v>
      </c>
      <c r="H5754" s="4" t="s">
        <v>13</v>
      </c>
    </row>
    <row r="5755" spans="1:6">
      <c r="A5755" t="n">
        <v>43298</v>
      </c>
      <c r="B5755" s="30" t="n">
        <v>25</v>
      </c>
      <c r="C5755" s="7" t="n">
        <v>5</v>
      </c>
      <c r="D5755" s="7" t="n">
        <v>65535</v>
      </c>
      <c r="E5755" s="7" t="n">
        <v>500</v>
      </c>
      <c r="F5755" s="7" t="n">
        <v>800</v>
      </c>
      <c r="G5755" s="7" t="n">
        <v>140</v>
      </c>
      <c r="H5755" s="7" t="n">
        <v>0</v>
      </c>
    </row>
    <row r="5756" spans="1:6">
      <c r="A5756" t="s">
        <v>4</v>
      </c>
      <c r="B5756" s="4" t="s">
        <v>5</v>
      </c>
      <c r="C5756" s="4" t="s">
        <v>10</v>
      </c>
      <c r="D5756" s="4" t="s">
        <v>13</v>
      </c>
      <c r="E5756" s="4" t="s">
        <v>38</v>
      </c>
      <c r="F5756" s="4" t="s">
        <v>13</v>
      </c>
      <c r="G5756" s="4" t="s">
        <v>13</v>
      </c>
      <c r="H5756" s="4" t="s">
        <v>13</v>
      </c>
      <c r="I5756" s="4" t="s">
        <v>38</v>
      </c>
      <c r="J5756" s="4" t="s">
        <v>13</v>
      </c>
      <c r="K5756" s="4" t="s">
        <v>13</v>
      </c>
    </row>
    <row r="5757" spans="1:6">
      <c r="A5757" t="n">
        <v>43309</v>
      </c>
      <c r="B5757" s="31" t="n">
        <v>24</v>
      </c>
      <c r="C5757" s="7" t="n">
        <v>65533</v>
      </c>
      <c r="D5757" s="7" t="n">
        <v>11</v>
      </c>
      <c r="E5757" s="7" t="s">
        <v>376</v>
      </c>
      <c r="F5757" s="7" t="n">
        <v>2</v>
      </c>
      <c r="G5757" s="7" t="n">
        <v>3</v>
      </c>
      <c r="H5757" s="7" t="n">
        <v>11</v>
      </c>
      <c r="I5757" s="7" t="s">
        <v>377</v>
      </c>
      <c r="J5757" s="7" t="n">
        <v>2</v>
      </c>
      <c r="K5757" s="7" t="n">
        <v>0</v>
      </c>
    </row>
    <row r="5758" spans="1:6">
      <c r="A5758" t="s">
        <v>4</v>
      </c>
      <c r="B5758" s="4" t="s">
        <v>5</v>
      </c>
    </row>
    <row r="5759" spans="1:6">
      <c r="A5759" t="n">
        <v>43492</v>
      </c>
      <c r="B5759" s="32" t="n">
        <v>28</v>
      </c>
    </row>
    <row r="5760" spans="1:6">
      <c r="A5760" t="s">
        <v>4</v>
      </c>
      <c r="B5760" s="4" t="s">
        <v>5</v>
      </c>
      <c r="C5760" s="4" t="s">
        <v>13</v>
      </c>
    </row>
    <row r="5761" spans="1:11">
      <c r="A5761" t="n">
        <v>43493</v>
      </c>
      <c r="B5761" s="33" t="n">
        <v>27</v>
      </c>
      <c r="C5761" s="7" t="n">
        <v>0</v>
      </c>
    </row>
    <row r="5762" spans="1:11">
      <c r="A5762" t="s">
        <v>4</v>
      </c>
      <c r="B5762" s="4" t="s">
        <v>5</v>
      </c>
      <c r="C5762" s="4" t="s">
        <v>13</v>
      </c>
    </row>
    <row r="5763" spans="1:11">
      <c r="A5763" t="n">
        <v>43495</v>
      </c>
      <c r="B5763" s="33" t="n">
        <v>27</v>
      </c>
      <c r="C5763" s="7" t="n">
        <v>1</v>
      </c>
    </row>
    <row r="5764" spans="1:11">
      <c r="A5764" t="s">
        <v>4</v>
      </c>
      <c r="B5764" s="4" t="s">
        <v>5</v>
      </c>
      <c r="C5764" s="4" t="s">
        <v>13</v>
      </c>
      <c r="D5764" s="4" t="s">
        <v>10</v>
      </c>
      <c r="E5764" s="4" t="s">
        <v>10</v>
      </c>
      <c r="F5764" s="4" t="s">
        <v>10</v>
      </c>
      <c r="G5764" s="4" t="s">
        <v>10</v>
      </c>
      <c r="H5764" s="4" t="s">
        <v>13</v>
      </c>
    </row>
    <row r="5765" spans="1:11">
      <c r="A5765" t="n">
        <v>43497</v>
      </c>
      <c r="B5765" s="30" t="n">
        <v>25</v>
      </c>
      <c r="C5765" s="7" t="n">
        <v>5</v>
      </c>
      <c r="D5765" s="7" t="n">
        <v>65535</v>
      </c>
      <c r="E5765" s="7" t="n">
        <v>65535</v>
      </c>
      <c r="F5765" s="7" t="n">
        <v>65535</v>
      </c>
      <c r="G5765" s="7" t="n">
        <v>65535</v>
      </c>
      <c r="H5765" s="7" t="n">
        <v>0</v>
      </c>
    </row>
    <row r="5766" spans="1:11">
      <c r="A5766" t="s">
        <v>4</v>
      </c>
      <c r="B5766" s="4" t="s">
        <v>5</v>
      </c>
      <c r="C5766" s="4" t="s">
        <v>13</v>
      </c>
      <c r="D5766" s="4" t="s">
        <v>10</v>
      </c>
      <c r="E5766" s="4" t="s">
        <v>28</v>
      </c>
    </row>
    <row r="5767" spans="1:11">
      <c r="A5767" t="n">
        <v>43508</v>
      </c>
      <c r="B5767" s="34" t="n">
        <v>58</v>
      </c>
      <c r="C5767" s="7" t="n">
        <v>0</v>
      </c>
      <c r="D5767" s="7" t="n">
        <v>1000</v>
      </c>
      <c r="E5767" s="7" t="n">
        <v>1</v>
      </c>
    </row>
    <row r="5768" spans="1:11">
      <c r="A5768" t="s">
        <v>4</v>
      </c>
      <c r="B5768" s="4" t="s">
        <v>5</v>
      </c>
      <c r="C5768" s="4" t="s">
        <v>13</v>
      </c>
      <c r="D5768" s="4" t="s">
        <v>10</v>
      </c>
    </row>
    <row r="5769" spans="1:11">
      <c r="A5769" t="n">
        <v>43516</v>
      </c>
      <c r="B5769" s="34" t="n">
        <v>58</v>
      </c>
      <c r="C5769" s="7" t="n">
        <v>255</v>
      </c>
      <c r="D5769" s="7" t="n">
        <v>0</v>
      </c>
    </row>
    <row r="5770" spans="1:11">
      <c r="A5770" t="s">
        <v>4</v>
      </c>
      <c r="B5770" s="4" t="s">
        <v>5</v>
      </c>
      <c r="C5770" s="4" t="s">
        <v>13</v>
      </c>
    </row>
    <row r="5771" spans="1:11">
      <c r="A5771" t="n">
        <v>43520</v>
      </c>
      <c r="B5771" s="67" t="n">
        <v>78</v>
      </c>
      <c r="C5771" s="7" t="n">
        <v>255</v>
      </c>
    </row>
    <row r="5772" spans="1:11">
      <c r="A5772" t="s">
        <v>4</v>
      </c>
      <c r="B5772" s="4" t="s">
        <v>5</v>
      </c>
      <c r="C5772" s="4" t="s">
        <v>10</v>
      </c>
    </row>
    <row r="5773" spans="1:11">
      <c r="A5773" t="n">
        <v>43522</v>
      </c>
      <c r="B5773" s="24" t="n">
        <v>12</v>
      </c>
      <c r="C5773" s="7" t="n">
        <v>8357</v>
      </c>
    </row>
    <row r="5774" spans="1:11">
      <c r="A5774" t="s">
        <v>4</v>
      </c>
      <c r="B5774" s="4" t="s">
        <v>5</v>
      </c>
      <c r="C5774" s="4" t="s">
        <v>10</v>
      </c>
      <c r="D5774" s="4" t="s">
        <v>28</v>
      </c>
      <c r="E5774" s="4" t="s">
        <v>28</v>
      </c>
      <c r="F5774" s="4" t="s">
        <v>28</v>
      </c>
      <c r="G5774" s="4" t="s">
        <v>28</v>
      </c>
    </row>
    <row r="5775" spans="1:11">
      <c r="A5775" t="n">
        <v>43525</v>
      </c>
      <c r="B5775" s="26" t="n">
        <v>46</v>
      </c>
      <c r="C5775" s="7" t="n">
        <v>61456</v>
      </c>
      <c r="D5775" s="7" t="n">
        <v>-24.5799999237061</v>
      </c>
      <c r="E5775" s="7" t="n">
        <v>18.6399993896484</v>
      </c>
      <c r="F5775" s="7" t="n">
        <v>-53.7799987792969</v>
      </c>
      <c r="G5775" s="7" t="n">
        <v>138.5</v>
      </c>
    </row>
    <row r="5776" spans="1:11">
      <c r="A5776" t="s">
        <v>4</v>
      </c>
      <c r="B5776" s="4" t="s">
        <v>5</v>
      </c>
      <c r="C5776" s="4" t="s">
        <v>10</v>
      </c>
      <c r="D5776" s="4" t="s">
        <v>28</v>
      </c>
      <c r="E5776" s="4" t="s">
        <v>28</v>
      </c>
      <c r="F5776" s="4" t="s">
        <v>28</v>
      </c>
      <c r="G5776" s="4" t="s">
        <v>28</v>
      </c>
    </row>
    <row r="5777" spans="1:8">
      <c r="A5777" t="n">
        <v>43544</v>
      </c>
      <c r="B5777" s="26" t="n">
        <v>46</v>
      </c>
      <c r="C5777" s="7" t="n">
        <v>61457</v>
      </c>
      <c r="D5777" s="7" t="n">
        <v>-24.5799999237061</v>
      </c>
      <c r="E5777" s="7" t="n">
        <v>18.6399993896484</v>
      </c>
      <c r="F5777" s="7" t="n">
        <v>-53.7799987792969</v>
      </c>
      <c r="G5777" s="7" t="n">
        <v>138.5</v>
      </c>
    </row>
    <row r="5778" spans="1:8">
      <c r="A5778" t="s">
        <v>4</v>
      </c>
      <c r="B5778" s="4" t="s">
        <v>5</v>
      </c>
      <c r="C5778" s="4" t="s">
        <v>13</v>
      </c>
      <c r="D5778" s="4" t="s">
        <v>13</v>
      </c>
      <c r="E5778" s="4" t="s">
        <v>28</v>
      </c>
      <c r="F5778" s="4" t="s">
        <v>28</v>
      </c>
      <c r="G5778" s="4" t="s">
        <v>28</v>
      </c>
      <c r="H5778" s="4" t="s">
        <v>10</v>
      </c>
      <c r="I5778" s="4" t="s">
        <v>13</v>
      </c>
    </row>
    <row r="5779" spans="1:8">
      <c r="A5779" t="n">
        <v>43563</v>
      </c>
      <c r="B5779" s="28" t="n">
        <v>45</v>
      </c>
      <c r="C5779" s="7" t="n">
        <v>4</v>
      </c>
      <c r="D5779" s="7" t="n">
        <v>3</v>
      </c>
      <c r="E5779" s="7" t="n">
        <v>9.56999969482422</v>
      </c>
      <c r="F5779" s="7" t="n">
        <v>318.489990234375</v>
      </c>
      <c r="G5779" s="7" t="n">
        <v>0</v>
      </c>
      <c r="H5779" s="7" t="n">
        <v>0</v>
      </c>
      <c r="I5779" s="7" t="n">
        <v>0</v>
      </c>
    </row>
    <row r="5780" spans="1:8">
      <c r="A5780" t="s">
        <v>4</v>
      </c>
      <c r="B5780" s="4" t="s">
        <v>5</v>
      </c>
      <c r="C5780" s="4" t="s">
        <v>13</v>
      </c>
      <c r="D5780" s="4" t="s">
        <v>6</v>
      </c>
    </row>
    <row r="5781" spans="1:8">
      <c r="A5781" t="n">
        <v>43581</v>
      </c>
      <c r="B5781" s="9" t="n">
        <v>2</v>
      </c>
      <c r="C5781" s="7" t="n">
        <v>10</v>
      </c>
      <c r="D5781" s="7" t="s">
        <v>212</v>
      </c>
    </row>
    <row r="5782" spans="1:8">
      <c r="A5782" t="s">
        <v>4</v>
      </c>
      <c r="B5782" s="4" t="s">
        <v>5</v>
      </c>
      <c r="C5782" s="4" t="s">
        <v>10</v>
      </c>
    </row>
    <row r="5783" spans="1:8">
      <c r="A5783" t="n">
        <v>43596</v>
      </c>
      <c r="B5783" s="37" t="n">
        <v>16</v>
      </c>
      <c r="C5783" s="7" t="n">
        <v>0</v>
      </c>
    </row>
    <row r="5784" spans="1:8">
      <c r="A5784" t="s">
        <v>4</v>
      </c>
      <c r="B5784" s="4" t="s">
        <v>5</v>
      </c>
      <c r="C5784" s="4" t="s">
        <v>13</v>
      </c>
      <c r="D5784" s="4" t="s">
        <v>10</v>
      </c>
    </row>
    <row r="5785" spans="1:8">
      <c r="A5785" t="n">
        <v>43599</v>
      </c>
      <c r="B5785" s="34" t="n">
        <v>58</v>
      </c>
      <c r="C5785" s="7" t="n">
        <v>105</v>
      </c>
      <c r="D5785" s="7" t="n">
        <v>300</v>
      </c>
    </row>
    <row r="5786" spans="1:8">
      <c r="A5786" t="s">
        <v>4</v>
      </c>
      <c r="B5786" s="4" t="s">
        <v>5</v>
      </c>
      <c r="C5786" s="4" t="s">
        <v>28</v>
      </c>
      <c r="D5786" s="4" t="s">
        <v>10</v>
      </c>
    </row>
    <row r="5787" spans="1:8">
      <c r="A5787" t="n">
        <v>43603</v>
      </c>
      <c r="B5787" s="35" t="n">
        <v>103</v>
      </c>
      <c r="C5787" s="7" t="n">
        <v>1</v>
      </c>
      <c r="D5787" s="7" t="n">
        <v>300</v>
      </c>
    </row>
    <row r="5788" spans="1:8">
      <c r="A5788" t="s">
        <v>4</v>
      </c>
      <c r="B5788" s="4" t="s">
        <v>5</v>
      </c>
      <c r="C5788" s="4" t="s">
        <v>13</v>
      </c>
      <c r="D5788" s="4" t="s">
        <v>10</v>
      </c>
    </row>
    <row r="5789" spans="1:8">
      <c r="A5789" t="n">
        <v>43610</v>
      </c>
      <c r="B5789" s="25" t="n">
        <v>72</v>
      </c>
      <c r="C5789" s="7" t="n">
        <v>4</v>
      </c>
      <c r="D5789" s="7" t="n">
        <v>0</v>
      </c>
    </row>
    <row r="5790" spans="1:8">
      <c r="A5790" t="s">
        <v>4</v>
      </c>
      <c r="B5790" s="4" t="s">
        <v>5</v>
      </c>
      <c r="C5790" s="4" t="s">
        <v>9</v>
      </c>
    </row>
    <row r="5791" spans="1:8">
      <c r="A5791" t="n">
        <v>43614</v>
      </c>
      <c r="B5791" s="39" t="n">
        <v>15</v>
      </c>
      <c r="C5791" s="7" t="n">
        <v>1073741824</v>
      </c>
    </row>
    <row r="5792" spans="1:8">
      <c r="A5792" t="s">
        <v>4</v>
      </c>
      <c r="B5792" s="4" t="s">
        <v>5</v>
      </c>
      <c r="C5792" s="4" t="s">
        <v>13</v>
      </c>
    </row>
    <row r="5793" spans="1:9">
      <c r="A5793" t="n">
        <v>43619</v>
      </c>
      <c r="B5793" s="52" t="n">
        <v>64</v>
      </c>
      <c r="C5793" s="7" t="n">
        <v>3</v>
      </c>
    </row>
    <row r="5794" spans="1:9">
      <c r="A5794" t="s">
        <v>4</v>
      </c>
      <c r="B5794" s="4" t="s">
        <v>5</v>
      </c>
      <c r="C5794" s="4" t="s">
        <v>13</v>
      </c>
    </row>
    <row r="5795" spans="1:9">
      <c r="A5795" t="n">
        <v>43621</v>
      </c>
      <c r="B5795" s="18" t="n">
        <v>74</v>
      </c>
      <c r="C5795" s="7" t="n">
        <v>67</v>
      </c>
    </row>
    <row r="5796" spans="1:9">
      <c r="A5796" t="s">
        <v>4</v>
      </c>
      <c r="B5796" s="4" t="s">
        <v>5</v>
      </c>
      <c r="C5796" s="4" t="s">
        <v>13</v>
      </c>
      <c r="D5796" s="4" t="s">
        <v>13</v>
      </c>
      <c r="E5796" s="4" t="s">
        <v>10</v>
      </c>
    </row>
    <row r="5797" spans="1:9">
      <c r="A5797" t="n">
        <v>43623</v>
      </c>
      <c r="B5797" s="28" t="n">
        <v>45</v>
      </c>
      <c r="C5797" s="7" t="n">
        <v>8</v>
      </c>
      <c r="D5797" s="7" t="n">
        <v>1</v>
      </c>
      <c r="E5797" s="7" t="n">
        <v>0</v>
      </c>
    </row>
    <row r="5798" spans="1:9">
      <c r="A5798" t="s">
        <v>4</v>
      </c>
      <c r="B5798" s="4" t="s">
        <v>5</v>
      </c>
      <c r="C5798" s="4" t="s">
        <v>10</v>
      </c>
    </row>
    <row r="5799" spans="1:9">
      <c r="A5799" t="n">
        <v>43628</v>
      </c>
      <c r="B5799" s="77" t="n">
        <v>13</v>
      </c>
      <c r="C5799" s="7" t="n">
        <v>6409</v>
      </c>
    </row>
    <row r="5800" spans="1:9">
      <c r="A5800" t="s">
        <v>4</v>
      </c>
      <c r="B5800" s="4" t="s">
        <v>5</v>
      </c>
      <c r="C5800" s="4" t="s">
        <v>10</v>
      </c>
    </row>
    <row r="5801" spans="1:9">
      <c r="A5801" t="n">
        <v>43631</v>
      </c>
      <c r="B5801" s="77" t="n">
        <v>13</v>
      </c>
      <c r="C5801" s="7" t="n">
        <v>6408</v>
      </c>
    </row>
    <row r="5802" spans="1:9">
      <c r="A5802" t="s">
        <v>4</v>
      </c>
      <c r="B5802" s="4" t="s">
        <v>5</v>
      </c>
      <c r="C5802" s="4" t="s">
        <v>10</v>
      </c>
    </row>
    <row r="5803" spans="1:9">
      <c r="A5803" t="n">
        <v>43634</v>
      </c>
      <c r="B5803" s="24" t="n">
        <v>12</v>
      </c>
      <c r="C5803" s="7" t="n">
        <v>6464</v>
      </c>
    </row>
    <row r="5804" spans="1:9">
      <c r="A5804" t="s">
        <v>4</v>
      </c>
      <c r="B5804" s="4" t="s">
        <v>5</v>
      </c>
      <c r="C5804" s="4" t="s">
        <v>10</v>
      </c>
    </row>
    <row r="5805" spans="1:9">
      <c r="A5805" t="n">
        <v>43637</v>
      </c>
      <c r="B5805" s="77" t="n">
        <v>13</v>
      </c>
      <c r="C5805" s="7" t="n">
        <v>6465</v>
      </c>
    </row>
    <row r="5806" spans="1:9">
      <c r="A5806" t="s">
        <v>4</v>
      </c>
      <c r="B5806" s="4" t="s">
        <v>5</v>
      </c>
      <c r="C5806" s="4" t="s">
        <v>10</v>
      </c>
    </row>
    <row r="5807" spans="1:9">
      <c r="A5807" t="n">
        <v>43640</v>
      </c>
      <c r="B5807" s="77" t="n">
        <v>13</v>
      </c>
      <c r="C5807" s="7" t="n">
        <v>6466</v>
      </c>
    </row>
    <row r="5808" spans="1:9">
      <c r="A5808" t="s">
        <v>4</v>
      </c>
      <c r="B5808" s="4" t="s">
        <v>5</v>
      </c>
      <c r="C5808" s="4" t="s">
        <v>10</v>
      </c>
    </row>
    <row r="5809" spans="1:5">
      <c r="A5809" t="n">
        <v>43643</v>
      </c>
      <c r="B5809" s="77" t="n">
        <v>13</v>
      </c>
      <c r="C5809" s="7" t="n">
        <v>6467</v>
      </c>
    </row>
    <row r="5810" spans="1:5">
      <c r="A5810" t="s">
        <v>4</v>
      </c>
      <c r="B5810" s="4" t="s">
        <v>5</v>
      </c>
      <c r="C5810" s="4" t="s">
        <v>10</v>
      </c>
    </row>
    <row r="5811" spans="1:5">
      <c r="A5811" t="n">
        <v>43646</v>
      </c>
      <c r="B5811" s="77" t="n">
        <v>13</v>
      </c>
      <c r="C5811" s="7" t="n">
        <v>6468</v>
      </c>
    </row>
    <row r="5812" spans="1:5">
      <c r="A5812" t="s">
        <v>4</v>
      </c>
      <c r="B5812" s="4" t="s">
        <v>5</v>
      </c>
      <c r="C5812" s="4" t="s">
        <v>10</v>
      </c>
    </row>
    <row r="5813" spans="1:5">
      <c r="A5813" t="n">
        <v>43649</v>
      </c>
      <c r="B5813" s="77" t="n">
        <v>13</v>
      </c>
      <c r="C5813" s="7" t="n">
        <v>6469</v>
      </c>
    </row>
    <row r="5814" spans="1:5">
      <c r="A5814" t="s">
        <v>4</v>
      </c>
      <c r="B5814" s="4" t="s">
        <v>5</v>
      </c>
      <c r="C5814" s="4" t="s">
        <v>10</v>
      </c>
    </row>
    <row r="5815" spans="1:5">
      <c r="A5815" t="n">
        <v>43652</v>
      </c>
      <c r="B5815" s="77" t="n">
        <v>13</v>
      </c>
      <c r="C5815" s="7" t="n">
        <v>6470</v>
      </c>
    </row>
    <row r="5816" spans="1:5">
      <c r="A5816" t="s">
        <v>4</v>
      </c>
      <c r="B5816" s="4" t="s">
        <v>5</v>
      </c>
      <c r="C5816" s="4" t="s">
        <v>10</v>
      </c>
    </row>
    <row r="5817" spans="1:5">
      <c r="A5817" t="n">
        <v>43655</v>
      </c>
      <c r="B5817" s="77" t="n">
        <v>13</v>
      </c>
      <c r="C5817" s="7" t="n">
        <v>6471</v>
      </c>
    </row>
    <row r="5818" spans="1:5">
      <c r="A5818" t="s">
        <v>4</v>
      </c>
      <c r="B5818" s="4" t="s">
        <v>5</v>
      </c>
      <c r="C5818" s="4" t="s">
        <v>13</v>
      </c>
    </row>
    <row r="5819" spans="1:5">
      <c r="A5819" t="n">
        <v>43658</v>
      </c>
      <c r="B5819" s="18" t="n">
        <v>74</v>
      </c>
      <c r="C5819" s="7" t="n">
        <v>18</v>
      </c>
    </row>
    <row r="5820" spans="1:5">
      <c r="A5820" t="s">
        <v>4</v>
      </c>
      <c r="B5820" s="4" t="s">
        <v>5</v>
      </c>
      <c r="C5820" s="4" t="s">
        <v>13</v>
      </c>
    </row>
    <row r="5821" spans="1:5">
      <c r="A5821" t="n">
        <v>43660</v>
      </c>
      <c r="B5821" s="18" t="n">
        <v>74</v>
      </c>
      <c r="C5821" s="7" t="n">
        <v>45</v>
      </c>
    </row>
    <row r="5822" spans="1:5">
      <c r="A5822" t="s">
        <v>4</v>
      </c>
      <c r="B5822" s="4" t="s">
        <v>5</v>
      </c>
      <c r="C5822" s="4" t="s">
        <v>10</v>
      </c>
    </row>
    <row r="5823" spans="1:5">
      <c r="A5823" t="n">
        <v>43662</v>
      </c>
      <c r="B5823" s="37" t="n">
        <v>16</v>
      </c>
      <c r="C5823" s="7" t="n">
        <v>0</v>
      </c>
    </row>
    <row r="5824" spans="1:5">
      <c r="A5824" t="s">
        <v>4</v>
      </c>
      <c r="B5824" s="4" t="s">
        <v>5</v>
      </c>
      <c r="C5824" s="4" t="s">
        <v>13</v>
      </c>
      <c r="D5824" s="4" t="s">
        <v>13</v>
      </c>
      <c r="E5824" s="4" t="s">
        <v>13</v>
      </c>
      <c r="F5824" s="4" t="s">
        <v>13</v>
      </c>
    </row>
    <row r="5825" spans="1:6">
      <c r="A5825" t="n">
        <v>43665</v>
      </c>
      <c r="B5825" s="8" t="n">
        <v>14</v>
      </c>
      <c r="C5825" s="7" t="n">
        <v>0</v>
      </c>
      <c r="D5825" s="7" t="n">
        <v>8</v>
      </c>
      <c r="E5825" s="7" t="n">
        <v>0</v>
      </c>
      <c r="F5825" s="7" t="n">
        <v>0</v>
      </c>
    </row>
    <row r="5826" spans="1:6">
      <c r="A5826" t="s">
        <v>4</v>
      </c>
      <c r="B5826" s="4" t="s">
        <v>5</v>
      </c>
      <c r="C5826" s="4" t="s">
        <v>13</v>
      </c>
      <c r="D5826" s="4" t="s">
        <v>6</v>
      </c>
    </row>
    <row r="5827" spans="1:6">
      <c r="A5827" t="n">
        <v>43670</v>
      </c>
      <c r="B5827" s="9" t="n">
        <v>2</v>
      </c>
      <c r="C5827" s="7" t="n">
        <v>11</v>
      </c>
      <c r="D5827" s="7" t="s">
        <v>31</v>
      </c>
    </row>
    <row r="5828" spans="1:6">
      <c r="A5828" t="s">
        <v>4</v>
      </c>
      <c r="B5828" s="4" t="s">
        <v>5</v>
      </c>
      <c r="C5828" s="4" t="s">
        <v>10</v>
      </c>
    </row>
    <row r="5829" spans="1:6">
      <c r="A5829" t="n">
        <v>43684</v>
      </c>
      <c r="B5829" s="37" t="n">
        <v>16</v>
      </c>
      <c r="C5829" s="7" t="n">
        <v>0</v>
      </c>
    </row>
    <row r="5830" spans="1:6">
      <c r="A5830" t="s">
        <v>4</v>
      </c>
      <c r="B5830" s="4" t="s">
        <v>5</v>
      </c>
      <c r="C5830" s="4" t="s">
        <v>13</v>
      </c>
      <c r="D5830" s="4" t="s">
        <v>6</v>
      </c>
    </row>
    <row r="5831" spans="1:6">
      <c r="A5831" t="n">
        <v>43687</v>
      </c>
      <c r="B5831" s="9" t="n">
        <v>2</v>
      </c>
      <c r="C5831" s="7" t="n">
        <v>11</v>
      </c>
      <c r="D5831" s="7" t="s">
        <v>213</v>
      </c>
    </row>
    <row r="5832" spans="1:6">
      <c r="A5832" t="s">
        <v>4</v>
      </c>
      <c r="B5832" s="4" t="s">
        <v>5</v>
      </c>
      <c r="C5832" s="4" t="s">
        <v>10</v>
      </c>
    </row>
    <row r="5833" spans="1:6">
      <c r="A5833" t="n">
        <v>43696</v>
      </c>
      <c r="B5833" s="37" t="n">
        <v>16</v>
      </c>
      <c r="C5833" s="7" t="n">
        <v>0</v>
      </c>
    </row>
    <row r="5834" spans="1:6">
      <c r="A5834" t="s">
        <v>4</v>
      </c>
      <c r="B5834" s="4" t="s">
        <v>5</v>
      </c>
      <c r="C5834" s="4" t="s">
        <v>9</v>
      </c>
    </row>
    <row r="5835" spans="1:6">
      <c r="A5835" t="n">
        <v>43699</v>
      </c>
      <c r="B5835" s="39" t="n">
        <v>15</v>
      </c>
      <c r="C5835" s="7" t="n">
        <v>2048</v>
      </c>
    </row>
    <row r="5836" spans="1:6">
      <c r="A5836" t="s">
        <v>4</v>
      </c>
      <c r="B5836" s="4" t="s">
        <v>5</v>
      </c>
      <c r="C5836" s="4" t="s">
        <v>13</v>
      </c>
      <c r="D5836" s="4" t="s">
        <v>6</v>
      </c>
    </row>
    <row r="5837" spans="1:6">
      <c r="A5837" t="n">
        <v>43704</v>
      </c>
      <c r="B5837" s="9" t="n">
        <v>2</v>
      </c>
      <c r="C5837" s="7" t="n">
        <v>10</v>
      </c>
      <c r="D5837" s="7" t="s">
        <v>49</v>
      </c>
    </row>
    <row r="5838" spans="1:6">
      <c r="A5838" t="s">
        <v>4</v>
      </c>
      <c r="B5838" s="4" t="s">
        <v>5</v>
      </c>
      <c r="C5838" s="4" t="s">
        <v>10</v>
      </c>
    </row>
    <row r="5839" spans="1:6">
      <c r="A5839" t="n">
        <v>43722</v>
      </c>
      <c r="B5839" s="37" t="n">
        <v>16</v>
      </c>
      <c r="C5839" s="7" t="n">
        <v>0</v>
      </c>
    </row>
    <row r="5840" spans="1:6">
      <c r="A5840" t="s">
        <v>4</v>
      </c>
      <c r="B5840" s="4" t="s">
        <v>5</v>
      </c>
      <c r="C5840" s="4" t="s">
        <v>13</v>
      </c>
      <c r="D5840" s="4" t="s">
        <v>6</v>
      </c>
    </row>
    <row r="5841" spans="1:6">
      <c r="A5841" t="n">
        <v>43725</v>
      </c>
      <c r="B5841" s="9" t="n">
        <v>2</v>
      </c>
      <c r="C5841" s="7" t="n">
        <v>10</v>
      </c>
      <c r="D5841" s="7" t="s">
        <v>50</v>
      </c>
    </row>
    <row r="5842" spans="1:6">
      <c r="A5842" t="s">
        <v>4</v>
      </c>
      <c r="B5842" s="4" t="s">
        <v>5</v>
      </c>
      <c r="C5842" s="4" t="s">
        <v>10</v>
      </c>
    </row>
    <row r="5843" spans="1:6">
      <c r="A5843" t="n">
        <v>43744</v>
      </c>
      <c r="B5843" s="37" t="n">
        <v>16</v>
      </c>
      <c r="C5843" s="7" t="n">
        <v>0</v>
      </c>
    </row>
    <row r="5844" spans="1:6">
      <c r="A5844" t="s">
        <v>4</v>
      </c>
      <c r="B5844" s="4" t="s">
        <v>5</v>
      </c>
      <c r="C5844" s="4" t="s">
        <v>13</v>
      </c>
      <c r="D5844" s="4" t="s">
        <v>10</v>
      </c>
      <c r="E5844" s="4" t="s">
        <v>28</v>
      </c>
    </row>
    <row r="5845" spans="1:6">
      <c r="A5845" t="n">
        <v>43747</v>
      </c>
      <c r="B5845" s="34" t="n">
        <v>58</v>
      </c>
      <c r="C5845" s="7" t="n">
        <v>100</v>
      </c>
      <c r="D5845" s="7" t="n">
        <v>300</v>
      </c>
      <c r="E5845" s="7" t="n">
        <v>1</v>
      </c>
    </row>
    <row r="5846" spans="1:6">
      <c r="A5846" t="s">
        <v>4</v>
      </c>
      <c r="B5846" s="4" t="s">
        <v>5</v>
      </c>
      <c r="C5846" s="4" t="s">
        <v>13</v>
      </c>
      <c r="D5846" s="4" t="s">
        <v>10</v>
      </c>
    </row>
    <row r="5847" spans="1:6">
      <c r="A5847" t="n">
        <v>43755</v>
      </c>
      <c r="B5847" s="34" t="n">
        <v>58</v>
      </c>
      <c r="C5847" s="7" t="n">
        <v>255</v>
      </c>
      <c r="D5847" s="7" t="n">
        <v>0</v>
      </c>
    </row>
    <row r="5848" spans="1:6">
      <c r="A5848" t="s">
        <v>4</v>
      </c>
      <c r="B5848" s="4" t="s">
        <v>5</v>
      </c>
      <c r="C5848" s="4" t="s">
        <v>13</v>
      </c>
    </row>
    <row r="5849" spans="1:6">
      <c r="A5849" t="n">
        <v>43759</v>
      </c>
      <c r="B5849" s="41" t="n">
        <v>23</v>
      </c>
      <c r="C5849" s="7" t="n">
        <v>0</v>
      </c>
    </row>
    <row r="5850" spans="1:6">
      <c r="A5850" t="s">
        <v>4</v>
      </c>
      <c r="B5850" s="4" t="s">
        <v>5</v>
      </c>
      <c r="C5850" s="4" t="s">
        <v>10</v>
      </c>
      <c r="D5850" s="4" t="s">
        <v>9</v>
      </c>
    </row>
    <row r="5851" spans="1:6">
      <c r="A5851" t="n">
        <v>43761</v>
      </c>
      <c r="B5851" s="63" t="n">
        <v>44</v>
      </c>
      <c r="C5851" s="7" t="n">
        <v>122</v>
      </c>
      <c r="D5851" s="7" t="n">
        <v>128</v>
      </c>
    </row>
    <row r="5852" spans="1:6">
      <c r="A5852" t="s">
        <v>4</v>
      </c>
      <c r="B5852" s="4" t="s">
        <v>5</v>
      </c>
      <c r="C5852" s="4" t="s">
        <v>10</v>
      </c>
      <c r="D5852" s="4" t="s">
        <v>28</v>
      </c>
      <c r="E5852" s="4" t="s">
        <v>28</v>
      </c>
      <c r="F5852" s="4" t="s">
        <v>28</v>
      </c>
      <c r="G5852" s="4" t="s">
        <v>28</v>
      </c>
    </row>
    <row r="5853" spans="1:6">
      <c r="A5853" t="n">
        <v>43768</v>
      </c>
      <c r="B5853" s="26" t="n">
        <v>46</v>
      </c>
      <c r="C5853" s="7" t="n">
        <v>122</v>
      </c>
      <c r="D5853" s="7" t="n">
        <v>-26.0100002288818</v>
      </c>
      <c r="E5853" s="7" t="n">
        <v>19.1000003814697</v>
      </c>
      <c r="F5853" s="7" t="n">
        <v>-51.189998626709</v>
      </c>
      <c r="G5853" s="7" t="n">
        <v>138.5</v>
      </c>
    </row>
    <row r="5854" spans="1:6">
      <c r="A5854" t="s">
        <v>4</v>
      </c>
      <c r="B5854" s="4" t="s">
        <v>5</v>
      </c>
    </row>
    <row r="5855" spans="1:6">
      <c r="A5855" t="n">
        <v>43787</v>
      </c>
      <c r="B5855" s="5" t="n">
        <v>1</v>
      </c>
    </row>
    <row r="5856" spans="1:6" s="3" customFormat="1" customHeight="0">
      <c r="A5856" s="3" t="s">
        <v>2</v>
      </c>
      <c r="B5856" s="3" t="s">
        <v>378</v>
      </c>
    </row>
    <row r="5857" spans="1:7">
      <c r="A5857" t="s">
        <v>4</v>
      </c>
      <c r="B5857" s="4" t="s">
        <v>5</v>
      </c>
      <c r="C5857" s="4" t="s">
        <v>10</v>
      </c>
      <c r="D5857" s="4" t="s">
        <v>10</v>
      </c>
      <c r="E5857" s="4" t="s">
        <v>9</v>
      </c>
      <c r="F5857" s="4" t="s">
        <v>6</v>
      </c>
      <c r="G5857" s="4" t="s">
        <v>8</v>
      </c>
      <c r="H5857" s="4" t="s">
        <v>10</v>
      </c>
      <c r="I5857" s="4" t="s">
        <v>10</v>
      </c>
      <c r="J5857" s="4" t="s">
        <v>9</v>
      </c>
      <c r="K5857" s="4" t="s">
        <v>6</v>
      </c>
      <c r="L5857" s="4" t="s">
        <v>8</v>
      </c>
    </row>
    <row r="5858" spans="1:7">
      <c r="A5858" t="n">
        <v>43792</v>
      </c>
      <c r="B5858" s="89" t="n">
        <v>257</v>
      </c>
      <c r="C5858" s="7" t="n">
        <v>9</v>
      </c>
      <c r="D5858" s="7" t="n">
        <v>65534</v>
      </c>
      <c r="E5858" s="7" t="n">
        <v>0</v>
      </c>
      <c r="F5858" s="7" t="s">
        <v>59</v>
      </c>
      <c r="G5858" s="7" t="n">
        <f t="normal" ca="1">32-LENB(INDIRECT(ADDRESS(5858,6)))</f>
        <v>0</v>
      </c>
      <c r="H5858" s="7" t="n">
        <v>0</v>
      </c>
      <c r="I5858" s="7" t="n">
        <v>65533</v>
      </c>
      <c r="J5858" s="7" t="n">
        <v>0</v>
      </c>
      <c r="K5858" s="7" t="s">
        <v>12</v>
      </c>
      <c r="L5858" s="7" t="n">
        <f t="normal" ca="1">32-LENB(INDIRECT(ADDRESS(5858,11)))</f>
        <v>0</v>
      </c>
    </row>
    <row r="5859" spans="1:7">
      <c r="A5859" t="s">
        <v>4</v>
      </c>
      <c r="B5859" s="4" t="s">
        <v>5</v>
      </c>
    </row>
    <row r="5860" spans="1:7">
      <c r="A5860" t="n">
        <v>43872</v>
      </c>
      <c r="B5860" s="5" t="n">
        <v>1</v>
      </c>
    </row>
    <row r="5861" spans="1:7" s="3" customFormat="1" customHeight="0">
      <c r="A5861" s="3" t="s">
        <v>2</v>
      </c>
      <c r="B5861" s="3" t="s">
        <v>379</v>
      </c>
    </row>
    <row r="5862" spans="1:7">
      <c r="A5862" t="s">
        <v>4</v>
      </c>
      <c r="B5862" s="4" t="s">
        <v>5</v>
      </c>
      <c r="C5862" s="4" t="s">
        <v>10</v>
      </c>
      <c r="D5862" s="4" t="s">
        <v>10</v>
      </c>
      <c r="E5862" s="4" t="s">
        <v>9</v>
      </c>
      <c r="F5862" s="4" t="s">
        <v>6</v>
      </c>
      <c r="G5862" s="4" t="s">
        <v>8</v>
      </c>
      <c r="H5862" s="4" t="s">
        <v>10</v>
      </c>
      <c r="I5862" s="4" t="s">
        <v>10</v>
      </c>
      <c r="J5862" s="4" t="s">
        <v>9</v>
      </c>
      <c r="K5862" s="4" t="s">
        <v>6</v>
      </c>
      <c r="L5862" s="4" t="s">
        <v>8</v>
      </c>
      <c r="M5862" s="4" t="s">
        <v>10</v>
      </c>
      <c r="N5862" s="4" t="s">
        <v>10</v>
      </c>
      <c r="O5862" s="4" t="s">
        <v>9</v>
      </c>
      <c r="P5862" s="4" t="s">
        <v>6</v>
      </c>
      <c r="Q5862" s="4" t="s">
        <v>8</v>
      </c>
      <c r="R5862" s="4" t="s">
        <v>10</v>
      </c>
      <c r="S5862" s="4" t="s">
        <v>10</v>
      </c>
      <c r="T5862" s="4" t="s">
        <v>9</v>
      </c>
      <c r="U5862" s="4" t="s">
        <v>6</v>
      </c>
      <c r="V5862" s="4" t="s">
        <v>8</v>
      </c>
      <c r="W5862" s="4" t="s">
        <v>10</v>
      </c>
      <c r="X5862" s="4" t="s">
        <v>10</v>
      </c>
      <c r="Y5862" s="4" t="s">
        <v>9</v>
      </c>
      <c r="Z5862" s="4" t="s">
        <v>6</v>
      </c>
      <c r="AA5862" s="4" t="s">
        <v>8</v>
      </c>
      <c r="AB5862" s="4" t="s">
        <v>10</v>
      </c>
      <c r="AC5862" s="4" t="s">
        <v>10</v>
      </c>
      <c r="AD5862" s="4" t="s">
        <v>9</v>
      </c>
      <c r="AE5862" s="4" t="s">
        <v>6</v>
      </c>
      <c r="AF5862" s="4" t="s">
        <v>8</v>
      </c>
      <c r="AG5862" s="4" t="s">
        <v>10</v>
      </c>
      <c r="AH5862" s="4" t="s">
        <v>10</v>
      </c>
      <c r="AI5862" s="4" t="s">
        <v>9</v>
      </c>
      <c r="AJ5862" s="4" t="s">
        <v>6</v>
      </c>
      <c r="AK5862" s="4" t="s">
        <v>8</v>
      </c>
      <c r="AL5862" s="4" t="s">
        <v>10</v>
      </c>
      <c r="AM5862" s="4" t="s">
        <v>10</v>
      </c>
      <c r="AN5862" s="4" t="s">
        <v>9</v>
      </c>
      <c r="AO5862" s="4" t="s">
        <v>6</v>
      </c>
      <c r="AP5862" s="4" t="s">
        <v>8</v>
      </c>
      <c r="AQ5862" s="4" t="s">
        <v>10</v>
      </c>
      <c r="AR5862" s="4" t="s">
        <v>10</v>
      </c>
      <c r="AS5862" s="4" t="s">
        <v>9</v>
      </c>
      <c r="AT5862" s="4" t="s">
        <v>6</v>
      </c>
      <c r="AU5862" s="4" t="s">
        <v>8</v>
      </c>
      <c r="AV5862" s="4" t="s">
        <v>10</v>
      </c>
      <c r="AW5862" s="4" t="s">
        <v>10</v>
      </c>
      <c r="AX5862" s="4" t="s">
        <v>9</v>
      </c>
      <c r="AY5862" s="4" t="s">
        <v>6</v>
      </c>
      <c r="AZ5862" s="4" t="s">
        <v>8</v>
      </c>
      <c r="BA5862" s="4" t="s">
        <v>10</v>
      </c>
      <c r="BB5862" s="4" t="s">
        <v>10</v>
      </c>
      <c r="BC5862" s="4" t="s">
        <v>9</v>
      </c>
      <c r="BD5862" s="4" t="s">
        <v>6</v>
      </c>
      <c r="BE5862" s="4" t="s">
        <v>8</v>
      </c>
      <c r="BF5862" s="4" t="s">
        <v>10</v>
      </c>
      <c r="BG5862" s="4" t="s">
        <v>10</v>
      </c>
      <c r="BH5862" s="4" t="s">
        <v>9</v>
      </c>
      <c r="BI5862" s="4" t="s">
        <v>6</v>
      </c>
      <c r="BJ5862" s="4" t="s">
        <v>8</v>
      </c>
      <c r="BK5862" s="4" t="s">
        <v>10</v>
      </c>
      <c r="BL5862" s="4" t="s">
        <v>10</v>
      </c>
      <c r="BM5862" s="4" t="s">
        <v>9</v>
      </c>
      <c r="BN5862" s="4" t="s">
        <v>6</v>
      </c>
      <c r="BO5862" s="4" t="s">
        <v>8</v>
      </c>
      <c r="BP5862" s="4" t="s">
        <v>10</v>
      </c>
      <c r="BQ5862" s="4" t="s">
        <v>10</v>
      </c>
      <c r="BR5862" s="4" t="s">
        <v>9</v>
      </c>
      <c r="BS5862" s="4" t="s">
        <v>6</v>
      </c>
      <c r="BT5862" s="4" t="s">
        <v>8</v>
      </c>
      <c r="BU5862" s="4" t="s">
        <v>10</v>
      </c>
      <c r="BV5862" s="4" t="s">
        <v>10</v>
      </c>
      <c r="BW5862" s="4" t="s">
        <v>9</v>
      </c>
      <c r="BX5862" s="4" t="s">
        <v>6</v>
      </c>
      <c r="BY5862" s="4" t="s">
        <v>8</v>
      </c>
      <c r="BZ5862" s="4" t="s">
        <v>10</v>
      </c>
      <c r="CA5862" s="4" t="s">
        <v>10</v>
      </c>
      <c r="CB5862" s="4" t="s">
        <v>9</v>
      </c>
      <c r="CC5862" s="4" t="s">
        <v>6</v>
      </c>
      <c r="CD5862" s="4" t="s">
        <v>8</v>
      </c>
      <c r="CE5862" s="4" t="s">
        <v>10</v>
      </c>
      <c r="CF5862" s="4" t="s">
        <v>10</v>
      </c>
      <c r="CG5862" s="4" t="s">
        <v>9</v>
      </c>
      <c r="CH5862" s="4" t="s">
        <v>6</v>
      </c>
      <c r="CI5862" s="4" t="s">
        <v>8</v>
      </c>
      <c r="CJ5862" s="4" t="s">
        <v>10</v>
      </c>
      <c r="CK5862" s="4" t="s">
        <v>10</v>
      </c>
      <c r="CL5862" s="4" t="s">
        <v>9</v>
      </c>
      <c r="CM5862" s="4" t="s">
        <v>6</v>
      </c>
      <c r="CN5862" s="4" t="s">
        <v>8</v>
      </c>
      <c r="CO5862" s="4" t="s">
        <v>10</v>
      </c>
      <c r="CP5862" s="4" t="s">
        <v>10</v>
      </c>
      <c r="CQ5862" s="4" t="s">
        <v>9</v>
      </c>
      <c r="CR5862" s="4" t="s">
        <v>6</v>
      </c>
      <c r="CS5862" s="4" t="s">
        <v>8</v>
      </c>
      <c r="CT5862" s="4" t="s">
        <v>10</v>
      </c>
      <c r="CU5862" s="4" t="s">
        <v>10</v>
      </c>
      <c r="CV5862" s="4" t="s">
        <v>9</v>
      </c>
      <c r="CW5862" s="4" t="s">
        <v>6</v>
      </c>
      <c r="CX5862" s="4" t="s">
        <v>8</v>
      </c>
      <c r="CY5862" s="4" t="s">
        <v>10</v>
      </c>
      <c r="CZ5862" s="4" t="s">
        <v>10</v>
      </c>
      <c r="DA5862" s="4" t="s">
        <v>9</v>
      </c>
      <c r="DB5862" s="4" t="s">
        <v>6</v>
      </c>
      <c r="DC5862" s="4" t="s">
        <v>8</v>
      </c>
      <c r="DD5862" s="4" t="s">
        <v>10</v>
      </c>
      <c r="DE5862" s="4" t="s">
        <v>10</v>
      </c>
      <c r="DF5862" s="4" t="s">
        <v>9</v>
      </c>
      <c r="DG5862" s="4" t="s">
        <v>6</v>
      </c>
      <c r="DH5862" s="4" t="s">
        <v>8</v>
      </c>
      <c r="DI5862" s="4" t="s">
        <v>10</v>
      </c>
      <c r="DJ5862" s="4" t="s">
        <v>10</v>
      </c>
      <c r="DK5862" s="4" t="s">
        <v>9</v>
      </c>
      <c r="DL5862" s="4" t="s">
        <v>6</v>
      </c>
      <c r="DM5862" s="4" t="s">
        <v>8</v>
      </c>
      <c r="DN5862" s="4" t="s">
        <v>10</v>
      </c>
      <c r="DO5862" s="4" t="s">
        <v>10</v>
      </c>
      <c r="DP5862" s="4" t="s">
        <v>9</v>
      </c>
      <c r="DQ5862" s="4" t="s">
        <v>6</v>
      </c>
      <c r="DR5862" s="4" t="s">
        <v>8</v>
      </c>
      <c r="DS5862" s="4" t="s">
        <v>10</v>
      </c>
      <c r="DT5862" s="4" t="s">
        <v>10</v>
      </c>
      <c r="DU5862" s="4" t="s">
        <v>9</v>
      </c>
      <c r="DV5862" s="4" t="s">
        <v>6</v>
      </c>
      <c r="DW5862" s="4" t="s">
        <v>8</v>
      </c>
      <c r="DX5862" s="4" t="s">
        <v>10</v>
      </c>
      <c r="DY5862" s="4" t="s">
        <v>10</v>
      </c>
      <c r="DZ5862" s="4" t="s">
        <v>9</v>
      </c>
      <c r="EA5862" s="4" t="s">
        <v>6</v>
      </c>
      <c r="EB5862" s="4" t="s">
        <v>8</v>
      </c>
      <c r="EC5862" s="4" t="s">
        <v>10</v>
      </c>
      <c r="ED5862" s="4" t="s">
        <v>10</v>
      </c>
      <c r="EE5862" s="4" t="s">
        <v>9</v>
      </c>
      <c r="EF5862" s="4" t="s">
        <v>6</v>
      </c>
      <c r="EG5862" s="4" t="s">
        <v>8</v>
      </c>
      <c r="EH5862" s="4" t="s">
        <v>10</v>
      </c>
      <c r="EI5862" s="4" t="s">
        <v>10</v>
      </c>
      <c r="EJ5862" s="4" t="s">
        <v>9</v>
      </c>
      <c r="EK5862" s="4" t="s">
        <v>6</v>
      </c>
      <c r="EL5862" s="4" t="s">
        <v>8</v>
      </c>
      <c r="EM5862" s="4" t="s">
        <v>10</v>
      </c>
      <c r="EN5862" s="4" t="s">
        <v>10</v>
      </c>
      <c r="EO5862" s="4" t="s">
        <v>9</v>
      </c>
      <c r="EP5862" s="4" t="s">
        <v>6</v>
      </c>
      <c r="EQ5862" s="4" t="s">
        <v>8</v>
      </c>
      <c r="ER5862" s="4" t="s">
        <v>10</v>
      </c>
      <c r="ES5862" s="4" t="s">
        <v>10</v>
      </c>
      <c r="ET5862" s="4" t="s">
        <v>9</v>
      </c>
      <c r="EU5862" s="4" t="s">
        <v>6</v>
      </c>
      <c r="EV5862" s="4" t="s">
        <v>8</v>
      </c>
      <c r="EW5862" s="4" t="s">
        <v>10</v>
      </c>
      <c r="EX5862" s="4" t="s">
        <v>10</v>
      </c>
      <c r="EY5862" s="4" t="s">
        <v>9</v>
      </c>
      <c r="EZ5862" s="4" t="s">
        <v>6</v>
      </c>
      <c r="FA5862" s="4" t="s">
        <v>8</v>
      </c>
      <c r="FB5862" s="4" t="s">
        <v>10</v>
      </c>
      <c r="FC5862" s="4" t="s">
        <v>10</v>
      </c>
      <c r="FD5862" s="4" t="s">
        <v>9</v>
      </c>
      <c r="FE5862" s="4" t="s">
        <v>6</v>
      </c>
      <c r="FF5862" s="4" t="s">
        <v>8</v>
      </c>
      <c r="FG5862" s="4" t="s">
        <v>10</v>
      </c>
      <c r="FH5862" s="4" t="s">
        <v>10</v>
      </c>
      <c r="FI5862" s="4" t="s">
        <v>9</v>
      </c>
      <c r="FJ5862" s="4" t="s">
        <v>6</v>
      </c>
      <c r="FK5862" s="4" t="s">
        <v>8</v>
      </c>
      <c r="FL5862" s="4" t="s">
        <v>10</v>
      </c>
      <c r="FM5862" s="4" t="s">
        <v>10</v>
      </c>
      <c r="FN5862" s="4" t="s">
        <v>9</v>
      </c>
      <c r="FO5862" s="4" t="s">
        <v>6</v>
      </c>
      <c r="FP5862" s="4" t="s">
        <v>8</v>
      </c>
      <c r="FQ5862" s="4" t="s">
        <v>10</v>
      </c>
      <c r="FR5862" s="4" t="s">
        <v>10</v>
      </c>
      <c r="FS5862" s="4" t="s">
        <v>9</v>
      </c>
      <c r="FT5862" s="4" t="s">
        <v>6</v>
      </c>
      <c r="FU5862" s="4" t="s">
        <v>8</v>
      </c>
      <c r="FV5862" s="4" t="s">
        <v>10</v>
      </c>
      <c r="FW5862" s="4" t="s">
        <v>10</v>
      </c>
      <c r="FX5862" s="4" t="s">
        <v>9</v>
      </c>
      <c r="FY5862" s="4" t="s">
        <v>6</v>
      </c>
      <c r="FZ5862" s="4" t="s">
        <v>8</v>
      </c>
      <c r="GA5862" s="4" t="s">
        <v>10</v>
      </c>
      <c r="GB5862" s="4" t="s">
        <v>10</v>
      </c>
      <c r="GC5862" s="4" t="s">
        <v>9</v>
      </c>
      <c r="GD5862" s="4" t="s">
        <v>6</v>
      </c>
      <c r="GE5862" s="4" t="s">
        <v>8</v>
      </c>
      <c r="GF5862" s="4" t="s">
        <v>10</v>
      </c>
      <c r="GG5862" s="4" t="s">
        <v>10</v>
      </c>
      <c r="GH5862" s="4" t="s">
        <v>9</v>
      </c>
      <c r="GI5862" s="4" t="s">
        <v>6</v>
      </c>
      <c r="GJ5862" s="4" t="s">
        <v>8</v>
      </c>
      <c r="GK5862" s="4" t="s">
        <v>10</v>
      </c>
      <c r="GL5862" s="4" t="s">
        <v>10</v>
      </c>
      <c r="GM5862" s="4" t="s">
        <v>9</v>
      </c>
      <c r="GN5862" s="4" t="s">
        <v>6</v>
      </c>
      <c r="GO5862" s="4" t="s">
        <v>8</v>
      </c>
      <c r="GP5862" s="4" t="s">
        <v>10</v>
      </c>
      <c r="GQ5862" s="4" t="s">
        <v>10</v>
      </c>
      <c r="GR5862" s="4" t="s">
        <v>9</v>
      </c>
      <c r="GS5862" s="4" t="s">
        <v>6</v>
      </c>
      <c r="GT5862" s="4" t="s">
        <v>8</v>
      </c>
      <c r="GU5862" s="4" t="s">
        <v>10</v>
      </c>
      <c r="GV5862" s="4" t="s">
        <v>10</v>
      </c>
      <c r="GW5862" s="4" t="s">
        <v>9</v>
      </c>
      <c r="GX5862" s="4" t="s">
        <v>6</v>
      </c>
      <c r="GY5862" s="4" t="s">
        <v>8</v>
      </c>
      <c r="GZ5862" s="4" t="s">
        <v>10</v>
      </c>
      <c r="HA5862" s="4" t="s">
        <v>10</v>
      </c>
      <c r="HB5862" s="4" t="s">
        <v>9</v>
      </c>
      <c r="HC5862" s="4" t="s">
        <v>6</v>
      </c>
      <c r="HD5862" s="4" t="s">
        <v>8</v>
      </c>
      <c r="HE5862" s="4" t="s">
        <v>10</v>
      </c>
      <c r="HF5862" s="4" t="s">
        <v>10</v>
      </c>
      <c r="HG5862" s="4" t="s">
        <v>9</v>
      </c>
      <c r="HH5862" s="4" t="s">
        <v>6</v>
      </c>
      <c r="HI5862" s="4" t="s">
        <v>8</v>
      </c>
      <c r="HJ5862" s="4" t="s">
        <v>10</v>
      </c>
      <c r="HK5862" s="4" t="s">
        <v>10</v>
      </c>
      <c r="HL5862" s="4" t="s">
        <v>9</v>
      </c>
      <c r="HM5862" s="4" t="s">
        <v>6</v>
      </c>
      <c r="HN5862" s="4" t="s">
        <v>8</v>
      </c>
      <c r="HO5862" s="4" t="s">
        <v>10</v>
      </c>
      <c r="HP5862" s="4" t="s">
        <v>10</v>
      </c>
      <c r="HQ5862" s="4" t="s">
        <v>9</v>
      </c>
      <c r="HR5862" s="4" t="s">
        <v>6</v>
      </c>
      <c r="HS5862" s="4" t="s">
        <v>8</v>
      </c>
      <c r="HT5862" s="4" t="s">
        <v>10</v>
      </c>
      <c r="HU5862" s="4" t="s">
        <v>10</v>
      </c>
      <c r="HV5862" s="4" t="s">
        <v>9</v>
      </c>
      <c r="HW5862" s="4" t="s">
        <v>6</v>
      </c>
      <c r="HX5862" s="4" t="s">
        <v>8</v>
      </c>
      <c r="HY5862" s="4" t="s">
        <v>10</v>
      </c>
      <c r="HZ5862" s="4" t="s">
        <v>10</v>
      </c>
      <c r="IA5862" s="4" t="s">
        <v>9</v>
      </c>
      <c r="IB5862" s="4" t="s">
        <v>6</v>
      </c>
      <c r="IC5862" s="4" t="s">
        <v>8</v>
      </c>
      <c r="ID5862" s="4" t="s">
        <v>10</v>
      </c>
      <c r="IE5862" s="4" t="s">
        <v>10</v>
      </c>
      <c r="IF5862" s="4" t="s">
        <v>9</v>
      </c>
      <c r="IG5862" s="4" t="s">
        <v>6</v>
      </c>
      <c r="IH5862" s="4" t="s">
        <v>8</v>
      </c>
      <c r="II5862" s="4" t="s">
        <v>10</v>
      </c>
      <c r="IJ5862" s="4" t="s">
        <v>10</v>
      </c>
      <c r="IK5862" s="4" t="s">
        <v>9</v>
      </c>
      <c r="IL5862" s="4" t="s">
        <v>6</v>
      </c>
      <c r="IM5862" s="4" t="s">
        <v>8</v>
      </c>
      <c r="IN5862" s="4" t="s">
        <v>10</v>
      </c>
      <c r="IO5862" s="4" t="s">
        <v>10</v>
      </c>
      <c r="IP5862" s="4" t="s">
        <v>9</v>
      </c>
      <c r="IQ5862" s="4" t="s">
        <v>6</v>
      </c>
      <c r="IR5862" s="4" t="s">
        <v>8</v>
      </c>
      <c r="IS5862" s="4" t="s">
        <v>10</v>
      </c>
      <c r="IT5862" s="4" t="s">
        <v>10</v>
      </c>
      <c r="IU5862" s="4" t="s">
        <v>9</v>
      </c>
      <c r="IV5862" s="4" t="s">
        <v>6</v>
      </c>
      <c r="IW5862" s="4" t="s">
        <v>8</v>
      </c>
      <c r="IX5862" s="4" t="s">
        <v>10</v>
      </c>
      <c r="IY5862" s="4" t="s">
        <v>10</v>
      </c>
      <c r="IZ5862" s="4" t="s">
        <v>9</v>
      </c>
      <c r="JA5862" s="4" t="s">
        <v>6</v>
      </c>
      <c r="JB5862" s="4" t="s">
        <v>8</v>
      </c>
    </row>
    <row r="5863" spans="1:7">
      <c r="A5863" t="n">
        <v>43888</v>
      </c>
      <c r="B5863" s="89" t="n">
        <v>257</v>
      </c>
      <c r="C5863" s="7" t="n">
        <v>7</v>
      </c>
      <c r="D5863" s="7" t="n">
        <v>65533</v>
      </c>
      <c r="E5863" s="7" t="n">
        <v>52300</v>
      </c>
      <c r="F5863" s="7" t="s">
        <v>12</v>
      </c>
      <c r="G5863" s="7" t="n">
        <f t="normal" ca="1">32-LENB(INDIRECT(ADDRESS(5863,6)))</f>
        <v>0</v>
      </c>
      <c r="H5863" s="7" t="n">
        <v>7</v>
      </c>
      <c r="I5863" s="7" t="n">
        <v>65533</v>
      </c>
      <c r="J5863" s="7" t="n">
        <v>52301</v>
      </c>
      <c r="K5863" s="7" t="s">
        <v>12</v>
      </c>
      <c r="L5863" s="7" t="n">
        <f t="normal" ca="1">32-LENB(INDIRECT(ADDRESS(5863,11)))</f>
        <v>0</v>
      </c>
      <c r="M5863" s="7" t="n">
        <v>5</v>
      </c>
      <c r="N5863" s="7" t="n">
        <v>65533</v>
      </c>
      <c r="O5863" s="7" t="n">
        <v>1525</v>
      </c>
      <c r="P5863" s="7" t="s">
        <v>12</v>
      </c>
      <c r="Q5863" s="7" t="n">
        <f t="normal" ca="1">32-LENB(INDIRECT(ADDRESS(5863,16)))</f>
        <v>0</v>
      </c>
      <c r="R5863" s="7" t="n">
        <v>7</v>
      </c>
      <c r="S5863" s="7" t="n">
        <v>65533</v>
      </c>
      <c r="T5863" s="7" t="n">
        <v>2489</v>
      </c>
      <c r="U5863" s="7" t="s">
        <v>12</v>
      </c>
      <c r="V5863" s="7" t="n">
        <f t="normal" ca="1">32-LENB(INDIRECT(ADDRESS(5863,21)))</f>
        <v>0</v>
      </c>
      <c r="W5863" s="7" t="n">
        <v>5</v>
      </c>
      <c r="X5863" s="7" t="n">
        <v>65533</v>
      </c>
      <c r="Y5863" s="7" t="n">
        <v>6522</v>
      </c>
      <c r="Z5863" s="7" t="s">
        <v>12</v>
      </c>
      <c r="AA5863" s="7" t="n">
        <f t="normal" ca="1">32-LENB(INDIRECT(ADDRESS(5863,26)))</f>
        <v>0</v>
      </c>
      <c r="AB5863" s="7" t="n">
        <v>7</v>
      </c>
      <c r="AC5863" s="7" t="n">
        <v>65533</v>
      </c>
      <c r="AD5863" s="7" t="n">
        <v>9448</v>
      </c>
      <c r="AE5863" s="7" t="s">
        <v>12</v>
      </c>
      <c r="AF5863" s="7" t="n">
        <f t="normal" ca="1">32-LENB(INDIRECT(ADDRESS(5863,31)))</f>
        <v>0</v>
      </c>
      <c r="AG5863" s="7" t="n">
        <v>5</v>
      </c>
      <c r="AH5863" s="7" t="n">
        <v>65533</v>
      </c>
      <c r="AI5863" s="7" t="n">
        <v>7502</v>
      </c>
      <c r="AJ5863" s="7" t="s">
        <v>12</v>
      </c>
      <c r="AK5863" s="7" t="n">
        <f t="normal" ca="1">32-LENB(INDIRECT(ADDRESS(5863,36)))</f>
        <v>0</v>
      </c>
      <c r="AL5863" s="7" t="n">
        <v>7</v>
      </c>
      <c r="AM5863" s="7" t="n">
        <v>65533</v>
      </c>
      <c r="AN5863" s="7" t="n">
        <v>8535</v>
      </c>
      <c r="AO5863" s="7" t="s">
        <v>12</v>
      </c>
      <c r="AP5863" s="7" t="n">
        <f t="normal" ca="1">32-LENB(INDIRECT(ADDRESS(5863,41)))</f>
        <v>0</v>
      </c>
      <c r="AQ5863" s="7" t="n">
        <v>5</v>
      </c>
      <c r="AR5863" s="7" t="n">
        <v>65533</v>
      </c>
      <c r="AS5863" s="7" t="n">
        <v>4523</v>
      </c>
      <c r="AT5863" s="7" t="s">
        <v>12</v>
      </c>
      <c r="AU5863" s="7" t="n">
        <f t="normal" ca="1">32-LENB(INDIRECT(ADDRESS(5863,46)))</f>
        <v>0</v>
      </c>
      <c r="AV5863" s="7" t="n">
        <v>7</v>
      </c>
      <c r="AW5863" s="7" t="n">
        <v>65533</v>
      </c>
      <c r="AX5863" s="7" t="n">
        <v>3522</v>
      </c>
      <c r="AY5863" s="7" t="s">
        <v>12</v>
      </c>
      <c r="AZ5863" s="7" t="n">
        <f t="normal" ca="1">32-LENB(INDIRECT(ADDRESS(5863,51)))</f>
        <v>0</v>
      </c>
      <c r="BA5863" s="7" t="n">
        <v>5</v>
      </c>
      <c r="BB5863" s="7" t="n">
        <v>65533</v>
      </c>
      <c r="BC5863" s="7" t="n">
        <v>5466</v>
      </c>
      <c r="BD5863" s="7" t="s">
        <v>12</v>
      </c>
      <c r="BE5863" s="7" t="n">
        <f t="normal" ca="1">32-LENB(INDIRECT(ADDRESS(5863,56)))</f>
        <v>0</v>
      </c>
      <c r="BF5863" s="7" t="n">
        <v>7</v>
      </c>
      <c r="BG5863" s="7" t="n">
        <v>65533</v>
      </c>
      <c r="BH5863" s="7" t="n">
        <v>10502</v>
      </c>
      <c r="BI5863" s="7" t="s">
        <v>12</v>
      </c>
      <c r="BJ5863" s="7" t="n">
        <f t="normal" ca="1">32-LENB(INDIRECT(ADDRESS(5863,61)))</f>
        <v>0</v>
      </c>
      <c r="BK5863" s="7" t="n">
        <v>7</v>
      </c>
      <c r="BL5863" s="7" t="n">
        <v>65533</v>
      </c>
      <c r="BM5863" s="7" t="n">
        <v>52302</v>
      </c>
      <c r="BN5863" s="7" t="s">
        <v>12</v>
      </c>
      <c r="BO5863" s="7" t="n">
        <f t="normal" ca="1">32-LENB(INDIRECT(ADDRESS(5863,66)))</f>
        <v>0</v>
      </c>
      <c r="BP5863" s="7" t="n">
        <v>7</v>
      </c>
      <c r="BQ5863" s="7" t="n">
        <v>65533</v>
      </c>
      <c r="BR5863" s="7" t="n">
        <v>52303</v>
      </c>
      <c r="BS5863" s="7" t="s">
        <v>12</v>
      </c>
      <c r="BT5863" s="7" t="n">
        <f t="normal" ca="1">32-LENB(INDIRECT(ADDRESS(5863,71)))</f>
        <v>0</v>
      </c>
      <c r="BU5863" s="7" t="n">
        <v>7</v>
      </c>
      <c r="BV5863" s="7" t="n">
        <v>65533</v>
      </c>
      <c r="BW5863" s="7" t="n">
        <v>52304</v>
      </c>
      <c r="BX5863" s="7" t="s">
        <v>12</v>
      </c>
      <c r="BY5863" s="7" t="n">
        <f t="normal" ca="1">32-LENB(INDIRECT(ADDRESS(5863,76)))</f>
        <v>0</v>
      </c>
      <c r="BZ5863" s="7" t="n">
        <v>7</v>
      </c>
      <c r="CA5863" s="7" t="n">
        <v>65533</v>
      </c>
      <c r="CB5863" s="7" t="n">
        <v>52305</v>
      </c>
      <c r="CC5863" s="7" t="s">
        <v>12</v>
      </c>
      <c r="CD5863" s="7" t="n">
        <f t="normal" ca="1">32-LENB(INDIRECT(ADDRESS(5863,81)))</f>
        <v>0</v>
      </c>
      <c r="CE5863" s="7" t="n">
        <v>7</v>
      </c>
      <c r="CF5863" s="7" t="n">
        <v>65533</v>
      </c>
      <c r="CG5863" s="7" t="n">
        <v>52306</v>
      </c>
      <c r="CH5863" s="7" t="s">
        <v>12</v>
      </c>
      <c r="CI5863" s="7" t="n">
        <f t="normal" ca="1">32-LENB(INDIRECT(ADDRESS(5863,86)))</f>
        <v>0</v>
      </c>
      <c r="CJ5863" s="7" t="n">
        <v>7</v>
      </c>
      <c r="CK5863" s="7" t="n">
        <v>65533</v>
      </c>
      <c r="CL5863" s="7" t="n">
        <v>28593</v>
      </c>
      <c r="CM5863" s="7" t="s">
        <v>12</v>
      </c>
      <c r="CN5863" s="7" t="n">
        <f t="normal" ca="1">32-LENB(INDIRECT(ADDRESS(5863,91)))</f>
        <v>0</v>
      </c>
      <c r="CO5863" s="7" t="n">
        <v>4</v>
      </c>
      <c r="CP5863" s="7" t="n">
        <v>65533</v>
      </c>
      <c r="CQ5863" s="7" t="n">
        <v>2014</v>
      </c>
      <c r="CR5863" s="7" t="s">
        <v>12</v>
      </c>
      <c r="CS5863" s="7" t="n">
        <f t="normal" ca="1">32-LENB(INDIRECT(ADDRESS(5863,96)))</f>
        <v>0</v>
      </c>
      <c r="CT5863" s="7" t="n">
        <v>7</v>
      </c>
      <c r="CU5863" s="7" t="n">
        <v>65533</v>
      </c>
      <c r="CV5863" s="7" t="n">
        <v>52307</v>
      </c>
      <c r="CW5863" s="7" t="s">
        <v>12</v>
      </c>
      <c r="CX5863" s="7" t="n">
        <f t="normal" ca="1">32-LENB(INDIRECT(ADDRESS(5863,101)))</f>
        <v>0</v>
      </c>
      <c r="CY5863" s="7" t="n">
        <v>7</v>
      </c>
      <c r="CZ5863" s="7" t="n">
        <v>65533</v>
      </c>
      <c r="DA5863" s="7" t="n">
        <v>42353</v>
      </c>
      <c r="DB5863" s="7" t="s">
        <v>12</v>
      </c>
      <c r="DC5863" s="7" t="n">
        <f t="normal" ca="1">32-LENB(INDIRECT(ADDRESS(5863,106)))</f>
        <v>0</v>
      </c>
      <c r="DD5863" s="7" t="n">
        <v>7</v>
      </c>
      <c r="DE5863" s="7" t="n">
        <v>65533</v>
      </c>
      <c r="DF5863" s="7" t="n">
        <v>42354</v>
      </c>
      <c r="DG5863" s="7" t="s">
        <v>12</v>
      </c>
      <c r="DH5863" s="7" t="n">
        <f t="normal" ca="1">32-LENB(INDIRECT(ADDRESS(5863,111)))</f>
        <v>0</v>
      </c>
      <c r="DI5863" s="7" t="n">
        <v>7</v>
      </c>
      <c r="DJ5863" s="7" t="n">
        <v>65533</v>
      </c>
      <c r="DK5863" s="7" t="n">
        <v>52308</v>
      </c>
      <c r="DL5863" s="7" t="s">
        <v>12</v>
      </c>
      <c r="DM5863" s="7" t="n">
        <f t="normal" ca="1">32-LENB(INDIRECT(ADDRESS(5863,116)))</f>
        <v>0</v>
      </c>
      <c r="DN5863" s="7" t="n">
        <v>7</v>
      </c>
      <c r="DO5863" s="7" t="n">
        <v>65533</v>
      </c>
      <c r="DP5863" s="7" t="n">
        <v>29522</v>
      </c>
      <c r="DQ5863" s="7" t="s">
        <v>12</v>
      </c>
      <c r="DR5863" s="7" t="n">
        <f t="normal" ca="1">32-LENB(INDIRECT(ADDRESS(5863,121)))</f>
        <v>0</v>
      </c>
      <c r="DS5863" s="7" t="n">
        <v>7</v>
      </c>
      <c r="DT5863" s="7" t="n">
        <v>65533</v>
      </c>
      <c r="DU5863" s="7" t="n">
        <v>29523</v>
      </c>
      <c r="DV5863" s="7" t="s">
        <v>12</v>
      </c>
      <c r="DW5863" s="7" t="n">
        <f t="normal" ca="1">32-LENB(INDIRECT(ADDRESS(5863,126)))</f>
        <v>0</v>
      </c>
      <c r="DX5863" s="7" t="n">
        <v>7</v>
      </c>
      <c r="DY5863" s="7" t="n">
        <v>65533</v>
      </c>
      <c r="DZ5863" s="7" t="n">
        <v>52309</v>
      </c>
      <c r="EA5863" s="7" t="s">
        <v>12</v>
      </c>
      <c r="EB5863" s="7" t="n">
        <f t="normal" ca="1">32-LENB(INDIRECT(ADDRESS(5863,131)))</f>
        <v>0</v>
      </c>
      <c r="EC5863" s="7" t="n">
        <v>7</v>
      </c>
      <c r="ED5863" s="7" t="n">
        <v>65533</v>
      </c>
      <c r="EE5863" s="7" t="n">
        <v>28594</v>
      </c>
      <c r="EF5863" s="7" t="s">
        <v>12</v>
      </c>
      <c r="EG5863" s="7" t="n">
        <f t="normal" ca="1">32-LENB(INDIRECT(ADDRESS(5863,136)))</f>
        <v>0</v>
      </c>
      <c r="EH5863" s="7" t="n">
        <v>7</v>
      </c>
      <c r="EI5863" s="7" t="n">
        <v>65533</v>
      </c>
      <c r="EJ5863" s="7" t="n">
        <v>28595</v>
      </c>
      <c r="EK5863" s="7" t="s">
        <v>12</v>
      </c>
      <c r="EL5863" s="7" t="n">
        <f t="normal" ca="1">32-LENB(INDIRECT(ADDRESS(5863,141)))</f>
        <v>0</v>
      </c>
      <c r="EM5863" s="7" t="n">
        <v>7</v>
      </c>
      <c r="EN5863" s="7" t="n">
        <v>65533</v>
      </c>
      <c r="EO5863" s="7" t="n">
        <v>52310</v>
      </c>
      <c r="EP5863" s="7" t="s">
        <v>12</v>
      </c>
      <c r="EQ5863" s="7" t="n">
        <f t="normal" ca="1">32-LENB(INDIRECT(ADDRESS(5863,146)))</f>
        <v>0</v>
      </c>
      <c r="ER5863" s="7" t="n">
        <v>7</v>
      </c>
      <c r="ES5863" s="7" t="n">
        <v>65533</v>
      </c>
      <c r="ET5863" s="7" t="n">
        <v>52311</v>
      </c>
      <c r="EU5863" s="7" t="s">
        <v>12</v>
      </c>
      <c r="EV5863" s="7" t="n">
        <f t="normal" ca="1">32-LENB(INDIRECT(ADDRESS(5863,151)))</f>
        <v>0</v>
      </c>
      <c r="EW5863" s="7" t="n">
        <v>7</v>
      </c>
      <c r="EX5863" s="7" t="n">
        <v>65533</v>
      </c>
      <c r="EY5863" s="7" t="n">
        <v>52312</v>
      </c>
      <c r="EZ5863" s="7" t="s">
        <v>12</v>
      </c>
      <c r="FA5863" s="7" t="n">
        <f t="normal" ca="1">32-LENB(INDIRECT(ADDRESS(5863,156)))</f>
        <v>0</v>
      </c>
      <c r="FB5863" s="7" t="n">
        <v>7</v>
      </c>
      <c r="FC5863" s="7" t="n">
        <v>65533</v>
      </c>
      <c r="FD5863" s="7" t="n">
        <v>52313</v>
      </c>
      <c r="FE5863" s="7" t="s">
        <v>12</v>
      </c>
      <c r="FF5863" s="7" t="n">
        <f t="normal" ca="1">32-LENB(INDIRECT(ADDRESS(5863,161)))</f>
        <v>0</v>
      </c>
      <c r="FG5863" s="7" t="n">
        <v>7</v>
      </c>
      <c r="FH5863" s="7" t="n">
        <v>65533</v>
      </c>
      <c r="FI5863" s="7" t="n">
        <v>52314</v>
      </c>
      <c r="FJ5863" s="7" t="s">
        <v>12</v>
      </c>
      <c r="FK5863" s="7" t="n">
        <f t="normal" ca="1">32-LENB(INDIRECT(ADDRESS(5863,166)))</f>
        <v>0</v>
      </c>
      <c r="FL5863" s="7" t="n">
        <v>4</v>
      </c>
      <c r="FM5863" s="7" t="n">
        <v>65533</v>
      </c>
      <c r="FN5863" s="7" t="n">
        <v>8060</v>
      </c>
      <c r="FO5863" s="7" t="s">
        <v>12</v>
      </c>
      <c r="FP5863" s="7" t="n">
        <f t="normal" ca="1">32-LENB(INDIRECT(ADDRESS(5863,171)))</f>
        <v>0</v>
      </c>
      <c r="FQ5863" s="7" t="n">
        <v>7</v>
      </c>
      <c r="FR5863" s="7" t="n">
        <v>65533</v>
      </c>
      <c r="FS5863" s="7" t="n">
        <v>52315</v>
      </c>
      <c r="FT5863" s="7" t="s">
        <v>12</v>
      </c>
      <c r="FU5863" s="7" t="n">
        <f t="normal" ca="1">32-LENB(INDIRECT(ADDRESS(5863,176)))</f>
        <v>0</v>
      </c>
      <c r="FV5863" s="7" t="n">
        <v>7</v>
      </c>
      <c r="FW5863" s="7" t="n">
        <v>65533</v>
      </c>
      <c r="FX5863" s="7" t="n">
        <v>53957</v>
      </c>
      <c r="FY5863" s="7" t="s">
        <v>12</v>
      </c>
      <c r="FZ5863" s="7" t="n">
        <f t="normal" ca="1">32-LENB(INDIRECT(ADDRESS(5863,181)))</f>
        <v>0</v>
      </c>
      <c r="GA5863" s="7" t="n">
        <v>7</v>
      </c>
      <c r="GB5863" s="7" t="n">
        <v>65533</v>
      </c>
      <c r="GC5863" s="7" t="n">
        <v>52316</v>
      </c>
      <c r="GD5863" s="7" t="s">
        <v>12</v>
      </c>
      <c r="GE5863" s="7" t="n">
        <f t="normal" ca="1">32-LENB(INDIRECT(ADDRESS(5863,186)))</f>
        <v>0</v>
      </c>
      <c r="GF5863" s="7" t="n">
        <v>8</v>
      </c>
      <c r="GG5863" s="7" t="n">
        <v>65533</v>
      </c>
      <c r="GH5863" s="7" t="n">
        <v>0</v>
      </c>
      <c r="GI5863" s="7" t="s">
        <v>119</v>
      </c>
      <c r="GJ5863" s="7" t="n">
        <f t="normal" ca="1">32-LENB(INDIRECT(ADDRESS(5863,191)))</f>
        <v>0</v>
      </c>
      <c r="GK5863" s="7" t="n">
        <v>7</v>
      </c>
      <c r="GL5863" s="7" t="n">
        <v>65533</v>
      </c>
      <c r="GM5863" s="7" t="n">
        <v>52317</v>
      </c>
      <c r="GN5863" s="7" t="s">
        <v>12</v>
      </c>
      <c r="GO5863" s="7" t="n">
        <f t="normal" ca="1">32-LENB(INDIRECT(ADDRESS(5863,196)))</f>
        <v>0</v>
      </c>
      <c r="GP5863" s="7" t="n">
        <v>7</v>
      </c>
      <c r="GQ5863" s="7" t="n">
        <v>65533</v>
      </c>
      <c r="GR5863" s="7" t="n">
        <v>52318</v>
      </c>
      <c r="GS5863" s="7" t="s">
        <v>12</v>
      </c>
      <c r="GT5863" s="7" t="n">
        <f t="normal" ca="1">32-LENB(INDIRECT(ADDRESS(5863,201)))</f>
        <v>0</v>
      </c>
      <c r="GU5863" s="7" t="n">
        <v>7</v>
      </c>
      <c r="GV5863" s="7" t="n">
        <v>65533</v>
      </c>
      <c r="GW5863" s="7" t="n">
        <v>52319</v>
      </c>
      <c r="GX5863" s="7" t="s">
        <v>12</v>
      </c>
      <c r="GY5863" s="7" t="n">
        <f t="normal" ca="1">32-LENB(INDIRECT(ADDRESS(5863,206)))</f>
        <v>0</v>
      </c>
      <c r="GZ5863" s="7" t="n">
        <v>7</v>
      </c>
      <c r="HA5863" s="7" t="n">
        <v>65533</v>
      </c>
      <c r="HB5863" s="7" t="n">
        <v>18300</v>
      </c>
      <c r="HC5863" s="7" t="s">
        <v>12</v>
      </c>
      <c r="HD5863" s="7" t="n">
        <f t="normal" ca="1">32-LENB(INDIRECT(ADDRESS(5863,211)))</f>
        <v>0</v>
      </c>
      <c r="HE5863" s="7" t="n">
        <v>7</v>
      </c>
      <c r="HF5863" s="7" t="n">
        <v>65533</v>
      </c>
      <c r="HG5863" s="7" t="n">
        <v>53959</v>
      </c>
      <c r="HH5863" s="7" t="s">
        <v>12</v>
      </c>
      <c r="HI5863" s="7" t="n">
        <f t="normal" ca="1">32-LENB(INDIRECT(ADDRESS(5863,216)))</f>
        <v>0</v>
      </c>
      <c r="HJ5863" s="7" t="n">
        <v>7</v>
      </c>
      <c r="HK5863" s="7" t="n">
        <v>65533</v>
      </c>
      <c r="HL5863" s="7" t="n">
        <v>18301</v>
      </c>
      <c r="HM5863" s="7" t="s">
        <v>12</v>
      </c>
      <c r="HN5863" s="7" t="n">
        <f t="normal" ca="1">32-LENB(INDIRECT(ADDRESS(5863,221)))</f>
        <v>0</v>
      </c>
      <c r="HO5863" s="7" t="n">
        <v>7</v>
      </c>
      <c r="HP5863" s="7" t="n">
        <v>65533</v>
      </c>
      <c r="HQ5863" s="7" t="n">
        <v>52320</v>
      </c>
      <c r="HR5863" s="7" t="s">
        <v>12</v>
      </c>
      <c r="HS5863" s="7" t="n">
        <f t="normal" ca="1">32-LENB(INDIRECT(ADDRESS(5863,226)))</f>
        <v>0</v>
      </c>
      <c r="HT5863" s="7" t="n">
        <v>7</v>
      </c>
      <c r="HU5863" s="7" t="n">
        <v>65533</v>
      </c>
      <c r="HV5863" s="7" t="n">
        <v>18302</v>
      </c>
      <c r="HW5863" s="7" t="s">
        <v>12</v>
      </c>
      <c r="HX5863" s="7" t="n">
        <f t="normal" ca="1">32-LENB(INDIRECT(ADDRESS(5863,231)))</f>
        <v>0</v>
      </c>
      <c r="HY5863" s="7" t="n">
        <v>7</v>
      </c>
      <c r="HZ5863" s="7" t="n">
        <v>65533</v>
      </c>
      <c r="IA5863" s="7" t="n">
        <v>18303</v>
      </c>
      <c r="IB5863" s="7" t="s">
        <v>12</v>
      </c>
      <c r="IC5863" s="7" t="n">
        <f t="normal" ca="1">32-LENB(INDIRECT(ADDRESS(5863,236)))</f>
        <v>0</v>
      </c>
      <c r="ID5863" s="7" t="n">
        <v>7</v>
      </c>
      <c r="IE5863" s="7" t="n">
        <v>65533</v>
      </c>
      <c r="IF5863" s="7" t="n">
        <v>18304</v>
      </c>
      <c r="IG5863" s="7" t="s">
        <v>12</v>
      </c>
      <c r="IH5863" s="7" t="n">
        <f t="normal" ca="1">32-LENB(INDIRECT(ADDRESS(5863,241)))</f>
        <v>0</v>
      </c>
      <c r="II5863" s="7" t="n">
        <v>7</v>
      </c>
      <c r="IJ5863" s="7" t="n">
        <v>65533</v>
      </c>
      <c r="IK5863" s="7" t="n">
        <v>18305</v>
      </c>
      <c r="IL5863" s="7" t="s">
        <v>12</v>
      </c>
      <c r="IM5863" s="7" t="n">
        <f t="normal" ca="1">32-LENB(INDIRECT(ADDRESS(5863,246)))</f>
        <v>0</v>
      </c>
      <c r="IN5863" s="7" t="n">
        <v>7</v>
      </c>
      <c r="IO5863" s="7" t="n">
        <v>65533</v>
      </c>
      <c r="IP5863" s="7" t="n">
        <v>18306</v>
      </c>
      <c r="IQ5863" s="7" t="s">
        <v>12</v>
      </c>
      <c r="IR5863" s="7" t="n">
        <f t="normal" ca="1">32-LENB(INDIRECT(ADDRESS(5863,251)))</f>
        <v>0</v>
      </c>
      <c r="IS5863" s="7" t="n">
        <v>4</v>
      </c>
      <c r="IT5863" s="7" t="n">
        <v>65533</v>
      </c>
      <c r="IU5863" s="7" t="n">
        <v>2053</v>
      </c>
      <c r="IV5863" s="7" t="s">
        <v>12</v>
      </c>
      <c r="IW5863" s="7" t="n">
        <f t="normal" ca="1">32-LENB(INDIRECT(ADDRESS(5863,256)))</f>
        <v>0</v>
      </c>
      <c r="IX5863" s="7" t="n">
        <v>0</v>
      </c>
      <c r="IY5863" s="7" t="n">
        <v>65533</v>
      </c>
      <c r="IZ5863" s="7" t="n">
        <v>0</v>
      </c>
      <c r="JA5863" s="7" t="s">
        <v>12</v>
      </c>
      <c r="JB5863" s="7" t="n">
        <f t="normal" ca="1">32-LENB(INDIRECT(ADDRESS(5863,261)))</f>
        <v>0</v>
      </c>
    </row>
    <row r="5864" spans="1:7">
      <c r="A5864" t="s">
        <v>4</v>
      </c>
      <c r="B5864" s="4" t="s">
        <v>5</v>
      </c>
    </row>
    <row r="5865" spans="1:7">
      <c r="A5865" t="n">
        <v>45968</v>
      </c>
      <c r="B5865" s="5" t="n">
        <v>1</v>
      </c>
    </row>
    <row r="5866" spans="1:7" s="3" customFormat="1" customHeight="0">
      <c r="A5866" s="3" t="s">
        <v>2</v>
      </c>
      <c r="B5866" s="3" t="s">
        <v>380</v>
      </c>
    </row>
    <row r="5867" spans="1:7">
      <c r="A5867" t="s">
        <v>4</v>
      </c>
      <c r="B5867" s="4" t="s">
        <v>5</v>
      </c>
      <c r="C5867" s="4" t="s">
        <v>10</v>
      </c>
      <c r="D5867" s="4" t="s">
        <v>10</v>
      </c>
      <c r="E5867" s="4" t="s">
        <v>9</v>
      </c>
      <c r="F5867" s="4" t="s">
        <v>6</v>
      </c>
      <c r="G5867" s="4" t="s">
        <v>8</v>
      </c>
      <c r="H5867" s="4" t="s">
        <v>10</v>
      </c>
      <c r="I5867" s="4" t="s">
        <v>10</v>
      </c>
      <c r="J5867" s="4" t="s">
        <v>9</v>
      </c>
      <c r="K5867" s="4" t="s">
        <v>6</v>
      </c>
      <c r="L5867" s="4" t="s">
        <v>8</v>
      </c>
      <c r="M5867" s="4" t="s">
        <v>10</v>
      </c>
      <c r="N5867" s="4" t="s">
        <v>10</v>
      </c>
      <c r="O5867" s="4" t="s">
        <v>9</v>
      </c>
      <c r="P5867" s="4" t="s">
        <v>6</v>
      </c>
      <c r="Q5867" s="4" t="s">
        <v>8</v>
      </c>
      <c r="R5867" s="4" t="s">
        <v>10</v>
      </c>
      <c r="S5867" s="4" t="s">
        <v>10</v>
      </c>
      <c r="T5867" s="4" t="s">
        <v>9</v>
      </c>
      <c r="U5867" s="4" t="s">
        <v>6</v>
      </c>
      <c r="V5867" s="4" t="s">
        <v>8</v>
      </c>
      <c r="W5867" s="4" t="s">
        <v>10</v>
      </c>
      <c r="X5867" s="4" t="s">
        <v>10</v>
      </c>
      <c r="Y5867" s="4" t="s">
        <v>9</v>
      </c>
      <c r="Z5867" s="4" t="s">
        <v>6</v>
      </c>
      <c r="AA5867" s="4" t="s">
        <v>8</v>
      </c>
      <c r="AB5867" s="4" t="s">
        <v>10</v>
      </c>
      <c r="AC5867" s="4" t="s">
        <v>10</v>
      </c>
      <c r="AD5867" s="4" t="s">
        <v>9</v>
      </c>
      <c r="AE5867" s="4" t="s">
        <v>6</v>
      </c>
      <c r="AF5867" s="4" t="s">
        <v>8</v>
      </c>
      <c r="AG5867" s="4" t="s">
        <v>10</v>
      </c>
      <c r="AH5867" s="4" t="s">
        <v>10</v>
      </c>
      <c r="AI5867" s="4" t="s">
        <v>9</v>
      </c>
      <c r="AJ5867" s="4" t="s">
        <v>6</v>
      </c>
      <c r="AK5867" s="4" t="s">
        <v>8</v>
      </c>
      <c r="AL5867" s="4" t="s">
        <v>10</v>
      </c>
      <c r="AM5867" s="4" t="s">
        <v>10</v>
      </c>
      <c r="AN5867" s="4" t="s">
        <v>9</v>
      </c>
      <c r="AO5867" s="4" t="s">
        <v>6</v>
      </c>
      <c r="AP5867" s="4" t="s">
        <v>8</v>
      </c>
      <c r="AQ5867" s="4" t="s">
        <v>10</v>
      </c>
      <c r="AR5867" s="4" t="s">
        <v>10</v>
      </c>
      <c r="AS5867" s="4" t="s">
        <v>9</v>
      </c>
      <c r="AT5867" s="4" t="s">
        <v>6</v>
      </c>
      <c r="AU5867" s="4" t="s">
        <v>8</v>
      </c>
      <c r="AV5867" s="4" t="s">
        <v>10</v>
      </c>
      <c r="AW5867" s="4" t="s">
        <v>10</v>
      </c>
      <c r="AX5867" s="4" t="s">
        <v>9</v>
      </c>
      <c r="AY5867" s="4" t="s">
        <v>6</v>
      </c>
      <c r="AZ5867" s="4" t="s">
        <v>8</v>
      </c>
      <c r="BA5867" s="4" t="s">
        <v>10</v>
      </c>
      <c r="BB5867" s="4" t="s">
        <v>10</v>
      </c>
      <c r="BC5867" s="4" t="s">
        <v>9</v>
      </c>
      <c r="BD5867" s="4" t="s">
        <v>6</v>
      </c>
      <c r="BE5867" s="4" t="s">
        <v>8</v>
      </c>
      <c r="BF5867" s="4" t="s">
        <v>10</v>
      </c>
      <c r="BG5867" s="4" t="s">
        <v>10</v>
      </c>
      <c r="BH5867" s="4" t="s">
        <v>9</v>
      </c>
      <c r="BI5867" s="4" t="s">
        <v>6</v>
      </c>
      <c r="BJ5867" s="4" t="s">
        <v>8</v>
      </c>
      <c r="BK5867" s="4" t="s">
        <v>10</v>
      </c>
      <c r="BL5867" s="4" t="s">
        <v>10</v>
      </c>
      <c r="BM5867" s="4" t="s">
        <v>9</v>
      </c>
      <c r="BN5867" s="4" t="s">
        <v>6</v>
      </c>
      <c r="BO5867" s="4" t="s">
        <v>8</v>
      </c>
      <c r="BP5867" s="4" t="s">
        <v>10</v>
      </c>
      <c r="BQ5867" s="4" t="s">
        <v>10</v>
      </c>
      <c r="BR5867" s="4" t="s">
        <v>9</v>
      </c>
      <c r="BS5867" s="4" t="s">
        <v>6</v>
      </c>
      <c r="BT5867" s="4" t="s">
        <v>8</v>
      </c>
      <c r="BU5867" s="4" t="s">
        <v>10</v>
      </c>
      <c r="BV5867" s="4" t="s">
        <v>10</v>
      </c>
      <c r="BW5867" s="4" t="s">
        <v>9</v>
      </c>
      <c r="BX5867" s="4" t="s">
        <v>6</v>
      </c>
      <c r="BY5867" s="4" t="s">
        <v>8</v>
      </c>
      <c r="BZ5867" s="4" t="s">
        <v>10</v>
      </c>
      <c r="CA5867" s="4" t="s">
        <v>10</v>
      </c>
      <c r="CB5867" s="4" t="s">
        <v>9</v>
      </c>
      <c r="CC5867" s="4" t="s">
        <v>6</v>
      </c>
      <c r="CD5867" s="4" t="s">
        <v>8</v>
      </c>
      <c r="CE5867" s="4" t="s">
        <v>10</v>
      </c>
      <c r="CF5867" s="4" t="s">
        <v>10</v>
      </c>
      <c r="CG5867" s="4" t="s">
        <v>9</v>
      </c>
      <c r="CH5867" s="4" t="s">
        <v>6</v>
      </c>
      <c r="CI5867" s="4" t="s">
        <v>8</v>
      </c>
      <c r="CJ5867" s="4" t="s">
        <v>10</v>
      </c>
      <c r="CK5867" s="4" t="s">
        <v>10</v>
      </c>
      <c r="CL5867" s="4" t="s">
        <v>9</v>
      </c>
      <c r="CM5867" s="4" t="s">
        <v>6</v>
      </c>
      <c r="CN5867" s="4" t="s">
        <v>8</v>
      </c>
      <c r="CO5867" s="4" t="s">
        <v>10</v>
      </c>
      <c r="CP5867" s="4" t="s">
        <v>10</v>
      </c>
      <c r="CQ5867" s="4" t="s">
        <v>9</v>
      </c>
      <c r="CR5867" s="4" t="s">
        <v>6</v>
      </c>
      <c r="CS5867" s="4" t="s">
        <v>8</v>
      </c>
      <c r="CT5867" s="4" t="s">
        <v>10</v>
      </c>
      <c r="CU5867" s="4" t="s">
        <v>10</v>
      </c>
      <c r="CV5867" s="4" t="s">
        <v>9</v>
      </c>
      <c r="CW5867" s="4" t="s">
        <v>6</v>
      </c>
      <c r="CX5867" s="4" t="s">
        <v>8</v>
      </c>
      <c r="CY5867" s="4" t="s">
        <v>10</v>
      </c>
      <c r="CZ5867" s="4" t="s">
        <v>10</v>
      </c>
      <c r="DA5867" s="4" t="s">
        <v>9</v>
      </c>
      <c r="DB5867" s="4" t="s">
        <v>6</v>
      </c>
      <c r="DC5867" s="4" t="s">
        <v>8</v>
      </c>
      <c r="DD5867" s="4" t="s">
        <v>10</v>
      </c>
      <c r="DE5867" s="4" t="s">
        <v>10</v>
      </c>
      <c r="DF5867" s="4" t="s">
        <v>9</v>
      </c>
      <c r="DG5867" s="4" t="s">
        <v>6</v>
      </c>
      <c r="DH5867" s="4" t="s">
        <v>8</v>
      </c>
      <c r="DI5867" s="4" t="s">
        <v>10</v>
      </c>
      <c r="DJ5867" s="4" t="s">
        <v>10</v>
      </c>
      <c r="DK5867" s="4" t="s">
        <v>9</v>
      </c>
      <c r="DL5867" s="4" t="s">
        <v>6</v>
      </c>
      <c r="DM5867" s="4" t="s">
        <v>8</v>
      </c>
      <c r="DN5867" s="4" t="s">
        <v>10</v>
      </c>
      <c r="DO5867" s="4" t="s">
        <v>10</v>
      </c>
      <c r="DP5867" s="4" t="s">
        <v>9</v>
      </c>
      <c r="DQ5867" s="4" t="s">
        <v>6</v>
      </c>
      <c r="DR5867" s="4" t="s">
        <v>8</v>
      </c>
      <c r="DS5867" s="4" t="s">
        <v>10</v>
      </c>
      <c r="DT5867" s="4" t="s">
        <v>10</v>
      </c>
      <c r="DU5867" s="4" t="s">
        <v>9</v>
      </c>
      <c r="DV5867" s="4" t="s">
        <v>6</v>
      </c>
      <c r="DW5867" s="4" t="s">
        <v>8</v>
      </c>
      <c r="DX5867" s="4" t="s">
        <v>10</v>
      </c>
      <c r="DY5867" s="4" t="s">
        <v>10</v>
      </c>
      <c r="DZ5867" s="4" t="s">
        <v>9</v>
      </c>
      <c r="EA5867" s="4" t="s">
        <v>6</v>
      </c>
      <c r="EB5867" s="4" t="s">
        <v>8</v>
      </c>
      <c r="EC5867" s="4" t="s">
        <v>10</v>
      </c>
      <c r="ED5867" s="4" t="s">
        <v>10</v>
      </c>
      <c r="EE5867" s="4" t="s">
        <v>9</v>
      </c>
      <c r="EF5867" s="4" t="s">
        <v>6</v>
      </c>
      <c r="EG5867" s="4" t="s">
        <v>8</v>
      </c>
      <c r="EH5867" s="4" t="s">
        <v>10</v>
      </c>
      <c r="EI5867" s="4" t="s">
        <v>10</v>
      </c>
      <c r="EJ5867" s="4" t="s">
        <v>9</v>
      </c>
      <c r="EK5867" s="4" t="s">
        <v>6</v>
      </c>
      <c r="EL5867" s="4" t="s">
        <v>8</v>
      </c>
      <c r="EM5867" s="4" t="s">
        <v>10</v>
      </c>
      <c r="EN5867" s="4" t="s">
        <v>10</v>
      </c>
      <c r="EO5867" s="4" t="s">
        <v>9</v>
      </c>
      <c r="EP5867" s="4" t="s">
        <v>6</v>
      </c>
      <c r="EQ5867" s="4" t="s">
        <v>8</v>
      </c>
      <c r="ER5867" s="4" t="s">
        <v>10</v>
      </c>
      <c r="ES5867" s="4" t="s">
        <v>10</v>
      </c>
      <c r="ET5867" s="4" t="s">
        <v>9</v>
      </c>
      <c r="EU5867" s="4" t="s">
        <v>6</v>
      </c>
      <c r="EV5867" s="4" t="s">
        <v>8</v>
      </c>
      <c r="EW5867" s="4" t="s">
        <v>10</v>
      </c>
      <c r="EX5867" s="4" t="s">
        <v>10</v>
      </c>
      <c r="EY5867" s="4" t="s">
        <v>9</v>
      </c>
      <c r="EZ5867" s="4" t="s">
        <v>6</v>
      </c>
      <c r="FA5867" s="4" t="s">
        <v>8</v>
      </c>
      <c r="FB5867" s="4" t="s">
        <v>10</v>
      </c>
      <c r="FC5867" s="4" t="s">
        <v>10</v>
      </c>
      <c r="FD5867" s="4" t="s">
        <v>9</v>
      </c>
      <c r="FE5867" s="4" t="s">
        <v>6</v>
      </c>
      <c r="FF5867" s="4" t="s">
        <v>8</v>
      </c>
      <c r="FG5867" s="4" t="s">
        <v>10</v>
      </c>
      <c r="FH5867" s="4" t="s">
        <v>10</v>
      </c>
      <c r="FI5867" s="4" t="s">
        <v>9</v>
      </c>
      <c r="FJ5867" s="4" t="s">
        <v>6</v>
      </c>
      <c r="FK5867" s="4" t="s">
        <v>8</v>
      </c>
      <c r="FL5867" s="4" t="s">
        <v>10</v>
      </c>
      <c r="FM5867" s="4" t="s">
        <v>10</v>
      </c>
      <c r="FN5867" s="4" t="s">
        <v>9</v>
      </c>
      <c r="FO5867" s="4" t="s">
        <v>6</v>
      </c>
      <c r="FP5867" s="4" t="s">
        <v>8</v>
      </c>
      <c r="FQ5867" s="4" t="s">
        <v>10</v>
      </c>
      <c r="FR5867" s="4" t="s">
        <v>10</v>
      </c>
      <c r="FS5867" s="4" t="s">
        <v>9</v>
      </c>
      <c r="FT5867" s="4" t="s">
        <v>6</v>
      </c>
      <c r="FU5867" s="4" t="s">
        <v>8</v>
      </c>
      <c r="FV5867" s="4" t="s">
        <v>10</v>
      </c>
      <c r="FW5867" s="4" t="s">
        <v>10</v>
      </c>
      <c r="FX5867" s="4" t="s">
        <v>9</v>
      </c>
      <c r="FY5867" s="4" t="s">
        <v>6</v>
      </c>
      <c r="FZ5867" s="4" t="s">
        <v>8</v>
      </c>
      <c r="GA5867" s="4" t="s">
        <v>10</v>
      </c>
      <c r="GB5867" s="4" t="s">
        <v>10</v>
      </c>
      <c r="GC5867" s="4" t="s">
        <v>9</v>
      </c>
      <c r="GD5867" s="4" t="s">
        <v>6</v>
      </c>
      <c r="GE5867" s="4" t="s">
        <v>8</v>
      </c>
      <c r="GF5867" s="4" t="s">
        <v>10</v>
      </c>
      <c r="GG5867" s="4" t="s">
        <v>10</v>
      </c>
      <c r="GH5867" s="4" t="s">
        <v>9</v>
      </c>
      <c r="GI5867" s="4" t="s">
        <v>6</v>
      </c>
      <c r="GJ5867" s="4" t="s">
        <v>8</v>
      </c>
      <c r="GK5867" s="4" t="s">
        <v>10</v>
      </c>
      <c r="GL5867" s="4" t="s">
        <v>10</v>
      </c>
      <c r="GM5867" s="4" t="s">
        <v>9</v>
      </c>
      <c r="GN5867" s="4" t="s">
        <v>6</v>
      </c>
      <c r="GO5867" s="4" t="s">
        <v>8</v>
      </c>
      <c r="GP5867" s="4" t="s">
        <v>10</v>
      </c>
      <c r="GQ5867" s="4" t="s">
        <v>10</v>
      </c>
      <c r="GR5867" s="4" t="s">
        <v>9</v>
      </c>
      <c r="GS5867" s="4" t="s">
        <v>6</v>
      </c>
      <c r="GT5867" s="4" t="s">
        <v>8</v>
      </c>
      <c r="GU5867" s="4" t="s">
        <v>10</v>
      </c>
      <c r="GV5867" s="4" t="s">
        <v>10</v>
      </c>
      <c r="GW5867" s="4" t="s">
        <v>9</v>
      </c>
      <c r="GX5867" s="4" t="s">
        <v>6</v>
      </c>
      <c r="GY5867" s="4" t="s">
        <v>8</v>
      </c>
      <c r="GZ5867" s="4" t="s">
        <v>10</v>
      </c>
      <c r="HA5867" s="4" t="s">
        <v>10</v>
      </c>
      <c r="HB5867" s="4" t="s">
        <v>9</v>
      </c>
      <c r="HC5867" s="4" t="s">
        <v>6</v>
      </c>
      <c r="HD5867" s="4" t="s">
        <v>8</v>
      </c>
      <c r="HE5867" s="4" t="s">
        <v>10</v>
      </c>
      <c r="HF5867" s="4" t="s">
        <v>10</v>
      </c>
      <c r="HG5867" s="4" t="s">
        <v>9</v>
      </c>
      <c r="HH5867" s="4" t="s">
        <v>6</v>
      </c>
      <c r="HI5867" s="4" t="s">
        <v>8</v>
      </c>
    </row>
    <row r="5868" spans="1:7">
      <c r="A5868" t="n">
        <v>45984</v>
      </c>
      <c r="B5868" s="89" t="n">
        <v>257</v>
      </c>
      <c r="C5868" s="7" t="n">
        <v>4</v>
      </c>
      <c r="D5868" s="7" t="n">
        <v>65533</v>
      </c>
      <c r="E5868" s="7" t="n">
        <v>8060</v>
      </c>
      <c r="F5868" s="7" t="s">
        <v>12</v>
      </c>
      <c r="G5868" s="7" t="n">
        <f t="normal" ca="1">32-LENB(INDIRECT(ADDRESS(5868,6)))</f>
        <v>0</v>
      </c>
      <c r="H5868" s="7" t="n">
        <v>7</v>
      </c>
      <c r="I5868" s="7" t="n">
        <v>65533</v>
      </c>
      <c r="J5868" s="7" t="n">
        <v>52321</v>
      </c>
      <c r="K5868" s="7" t="s">
        <v>12</v>
      </c>
      <c r="L5868" s="7" t="n">
        <f t="normal" ca="1">32-LENB(INDIRECT(ADDRESS(5868,11)))</f>
        <v>0</v>
      </c>
      <c r="M5868" s="7" t="n">
        <v>7</v>
      </c>
      <c r="N5868" s="7" t="n">
        <v>65533</v>
      </c>
      <c r="O5868" s="7" t="n">
        <v>52322</v>
      </c>
      <c r="P5868" s="7" t="s">
        <v>12</v>
      </c>
      <c r="Q5868" s="7" t="n">
        <f t="normal" ca="1">32-LENB(INDIRECT(ADDRESS(5868,16)))</f>
        <v>0</v>
      </c>
      <c r="R5868" s="7" t="n">
        <v>7</v>
      </c>
      <c r="S5868" s="7" t="n">
        <v>65533</v>
      </c>
      <c r="T5868" s="7" t="n">
        <v>52323</v>
      </c>
      <c r="U5868" s="7" t="s">
        <v>12</v>
      </c>
      <c r="V5868" s="7" t="n">
        <f t="normal" ca="1">32-LENB(INDIRECT(ADDRESS(5868,21)))</f>
        <v>0</v>
      </c>
      <c r="W5868" s="7" t="n">
        <v>7</v>
      </c>
      <c r="X5868" s="7" t="n">
        <v>65533</v>
      </c>
      <c r="Y5868" s="7" t="n">
        <v>52324</v>
      </c>
      <c r="Z5868" s="7" t="s">
        <v>12</v>
      </c>
      <c r="AA5868" s="7" t="n">
        <f t="normal" ca="1">32-LENB(INDIRECT(ADDRESS(5868,26)))</f>
        <v>0</v>
      </c>
      <c r="AB5868" s="7" t="n">
        <v>7</v>
      </c>
      <c r="AC5868" s="7" t="n">
        <v>65533</v>
      </c>
      <c r="AD5868" s="7" t="n">
        <v>52325</v>
      </c>
      <c r="AE5868" s="7" t="s">
        <v>12</v>
      </c>
      <c r="AF5868" s="7" t="n">
        <f t="normal" ca="1">32-LENB(INDIRECT(ADDRESS(5868,31)))</f>
        <v>0</v>
      </c>
      <c r="AG5868" s="7" t="n">
        <v>7</v>
      </c>
      <c r="AH5868" s="7" t="n">
        <v>65533</v>
      </c>
      <c r="AI5868" s="7" t="n">
        <v>18307</v>
      </c>
      <c r="AJ5868" s="7" t="s">
        <v>12</v>
      </c>
      <c r="AK5868" s="7" t="n">
        <f t="normal" ca="1">32-LENB(INDIRECT(ADDRESS(5868,36)))</f>
        <v>0</v>
      </c>
      <c r="AL5868" s="7" t="n">
        <v>8</v>
      </c>
      <c r="AM5868" s="7" t="n">
        <v>65533</v>
      </c>
      <c r="AN5868" s="7" t="n">
        <v>0</v>
      </c>
      <c r="AO5868" s="7" t="s">
        <v>166</v>
      </c>
      <c r="AP5868" s="7" t="n">
        <f t="normal" ca="1">32-LENB(INDIRECT(ADDRESS(5868,41)))</f>
        <v>0</v>
      </c>
      <c r="AQ5868" s="7" t="n">
        <v>7</v>
      </c>
      <c r="AR5868" s="7" t="n">
        <v>65533</v>
      </c>
      <c r="AS5868" s="7" t="n">
        <v>18308</v>
      </c>
      <c r="AT5868" s="7" t="s">
        <v>12</v>
      </c>
      <c r="AU5868" s="7" t="n">
        <f t="normal" ca="1">32-LENB(INDIRECT(ADDRESS(5868,46)))</f>
        <v>0</v>
      </c>
      <c r="AV5868" s="7" t="n">
        <v>7</v>
      </c>
      <c r="AW5868" s="7" t="n">
        <v>65533</v>
      </c>
      <c r="AX5868" s="7" t="n">
        <v>18309</v>
      </c>
      <c r="AY5868" s="7" t="s">
        <v>12</v>
      </c>
      <c r="AZ5868" s="7" t="n">
        <f t="normal" ca="1">32-LENB(INDIRECT(ADDRESS(5868,51)))</f>
        <v>0</v>
      </c>
      <c r="BA5868" s="7" t="n">
        <v>7</v>
      </c>
      <c r="BB5868" s="7" t="n">
        <v>65533</v>
      </c>
      <c r="BC5868" s="7" t="n">
        <v>52326</v>
      </c>
      <c r="BD5868" s="7" t="s">
        <v>12</v>
      </c>
      <c r="BE5868" s="7" t="n">
        <f t="normal" ca="1">32-LENB(INDIRECT(ADDRESS(5868,56)))</f>
        <v>0</v>
      </c>
      <c r="BF5868" s="7" t="n">
        <v>7</v>
      </c>
      <c r="BG5868" s="7" t="n">
        <v>65533</v>
      </c>
      <c r="BH5868" s="7" t="n">
        <v>18310</v>
      </c>
      <c r="BI5868" s="7" t="s">
        <v>12</v>
      </c>
      <c r="BJ5868" s="7" t="n">
        <f t="normal" ca="1">32-LENB(INDIRECT(ADDRESS(5868,61)))</f>
        <v>0</v>
      </c>
      <c r="BK5868" s="7" t="n">
        <v>7</v>
      </c>
      <c r="BL5868" s="7" t="n">
        <v>65533</v>
      </c>
      <c r="BM5868" s="7" t="n">
        <v>18311</v>
      </c>
      <c r="BN5868" s="7" t="s">
        <v>12</v>
      </c>
      <c r="BO5868" s="7" t="n">
        <f t="normal" ca="1">32-LENB(INDIRECT(ADDRESS(5868,66)))</f>
        <v>0</v>
      </c>
      <c r="BP5868" s="7" t="n">
        <v>7</v>
      </c>
      <c r="BQ5868" s="7" t="n">
        <v>65533</v>
      </c>
      <c r="BR5868" s="7" t="n">
        <v>18312</v>
      </c>
      <c r="BS5868" s="7" t="s">
        <v>12</v>
      </c>
      <c r="BT5868" s="7" t="n">
        <f t="normal" ca="1">32-LENB(INDIRECT(ADDRESS(5868,71)))</f>
        <v>0</v>
      </c>
      <c r="BU5868" s="7" t="n">
        <v>7</v>
      </c>
      <c r="BV5868" s="7" t="n">
        <v>65533</v>
      </c>
      <c r="BW5868" s="7" t="n">
        <v>52327</v>
      </c>
      <c r="BX5868" s="7" t="s">
        <v>12</v>
      </c>
      <c r="BY5868" s="7" t="n">
        <f t="normal" ca="1">32-LENB(INDIRECT(ADDRESS(5868,76)))</f>
        <v>0</v>
      </c>
      <c r="BZ5868" s="7" t="n">
        <v>7</v>
      </c>
      <c r="CA5868" s="7" t="n">
        <v>65533</v>
      </c>
      <c r="CB5868" s="7" t="n">
        <v>52328</v>
      </c>
      <c r="CC5868" s="7" t="s">
        <v>12</v>
      </c>
      <c r="CD5868" s="7" t="n">
        <f t="normal" ca="1">32-LENB(INDIRECT(ADDRESS(5868,81)))</f>
        <v>0</v>
      </c>
      <c r="CE5868" s="7" t="n">
        <v>7</v>
      </c>
      <c r="CF5868" s="7" t="n">
        <v>65533</v>
      </c>
      <c r="CG5868" s="7" t="n">
        <v>18313</v>
      </c>
      <c r="CH5868" s="7" t="s">
        <v>12</v>
      </c>
      <c r="CI5868" s="7" t="n">
        <f t="normal" ca="1">32-LENB(INDIRECT(ADDRESS(5868,86)))</f>
        <v>0</v>
      </c>
      <c r="CJ5868" s="7" t="n">
        <v>7</v>
      </c>
      <c r="CK5868" s="7" t="n">
        <v>65533</v>
      </c>
      <c r="CL5868" s="7" t="n">
        <v>18314</v>
      </c>
      <c r="CM5868" s="7" t="s">
        <v>12</v>
      </c>
      <c r="CN5868" s="7" t="n">
        <f t="normal" ca="1">32-LENB(INDIRECT(ADDRESS(5868,91)))</f>
        <v>0</v>
      </c>
      <c r="CO5868" s="7" t="n">
        <v>7</v>
      </c>
      <c r="CP5868" s="7" t="n">
        <v>65533</v>
      </c>
      <c r="CQ5868" s="7" t="n">
        <v>18315</v>
      </c>
      <c r="CR5868" s="7" t="s">
        <v>12</v>
      </c>
      <c r="CS5868" s="7" t="n">
        <f t="normal" ca="1">32-LENB(INDIRECT(ADDRESS(5868,96)))</f>
        <v>0</v>
      </c>
      <c r="CT5868" s="7" t="n">
        <v>7</v>
      </c>
      <c r="CU5868" s="7" t="n">
        <v>65533</v>
      </c>
      <c r="CV5868" s="7" t="n">
        <v>52329</v>
      </c>
      <c r="CW5868" s="7" t="s">
        <v>12</v>
      </c>
      <c r="CX5868" s="7" t="n">
        <f t="normal" ca="1">32-LENB(INDIRECT(ADDRESS(5868,101)))</f>
        <v>0</v>
      </c>
      <c r="CY5868" s="7" t="n">
        <v>7</v>
      </c>
      <c r="CZ5868" s="7" t="n">
        <v>65533</v>
      </c>
      <c r="DA5868" s="7" t="n">
        <v>52330</v>
      </c>
      <c r="DB5868" s="7" t="s">
        <v>12</v>
      </c>
      <c r="DC5868" s="7" t="n">
        <f t="normal" ca="1">32-LENB(INDIRECT(ADDRESS(5868,106)))</f>
        <v>0</v>
      </c>
      <c r="DD5868" s="7" t="n">
        <v>7</v>
      </c>
      <c r="DE5868" s="7" t="n">
        <v>65533</v>
      </c>
      <c r="DF5868" s="7" t="n">
        <v>52331</v>
      </c>
      <c r="DG5868" s="7" t="s">
        <v>12</v>
      </c>
      <c r="DH5868" s="7" t="n">
        <f t="normal" ca="1">32-LENB(INDIRECT(ADDRESS(5868,111)))</f>
        <v>0</v>
      </c>
      <c r="DI5868" s="7" t="n">
        <v>7</v>
      </c>
      <c r="DJ5868" s="7" t="n">
        <v>65533</v>
      </c>
      <c r="DK5868" s="7" t="n">
        <v>18316</v>
      </c>
      <c r="DL5868" s="7" t="s">
        <v>12</v>
      </c>
      <c r="DM5868" s="7" t="n">
        <f t="normal" ca="1">32-LENB(INDIRECT(ADDRESS(5868,116)))</f>
        <v>0</v>
      </c>
      <c r="DN5868" s="7" t="n">
        <v>7</v>
      </c>
      <c r="DO5868" s="7" t="n">
        <v>65533</v>
      </c>
      <c r="DP5868" s="7" t="n">
        <v>18317</v>
      </c>
      <c r="DQ5868" s="7" t="s">
        <v>12</v>
      </c>
      <c r="DR5868" s="7" t="n">
        <f t="normal" ca="1">32-LENB(INDIRECT(ADDRESS(5868,121)))</f>
        <v>0</v>
      </c>
      <c r="DS5868" s="7" t="n">
        <v>7</v>
      </c>
      <c r="DT5868" s="7" t="n">
        <v>65533</v>
      </c>
      <c r="DU5868" s="7" t="n">
        <v>18318</v>
      </c>
      <c r="DV5868" s="7" t="s">
        <v>12</v>
      </c>
      <c r="DW5868" s="7" t="n">
        <f t="normal" ca="1">32-LENB(INDIRECT(ADDRESS(5868,126)))</f>
        <v>0</v>
      </c>
      <c r="DX5868" s="7" t="n">
        <v>7</v>
      </c>
      <c r="DY5868" s="7" t="n">
        <v>65533</v>
      </c>
      <c r="DZ5868" s="7" t="n">
        <v>52332</v>
      </c>
      <c r="EA5868" s="7" t="s">
        <v>12</v>
      </c>
      <c r="EB5868" s="7" t="n">
        <f t="normal" ca="1">32-LENB(INDIRECT(ADDRESS(5868,131)))</f>
        <v>0</v>
      </c>
      <c r="EC5868" s="7" t="n">
        <v>4</v>
      </c>
      <c r="ED5868" s="7" t="n">
        <v>65533</v>
      </c>
      <c r="EE5868" s="7" t="n">
        <v>2201</v>
      </c>
      <c r="EF5868" s="7" t="s">
        <v>12</v>
      </c>
      <c r="EG5868" s="7" t="n">
        <f t="normal" ca="1">32-LENB(INDIRECT(ADDRESS(5868,136)))</f>
        <v>0</v>
      </c>
      <c r="EH5868" s="7" t="n">
        <v>7</v>
      </c>
      <c r="EI5868" s="7" t="n">
        <v>65533</v>
      </c>
      <c r="EJ5868" s="7" t="n">
        <v>52333</v>
      </c>
      <c r="EK5868" s="7" t="s">
        <v>12</v>
      </c>
      <c r="EL5868" s="7" t="n">
        <f t="normal" ca="1">32-LENB(INDIRECT(ADDRESS(5868,141)))</f>
        <v>0</v>
      </c>
      <c r="EM5868" s="7" t="n">
        <v>7</v>
      </c>
      <c r="EN5868" s="7" t="n">
        <v>65533</v>
      </c>
      <c r="EO5868" s="7" t="n">
        <v>52334</v>
      </c>
      <c r="EP5868" s="7" t="s">
        <v>12</v>
      </c>
      <c r="EQ5868" s="7" t="n">
        <f t="normal" ca="1">32-LENB(INDIRECT(ADDRESS(5868,146)))</f>
        <v>0</v>
      </c>
      <c r="ER5868" s="7" t="n">
        <v>7</v>
      </c>
      <c r="ES5868" s="7" t="n">
        <v>65533</v>
      </c>
      <c r="ET5868" s="7" t="n">
        <v>52335</v>
      </c>
      <c r="EU5868" s="7" t="s">
        <v>12</v>
      </c>
      <c r="EV5868" s="7" t="n">
        <f t="normal" ca="1">32-LENB(INDIRECT(ADDRESS(5868,151)))</f>
        <v>0</v>
      </c>
      <c r="EW5868" s="7" t="n">
        <v>4</v>
      </c>
      <c r="EX5868" s="7" t="n">
        <v>65533</v>
      </c>
      <c r="EY5868" s="7" t="n">
        <v>2200</v>
      </c>
      <c r="EZ5868" s="7" t="s">
        <v>12</v>
      </c>
      <c r="FA5868" s="7" t="n">
        <f t="normal" ca="1">32-LENB(INDIRECT(ADDRESS(5868,156)))</f>
        <v>0</v>
      </c>
      <c r="FB5868" s="7" t="n">
        <v>4</v>
      </c>
      <c r="FC5868" s="7" t="n">
        <v>65533</v>
      </c>
      <c r="FD5868" s="7" t="n">
        <v>4360</v>
      </c>
      <c r="FE5868" s="7" t="s">
        <v>12</v>
      </c>
      <c r="FF5868" s="7" t="n">
        <f t="normal" ca="1">32-LENB(INDIRECT(ADDRESS(5868,161)))</f>
        <v>0</v>
      </c>
      <c r="FG5868" s="7" t="n">
        <v>7</v>
      </c>
      <c r="FH5868" s="7" t="n">
        <v>65533</v>
      </c>
      <c r="FI5868" s="7" t="n">
        <v>18319</v>
      </c>
      <c r="FJ5868" s="7" t="s">
        <v>12</v>
      </c>
      <c r="FK5868" s="7" t="n">
        <f t="normal" ca="1">32-LENB(INDIRECT(ADDRESS(5868,166)))</f>
        <v>0</v>
      </c>
      <c r="FL5868" s="7" t="n">
        <v>7</v>
      </c>
      <c r="FM5868" s="7" t="n">
        <v>65533</v>
      </c>
      <c r="FN5868" s="7" t="n">
        <v>18320</v>
      </c>
      <c r="FO5868" s="7" t="s">
        <v>12</v>
      </c>
      <c r="FP5868" s="7" t="n">
        <f t="normal" ca="1">32-LENB(INDIRECT(ADDRESS(5868,171)))</f>
        <v>0</v>
      </c>
      <c r="FQ5868" s="7" t="n">
        <v>7</v>
      </c>
      <c r="FR5868" s="7" t="n">
        <v>65533</v>
      </c>
      <c r="FS5868" s="7" t="n">
        <v>18321</v>
      </c>
      <c r="FT5868" s="7" t="s">
        <v>12</v>
      </c>
      <c r="FU5868" s="7" t="n">
        <f t="normal" ca="1">32-LENB(INDIRECT(ADDRESS(5868,176)))</f>
        <v>0</v>
      </c>
      <c r="FV5868" s="7" t="n">
        <v>7</v>
      </c>
      <c r="FW5868" s="7" t="n">
        <v>65533</v>
      </c>
      <c r="FX5868" s="7" t="n">
        <v>18322</v>
      </c>
      <c r="FY5868" s="7" t="s">
        <v>12</v>
      </c>
      <c r="FZ5868" s="7" t="n">
        <f t="normal" ca="1">32-LENB(INDIRECT(ADDRESS(5868,181)))</f>
        <v>0</v>
      </c>
      <c r="GA5868" s="7" t="n">
        <v>7</v>
      </c>
      <c r="GB5868" s="7" t="n">
        <v>65533</v>
      </c>
      <c r="GC5868" s="7" t="n">
        <v>52336</v>
      </c>
      <c r="GD5868" s="7" t="s">
        <v>12</v>
      </c>
      <c r="GE5868" s="7" t="n">
        <f t="normal" ca="1">32-LENB(INDIRECT(ADDRESS(5868,186)))</f>
        <v>0</v>
      </c>
      <c r="GF5868" s="7" t="n">
        <v>7</v>
      </c>
      <c r="GG5868" s="7" t="n">
        <v>65533</v>
      </c>
      <c r="GH5868" s="7" t="n">
        <v>52337</v>
      </c>
      <c r="GI5868" s="7" t="s">
        <v>12</v>
      </c>
      <c r="GJ5868" s="7" t="n">
        <f t="normal" ca="1">32-LENB(INDIRECT(ADDRESS(5868,191)))</f>
        <v>0</v>
      </c>
      <c r="GK5868" s="7" t="n">
        <v>7</v>
      </c>
      <c r="GL5868" s="7" t="n">
        <v>65533</v>
      </c>
      <c r="GM5868" s="7" t="n">
        <v>52338</v>
      </c>
      <c r="GN5868" s="7" t="s">
        <v>12</v>
      </c>
      <c r="GO5868" s="7" t="n">
        <f t="normal" ca="1">32-LENB(INDIRECT(ADDRESS(5868,196)))</f>
        <v>0</v>
      </c>
      <c r="GP5868" s="7" t="n">
        <v>7</v>
      </c>
      <c r="GQ5868" s="7" t="n">
        <v>65533</v>
      </c>
      <c r="GR5868" s="7" t="n">
        <v>18323</v>
      </c>
      <c r="GS5868" s="7" t="s">
        <v>12</v>
      </c>
      <c r="GT5868" s="7" t="n">
        <f t="normal" ca="1">32-LENB(INDIRECT(ADDRESS(5868,201)))</f>
        <v>0</v>
      </c>
      <c r="GU5868" s="7" t="n">
        <v>7</v>
      </c>
      <c r="GV5868" s="7" t="n">
        <v>65533</v>
      </c>
      <c r="GW5868" s="7" t="n">
        <v>18324</v>
      </c>
      <c r="GX5868" s="7" t="s">
        <v>12</v>
      </c>
      <c r="GY5868" s="7" t="n">
        <f t="normal" ca="1">32-LENB(INDIRECT(ADDRESS(5868,206)))</f>
        <v>0</v>
      </c>
      <c r="GZ5868" s="7" t="n">
        <v>7</v>
      </c>
      <c r="HA5868" s="7" t="n">
        <v>65533</v>
      </c>
      <c r="HB5868" s="7" t="n">
        <v>18325</v>
      </c>
      <c r="HC5868" s="7" t="s">
        <v>12</v>
      </c>
      <c r="HD5868" s="7" t="n">
        <f t="normal" ca="1">32-LENB(INDIRECT(ADDRESS(5868,211)))</f>
        <v>0</v>
      </c>
      <c r="HE5868" s="7" t="n">
        <v>0</v>
      </c>
      <c r="HF5868" s="7" t="n">
        <v>65533</v>
      </c>
      <c r="HG5868" s="7" t="n">
        <v>0</v>
      </c>
      <c r="HH5868" s="7" t="s">
        <v>12</v>
      </c>
      <c r="HI5868" s="7" t="n">
        <f t="normal" ca="1">32-LENB(INDIRECT(ADDRESS(5868,216)))</f>
        <v>0</v>
      </c>
    </row>
    <row r="5869" spans="1:7">
      <c r="A5869" t="s">
        <v>4</v>
      </c>
      <c r="B5869" s="4" t="s">
        <v>5</v>
      </c>
    </row>
    <row r="5870" spans="1:7">
      <c r="A5870" t="n">
        <v>47704</v>
      </c>
      <c r="B5870" s="5" t="n">
        <v>1</v>
      </c>
    </row>
    <row r="5871" spans="1:7" s="3" customFormat="1" customHeight="0">
      <c r="A5871" s="3" t="s">
        <v>2</v>
      </c>
      <c r="B5871" s="3" t="s">
        <v>381</v>
      </c>
    </row>
    <row r="5872" spans="1:7">
      <c r="A5872" t="s">
        <v>4</v>
      </c>
      <c r="B5872" s="4" t="s">
        <v>5</v>
      </c>
      <c r="C5872" s="4" t="s">
        <v>10</v>
      </c>
      <c r="D5872" s="4" t="s">
        <v>10</v>
      </c>
      <c r="E5872" s="4" t="s">
        <v>9</v>
      </c>
      <c r="F5872" s="4" t="s">
        <v>6</v>
      </c>
      <c r="G5872" s="4" t="s">
        <v>8</v>
      </c>
      <c r="H5872" s="4" t="s">
        <v>10</v>
      </c>
      <c r="I5872" s="4" t="s">
        <v>10</v>
      </c>
      <c r="J5872" s="4" t="s">
        <v>9</v>
      </c>
      <c r="K5872" s="4" t="s">
        <v>6</v>
      </c>
      <c r="L5872" s="4" t="s">
        <v>8</v>
      </c>
      <c r="M5872" s="4" t="s">
        <v>10</v>
      </c>
      <c r="N5872" s="4" t="s">
        <v>10</v>
      </c>
      <c r="O5872" s="4" t="s">
        <v>9</v>
      </c>
      <c r="P5872" s="4" t="s">
        <v>6</v>
      </c>
      <c r="Q5872" s="4" t="s">
        <v>8</v>
      </c>
      <c r="R5872" s="4" t="s">
        <v>10</v>
      </c>
      <c r="S5872" s="4" t="s">
        <v>10</v>
      </c>
      <c r="T5872" s="4" t="s">
        <v>9</v>
      </c>
      <c r="U5872" s="4" t="s">
        <v>6</v>
      </c>
      <c r="V5872" s="4" t="s">
        <v>8</v>
      </c>
      <c r="W5872" s="4" t="s">
        <v>10</v>
      </c>
      <c r="X5872" s="4" t="s">
        <v>10</v>
      </c>
      <c r="Y5872" s="4" t="s">
        <v>9</v>
      </c>
      <c r="Z5872" s="4" t="s">
        <v>6</v>
      </c>
      <c r="AA5872" s="4" t="s">
        <v>8</v>
      </c>
      <c r="AB5872" s="4" t="s">
        <v>10</v>
      </c>
      <c r="AC5872" s="4" t="s">
        <v>10</v>
      </c>
      <c r="AD5872" s="4" t="s">
        <v>9</v>
      </c>
      <c r="AE5872" s="4" t="s">
        <v>6</v>
      </c>
      <c r="AF5872" s="4" t="s">
        <v>8</v>
      </c>
      <c r="AG5872" s="4" t="s">
        <v>10</v>
      </c>
      <c r="AH5872" s="4" t="s">
        <v>10</v>
      </c>
      <c r="AI5872" s="4" t="s">
        <v>9</v>
      </c>
      <c r="AJ5872" s="4" t="s">
        <v>6</v>
      </c>
      <c r="AK5872" s="4" t="s">
        <v>8</v>
      </c>
      <c r="AL5872" s="4" t="s">
        <v>10</v>
      </c>
      <c r="AM5872" s="4" t="s">
        <v>10</v>
      </c>
      <c r="AN5872" s="4" t="s">
        <v>9</v>
      </c>
      <c r="AO5872" s="4" t="s">
        <v>6</v>
      </c>
      <c r="AP5872" s="4" t="s">
        <v>8</v>
      </c>
      <c r="AQ5872" s="4" t="s">
        <v>10</v>
      </c>
      <c r="AR5872" s="4" t="s">
        <v>10</v>
      </c>
      <c r="AS5872" s="4" t="s">
        <v>9</v>
      </c>
      <c r="AT5872" s="4" t="s">
        <v>6</v>
      </c>
      <c r="AU5872" s="4" t="s">
        <v>8</v>
      </c>
      <c r="AV5872" s="4" t="s">
        <v>10</v>
      </c>
      <c r="AW5872" s="4" t="s">
        <v>10</v>
      </c>
      <c r="AX5872" s="4" t="s">
        <v>9</v>
      </c>
      <c r="AY5872" s="4" t="s">
        <v>6</v>
      </c>
      <c r="AZ5872" s="4" t="s">
        <v>8</v>
      </c>
      <c r="BA5872" s="4" t="s">
        <v>10</v>
      </c>
      <c r="BB5872" s="4" t="s">
        <v>10</v>
      </c>
      <c r="BC5872" s="4" t="s">
        <v>9</v>
      </c>
      <c r="BD5872" s="4" t="s">
        <v>6</v>
      </c>
      <c r="BE5872" s="4" t="s">
        <v>8</v>
      </c>
      <c r="BF5872" s="4" t="s">
        <v>10</v>
      </c>
      <c r="BG5872" s="4" t="s">
        <v>10</v>
      </c>
      <c r="BH5872" s="4" t="s">
        <v>9</v>
      </c>
      <c r="BI5872" s="4" t="s">
        <v>6</v>
      </c>
      <c r="BJ5872" s="4" t="s">
        <v>8</v>
      </c>
      <c r="BK5872" s="4" t="s">
        <v>10</v>
      </c>
      <c r="BL5872" s="4" t="s">
        <v>10</v>
      </c>
      <c r="BM5872" s="4" t="s">
        <v>9</v>
      </c>
      <c r="BN5872" s="4" t="s">
        <v>6</v>
      </c>
      <c r="BO5872" s="4" t="s">
        <v>8</v>
      </c>
      <c r="BP5872" s="4" t="s">
        <v>10</v>
      </c>
      <c r="BQ5872" s="4" t="s">
        <v>10</v>
      </c>
      <c r="BR5872" s="4" t="s">
        <v>9</v>
      </c>
      <c r="BS5872" s="4" t="s">
        <v>6</v>
      </c>
      <c r="BT5872" s="4" t="s">
        <v>8</v>
      </c>
      <c r="BU5872" s="4" t="s">
        <v>10</v>
      </c>
      <c r="BV5872" s="4" t="s">
        <v>10</v>
      </c>
      <c r="BW5872" s="4" t="s">
        <v>9</v>
      </c>
      <c r="BX5872" s="4" t="s">
        <v>6</v>
      </c>
      <c r="BY5872" s="4" t="s">
        <v>8</v>
      </c>
      <c r="BZ5872" s="4" t="s">
        <v>10</v>
      </c>
      <c r="CA5872" s="4" t="s">
        <v>10</v>
      </c>
      <c r="CB5872" s="4" t="s">
        <v>9</v>
      </c>
      <c r="CC5872" s="4" t="s">
        <v>6</v>
      </c>
      <c r="CD5872" s="4" t="s">
        <v>8</v>
      </c>
      <c r="CE5872" s="4" t="s">
        <v>10</v>
      </c>
      <c r="CF5872" s="4" t="s">
        <v>10</v>
      </c>
      <c r="CG5872" s="4" t="s">
        <v>9</v>
      </c>
      <c r="CH5872" s="4" t="s">
        <v>6</v>
      </c>
      <c r="CI5872" s="4" t="s">
        <v>8</v>
      </c>
      <c r="CJ5872" s="4" t="s">
        <v>10</v>
      </c>
      <c r="CK5872" s="4" t="s">
        <v>10</v>
      </c>
      <c r="CL5872" s="4" t="s">
        <v>9</v>
      </c>
      <c r="CM5872" s="4" t="s">
        <v>6</v>
      </c>
      <c r="CN5872" s="4" t="s">
        <v>8</v>
      </c>
      <c r="CO5872" s="4" t="s">
        <v>10</v>
      </c>
      <c r="CP5872" s="4" t="s">
        <v>10</v>
      </c>
      <c r="CQ5872" s="4" t="s">
        <v>9</v>
      </c>
      <c r="CR5872" s="4" t="s">
        <v>6</v>
      </c>
      <c r="CS5872" s="4" t="s">
        <v>8</v>
      </c>
      <c r="CT5872" s="4" t="s">
        <v>10</v>
      </c>
      <c r="CU5872" s="4" t="s">
        <v>10</v>
      </c>
      <c r="CV5872" s="4" t="s">
        <v>9</v>
      </c>
      <c r="CW5872" s="4" t="s">
        <v>6</v>
      </c>
      <c r="CX5872" s="4" t="s">
        <v>8</v>
      </c>
      <c r="CY5872" s="4" t="s">
        <v>10</v>
      </c>
      <c r="CZ5872" s="4" t="s">
        <v>10</v>
      </c>
      <c r="DA5872" s="4" t="s">
        <v>9</v>
      </c>
      <c r="DB5872" s="4" t="s">
        <v>6</v>
      </c>
      <c r="DC5872" s="4" t="s">
        <v>8</v>
      </c>
      <c r="DD5872" s="4" t="s">
        <v>10</v>
      </c>
      <c r="DE5872" s="4" t="s">
        <v>10</v>
      </c>
      <c r="DF5872" s="4" t="s">
        <v>9</v>
      </c>
      <c r="DG5872" s="4" t="s">
        <v>6</v>
      </c>
      <c r="DH5872" s="4" t="s">
        <v>8</v>
      </c>
      <c r="DI5872" s="4" t="s">
        <v>10</v>
      </c>
      <c r="DJ5872" s="4" t="s">
        <v>10</v>
      </c>
      <c r="DK5872" s="4" t="s">
        <v>9</v>
      </c>
      <c r="DL5872" s="4" t="s">
        <v>6</v>
      </c>
      <c r="DM5872" s="4" t="s">
        <v>8</v>
      </c>
      <c r="DN5872" s="4" t="s">
        <v>10</v>
      </c>
      <c r="DO5872" s="4" t="s">
        <v>10</v>
      </c>
      <c r="DP5872" s="4" t="s">
        <v>9</v>
      </c>
      <c r="DQ5872" s="4" t="s">
        <v>6</v>
      </c>
      <c r="DR5872" s="4" t="s">
        <v>8</v>
      </c>
      <c r="DS5872" s="4" t="s">
        <v>10</v>
      </c>
      <c r="DT5872" s="4" t="s">
        <v>10</v>
      </c>
      <c r="DU5872" s="4" t="s">
        <v>9</v>
      </c>
      <c r="DV5872" s="4" t="s">
        <v>6</v>
      </c>
      <c r="DW5872" s="4" t="s">
        <v>8</v>
      </c>
      <c r="DX5872" s="4" t="s">
        <v>10</v>
      </c>
      <c r="DY5872" s="4" t="s">
        <v>10</v>
      </c>
      <c r="DZ5872" s="4" t="s">
        <v>9</v>
      </c>
      <c r="EA5872" s="4" t="s">
        <v>6</v>
      </c>
      <c r="EB5872" s="4" t="s">
        <v>8</v>
      </c>
      <c r="EC5872" s="4" t="s">
        <v>10</v>
      </c>
      <c r="ED5872" s="4" t="s">
        <v>10</v>
      </c>
      <c r="EE5872" s="4" t="s">
        <v>9</v>
      </c>
      <c r="EF5872" s="4" t="s">
        <v>6</v>
      </c>
      <c r="EG5872" s="4" t="s">
        <v>8</v>
      </c>
      <c r="EH5872" s="4" t="s">
        <v>10</v>
      </c>
      <c r="EI5872" s="4" t="s">
        <v>10</v>
      </c>
      <c r="EJ5872" s="4" t="s">
        <v>9</v>
      </c>
      <c r="EK5872" s="4" t="s">
        <v>6</v>
      </c>
      <c r="EL5872" s="4" t="s">
        <v>8</v>
      </c>
      <c r="EM5872" s="4" t="s">
        <v>10</v>
      </c>
      <c r="EN5872" s="4" t="s">
        <v>10</v>
      </c>
      <c r="EO5872" s="4" t="s">
        <v>9</v>
      </c>
      <c r="EP5872" s="4" t="s">
        <v>6</v>
      </c>
      <c r="EQ5872" s="4" t="s">
        <v>8</v>
      </c>
      <c r="ER5872" s="4" t="s">
        <v>10</v>
      </c>
      <c r="ES5872" s="4" t="s">
        <v>10</v>
      </c>
      <c r="ET5872" s="4" t="s">
        <v>9</v>
      </c>
      <c r="EU5872" s="4" t="s">
        <v>6</v>
      </c>
      <c r="EV5872" s="4" t="s">
        <v>8</v>
      </c>
      <c r="EW5872" s="4" t="s">
        <v>10</v>
      </c>
      <c r="EX5872" s="4" t="s">
        <v>10</v>
      </c>
      <c r="EY5872" s="4" t="s">
        <v>9</v>
      </c>
      <c r="EZ5872" s="4" t="s">
        <v>6</v>
      </c>
      <c r="FA5872" s="4" t="s">
        <v>8</v>
      </c>
      <c r="FB5872" s="4" t="s">
        <v>10</v>
      </c>
      <c r="FC5872" s="4" t="s">
        <v>10</v>
      </c>
      <c r="FD5872" s="4" t="s">
        <v>9</v>
      </c>
      <c r="FE5872" s="4" t="s">
        <v>6</v>
      </c>
      <c r="FF5872" s="4" t="s">
        <v>8</v>
      </c>
    </row>
    <row r="5873" spans="1:262">
      <c r="A5873" t="n">
        <v>47712</v>
      </c>
      <c r="B5873" s="89" t="n">
        <v>257</v>
      </c>
      <c r="C5873" s="7" t="n">
        <v>7</v>
      </c>
      <c r="D5873" s="7" t="n">
        <v>65533</v>
      </c>
      <c r="E5873" s="7" t="n">
        <v>52339</v>
      </c>
      <c r="F5873" s="7" t="s">
        <v>12</v>
      </c>
      <c r="G5873" s="7" t="n">
        <f t="normal" ca="1">32-LENB(INDIRECT(ADDRESS(5873,6)))</f>
        <v>0</v>
      </c>
      <c r="H5873" s="7" t="n">
        <v>7</v>
      </c>
      <c r="I5873" s="7" t="n">
        <v>65533</v>
      </c>
      <c r="J5873" s="7" t="n">
        <v>18326</v>
      </c>
      <c r="K5873" s="7" t="s">
        <v>12</v>
      </c>
      <c r="L5873" s="7" t="n">
        <f t="normal" ca="1">32-LENB(INDIRECT(ADDRESS(5873,11)))</f>
        <v>0</v>
      </c>
      <c r="M5873" s="7" t="n">
        <v>7</v>
      </c>
      <c r="N5873" s="7" t="n">
        <v>65533</v>
      </c>
      <c r="O5873" s="7" t="n">
        <v>18327</v>
      </c>
      <c r="P5873" s="7" t="s">
        <v>12</v>
      </c>
      <c r="Q5873" s="7" t="n">
        <f t="normal" ca="1">32-LENB(INDIRECT(ADDRESS(5873,16)))</f>
        <v>0</v>
      </c>
      <c r="R5873" s="7" t="n">
        <v>7</v>
      </c>
      <c r="S5873" s="7" t="n">
        <v>65533</v>
      </c>
      <c r="T5873" s="7" t="n">
        <v>53957</v>
      </c>
      <c r="U5873" s="7" t="s">
        <v>12</v>
      </c>
      <c r="V5873" s="7" t="n">
        <f t="normal" ca="1">32-LENB(INDIRECT(ADDRESS(5873,21)))</f>
        <v>0</v>
      </c>
      <c r="W5873" s="7" t="n">
        <v>7</v>
      </c>
      <c r="X5873" s="7" t="n">
        <v>65533</v>
      </c>
      <c r="Y5873" s="7" t="n">
        <v>18328</v>
      </c>
      <c r="Z5873" s="7" t="s">
        <v>12</v>
      </c>
      <c r="AA5873" s="7" t="n">
        <f t="normal" ca="1">32-LENB(INDIRECT(ADDRESS(5873,26)))</f>
        <v>0</v>
      </c>
      <c r="AB5873" s="7" t="n">
        <v>7</v>
      </c>
      <c r="AC5873" s="7" t="n">
        <v>65533</v>
      </c>
      <c r="AD5873" s="7" t="n">
        <v>18329</v>
      </c>
      <c r="AE5873" s="7" t="s">
        <v>12</v>
      </c>
      <c r="AF5873" s="7" t="n">
        <f t="normal" ca="1">32-LENB(INDIRECT(ADDRESS(5873,31)))</f>
        <v>0</v>
      </c>
      <c r="AG5873" s="7" t="n">
        <v>7</v>
      </c>
      <c r="AH5873" s="7" t="n">
        <v>65533</v>
      </c>
      <c r="AI5873" s="7" t="n">
        <v>52340</v>
      </c>
      <c r="AJ5873" s="7" t="s">
        <v>12</v>
      </c>
      <c r="AK5873" s="7" t="n">
        <f t="normal" ca="1">32-LENB(INDIRECT(ADDRESS(5873,36)))</f>
        <v>0</v>
      </c>
      <c r="AL5873" s="7" t="n">
        <v>7</v>
      </c>
      <c r="AM5873" s="7" t="n">
        <v>65533</v>
      </c>
      <c r="AN5873" s="7" t="n">
        <v>52341</v>
      </c>
      <c r="AO5873" s="7" t="s">
        <v>12</v>
      </c>
      <c r="AP5873" s="7" t="n">
        <f t="normal" ca="1">32-LENB(INDIRECT(ADDRESS(5873,41)))</f>
        <v>0</v>
      </c>
      <c r="AQ5873" s="7" t="n">
        <v>7</v>
      </c>
      <c r="AR5873" s="7" t="n">
        <v>65533</v>
      </c>
      <c r="AS5873" s="7" t="n">
        <v>18330</v>
      </c>
      <c r="AT5873" s="7" t="s">
        <v>12</v>
      </c>
      <c r="AU5873" s="7" t="n">
        <f t="normal" ca="1">32-LENB(INDIRECT(ADDRESS(5873,46)))</f>
        <v>0</v>
      </c>
      <c r="AV5873" s="7" t="n">
        <v>7</v>
      </c>
      <c r="AW5873" s="7" t="n">
        <v>65533</v>
      </c>
      <c r="AX5873" s="7" t="n">
        <v>18331</v>
      </c>
      <c r="AY5873" s="7" t="s">
        <v>12</v>
      </c>
      <c r="AZ5873" s="7" t="n">
        <f t="normal" ca="1">32-LENB(INDIRECT(ADDRESS(5873,51)))</f>
        <v>0</v>
      </c>
      <c r="BA5873" s="7" t="n">
        <v>7</v>
      </c>
      <c r="BB5873" s="7" t="n">
        <v>65533</v>
      </c>
      <c r="BC5873" s="7" t="n">
        <v>18332</v>
      </c>
      <c r="BD5873" s="7" t="s">
        <v>12</v>
      </c>
      <c r="BE5873" s="7" t="n">
        <f t="normal" ca="1">32-LENB(INDIRECT(ADDRESS(5873,56)))</f>
        <v>0</v>
      </c>
      <c r="BF5873" s="7" t="n">
        <v>7</v>
      </c>
      <c r="BG5873" s="7" t="n">
        <v>65533</v>
      </c>
      <c r="BH5873" s="7" t="n">
        <v>52342</v>
      </c>
      <c r="BI5873" s="7" t="s">
        <v>12</v>
      </c>
      <c r="BJ5873" s="7" t="n">
        <f t="normal" ca="1">32-LENB(INDIRECT(ADDRESS(5873,61)))</f>
        <v>0</v>
      </c>
      <c r="BK5873" s="7" t="n">
        <v>7</v>
      </c>
      <c r="BL5873" s="7" t="n">
        <v>65533</v>
      </c>
      <c r="BM5873" s="7" t="n">
        <v>52343</v>
      </c>
      <c r="BN5873" s="7" t="s">
        <v>12</v>
      </c>
      <c r="BO5873" s="7" t="n">
        <f t="normal" ca="1">32-LENB(INDIRECT(ADDRESS(5873,66)))</f>
        <v>0</v>
      </c>
      <c r="BP5873" s="7" t="n">
        <v>7</v>
      </c>
      <c r="BQ5873" s="7" t="n">
        <v>65533</v>
      </c>
      <c r="BR5873" s="7" t="n">
        <v>52344</v>
      </c>
      <c r="BS5873" s="7" t="s">
        <v>12</v>
      </c>
      <c r="BT5873" s="7" t="n">
        <f t="normal" ca="1">32-LENB(INDIRECT(ADDRESS(5873,71)))</f>
        <v>0</v>
      </c>
      <c r="BU5873" s="7" t="n">
        <v>7</v>
      </c>
      <c r="BV5873" s="7" t="n">
        <v>65533</v>
      </c>
      <c r="BW5873" s="7" t="n">
        <v>18333</v>
      </c>
      <c r="BX5873" s="7" t="s">
        <v>12</v>
      </c>
      <c r="BY5873" s="7" t="n">
        <f t="normal" ca="1">32-LENB(INDIRECT(ADDRESS(5873,76)))</f>
        <v>0</v>
      </c>
      <c r="BZ5873" s="7" t="n">
        <v>7</v>
      </c>
      <c r="CA5873" s="7" t="n">
        <v>65533</v>
      </c>
      <c r="CB5873" s="7" t="n">
        <v>18334</v>
      </c>
      <c r="CC5873" s="7" t="s">
        <v>12</v>
      </c>
      <c r="CD5873" s="7" t="n">
        <f t="normal" ca="1">32-LENB(INDIRECT(ADDRESS(5873,81)))</f>
        <v>0</v>
      </c>
      <c r="CE5873" s="7" t="n">
        <v>7</v>
      </c>
      <c r="CF5873" s="7" t="n">
        <v>65533</v>
      </c>
      <c r="CG5873" s="7" t="n">
        <v>52345</v>
      </c>
      <c r="CH5873" s="7" t="s">
        <v>12</v>
      </c>
      <c r="CI5873" s="7" t="n">
        <f t="normal" ca="1">32-LENB(INDIRECT(ADDRESS(5873,86)))</f>
        <v>0</v>
      </c>
      <c r="CJ5873" s="7" t="n">
        <v>7</v>
      </c>
      <c r="CK5873" s="7" t="n">
        <v>65533</v>
      </c>
      <c r="CL5873" s="7" t="n">
        <v>52346</v>
      </c>
      <c r="CM5873" s="7" t="s">
        <v>12</v>
      </c>
      <c r="CN5873" s="7" t="n">
        <f t="normal" ca="1">32-LENB(INDIRECT(ADDRESS(5873,91)))</f>
        <v>0</v>
      </c>
      <c r="CO5873" s="7" t="n">
        <v>7</v>
      </c>
      <c r="CP5873" s="7" t="n">
        <v>65533</v>
      </c>
      <c r="CQ5873" s="7" t="n">
        <v>18335</v>
      </c>
      <c r="CR5873" s="7" t="s">
        <v>12</v>
      </c>
      <c r="CS5873" s="7" t="n">
        <f t="normal" ca="1">32-LENB(INDIRECT(ADDRESS(5873,96)))</f>
        <v>0</v>
      </c>
      <c r="CT5873" s="7" t="n">
        <v>7</v>
      </c>
      <c r="CU5873" s="7" t="n">
        <v>65533</v>
      </c>
      <c r="CV5873" s="7" t="n">
        <v>18336</v>
      </c>
      <c r="CW5873" s="7" t="s">
        <v>12</v>
      </c>
      <c r="CX5873" s="7" t="n">
        <f t="normal" ca="1">32-LENB(INDIRECT(ADDRESS(5873,101)))</f>
        <v>0</v>
      </c>
      <c r="CY5873" s="7" t="n">
        <v>7</v>
      </c>
      <c r="CZ5873" s="7" t="n">
        <v>65533</v>
      </c>
      <c r="DA5873" s="7" t="n">
        <v>18337</v>
      </c>
      <c r="DB5873" s="7" t="s">
        <v>12</v>
      </c>
      <c r="DC5873" s="7" t="n">
        <f t="normal" ca="1">32-LENB(INDIRECT(ADDRESS(5873,106)))</f>
        <v>0</v>
      </c>
      <c r="DD5873" s="7" t="n">
        <v>7</v>
      </c>
      <c r="DE5873" s="7" t="n">
        <v>65533</v>
      </c>
      <c r="DF5873" s="7" t="n">
        <v>52347</v>
      </c>
      <c r="DG5873" s="7" t="s">
        <v>12</v>
      </c>
      <c r="DH5873" s="7" t="n">
        <f t="normal" ca="1">32-LENB(INDIRECT(ADDRESS(5873,111)))</f>
        <v>0</v>
      </c>
      <c r="DI5873" s="7" t="n">
        <v>7</v>
      </c>
      <c r="DJ5873" s="7" t="n">
        <v>65533</v>
      </c>
      <c r="DK5873" s="7" t="n">
        <v>18338</v>
      </c>
      <c r="DL5873" s="7" t="s">
        <v>12</v>
      </c>
      <c r="DM5873" s="7" t="n">
        <f t="normal" ca="1">32-LENB(INDIRECT(ADDRESS(5873,116)))</f>
        <v>0</v>
      </c>
      <c r="DN5873" s="7" t="n">
        <v>7</v>
      </c>
      <c r="DO5873" s="7" t="n">
        <v>65533</v>
      </c>
      <c r="DP5873" s="7" t="n">
        <v>18339</v>
      </c>
      <c r="DQ5873" s="7" t="s">
        <v>12</v>
      </c>
      <c r="DR5873" s="7" t="n">
        <f t="normal" ca="1">32-LENB(INDIRECT(ADDRESS(5873,121)))</f>
        <v>0</v>
      </c>
      <c r="DS5873" s="7" t="n">
        <v>7</v>
      </c>
      <c r="DT5873" s="7" t="n">
        <v>65533</v>
      </c>
      <c r="DU5873" s="7" t="n">
        <v>18340</v>
      </c>
      <c r="DV5873" s="7" t="s">
        <v>12</v>
      </c>
      <c r="DW5873" s="7" t="n">
        <f t="normal" ca="1">32-LENB(INDIRECT(ADDRESS(5873,126)))</f>
        <v>0</v>
      </c>
      <c r="DX5873" s="7" t="n">
        <v>7</v>
      </c>
      <c r="DY5873" s="7" t="n">
        <v>65533</v>
      </c>
      <c r="DZ5873" s="7" t="n">
        <v>18341</v>
      </c>
      <c r="EA5873" s="7" t="s">
        <v>12</v>
      </c>
      <c r="EB5873" s="7" t="n">
        <f t="normal" ca="1">32-LENB(INDIRECT(ADDRESS(5873,131)))</f>
        <v>0</v>
      </c>
      <c r="EC5873" s="7" t="n">
        <v>7</v>
      </c>
      <c r="ED5873" s="7" t="n">
        <v>65533</v>
      </c>
      <c r="EE5873" s="7" t="n">
        <v>52348</v>
      </c>
      <c r="EF5873" s="7" t="s">
        <v>12</v>
      </c>
      <c r="EG5873" s="7" t="n">
        <f t="normal" ca="1">32-LENB(INDIRECT(ADDRESS(5873,136)))</f>
        <v>0</v>
      </c>
      <c r="EH5873" s="7" t="n">
        <v>7</v>
      </c>
      <c r="EI5873" s="7" t="n">
        <v>65533</v>
      </c>
      <c r="EJ5873" s="7" t="n">
        <v>52349</v>
      </c>
      <c r="EK5873" s="7" t="s">
        <v>12</v>
      </c>
      <c r="EL5873" s="7" t="n">
        <f t="normal" ca="1">32-LENB(INDIRECT(ADDRESS(5873,141)))</f>
        <v>0</v>
      </c>
      <c r="EM5873" s="7" t="n">
        <v>7</v>
      </c>
      <c r="EN5873" s="7" t="n">
        <v>65533</v>
      </c>
      <c r="EO5873" s="7" t="n">
        <v>52350</v>
      </c>
      <c r="EP5873" s="7" t="s">
        <v>12</v>
      </c>
      <c r="EQ5873" s="7" t="n">
        <f t="normal" ca="1">32-LENB(INDIRECT(ADDRESS(5873,146)))</f>
        <v>0</v>
      </c>
      <c r="ER5873" s="7" t="n">
        <v>7</v>
      </c>
      <c r="ES5873" s="7" t="n">
        <v>65533</v>
      </c>
      <c r="ET5873" s="7" t="n">
        <v>18342</v>
      </c>
      <c r="EU5873" s="7" t="s">
        <v>12</v>
      </c>
      <c r="EV5873" s="7" t="n">
        <f t="normal" ca="1">32-LENB(INDIRECT(ADDRESS(5873,151)))</f>
        <v>0</v>
      </c>
      <c r="EW5873" s="7" t="n">
        <v>7</v>
      </c>
      <c r="EX5873" s="7" t="n">
        <v>65533</v>
      </c>
      <c r="EY5873" s="7" t="n">
        <v>18343</v>
      </c>
      <c r="EZ5873" s="7" t="s">
        <v>12</v>
      </c>
      <c r="FA5873" s="7" t="n">
        <f t="normal" ca="1">32-LENB(INDIRECT(ADDRESS(5873,156)))</f>
        <v>0</v>
      </c>
      <c r="FB5873" s="7" t="n">
        <v>0</v>
      </c>
      <c r="FC5873" s="7" t="n">
        <v>65533</v>
      </c>
      <c r="FD5873" s="7" t="n">
        <v>0</v>
      </c>
      <c r="FE5873" s="7" t="s">
        <v>12</v>
      </c>
      <c r="FF5873" s="7" t="n">
        <f t="normal" ca="1">32-LENB(INDIRECT(ADDRESS(5873,161)))</f>
        <v>0</v>
      </c>
    </row>
    <row r="5874" spans="1:262">
      <c r="A5874" t="s">
        <v>4</v>
      </c>
      <c r="B5874" s="4" t="s">
        <v>5</v>
      </c>
    </row>
    <row r="5875" spans="1:262">
      <c r="A5875" t="n">
        <v>48992</v>
      </c>
      <c r="B5875" s="5" t="n">
        <v>1</v>
      </c>
    </row>
    <row r="5876" spans="1:262" s="3" customFormat="1" customHeight="0">
      <c r="A5876" s="3" t="s">
        <v>2</v>
      </c>
      <c r="B5876" s="3" t="s">
        <v>382</v>
      </c>
    </row>
    <row r="5877" spans="1:262">
      <c r="A5877" t="s">
        <v>4</v>
      </c>
      <c r="B5877" s="4" t="s">
        <v>5</v>
      </c>
      <c r="C5877" s="4" t="s">
        <v>10</v>
      </c>
      <c r="D5877" s="4" t="s">
        <v>10</v>
      </c>
      <c r="E5877" s="4" t="s">
        <v>9</v>
      </c>
      <c r="F5877" s="4" t="s">
        <v>6</v>
      </c>
      <c r="G5877" s="4" t="s">
        <v>8</v>
      </c>
      <c r="H5877" s="4" t="s">
        <v>10</v>
      </c>
      <c r="I5877" s="4" t="s">
        <v>10</v>
      </c>
      <c r="J5877" s="4" t="s">
        <v>9</v>
      </c>
      <c r="K5877" s="4" t="s">
        <v>6</v>
      </c>
      <c r="L5877" s="4" t="s">
        <v>8</v>
      </c>
      <c r="M5877" s="4" t="s">
        <v>10</v>
      </c>
      <c r="N5877" s="4" t="s">
        <v>10</v>
      </c>
      <c r="O5877" s="4" t="s">
        <v>9</v>
      </c>
      <c r="P5877" s="4" t="s">
        <v>6</v>
      </c>
      <c r="Q5877" s="4" t="s">
        <v>8</v>
      </c>
      <c r="R5877" s="4" t="s">
        <v>10</v>
      </c>
      <c r="S5877" s="4" t="s">
        <v>10</v>
      </c>
      <c r="T5877" s="4" t="s">
        <v>9</v>
      </c>
      <c r="U5877" s="4" t="s">
        <v>6</v>
      </c>
      <c r="V5877" s="4" t="s">
        <v>8</v>
      </c>
      <c r="W5877" s="4" t="s">
        <v>10</v>
      </c>
      <c r="X5877" s="4" t="s">
        <v>10</v>
      </c>
      <c r="Y5877" s="4" t="s">
        <v>9</v>
      </c>
      <c r="Z5877" s="4" t="s">
        <v>6</v>
      </c>
      <c r="AA5877" s="4" t="s">
        <v>8</v>
      </c>
      <c r="AB5877" s="4" t="s">
        <v>10</v>
      </c>
      <c r="AC5877" s="4" t="s">
        <v>10</v>
      </c>
      <c r="AD5877" s="4" t="s">
        <v>9</v>
      </c>
      <c r="AE5877" s="4" t="s">
        <v>6</v>
      </c>
      <c r="AF5877" s="4" t="s">
        <v>8</v>
      </c>
      <c r="AG5877" s="4" t="s">
        <v>10</v>
      </c>
      <c r="AH5877" s="4" t="s">
        <v>10</v>
      </c>
      <c r="AI5877" s="4" t="s">
        <v>9</v>
      </c>
      <c r="AJ5877" s="4" t="s">
        <v>6</v>
      </c>
      <c r="AK5877" s="4" t="s">
        <v>8</v>
      </c>
      <c r="AL5877" s="4" t="s">
        <v>10</v>
      </c>
      <c r="AM5877" s="4" t="s">
        <v>10</v>
      </c>
      <c r="AN5877" s="4" t="s">
        <v>9</v>
      </c>
      <c r="AO5877" s="4" t="s">
        <v>6</v>
      </c>
      <c r="AP5877" s="4" t="s">
        <v>8</v>
      </c>
      <c r="AQ5877" s="4" t="s">
        <v>10</v>
      </c>
      <c r="AR5877" s="4" t="s">
        <v>10</v>
      </c>
      <c r="AS5877" s="4" t="s">
        <v>9</v>
      </c>
      <c r="AT5877" s="4" t="s">
        <v>6</v>
      </c>
      <c r="AU5877" s="4" t="s">
        <v>8</v>
      </c>
      <c r="AV5877" s="4" t="s">
        <v>10</v>
      </c>
      <c r="AW5877" s="4" t="s">
        <v>10</v>
      </c>
      <c r="AX5877" s="4" t="s">
        <v>9</v>
      </c>
      <c r="AY5877" s="4" t="s">
        <v>6</v>
      </c>
      <c r="AZ5877" s="4" t="s">
        <v>8</v>
      </c>
    </row>
    <row r="5878" spans="1:262">
      <c r="A5878" t="n">
        <v>49008</v>
      </c>
      <c r="B5878" s="89" t="n">
        <v>257</v>
      </c>
      <c r="C5878" s="7" t="n">
        <v>3</v>
      </c>
      <c r="D5878" s="7" t="n">
        <v>65533</v>
      </c>
      <c r="E5878" s="7" t="n">
        <v>0</v>
      </c>
      <c r="F5878" s="7" t="s">
        <v>256</v>
      </c>
      <c r="G5878" s="7" t="n">
        <f t="normal" ca="1">32-LENB(INDIRECT(ADDRESS(5878,6)))</f>
        <v>0</v>
      </c>
      <c r="H5878" s="7" t="n">
        <v>3</v>
      </c>
      <c r="I5878" s="7" t="n">
        <v>65533</v>
      </c>
      <c r="J5878" s="7" t="n">
        <v>0</v>
      </c>
      <c r="K5878" s="7" t="s">
        <v>257</v>
      </c>
      <c r="L5878" s="7" t="n">
        <f t="normal" ca="1">32-LENB(INDIRECT(ADDRESS(5878,11)))</f>
        <v>0</v>
      </c>
      <c r="M5878" s="7" t="n">
        <v>3</v>
      </c>
      <c r="N5878" s="7" t="n">
        <v>65533</v>
      </c>
      <c r="O5878" s="7" t="n">
        <v>0</v>
      </c>
      <c r="P5878" s="7" t="s">
        <v>258</v>
      </c>
      <c r="Q5878" s="7" t="n">
        <f t="normal" ca="1">32-LENB(INDIRECT(ADDRESS(5878,16)))</f>
        <v>0</v>
      </c>
      <c r="R5878" s="7" t="n">
        <v>4</v>
      </c>
      <c r="S5878" s="7" t="n">
        <v>65533</v>
      </c>
      <c r="T5878" s="7" t="n">
        <v>2205</v>
      </c>
      <c r="U5878" s="7" t="s">
        <v>12</v>
      </c>
      <c r="V5878" s="7" t="n">
        <f t="normal" ca="1">32-LENB(INDIRECT(ADDRESS(5878,21)))</f>
        <v>0</v>
      </c>
      <c r="W5878" s="7" t="n">
        <v>4</v>
      </c>
      <c r="X5878" s="7" t="n">
        <v>65533</v>
      </c>
      <c r="Y5878" s="7" t="n">
        <v>2119</v>
      </c>
      <c r="Z5878" s="7" t="s">
        <v>12</v>
      </c>
      <c r="AA5878" s="7" t="n">
        <f t="normal" ca="1">32-LENB(INDIRECT(ADDRESS(5878,26)))</f>
        <v>0</v>
      </c>
      <c r="AB5878" s="7" t="n">
        <v>7</v>
      </c>
      <c r="AC5878" s="7" t="n">
        <v>65533</v>
      </c>
      <c r="AD5878" s="7" t="n">
        <v>23954</v>
      </c>
      <c r="AE5878" s="7" t="s">
        <v>12</v>
      </c>
      <c r="AF5878" s="7" t="n">
        <f t="normal" ca="1">32-LENB(INDIRECT(ADDRESS(5878,31)))</f>
        <v>0</v>
      </c>
      <c r="AG5878" s="7" t="n">
        <v>4</v>
      </c>
      <c r="AH5878" s="7" t="n">
        <v>65533</v>
      </c>
      <c r="AI5878" s="7" t="n">
        <v>4527</v>
      </c>
      <c r="AJ5878" s="7" t="s">
        <v>12</v>
      </c>
      <c r="AK5878" s="7" t="n">
        <f t="normal" ca="1">32-LENB(INDIRECT(ADDRESS(5878,36)))</f>
        <v>0</v>
      </c>
      <c r="AL5878" s="7" t="n">
        <v>4</v>
      </c>
      <c r="AM5878" s="7" t="n">
        <v>65533</v>
      </c>
      <c r="AN5878" s="7" t="n">
        <v>4525</v>
      </c>
      <c r="AO5878" s="7" t="s">
        <v>12</v>
      </c>
      <c r="AP5878" s="7" t="n">
        <f t="normal" ca="1">32-LENB(INDIRECT(ADDRESS(5878,41)))</f>
        <v>0</v>
      </c>
      <c r="AQ5878" s="7" t="n">
        <v>4</v>
      </c>
      <c r="AR5878" s="7" t="n">
        <v>65533</v>
      </c>
      <c r="AS5878" s="7" t="n">
        <v>4527</v>
      </c>
      <c r="AT5878" s="7" t="s">
        <v>12</v>
      </c>
      <c r="AU5878" s="7" t="n">
        <f t="normal" ca="1">32-LENB(INDIRECT(ADDRESS(5878,46)))</f>
        <v>0</v>
      </c>
      <c r="AV5878" s="7" t="n">
        <v>0</v>
      </c>
      <c r="AW5878" s="7" t="n">
        <v>65533</v>
      </c>
      <c r="AX5878" s="7" t="n">
        <v>0</v>
      </c>
      <c r="AY5878" s="7" t="s">
        <v>12</v>
      </c>
      <c r="AZ5878" s="7" t="n">
        <f t="normal" ca="1">32-LENB(INDIRECT(ADDRESS(5878,51)))</f>
        <v>0</v>
      </c>
    </row>
    <row r="5879" spans="1:262">
      <c r="A5879" t="s">
        <v>4</v>
      </c>
      <c r="B5879" s="4" t="s">
        <v>5</v>
      </c>
    </row>
    <row r="5880" spans="1:262">
      <c r="A5880" t="n">
        <v>49408</v>
      </c>
      <c r="B5880" s="5" t="n">
        <v>1</v>
      </c>
    </row>
    <row r="5881" spans="1:262" s="3" customFormat="1" customHeight="0">
      <c r="A5881" s="3" t="s">
        <v>2</v>
      </c>
      <c r="B5881" s="3" t="s">
        <v>383</v>
      </c>
    </row>
    <row r="5882" spans="1:262">
      <c r="A5882" t="s">
        <v>4</v>
      </c>
      <c r="B5882" s="4" t="s">
        <v>5</v>
      </c>
      <c r="C5882" s="4" t="s">
        <v>10</v>
      </c>
      <c r="D5882" s="4" t="s">
        <v>10</v>
      </c>
      <c r="E5882" s="4" t="s">
        <v>9</v>
      </c>
      <c r="F5882" s="4" t="s">
        <v>6</v>
      </c>
      <c r="G5882" s="4" t="s">
        <v>8</v>
      </c>
      <c r="H5882" s="4" t="s">
        <v>10</v>
      </c>
      <c r="I5882" s="4" t="s">
        <v>10</v>
      </c>
      <c r="J5882" s="4" t="s">
        <v>9</v>
      </c>
      <c r="K5882" s="4" t="s">
        <v>6</v>
      </c>
      <c r="L5882" s="4" t="s">
        <v>8</v>
      </c>
      <c r="M5882" s="4" t="s">
        <v>10</v>
      </c>
      <c r="N5882" s="4" t="s">
        <v>10</v>
      </c>
      <c r="O5882" s="4" t="s">
        <v>9</v>
      </c>
      <c r="P5882" s="4" t="s">
        <v>6</v>
      </c>
      <c r="Q5882" s="4" t="s">
        <v>8</v>
      </c>
      <c r="R5882" s="4" t="s">
        <v>10</v>
      </c>
      <c r="S5882" s="4" t="s">
        <v>10</v>
      </c>
      <c r="T5882" s="4" t="s">
        <v>9</v>
      </c>
      <c r="U5882" s="4" t="s">
        <v>6</v>
      </c>
      <c r="V5882" s="4" t="s">
        <v>8</v>
      </c>
      <c r="W5882" s="4" t="s">
        <v>10</v>
      </c>
      <c r="X5882" s="4" t="s">
        <v>10</v>
      </c>
      <c r="Y5882" s="4" t="s">
        <v>9</v>
      </c>
      <c r="Z5882" s="4" t="s">
        <v>6</v>
      </c>
      <c r="AA5882" s="4" t="s">
        <v>8</v>
      </c>
    </row>
    <row r="5883" spans="1:262">
      <c r="A5883" t="n">
        <v>49424</v>
      </c>
      <c r="B5883" s="89" t="n">
        <v>257</v>
      </c>
      <c r="C5883" s="7" t="n">
        <v>4</v>
      </c>
      <c r="D5883" s="7" t="n">
        <v>65533</v>
      </c>
      <c r="E5883" s="7" t="n">
        <v>12101</v>
      </c>
      <c r="F5883" s="7" t="s">
        <v>12</v>
      </c>
      <c r="G5883" s="7" t="n">
        <f t="normal" ca="1">32-LENB(INDIRECT(ADDRESS(5883,6)))</f>
        <v>0</v>
      </c>
      <c r="H5883" s="7" t="n">
        <v>4</v>
      </c>
      <c r="I5883" s="7" t="n">
        <v>65533</v>
      </c>
      <c r="J5883" s="7" t="n">
        <v>12010</v>
      </c>
      <c r="K5883" s="7" t="s">
        <v>12</v>
      </c>
      <c r="L5883" s="7" t="n">
        <f t="normal" ca="1">32-LENB(INDIRECT(ADDRESS(5883,11)))</f>
        <v>0</v>
      </c>
      <c r="M5883" s="7" t="n">
        <v>4</v>
      </c>
      <c r="N5883" s="7" t="n">
        <v>65533</v>
      </c>
      <c r="O5883" s="7" t="n">
        <v>12105</v>
      </c>
      <c r="P5883" s="7" t="s">
        <v>12</v>
      </c>
      <c r="Q5883" s="7" t="n">
        <f t="normal" ca="1">32-LENB(INDIRECT(ADDRESS(5883,16)))</f>
        <v>0</v>
      </c>
      <c r="R5883" s="7" t="n">
        <v>4</v>
      </c>
      <c r="S5883" s="7" t="n">
        <v>65533</v>
      </c>
      <c r="T5883" s="7" t="n">
        <v>12105</v>
      </c>
      <c r="U5883" s="7" t="s">
        <v>12</v>
      </c>
      <c r="V5883" s="7" t="n">
        <f t="normal" ca="1">32-LENB(INDIRECT(ADDRESS(5883,21)))</f>
        <v>0</v>
      </c>
      <c r="W5883" s="7" t="n">
        <v>0</v>
      </c>
      <c r="X5883" s="7" t="n">
        <v>65533</v>
      </c>
      <c r="Y5883" s="7" t="n">
        <v>0</v>
      </c>
      <c r="Z5883" s="7" t="s">
        <v>12</v>
      </c>
      <c r="AA5883" s="7" t="n">
        <f t="normal" ca="1">32-LENB(INDIRECT(ADDRESS(5883,26)))</f>
        <v>0</v>
      </c>
    </row>
    <row r="5884" spans="1:262">
      <c r="A5884" t="s">
        <v>4</v>
      </c>
      <c r="B5884" s="4" t="s">
        <v>5</v>
      </c>
    </row>
    <row r="5885" spans="1:262">
      <c r="A5885" t="n">
        <v>49624</v>
      </c>
      <c r="B5885" s="5" t="n">
        <v>1</v>
      </c>
    </row>
    <row r="5886" spans="1:262" s="3" customFormat="1" customHeight="0">
      <c r="A5886" s="3" t="s">
        <v>2</v>
      </c>
      <c r="B5886" s="3" t="s">
        <v>384</v>
      </c>
    </row>
    <row r="5887" spans="1:262">
      <c r="A5887" t="s">
        <v>4</v>
      </c>
      <c r="B5887" s="4" t="s">
        <v>5</v>
      </c>
      <c r="C5887" s="4" t="s">
        <v>10</v>
      </c>
      <c r="D5887" s="4" t="s">
        <v>10</v>
      </c>
      <c r="E5887" s="4" t="s">
        <v>9</v>
      </c>
      <c r="F5887" s="4" t="s">
        <v>6</v>
      </c>
      <c r="G5887" s="4" t="s">
        <v>8</v>
      </c>
      <c r="H5887" s="4" t="s">
        <v>10</v>
      </c>
      <c r="I5887" s="4" t="s">
        <v>10</v>
      </c>
      <c r="J5887" s="4" t="s">
        <v>9</v>
      </c>
      <c r="K5887" s="4" t="s">
        <v>6</v>
      </c>
      <c r="L5887" s="4" t="s">
        <v>8</v>
      </c>
      <c r="M5887" s="4" t="s">
        <v>10</v>
      </c>
      <c r="N5887" s="4" t="s">
        <v>10</v>
      </c>
      <c r="O5887" s="4" t="s">
        <v>9</v>
      </c>
      <c r="P5887" s="4" t="s">
        <v>6</v>
      </c>
      <c r="Q5887" s="4" t="s">
        <v>8</v>
      </c>
      <c r="R5887" s="4" t="s">
        <v>10</v>
      </c>
      <c r="S5887" s="4" t="s">
        <v>10</v>
      </c>
      <c r="T5887" s="4" t="s">
        <v>9</v>
      </c>
      <c r="U5887" s="4" t="s">
        <v>6</v>
      </c>
      <c r="V5887" s="4" t="s">
        <v>8</v>
      </c>
    </row>
    <row r="5888" spans="1:262">
      <c r="A5888" t="n">
        <v>49632</v>
      </c>
      <c r="B5888" s="89" t="n">
        <v>257</v>
      </c>
      <c r="C5888" s="7" t="n">
        <v>4</v>
      </c>
      <c r="D5888" s="7" t="n">
        <v>65533</v>
      </c>
      <c r="E5888" s="7" t="n">
        <v>12105</v>
      </c>
      <c r="F5888" s="7" t="s">
        <v>12</v>
      </c>
      <c r="G5888" s="7" t="n">
        <f t="normal" ca="1">32-LENB(INDIRECT(ADDRESS(5888,6)))</f>
        <v>0</v>
      </c>
      <c r="H5888" s="7" t="n">
        <v>4</v>
      </c>
      <c r="I5888" s="7" t="n">
        <v>65533</v>
      </c>
      <c r="J5888" s="7" t="n">
        <v>12105</v>
      </c>
      <c r="K5888" s="7" t="s">
        <v>12</v>
      </c>
      <c r="L5888" s="7" t="n">
        <f t="normal" ca="1">32-LENB(INDIRECT(ADDRESS(5888,11)))</f>
        <v>0</v>
      </c>
      <c r="M5888" s="7" t="n">
        <v>4</v>
      </c>
      <c r="N5888" s="7" t="n">
        <v>65533</v>
      </c>
      <c r="O5888" s="7" t="n">
        <v>12010</v>
      </c>
      <c r="P5888" s="7" t="s">
        <v>12</v>
      </c>
      <c r="Q5888" s="7" t="n">
        <f t="normal" ca="1">32-LENB(INDIRECT(ADDRESS(5888,16)))</f>
        <v>0</v>
      </c>
      <c r="R5888" s="7" t="n">
        <v>0</v>
      </c>
      <c r="S5888" s="7" t="n">
        <v>65533</v>
      </c>
      <c r="T5888" s="7" t="n">
        <v>0</v>
      </c>
      <c r="U5888" s="7" t="s">
        <v>12</v>
      </c>
      <c r="V5888" s="7" t="n">
        <f t="normal" ca="1">32-LENB(INDIRECT(ADDRESS(5888,21)))</f>
        <v>0</v>
      </c>
    </row>
    <row r="5889" spans="1:162">
      <c r="A5889" t="s">
        <v>4</v>
      </c>
      <c r="B5889" s="4" t="s">
        <v>5</v>
      </c>
    </row>
    <row r="5890" spans="1:162">
      <c r="A5890" t="n">
        <v>49792</v>
      </c>
      <c r="B5890" s="5" t="n">
        <v>1</v>
      </c>
    </row>
    <row r="5891" spans="1:162" s="3" customFormat="1" customHeight="0">
      <c r="A5891" s="3" t="s">
        <v>2</v>
      </c>
      <c r="B5891" s="3" t="s">
        <v>385</v>
      </c>
    </row>
    <row r="5892" spans="1:162">
      <c r="A5892" t="s">
        <v>4</v>
      </c>
      <c r="B5892" s="4" t="s">
        <v>5</v>
      </c>
      <c r="C5892" s="4" t="s">
        <v>10</v>
      </c>
      <c r="D5892" s="4" t="s">
        <v>10</v>
      </c>
      <c r="E5892" s="4" t="s">
        <v>9</v>
      </c>
      <c r="F5892" s="4" t="s">
        <v>6</v>
      </c>
      <c r="G5892" s="4" t="s">
        <v>8</v>
      </c>
      <c r="H5892" s="4" t="s">
        <v>10</v>
      </c>
      <c r="I5892" s="4" t="s">
        <v>10</v>
      </c>
      <c r="J5892" s="4" t="s">
        <v>9</v>
      </c>
      <c r="K5892" s="4" t="s">
        <v>6</v>
      </c>
      <c r="L5892" s="4" t="s">
        <v>8</v>
      </c>
      <c r="M5892" s="4" t="s">
        <v>10</v>
      </c>
      <c r="N5892" s="4" t="s">
        <v>10</v>
      </c>
      <c r="O5892" s="4" t="s">
        <v>9</v>
      </c>
      <c r="P5892" s="4" t="s">
        <v>6</v>
      </c>
      <c r="Q5892" s="4" t="s">
        <v>8</v>
      </c>
      <c r="R5892" s="4" t="s">
        <v>10</v>
      </c>
      <c r="S5892" s="4" t="s">
        <v>10</v>
      </c>
      <c r="T5892" s="4" t="s">
        <v>9</v>
      </c>
      <c r="U5892" s="4" t="s">
        <v>6</v>
      </c>
      <c r="V5892" s="4" t="s">
        <v>8</v>
      </c>
    </row>
    <row r="5893" spans="1:162">
      <c r="A5893" t="n">
        <v>49808</v>
      </c>
      <c r="B5893" s="89" t="n">
        <v>257</v>
      </c>
      <c r="C5893" s="7" t="n">
        <v>4</v>
      </c>
      <c r="D5893" s="7" t="n">
        <v>65533</v>
      </c>
      <c r="E5893" s="7" t="n">
        <v>12010</v>
      </c>
      <c r="F5893" s="7" t="s">
        <v>12</v>
      </c>
      <c r="G5893" s="7" t="n">
        <f t="normal" ca="1">32-LENB(INDIRECT(ADDRESS(5893,6)))</f>
        <v>0</v>
      </c>
      <c r="H5893" s="7" t="n">
        <v>4</v>
      </c>
      <c r="I5893" s="7" t="n">
        <v>65533</v>
      </c>
      <c r="J5893" s="7" t="n">
        <v>12105</v>
      </c>
      <c r="K5893" s="7" t="s">
        <v>12</v>
      </c>
      <c r="L5893" s="7" t="n">
        <f t="normal" ca="1">32-LENB(INDIRECT(ADDRESS(5893,11)))</f>
        <v>0</v>
      </c>
      <c r="M5893" s="7" t="n">
        <v>4</v>
      </c>
      <c r="N5893" s="7" t="n">
        <v>65533</v>
      </c>
      <c r="O5893" s="7" t="n">
        <v>12105</v>
      </c>
      <c r="P5893" s="7" t="s">
        <v>12</v>
      </c>
      <c r="Q5893" s="7" t="n">
        <f t="normal" ca="1">32-LENB(INDIRECT(ADDRESS(5893,16)))</f>
        <v>0</v>
      </c>
      <c r="R5893" s="7" t="n">
        <v>0</v>
      </c>
      <c r="S5893" s="7" t="n">
        <v>65533</v>
      </c>
      <c r="T5893" s="7" t="n">
        <v>0</v>
      </c>
      <c r="U5893" s="7" t="s">
        <v>12</v>
      </c>
      <c r="V5893" s="7" t="n">
        <f t="normal" ca="1">32-LENB(INDIRECT(ADDRESS(5893,21)))</f>
        <v>0</v>
      </c>
    </row>
    <row r="5894" spans="1:162">
      <c r="A5894" t="s">
        <v>4</v>
      </c>
      <c r="B5894" s="4" t="s">
        <v>5</v>
      </c>
    </row>
    <row r="5895" spans="1:162">
      <c r="A5895" t="n">
        <v>49968</v>
      </c>
      <c r="B5895" s="5" t="n">
        <v>1</v>
      </c>
    </row>
    <row r="5896" spans="1:162" s="3" customFormat="1" customHeight="0">
      <c r="A5896" s="3" t="s">
        <v>2</v>
      </c>
      <c r="B5896" s="3" t="s">
        <v>386</v>
      </c>
    </row>
    <row r="5897" spans="1:162">
      <c r="A5897" t="s">
        <v>4</v>
      </c>
      <c r="B5897" s="4" t="s">
        <v>5</v>
      </c>
      <c r="C5897" s="4" t="s">
        <v>10</v>
      </c>
      <c r="D5897" s="4" t="s">
        <v>10</v>
      </c>
      <c r="E5897" s="4" t="s">
        <v>9</v>
      </c>
      <c r="F5897" s="4" t="s">
        <v>6</v>
      </c>
      <c r="G5897" s="4" t="s">
        <v>8</v>
      </c>
      <c r="H5897" s="4" t="s">
        <v>10</v>
      </c>
      <c r="I5897" s="4" t="s">
        <v>10</v>
      </c>
      <c r="J5897" s="4" t="s">
        <v>9</v>
      </c>
      <c r="K5897" s="4" t="s">
        <v>6</v>
      </c>
      <c r="L5897" s="4" t="s">
        <v>8</v>
      </c>
    </row>
    <row r="5898" spans="1:162">
      <c r="A5898" t="n">
        <v>49984</v>
      </c>
      <c r="B5898" s="89" t="n">
        <v>257</v>
      </c>
      <c r="C5898" s="7" t="n">
        <v>4</v>
      </c>
      <c r="D5898" s="7" t="n">
        <v>65533</v>
      </c>
      <c r="E5898" s="7" t="n">
        <v>12105</v>
      </c>
      <c r="F5898" s="7" t="s">
        <v>12</v>
      </c>
      <c r="G5898" s="7" t="n">
        <f t="normal" ca="1">32-LENB(INDIRECT(ADDRESS(5898,6)))</f>
        <v>0</v>
      </c>
      <c r="H5898" s="7" t="n">
        <v>0</v>
      </c>
      <c r="I5898" s="7" t="n">
        <v>65533</v>
      </c>
      <c r="J5898" s="7" t="n">
        <v>0</v>
      </c>
      <c r="K5898" s="7" t="s">
        <v>12</v>
      </c>
      <c r="L5898" s="7" t="n">
        <f t="normal" ca="1">32-LENB(INDIRECT(ADDRESS(5898,11)))</f>
        <v>0</v>
      </c>
    </row>
    <row r="5899" spans="1:162">
      <c r="A5899" t="s">
        <v>4</v>
      </c>
      <c r="B5899" s="4" t="s">
        <v>5</v>
      </c>
    </row>
    <row r="5900" spans="1:162">
      <c r="A5900" t="n">
        <v>50064</v>
      </c>
      <c r="B5900" s="5" t="n">
        <v>1</v>
      </c>
    </row>
    <row r="5901" spans="1:162" s="3" customFormat="1" customHeight="0">
      <c r="A5901" s="3" t="s">
        <v>2</v>
      </c>
      <c r="B5901" s="3" t="s">
        <v>387</v>
      </c>
    </row>
    <row r="5902" spans="1:162">
      <c r="A5902" t="s">
        <v>4</v>
      </c>
      <c r="B5902" s="4" t="s">
        <v>5</v>
      </c>
      <c r="C5902" s="4" t="s">
        <v>10</v>
      </c>
      <c r="D5902" s="4" t="s">
        <v>10</v>
      </c>
      <c r="E5902" s="4" t="s">
        <v>9</v>
      </c>
      <c r="F5902" s="4" t="s">
        <v>6</v>
      </c>
      <c r="G5902" s="4" t="s">
        <v>8</v>
      </c>
      <c r="H5902" s="4" t="s">
        <v>10</v>
      </c>
      <c r="I5902" s="4" t="s">
        <v>10</v>
      </c>
      <c r="J5902" s="4" t="s">
        <v>9</v>
      </c>
      <c r="K5902" s="4" t="s">
        <v>6</v>
      </c>
      <c r="L5902" s="4" t="s">
        <v>8</v>
      </c>
    </row>
    <row r="5903" spans="1:162">
      <c r="A5903" t="n">
        <v>50080</v>
      </c>
      <c r="B5903" s="89" t="n">
        <v>257</v>
      </c>
      <c r="C5903" s="7" t="n">
        <v>4</v>
      </c>
      <c r="D5903" s="7" t="n">
        <v>65533</v>
      </c>
      <c r="E5903" s="7" t="n">
        <v>12105</v>
      </c>
      <c r="F5903" s="7" t="s">
        <v>12</v>
      </c>
      <c r="G5903" s="7" t="n">
        <f t="normal" ca="1">32-LENB(INDIRECT(ADDRESS(5903,6)))</f>
        <v>0</v>
      </c>
      <c r="H5903" s="7" t="n">
        <v>0</v>
      </c>
      <c r="I5903" s="7" t="n">
        <v>65533</v>
      </c>
      <c r="J5903" s="7" t="n">
        <v>0</v>
      </c>
      <c r="K5903" s="7" t="s">
        <v>12</v>
      </c>
      <c r="L5903" s="7" t="n">
        <f t="normal" ca="1">32-LENB(INDIRECT(ADDRESS(5903,11)))</f>
        <v>0</v>
      </c>
    </row>
    <row r="5904" spans="1:162">
      <c r="A5904" t="s">
        <v>4</v>
      </c>
      <c r="B5904" s="4" t="s">
        <v>5</v>
      </c>
    </row>
    <row r="5905" spans="1:17">
      <c r="A5905" t="n">
        <v>50160</v>
      </c>
      <c r="B5905" s="5" t="n">
        <v>1</v>
      </c>
    </row>
    <row r="5906" spans="1:17" s="3" customFormat="1" customHeight="0">
      <c r="A5906" s="3" t="s">
        <v>2</v>
      </c>
      <c r="B5906" s="3" t="s">
        <v>388</v>
      </c>
    </row>
    <row r="5907" spans="1:17">
      <c r="A5907" t="s">
        <v>4</v>
      </c>
      <c r="B5907" s="4" t="s">
        <v>5</v>
      </c>
      <c r="C5907" s="4" t="s">
        <v>10</v>
      </c>
      <c r="D5907" s="4" t="s">
        <v>10</v>
      </c>
      <c r="E5907" s="4" t="s">
        <v>9</v>
      </c>
      <c r="F5907" s="4" t="s">
        <v>6</v>
      </c>
      <c r="G5907" s="4" t="s">
        <v>8</v>
      </c>
      <c r="H5907" s="4" t="s">
        <v>10</v>
      </c>
      <c r="I5907" s="4" t="s">
        <v>10</v>
      </c>
      <c r="J5907" s="4" t="s">
        <v>9</v>
      </c>
      <c r="K5907" s="4" t="s">
        <v>6</v>
      </c>
      <c r="L5907" s="4" t="s">
        <v>8</v>
      </c>
      <c r="M5907" s="4" t="s">
        <v>10</v>
      </c>
      <c r="N5907" s="4" t="s">
        <v>10</v>
      </c>
      <c r="O5907" s="4" t="s">
        <v>9</v>
      </c>
      <c r="P5907" s="4" t="s">
        <v>6</v>
      </c>
      <c r="Q5907" s="4" t="s">
        <v>8</v>
      </c>
    </row>
    <row r="5908" spans="1:17">
      <c r="A5908" t="n">
        <v>50176</v>
      </c>
      <c r="B5908" s="89" t="n">
        <v>257</v>
      </c>
      <c r="C5908" s="7" t="n">
        <v>4</v>
      </c>
      <c r="D5908" s="7" t="n">
        <v>65533</v>
      </c>
      <c r="E5908" s="7" t="n">
        <v>12105</v>
      </c>
      <c r="F5908" s="7" t="s">
        <v>12</v>
      </c>
      <c r="G5908" s="7" t="n">
        <f t="normal" ca="1">32-LENB(INDIRECT(ADDRESS(5908,6)))</f>
        <v>0</v>
      </c>
      <c r="H5908" s="7" t="n">
        <v>4</v>
      </c>
      <c r="I5908" s="7" t="n">
        <v>65533</v>
      </c>
      <c r="J5908" s="7" t="n">
        <v>12105</v>
      </c>
      <c r="K5908" s="7" t="s">
        <v>12</v>
      </c>
      <c r="L5908" s="7" t="n">
        <f t="normal" ca="1">32-LENB(INDIRECT(ADDRESS(5908,11)))</f>
        <v>0</v>
      </c>
      <c r="M5908" s="7" t="n">
        <v>0</v>
      </c>
      <c r="N5908" s="7" t="n">
        <v>65533</v>
      </c>
      <c r="O5908" s="7" t="n">
        <v>0</v>
      </c>
      <c r="P5908" s="7" t="s">
        <v>12</v>
      </c>
      <c r="Q5908" s="7" t="n">
        <f t="normal" ca="1">32-LENB(INDIRECT(ADDRESS(5908,16)))</f>
        <v>0</v>
      </c>
    </row>
    <row r="5909" spans="1:17">
      <c r="A5909" t="s">
        <v>4</v>
      </c>
      <c r="B5909" s="4" t="s">
        <v>5</v>
      </c>
    </row>
    <row r="5910" spans="1:17">
      <c r="A5910" t="n">
        <v>50296</v>
      </c>
      <c r="B5910" s="5" t="n">
        <v>1</v>
      </c>
    </row>
    <row r="5911" spans="1:17" s="3" customFormat="1" customHeight="0">
      <c r="A5911" s="3" t="s">
        <v>2</v>
      </c>
      <c r="B5911" s="3" t="s">
        <v>389</v>
      </c>
    </row>
    <row r="5912" spans="1:17">
      <c r="A5912" t="s">
        <v>4</v>
      </c>
      <c r="B5912" s="4" t="s">
        <v>5</v>
      </c>
      <c r="C5912" s="4" t="s">
        <v>10</v>
      </c>
      <c r="D5912" s="4" t="s">
        <v>10</v>
      </c>
      <c r="E5912" s="4" t="s">
        <v>9</v>
      </c>
      <c r="F5912" s="4" t="s">
        <v>6</v>
      </c>
      <c r="G5912" s="4" t="s">
        <v>8</v>
      </c>
      <c r="H5912" s="4" t="s">
        <v>10</v>
      </c>
      <c r="I5912" s="4" t="s">
        <v>10</v>
      </c>
      <c r="J5912" s="4" t="s">
        <v>9</v>
      </c>
      <c r="K5912" s="4" t="s">
        <v>6</v>
      </c>
      <c r="L5912" s="4" t="s">
        <v>8</v>
      </c>
    </row>
    <row r="5913" spans="1:17">
      <c r="A5913" t="n">
        <v>50304</v>
      </c>
      <c r="B5913" s="89" t="n">
        <v>257</v>
      </c>
      <c r="C5913" s="7" t="n">
        <v>4</v>
      </c>
      <c r="D5913" s="7" t="n">
        <v>65533</v>
      </c>
      <c r="E5913" s="7" t="n">
        <v>12105</v>
      </c>
      <c r="F5913" s="7" t="s">
        <v>12</v>
      </c>
      <c r="G5913" s="7" t="n">
        <f t="normal" ca="1">32-LENB(INDIRECT(ADDRESS(5913,6)))</f>
        <v>0</v>
      </c>
      <c r="H5913" s="7" t="n">
        <v>0</v>
      </c>
      <c r="I5913" s="7" t="n">
        <v>65533</v>
      </c>
      <c r="J5913" s="7" t="n">
        <v>0</v>
      </c>
      <c r="K5913" s="7" t="s">
        <v>12</v>
      </c>
      <c r="L5913" s="7" t="n">
        <f t="normal" ca="1">32-LENB(INDIRECT(ADDRESS(5913,11)))</f>
        <v>0</v>
      </c>
    </row>
    <row r="5914" spans="1:17">
      <c r="A5914" t="s">
        <v>4</v>
      </c>
      <c r="B5914" s="4" t="s">
        <v>5</v>
      </c>
    </row>
    <row r="5915" spans="1:17">
      <c r="A5915" t="n">
        <v>50384</v>
      </c>
      <c r="B5915" s="5" t="n">
        <v>1</v>
      </c>
    </row>
  </sheetData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Qt Xlsx Library</dc:creator>
  <cp:lastModifiedBy>Qt Xlsx Library</cp:lastModifiedBy>
  <dcterms:created xsi:type="dcterms:W3CDTF">2025-09-06T21:46:53</dcterms:created>
  <dcterms:modified xsi:type="dcterms:W3CDTF">2025-09-06T21:46:53</dcterms:modified>
</cp:coreProperties>
</file>