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7F73"/>
      </patternFill>
    </fill>
    <fill>
      <patternFill patternType="solid">
        <fgColor rgb="FFFFE573"/>
      </patternFill>
    </fill>
    <fill>
      <patternFill patternType="solid">
        <fgColor rgb="FFFF9173"/>
      </patternFill>
    </fill>
    <fill>
      <patternFill patternType="solid">
        <fgColor rgb="FFFF7A73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B0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FF8F73"/>
      </patternFill>
    </fill>
    <fill>
      <patternFill patternType="solid">
        <fgColor rgb="FFB7F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E8FF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D773"/>
      </patternFill>
    </fill>
    <fill>
      <patternFill patternType="solid">
        <fgColor rgb="FFFFDC73"/>
      </patternFill>
    </fill>
    <fill>
      <patternFill patternType="solid">
        <fgColor rgb="FFC7FF73"/>
      </patternFill>
    </fill>
    <fill>
      <patternFill patternType="solid">
        <fgColor rgb="FFFFFD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373"/>
      </patternFill>
    </fill>
    <fill>
      <patternFill patternType="solid">
        <fgColor rgb="FF7CFF73"/>
      </patternFill>
    </fill>
    <fill>
      <patternFill patternType="solid">
        <fgColor rgb="FFFDFF73"/>
      </patternFill>
    </fill>
    <fill>
      <patternFill patternType="solid">
        <fgColor rgb="FFFFFF73"/>
      </patternFill>
    </fill>
    <fill>
      <patternFill patternType="solid">
        <fgColor rgb="FFFFA473"/>
      </patternFill>
    </fill>
    <fill>
      <patternFill patternType="solid">
        <fgColor rgb="FFFFDA73"/>
      </patternFill>
    </fill>
    <fill>
      <patternFill patternType="solid">
        <fgColor rgb="FFD0FF73"/>
      </patternFill>
    </fill>
    <fill>
      <patternFill patternType="solid">
        <fgColor rgb="FFFFCE73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FFB7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D7FF73"/>
      </patternFill>
    </fill>
    <fill>
      <patternFill patternType="solid">
        <fgColor rgb="FFECFF73"/>
      </patternFill>
    </fill>
    <fill>
      <patternFill patternType="solid">
        <fgColor rgb="FF83FF73"/>
      </patternFill>
    </fill>
    <fill>
      <patternFill patternType="solid">
        <fgColor rgb="FFD5FF73"/>
      </patternFill>
    </fill>
    <fill>
      <patternFill patternType="solid">
        <fgColor rgb="FF73FFC7"/>
      </patternFill>
    </fill>
    <fill>
      <patternFill patternType="solid">
        <fgColor rgb="FFEFFF73"/>
      </patternFill>
    </fill>
    <fill>
      <patternFill patternType="solid">
        <fgColor rgb="FFEAFF73"/>
      </patternFill>
    </fill>
    <fill>
      <patternFill patternType="solid">
        <fgColor rgb="FFFFB9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 applyAlignment="1">
      <alignment horizontal="center" vertical="center" wrapText="1"/>
    </xf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<sst xmlns="http://schemas.openxmlformats.org/spreadsheetml/2006/main" count="17866" uniqueCount="445">
  <si>
    <t>CS2</t>
  </si>
  <si>
    <t>r0920</t>
  </si>
  <si>
    <t>FUNCTION</t>
  </si>
  <si>
    <t/>
  </si>
  <si>
    <t>Location</t>
  </si>
  <si>
    <t>OP Code</t>
  </si>
  <si>
    <t>string</t>
  </si>
  <si>
    <t>br0900</t>
  </si>
  <si>
    <t>fill</t>
  </si>
  <si>
    <t>int</t>
  </si>
  <si>
    <t>short</t>
  </si>
  <si>
    <t>mon210</t>
  </si>
  <si>
    <t/>
  </si>
  <si>
    <t>byte</t>
  </si>
  <si>
    <t>bytearray</t>
  </si>
  <si>
    <t>mon234</t>
  </si>
  <si>
    <t>mon238</t>
  </si>
  <si>
    <t>mon103_c01</t>
  </si>
  <si>
    <t>mon233_c00</t>
  </si>
  <si>
    <t>mon159_c00</t>
  </si>
  <si>
    <t>mon139_c00</t>
  </si>
  <si>
    <t>br0910</t>
  </si>
  <si>
    <t>mon206</t>
  </si>
  <si>
    <t>mon234_c00</t>
  </si>
  <si>
    <t>npc389</t>
  </si>
  <si>
    <t>PreInit</t>
  </si>
  <si>
    <t>FC_Change_MapColor</t>
  </si>
  <si>
    <t>Init</t>
  </si>
  <si>
    <t>pointer</t>
  </si>
  <si>
    <t>float</t>
  </si>
  <si>
    <t>tbox00</t>
  </si>
  <si>
    <t>kbox00</t>
  </si>
  <si>
    <t>LP_kbox00</t>
  </si>
  <si>
    <t>healobject00</t>
  </si>
  <si>
    <t>LP_healobject</t>
  </si>
  <si>
    <t>Init_Replay</t>
  </si>
  <si>
    <t>Init_Replay</t>
  </si>
  <si>
    <t>__mmp__</t>
  </si>
  <si>
    <t>minimap_break</t>
  </si>
  <si>
    <t>yumir_entry</t>
  </si>
  <si>
    <t>map</t>
  </si>
  <si>
    <t>break_asiba01</t>
  </si>
  <si>
    <t>break_asiba02</t>
  </si>
  <si>
    <t>ck_obj01</t>
  </si>
  <si>
    <t>ck_obj02</t>
  </si>
  <si>
    <t>ck_obj03</t>
  </si>
  <si>
    <t>ck_obj04</t>
  </si>
  <si>
    <t>ck_obj05</t>
  </si>
  <si>
    <t>ck_obj06</t>
  </si>
  <si>
    <t>Reinit</t>
  </si>
  <si>
    <t>LP_kbox00_Get</t>
  </si>
  <si>
    <t>LP_kbox00</t>
  </si>
  <si>
    <t>dialog</t>
  </si>
  <si>
    <t>A spiritual presence is emanating from the chest.
Combatants: Laura, Fie
Monster Level: L99</t>
  </si>
  <si>
    <t>Start</t>
  </si>
  <si>
    <t>End</t>
  </si>
  <si>
    <t>Open the Trial Chest?</t>
  </si>
  <si>
    <t>Yes</t>
  </si>
  <si>
    <t>No</t>
  </si>
  <si>
    <t>open</t>
  </si>
  <si>
    <t>FC_Party_Face_Reset2</t>
  </si>
  <si>
    <t>FC_MapJumpState</t>
  </si>
  <si>
    <t>FC_MapJumpState2</t>
  </si>
  <si>
    <t xml:space="preserve">Laura may usually win against Fie in a swimming race,
but it's no contest when they're racing on land. After all,
Fie's always been fast on her Fiet. </t>
  </si>
  <si>
    <t>LP_kbox00_Get</t>
  </si>
  <si>
    <t>open_c</t>
  </si>
  <si>
    <t>Overcame the trial!</t>
  </si>
  <si>
    <t>Laura and Fie can now use Overdrive
when linked with one another.</t>
  </si>
  <si>
    <t>Laura and Fie can now use Overdrive II
when linked with one another.</t>
  </si>
  <si>
    <t>Laura and Fie's bond strengthened!</t>
  </si>
  <si>
    <t>HP and EP were fully restored!</t>
  </si>
  <si>
    <t>LP_healobject</t>
  </si>
  <si>
    <t>EV_healobject</t>
  </si>
  <si>
    <t>AV_00005</t>
  </si>
  <si>
    <t>AV_00005</t>
  </si>
  <si>
    <t>AV_00006</t>
  </si>
  <si>
    <t>AV_00006</t>
  </si>
  <si>
    <t>EV_00_03_00</t>
  </si>
  <si>
    <t>AniFieldAttack</t>
  </si>
  <si>
    <t>AniWait</t>
  </si>
  <si>
    <t>FC_Start_Party</t>
  </si>
  <si>
    <t>C_NPC052</t>
  </si>
  <si>
    <t>Celine</t>
  </si>
  <si>
    <t>C_MON206</t>
  </si>
  <si>
    <t>Magic Knight</t>
  </si>
  <si>
    <t>FC_chr_entry</t>
  </si>
  <si>
    <t>AniEv3010</t>
  </si>
  <si>
    <t>AniEvOdoroki</t>
  </si>
  <si>
    <t>AniEv8440</t>
  </si>
  <si>
    <t>AniEvAPL00a</t>
  </si>
  <si>
    <t>AniEvAPL00b</t>
  </si>
  <si>
    <t>AniEvAPL05</t>
  </si>
  <si>
    <t>AniEvAPL05c</t>
  </si>
  <si>
    <t>#E[C]#M_0</t>
  </si>
  <si>
    <t>#3K#FCould it be...?</t>
  </si>
  <si>
    <t>AniWait2</t>
  </si>
  <si>
    <t>#E[3]#M_9</t>
  </si>
  <si>
    <t>#2PI knew it! I've been here before.</t>
  </si>
  <si>
    <t>#E_2#M_9Master Ka-fai brought me here as part
of my training.</t>
  </si>
  <si>
    <t>#K#FThat's the name of your former instructor,
right?</t>
  </si>
  <si>
    <t>#E[1]#M_9</t>
  </si>
  <si>
    <t>#2PYeah. He was the founder of the Eight
Leaves One Blade school of swordsmanship
that I follow.</t>
  </si>
  <si>
    <t>His full name's Master Yun Ka-fai, though
most just know him as the Sword Hermit.</t>
  </si>
  <si>
    <t>I</t>
  </si>
  <si>
    <t>9</t>
  </si>
  <si>
    <t>#b</t>
  </si>
  <si>
    <t>0</t>
  </si>
  <si>
    <t>0J</t>
  </si>
  <si>
    <t>#1PMan, when was the last time I came here?
Must have been...I don't know, five years
ago.</t>
  </si>
  <si>
    <t>#E_0#M_9In fact, if I remember right, my hometown
of Ymir is only a few hours away.</t>
  </si>
  <si>
    <t>#E[1]#M_0</t>
  </si>
  <si>
    <t>#K#FOh, really? Well, that's convenient.</t>
  </si>
  <si>
    <t>#E_4#M_4Want to head there? We might be
able to get there by sundown.</t>
  </si>
  <si>
    <t>J</t>
  </si>
  <si>
    <t>#E_J#M_9</t>
  </si>
  <si>
    <t>If we hurry, yeah.</t>
  </si>
  <si>
    <t>#E[1]#M_0As soon as we get to Ymir, I want to try
and gather information on what's been
going on--</t>
  </si>
  <si>
    <t>C</t>
  </si>
  <si>
    <t>#E[C]#M_A</t>
  </si>
  <si>
    <t>#2PWhat was that...?</t>
  </si>
  <si>
    <t>ET_00_03_00_QUAKE</t>
  </si>
  <si>
    <t>#E_2#M_A</t>
  </si>
  <si>
    <t>#2PIt feels like it's coming closer!</t>
  </si>
  <si>
    <t>#2PIt couldn't be...!</t>
  </si>
  <si>
    <t>ET_00_03_00_QUAKE_2</t>
  </si>
  <si>
    <t>I_TVIS270</t>
  </si>
  <si>
    <t>#K#0T#FIt's a Magic Knight!</t>
  </si>
  <si>
    <t>#E_6#M_A</t>
  </si>
  <si>
    <t>#K#0T#FYou know what that thing is?!</t>
  </si>
  <si>
    <t>#E[7]#M_A</t>
  </si>
  <si>
    <t>#K#0T#FThey're magic golems made during the
Dark Ages...and they're incredibly strong!</t>
  </si>
  <si>
    <t>#E_6#M_ADamn it... What's one doing here?!</t>
  </si>
  <si>
    <t>#E[9]#M_A</t>
  </si>
  <si>
    <t>#KUgh... We need to get out of here!
Now!</t>
  </si>
  <si>
    <t>#E_2#M_AYou don't stand a chance against it
on your own!</t>
  </si>
  <si>
    <t>#4K...Maybe not.</t>
  </si>
  <si>
    <t>#4KBut that's not going to stop me from
trying.</t>
  </si>
  <si>
    <t>6</t>
  </si>
  <si>
    <t>A</t>
  </si>
  <si>
    <t>You idiot! You're still recovering!
You don't stand a chance!</t>
  </si>
  <si>
    <t>#1PWe'll see about that.</t>
  </si>
  <si>
    <t>#1PAll I know is that it's standing between
me and everyone I care about...</t>
  </si>
  <si>
    <t>#5S#1P...so if getting to them means taking this
thing on, so be it!</t>
  </si>
  <si>
    <t>Unbelievable...</t>
  </si>
  <si>
    <t>ET_00_03_00_QUAKE</t>
  </si>
  <si>
    <t>ET_00_03_00_QUAKE_2</t>
  </si>
  <si>
    <t>EV_00_03_01</t>
  </si>
  <si>
    <t>event/ev2ce004.eff</t>
  </si>
  <si>
    <t>event/ev2ce005.eff</t>
  </si>
  <si>
    <t>event/ev2ov000.eff</t>
  </si>
  <si>
    <t>event/ev2ov001.eff</t>
  </si>
  <si>
    <t>I_SVIS011</t>
  </si>
  <si>
    <t>I_SVIS012</t>
  </si>
  <si>
    <t>I_SVIS013</t>
  </si>
  <si>
    <t>I_SVIS014</t>
  </si>
  <si>
    <t>I_SVIS015</t>
  </si>
  <si>
    <t>I_SVIS016</t>
  </si>
  <si>
    <t>I_SVIS017</t>
  </si>
  <si>
    <t>I_SVIS018</t>
  </si>
  <si>
    <t>I_SVIS019</t>
  </si>
  <si>
    <t>I_SVIS020</t>
  </si>
  <si>
    <t>I_SVIS021</t>
  </si>
  <si>
    <t>I_SVIS022</t>
  </si>
  <si>
    <t>I_SVIS023</t>
  </si>
  <si>
    <t>I_TVIS000</t>
  </si>
  <si>
    <t>C_NPC050</t>
  </si>
  <si>
    <t>Toval</t>
  </si>
  <si>
    <t>C_NPC011</t>
  </si>
  <si>
    <t>Elise</t>
  </si>
  <si>
    <t>C_NPC012</t>
  </si>
  <si>
    <t>Princess Alfin</t>
  </si>
  <si>
    <t>Blond-Haired Man</t>
  </si>
  <si>
    <t>Black-Haired Girl</t>
  </si>
  <si>
    <t>Blond-Haired Girl</t>
  </si>
  <si>
    <t>AniEvAPL03</t>
  </si>
  <si>
    <t>AniEvAPL04</t>
  </si>
  <si>
    <t>AniEvAPL06</t>
  </si>
  <si>
    <t>AniEvAPL07</t>
  </si>
  <si>
    <t>AniEvAPL09</t>
  </si>
  <si>
    <t>AniEvAPL01</t>
  </si>
  <si>
    <t>AniEvDead</t>
  </si>
  <si>
    <t>AniEvDead1</t>
  </si>
  <si>
    <t>AniEv1640</t>
  </si>
  <si>
    <t>AniEv8465</t>
  </si>
  <si>
    <t>AniEv5660</t>
  </si>
  <si>
    <t>AniEvShagami</t>
  </si>
  <si>
    <t>AniEvAttachEquip</t>
  </si>
  <si>
    <t>8</t>
  </si>
  <si>
    <t>#E_8#M_A</t>
  </si>
  <si>
    <t>#KMy attacks are barely putting a dent
into it!</t>
  </si>
  <si>
    <t>#E[B]#M_0</t>
  </si>
  <si>
    <t>#K#500WUgh... *pant*...</t>
  </si>
  <si>
    <t>#E_8#M_A#500WWe're so close to Ymir, too...</t>
  </si>
  <si>
    <t>#E_E#M_A</t>
  </si>
  <si>
    <t>#KI told you this would happen!</t>
  </si>
  <si>
    <t>#K#5S#0TGet back!</t>
  </si>
  <si>
    <t>NODE_CENTER</t>
  </si>
  <si>
    <t>Aaah!</t>
  </si>
  <si>
    <t>#K#F#5SCeline!</t>
  </si>
  <si>
    <t>#E[B]#M[A]</t>
  </si>
  <si>
    <t>#2P...</t>
  </si>
  <si>
    <t>#4K#800W(I can't lose... Not here!)</t>
  </si>
  <si>
    <t>#E[E]#M[A]#800W(Not without seeing everyone again...)</t>
  </si>
  <si>
    <t>(Alisa!)</t>
  </si>
  <si>
    <t>(Laura!)</t>
  </si>
  <si>
    <t>(Emma!)</t>
  </si>
  <si>
    <t>(Fie!)</t>
  </si>
  <si>
    <t>(Millium!)</t>
  </si>
  <si>
    <t>(Elliot!)</t>
  </si>
  <si>
    <t>(Machias!)</t>
  </si>
  <si>
    <t>(Jusis!)</t>
  </si>
  <si>
    <t>(Gaius!)</t>
  </si>
  <si>
    <t>(Instructor!)</t>
  </si>
  <si>
    <t>(Towa!)</t>
  </si>
  <si>
    <t>(Crow!)</t>
  </si>
  <si>
    <t>(Elise!)</t>
  </si>
  <si>
    <t>Young Man's Voice</t>
  </si>
  <si>
    <t>#0T#5SNot today, buddy!</t>
  </si>
  <si>
    <t>#K#F#0TAre those arts?!</t>
  </si>
  <si>
    <t>#K#F#0TYeah! But where...?</t>
  </si>
  <si>
    <t>#E_2#M_0</t>
  </si>
  <si>
    <t>#5S#0TSee ya later! Cross Crusade!</t>
  </si>
  <si>
    <t>EV_break</t>
  </si>
  <si>
    <t>#K#800W*pant*...*pant*...</t>
  </si>
  <si>
    <t>#E_8#M_A#800WAre we...safe...?</t>
  </si>
  <si>
    <t>#K#800WWho did that...?</t>
  </si>
  <si>
    <t>Girl's Voice</t>
  </si>
  <si>
    <t>#0TRean!</t>
  </si>
  <si>
    <t>#2K#F#800W...!</t>
  </si>
  <si>
    <t>AniAttachEQU203</t>
  </si>
  <si>
    <t>#1PWhew... Made it without a second
to spare.</t>
  </si>
  <si>
    <t>#E_4#M_0Good to see you're still in one piece!</t>
  </si>
  <si>
    <t>#E[9]#M_4</t>
  </si>
  <si>
    <t>I'm so glad we hurried... I don't want
to even imagine what could have
happened if we weren't in time!</t>
  </si>
  <si>
    <t>#E_8#M_4You aren't hurt, are you?</t>
  </si>
  <si>
    <t>#4K#F#0T#800WYour Highness? And Toval...</t>
  </si>
  <si>
    <t>#E_8#M_9#800W...and...</t>
  </si>
  <si>
    <t>Rean! Stay right there!</t>
  </si>
  <si>
    <t>#E_8#M_0</t>
  </si>
  <si>
    <t>Please, tell me you're all right!</t>
  </si>
  <si>
    <t>#E[9]#M_0You look so exhausted...</t>
  </si>
  <si>
    <t>#K#0TWho's she?</t>
  </si>
  <si>
    <t>#E_F#M_0</t>
  </si>
  <si>
    <t>#3K#500WElise? It's really you...</t>
  </si>
  <si>
    <t>#3K#E[9]#M_9#500WHaha... I feel like I'm dreaming...</t>
  </si>
  <si>
    <t>#E[N]#M_9#500WI never would've expected you to come
all the way out here...</t>
  </si>
  <si>
    <t>Rean, please!</t>
  </si>
  <si>
    <t xml:space="preserve">#E[9]#M_0There's no need to speak right now.
Save your strength. </t>
  </si>
  <si>
    <t>#E_2#M_0We'll take you back to Ymir just as
soon as we've seen to your injuries!</t>
  </si>
  <si>
    <t>#E[N]#M_9</t>
  </si>
  <si>
    <t>#3K#300WI'm just...so glad you're...all right...</t>
  </si>
  <si>
    <t>#E[9]#M_0#200WBut how did...you know I was...here...?</t>
  </si>
  <si>
    <t>As my consciousness began to fade,
I heard a distinct voice resound at
the back of my mind.</t>
  </si>
  <si>
    <t>A voice with all the gravity of steel--
and yet a strange sense of familiarity.
Of warmth.</t>
  </si>
  <si>
    <t>And as I listened, I could feel myself being
beckoned towards the wheel of fortune.</t>
  </si>
  <si>
    <t>ed82_PRE</t>
  </si>
  <si>
    <t>Alfin</t>
  </si>
  <si>
    <t>QS_2301_03</t>
  </si>
  <si>
    <t>C_NPC389</t>
  </si>
  <si>
    <t>Armed Man</t>
  </si>
  <si>
    <t>C_NPC172</t>
  </si>
  <si>
    <t>Hibelle</t>
  </si>
  <si>
    <t>C_NPC174</t>
  </si>
  <si>
    <t>Klein</t>
  </si>
  <si>
    <t>QS2301_00</t>
  </si>
  <si>
    <t>AniEvTeburi</t>
  </si>
  <si>
    <t>AniEv3000</t>
  </si>
  <si>
    <t>AniEv3002</t>
  </si>
  <si>
    <t>AniEvBtlWait</t>
  </si>
  <si>
    <t>AniEvWalk</t>
  </si>
  <si>
    <t>AniEvBtlMove</t>
  </si>
  <si>
    <t>AniAttachEQU541</t>
  </si>
  <si>
    <t>AniAttachEQU153</t>
  </si>
  <si>
    <t>The Courageous departed for the Eisengard Range...</t>
  </si>
  <si>
    <t xml:space="preserve">And, being careful not to alert the armed group to their
approach, they safely landed at the rendezvous point. </t>
  </si>
  <si>
    <t>Voice</t>
  </si>
  <si>
    <t>#E_0#M_0</t>
  </si>
  <si>
    <t>#0THey, you made it!</t>
  </si>
  <si>
    <t>0[autoM0]</t>
  </si>
  <si>
    <t>#E_4#M_4</t>
  </si>
  <si>
    <t>#K#0TKlein...!</t>
  </si>
  <si>
    <t>#E_2#M_9</t>
  </si>
  <si>
    <t>#K#0THibelle...!</t>
  </si>
  <si>
    <t>FC_look_dir_Yes</t>
  </si>
  <si>
    <t>#E[5]#M_4</t>
  </si>
  <si>
    <t>#1PHaha! I was hoping that I'd get to see
you here, Elliot.</t>
  </si>
  <si>
    <t>#1PHaha. We've been waiting for you.</t>
  </si>
  <si>
    <t>#1PI'm happy to see you here, too, Laura...
Thank you for coming.</t>
  </si>
  <si>
    <t>#1PThanks for coming all this way here.
We really appreciate it.</t>
  </si>
  <si>
    <t>0[autoE0]</t>
  </si>
  <si>
    <t>#E_0#M_9</t>
  </si>
  <si>
    <t>#K#F#0TI'm happy to see you're both okay.</t>
  </si>
  <si>
    <t>#K#0T#FHave you been fighting by yourselves
all this time?</t>
  </si>
  <si>
    <t>#K#FYeah. We've been trying to do what we can
to support the other Thors students.</t>
  </si>
  <si>
    <t>#E_0We've been hearing a lot about what you've
all been up to on the Courageous, too.</t>
  </si>
  <si>
    <t>#K#FWe've been doing our best to stay up to 
date on how the war's going, and that's 
how we came to find out about this incident.</t>
  </si>
  <si>
    <t>#E_2#M_AAnyway, we can catch up later. Right now,
we'd better focus on the task at hand. 
You did come regarding our request, right?</t>
  </si>
  <si>
    <t>#K#F#0TWe certainly did.</t>
  </si>
  <si>
    <t>#K#0T#FAn airliner was hijacked, wasn't it?</t>
  </si>
  <si>
    <t>#E_IAnd you said it was hidden around here.</t>
  </si>
  <si>
    <t>#K#FThat's right. It's just over there.</t>
  </si>
  <si>
    <t>#K#0TSo that's the airliner... That model's used
in Roer, too.</t>
  </si>
  <si>
    <t>#K#0TThat's it, then.</t>
  </si>
  <si>
    <t>#E[3]#M_A</t>
  </si>
  <si>
    <t>#K#0TThe craggy terrain does make this
a pretty top-notch hiding place.</t>
  </si>
  <si>
    <t>#K#0T#FI'm guessing those two standing watch 
outside were involved in the hijacking?</t>
  </si>
  <si>
    <t>#E_EI can't help but feel like I've seen those
outfits somewhere before...</t>
  </si>
  <si>
    <t>#K#0TNow that you mention it...</t>
  </si>
  <si>
    <t>#K#0THmm...?</t>
  </si>
  <si>
    <t>#K#0TFrom what I gather, they're mercenaries
of some kind who were hiding among the
airliner's passengers.</t>
  </si>
  <si>
    <t>#E[3]#M_AOnce inside, they took control of the airliner
over the Nortia province, then threatened
the captain into landing here.</t>
  </si>
  <si>
    <t>#E_2They've got civilian hostages inside--nobles
included.</t>
  </si>
  <si>
    <t>#K#0TWhat are they after?</t>
  </si>
  <si>
    <t>#E[1]#M_A</t>
  </si>
  <si>
    <t>#K#0TIt's all but certain that ransom money
is their objective.</t>
  </si>
  <si>
    <t>#E_2The war's growing fiercer by the day, so
neither the Imperial Army nor the Noble 
Alliance forces have any spare manpower.</t>
  </si>
  <si>
    <t>My guess is that they're trying to take
advantage of that to make a profit.</t>
  </si>
  <si>
    <t>#K#0THow despicable. They should be ashamed of
themselves for trying to take advantage of
the misfortune of others.</t>
  </si>
  <si>
    <t>#K#0TUgh... What a group of shameless cowards.</t>
  </si>
  <si>
    <t>#KI'm really impressed how much you were
able to discover about them, though.</t>
  </si>
  <si>
    <t>#E_I#M_A</t>
  </si>
  <si>
    <t>#KDid someone from the RMP dish some
info or something?</t>
  </si>
  <si>
    <t>#E_0That rifle looks like their latest model,
so I'm guessing you ran into them.</t>
  </si>
  <si>
    <t>#KHaha. No point in hiding it, I guess. 
Yeah, you're right.</t>
  </si>
  <si>
    <t xml:space="preserve">#KWe're working alongside them at the
moment. </t>
  </si>
  <si>
    <t>#KWe ran into a squad of theirs not too
long ago and ended up swapping info.
Been working together ever since.</t>
  </si>
  <si>
    <t>#E_0That's when they let me borrow this
rifle, too.</t>
  </si>
  <si>
    <t>#KOh, right... It's kinda weird seeing you
with one, though.</t>
  </si>
  <si>
    <t>#KAnyway, getting back to the subject at
hand, neither army has the manpower
to do anything about this right now.</t>
  </si>
  <si>
    <t xml:space="preserve">#E_2So we were wondering if we might be able
to rescue the hostages ourselves. </t>
  </si>
  <si>
    <t>Gotta show that we're military students at
some point, right?</t>
  </si>
  <si>
    <t>#KThey've managed to avoid getting caught up
till now, so I imagine they're feeling fairly cocky
at this point. Enough to let their guard down.</t>
  </si>
  <si>
    <t>#E[1]So with your help, we might even be able to
capture them along with saving the hostages.</t>
  </si>
  <si>
    <t>#E_2#M_0So? Think you could lend us a hand?</t>
  </si>
  <si>
    <t>#KOf course.</t>
  </si>
  <si>
    <t>#2KThere are civilian lives at stake here. 
There's no way we could turn a blind eye.</t>
  </si>
  <si>
    <t>#E_0#M_4</t>
  </si>
  <si>
    <t>#2KKnowing what we do, I feel it's only right
that we assist you.</t>
  </si>
  <si>
    <t>#2KAhaha. Yeah, you're right.</t>
  </si>
  <si>
    <t>#2KYup. And we've come all this way--
might as well do what we can.</t>
  </si>
  <si>
    <t>#KThanks. This'll make things a lot easier
on our end.</t>
  </si>
  <si>
    <t>#E[1]#M_4</t>
  </si>
  <si>
    <t>#KHaha. We'll be counting on you.</t>
  </si>
  <si>
    <t>#E_2#M_4Right, our current plan was drawn
up based on the assumption that only
Hibelle and I would be participating.</t>
  </si>
  <si>
    <t>Now that we've got you and the
Courageous here, it could probably do with
a few modifications. You guys ready?</t>
  </si>
  <si>
    <t>Together, they set about devising a new operation to
capture the criminals and ensure the well-being of the
hostages.</t>
  </si>
  <si>
    <t>And once they'd finished fleshing out the details,
all that was left to be done was wait for the perfect
opportunity to begin.</t>
  </si>
  <si>
    <t>#3CQuest [Gone Air] started!#0C</t>
  </si>
  <si>
    <t>2[autoE2]</t>
  </si>
  <si>
    <t>*shiver* How long are we gonna have to
stay out here? I'm freezin' my butt off!</t>
  </si>
  <si>
    <t>You're telling me... Seems like the ransom
negotiations aren't really going anywhere,
either.</t>
  </si>
  <si>
    <t>And the orbal wave reception up here
is downright pitiful to top it all off.</t>
  </si>
  <si>
    <t>FC_look_dir_No</t>
  </si>
  <si>
    <t>What, you serious? Man, this sucks...</t>
  </si>
  <si>
    <t>Damn it... I wish we could've at least
stayed inside and watched over the
female hostages instead...</t>
  </si>
  <si>
    <t>Ah, well. I'm guessing we'll be moving
somewhere else before long. Then we--</t>
  </si>
  <si>
    <t>#0TSorry. That's not going to be happening.</t>
  </si>
  <si>
    <t>#K#0T#5S?!</t>
  </si>
  <si>
    <t>#K#F#0TWho're you?!</t>
  </si>
  <si>
    <t>#1K#FCommencing operation.</t>
  </si>
  <si>
    <t>#1K#FLet's take them out!</t>
  </si>
  <si>
    <t>QS_2301_03_2</t>
  </si>
  <si>
    <t>AniEv1565</t>
  </si>
  <si>
    <t>SubAttackEndEV</t>
  </si>
  <si>
    <t>#KThink we did that quietly enough to
not draw attention from inside.</t>
  </si>
  <si>
    <t>#E[3]#M_0</t>
  </si>
  <si>
    <t>#KYeah, looks like they're none the wiser.
And now I remember where I'd seen their
uniforms before, too.</t>
  </si>
  <si>
    <t>#2K#0TYeah. It's the same as what the jaeger
dropouts we encountered in Nord were
wearing.</t>
  </si>
  <si>
    <t>#2KIt's the same as what the jaeger dropouts
we encountered in Nord were wearing.</t>
  </si>
  <si>
    <t>#2KOh, I remember now! They said their name
was Bugbear, I believe?</t>
  </si>
  <si>
    <t>#E_I#M_0</t>
  </si>
  <si>
    <t>#2KI think they said that their name was
Bugbear.</t>
  </si>
  <si>
    <t>#2KOh, yeah. The ones Gideon hired.</t>
  </si>
  <si>
    <t>#2KYup. Like I said before, they're a buncha
random, wannabe jaegers.</t>
  </si>
  <si>
    <t>#2KYup. They like to call themselves a group
of mercenaries, but this seems to be all
of them.</t>
  </si>
  <si>
    <t>#E_J#M_0</t>
  </si>
  <si>
    <t>#2KWhat would Bugbear be doing here?</t>
  </si>
  <si>
    <t>#2KWait. You guys in Group A wrote in your
report that they were handed over to the
Republican Army, didn't you?</t>
  </si>
  <si>
    <t>#2KThis doesn't make any sense. They were
supposed to have been handed over to
the Republican Army...</t>
  </si>
  <si>
    <t>Klein's Voice</t>
  </si>
  <si>
    <t>#0TSo we're up against a group of jaeger
dropouts? Doesn't sound like this'll be
easy...</t>
  </si>
  <si>
    <t>#K#0THow'd things go on your end?</t>
  </si>
  <si>
    <t>#K#FVery well, indeed. We found a way to
infiltrate the liner while you were busy
fighting.</t>
  </si>
  <si>
    <t>#E_0#M_0And as soon as we're ready to start the
next part of our operation, we'll use that
route to sneak inside.</t>
  </si>
  <si>
    <t>#K#0TWith just the two of you?</t>
  </si>
  <si>
    <t>#E_8#M_4</t>
  </si>
  <si>
    <t>#K#FHaha. No worries! We'll be fine. Remember,
we're second years--it's about time we
start setting an example in combat anyway.</t>
  </si>
  <si>
    <t>#E[1]So, to confirm, we'll be acting as two groups,
and we'll be using the confusion to rescue
the hostages. Ready to begin?</t>
  </si>
  <si>
    <t>#K#0TReady as we'll ever be.</t>
  </si>
  <si>
    <t>#K#0TTotally!</t>
  </si>
  <si>
    <t>#E[3]#M_4</t>
  </si>
  <si>
    <t>#K#0TWe'll do our part to make this plan
a success.</t>
  </si>
  <si>
    <t>#K#0TWe'll start sneaking in through the
ship's hold, then.</t>
  </si>
  <si>
    <t>#E_2#M_4</t>
  </si>
  <si>
    <t>#K#FBest of luck, guys!</t>
  </si>
  <si>
    <t>SB_KIZUNA_LAURA_02</t>
  </si>
  <si>
    <t>C_PLY003_C10</t>
  </si>
  <si>
    <t>Laura</t>
  </si>
  <si>
    <t>AniEvWait</t>
  </si>
  <si>
    <t>Together, Rean and Laura climbed the Ymir mountain path,
their destination being the canyon above.</t>
  </si>
  <si>
    <t>Soon enough, they had arrived at the area where Rean once
trained under Master Ka-fai.</t>
  </si>
  <si>
    <t>#3K#0TWhew... I wasn't expecting the climb to be
quite so lengthy.</t>
  </si>
  <si>
    <t>#E_4#M_0Or that far, really. You conducted your
training a remarkable distance from Ymir
for one so young.</t>
  </si>
  <si>
    <t>#4K#0TYeah. We spent about a month living up
here away from civilization.</t>
  </si>
  <si>
    <t>#E[1]#M_9We trained almost every day, but even
when I wasn't training, he was teaching
me how to live side by side with nature.</t>
  </si>
  <si>
    <t>#E_8#M_9We had to catch our own food, secure a
place to sleep every night... Sometimes,
we'd even challenge monsters as practice.</t>
  </si>
  <si>
    <t>#3K#0TOh, my... That does sound rather harsh.
You were just a boy at the time of your
training, yes?</t>
  </si>
  <si>
    <t>#E[1]#M_4I can't fault it, however. The Arseid school
does have similar practices.</t>
  </si>
  <si>
    <t>#E_0#M_4Even when I was a child, I would often join
the students in training in the mountains.</t>
  </si>
  <si>
    <t>#E_8#M_9</t>
  </si>
  <si>
    <t>#4K#0THaha. I'm not surprised to hear the Arseid
school's training's right up there with the
Eight Leaves.</t>
  </si>
  <si>
    <t xml:space="preserve">#E[9]#M_9I made it through in one piece, but I was
completely exhausted by the end. </t>
  </si>
  <si>
    <t>#E_8#M_9Elise was really worried about me.
She wouldn't stop crying when I'd finally
come back home.</t>
  </si>
  <si>
    <t>#3K#0THeehee. That's not hard to picture.</t>
  </si>
  <si>
    <t>#E_4#M_4After taking a look at the scenery, there's
not a doubt in my mind that training here
would be a valuable exercise.</t>
  </si>
  <si>
    <t>#4K...Yeah, it certainly was.</t>
  </si>
  <si>
    <t>#E_0#M_9Standing up here and being surrounded by
nature serves as a reminder of just how
small and insignificant we really are.</t>
  </si>
  <si>
    <t>#3K...I suppose you could say the same about
our swords in this war.</t>
  </si>
  <si>
    <t>#E[C]#M[8]</t>
  </si>
  <si>
    <t>#4KEr, sorry, Laura. I'm not following.</t>
  </si>
  <si>
    <t>#K#0TNo matter how much its wielder trains,
realistically, a mere swordsman stands no
chance against a force of tanks or Soldats.</t>
  </si>
  <si>
    <t>That being the case, what significance do
swords even have in this war?</t>
  </si>
  <si>
    <t>#E_0#M_0I've been pondering this a lot lately, and
I still haven't reached an answer.</t>
  </si>
  <si>
    <t>#K#0TThat's a good question...</t>
  </si>
  <si>
    <t>#K#0TAnd yet when I look around at the vast
mountains surrounding us, I feel like I've
been liberated from those worries.</t>
  </si>
  <si>
    <t>#E[1]#M_0It wasn't just because she was a skilled
warrior that the Lance Maiden was able
to end the war of her time.</t>
  </si>
  <si>
    <t>#E_0#M_4That played a role, certainly, but she must
have possessed numerous other qualities
that contributed.</t>
  </si>
  <si>
    <t>#K#0TYeah, that's true.</t>
  </si>
  <si>
    <t>#E_0#M_9And in the same way, I'm sure there's a 
role that swords can play in ending this
war, too, even if they can't do it alone.</t>
  </si>
  <si>
    <t>#K#0THeehee. My thoughts exactly.</t>
  </si>
  <si>
    <t>#E_0#M_4We simply have to find it--and as a class,
I know we will.</t>
  </si>
  <si>
    <t>After talking for a while, they enjoyed a short mock battle
against one another before returning to Ymir.</t>
  </si>
  <si>
    <t>Your bond with Laura strengthened!</t>
  </si>
  <si>
    <t>EV_to_r0520</t>
  </si>
  <si>
    <t>FC_Reset_HorseRide</t>
  </si>
  <si>
    <t>Go to the Ymir Valley?</t>
  </si>
  <si>
    <t>r0520</t>
  </si>
  <si>
    <t>to_r0920</t>
  </si>
  <si>
    <t>_LP_kbox00_Get</t>
  </si>
  <si>
    <t>_EV_00_03_00</t>
  </si>
  <si>
    <t>_ET_00_03_00_QUAKE</t>
  </si>
  <si>
    <t>_ET_00_03_00_QUAKE_2</t>
  </si>
  <si>
    <t>_EV_00_03_01</t>
  </si>
  <si>
    <t>_QS_2301_03</t>
  </si>
  <si>
    <t>_SB_KIZUNA_LAURA_02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</si>
</sst>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81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94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7F73"/>
      </patternFill>
    </fill>
    <fill>
      <patternFill patternType="solid">
        <fgColor rgb="FFFFE573"/>
      </patternFill>
    </fill>
    <fill>
      <patternFill patternType="solid">
        <fgColor rgb="FFFF9173"/>
      </patternFill>
    </fill>
    <fill>
      <patternFill patternType="solid">
        <fgColor rgb="FFFF7A73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B0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FFBE73"/>
      </patternFill>
    </fill>
    <fill>
      <patternFill patternType="solid">
        <fgColor rgb="FFFF8F73"/>
      </patternFill>
    </fill>
    <fill>
      <patternFill patternType="solid">
        <fgColor rgb="FFB7FF73"/>
      </patternFill>
    </fill>
    <fill>
      <patternFill patternType="solid">
        <fgColor rgb="FFFFA273"/>
      </patternFill>
    </fill>
    <fill>
      <patternFill patternType="solid">
        <fgColor rgb="FFFF8673"/>
      </patternFill>
    </fill>
    <fill>
      <patternFill patternType="solid">
        <fgColor rgb="FFFFA673"/>
      </patternFill>
    </fill>
    <fill>
      <patternFill patternType="solid">
        <fgColor rgb="FF98FF73"/>
      </patternFill>
    </fill>
    <fill>
      <patternFill patternType="solid">
        <fgColor rgb="FFFFAD73"/>
      </patternFill>
    </fill>
    <fill>
      <patternFill patternType="solid">
        <fgColor rgb="FFFFAB73"/>
      </patternFill>
    </fill>
    <fill>
      <patternFill patternType="solid">
        <fgColor rgb="FFFFB473"/>
      </patternFill>
    </fill>
    <fill>
      <patternFill patternType="solid">
        <fgColor rgb="FFFF0000"/>
      </patternFill>
    </fill>
    <fill>
      <patternFill patternType="solid">
        <fgColor rgb="FFF6FF73"/>
      </patternFill>
    </fill>
    <fill>
      <patternFill patternType="solid">
        <fgColor rgb="FFFFB273"/>
      </patternFill>
    </fill>
    <fill>
      <patternFill patternType="solid">
        <fgColor rgb="FFFFFA73"/>
      </patternFill>
    </fill>
    <fill>
      <patternFill patternType="solid">
        <fgColor rgb="FFFF9D73"/>
      </patternFill>
    </fill>
    <fill>
      <patternFill patternType="solid">
        <fgColor rgb="FF91FF73"/>
      </patternFill>
    </fill>
    <fill>
      <patternFill patternType="solid">
        <fgColor rgb="FFFF8173"/>
      </patternFill>
    </fill>
    <fill>
      <patternFill patternType="solid">
        <fgColor rgb="FFFF9873"/>
      </patternFill>
    </fill>
    <fill>
      <patternFill patternType="solid">
        <fgColor rgb="FFE8FF73"/>
      </patternFill>
    </fill>
    <fill>
      <patternFill patternType="solid">
        <fgColor rgb="FFADFF73"/>
      </patternFill>
    </fill>
    <fill>
      <patternFill patternType="solid">
        <fgColor rgb="FFFF9673"/>
      </patternFill>
    </fill>
    <fill>
      <patternFill patternType="solid">
        <fgColor rgb="FFFFC073"/>
      </patternFill>
    </fill>
    <fill>
      <patternFill patternType="solid">
        <fgColor rgb="FFFFA973"/>
      </patternFill>
    </fill>
    <fill>
      <patternFill patternType="solid">
        <fgColor rgb="FFF8FF73"/>
      </patternFill>
    </fill>
    <fill>
      <patternFill patternType="solid">
        <fgColor rgb="FF94FF73"/>
      </patternFill>
    </fill>
    <fill>
      <patternFill patternType="solid">
        <fgColor rgb="FFFAFF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E3FF73"/>
      </patternFill>
    </fill>
    <fill>
      <patternFill patternType="solid">
        <fgColor rgb="FFFFDE73"/>
      </patternFill>
    </fill>
    <fill>
      <patternFill patternType="solid">
        <fgColor rgb="FFFFC773"/>
      </patternFill>
    </fill>
    <fill>
      <patternFill patternType="solid">
        <fgColor rgb="FFFFD773"/>
      </patternFill>
    </fill>
    <fill>
      <patternFill patternType="solid">
        <fgColor rgb="FFFFDC73"/>
      </patternFill>
    </fill>
    <fill>
      <patternFill patternType="solid">
        <fgColor rgb="FFC7FF73"/>
      </patternFill>
    </fill>
    <fill>
      <patternFill patternType="solid">
        <fgColor rgb="FFFFFD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BBFF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373"/>
      </patternFill>
    </fill>
    <fill>
      <patternFill patternType="solid">
        <fgColor rgb="FF7CFF73"/>
      </patternFill>
    </fill>
    <fill>
      <patternFill patternType="solid">
        <fgColor rgb="FFFDFF73"/>
      </patternFill>
    </fill>
    <fill>
      <patternFill patternType="solid">
        <fgColor rgb="FFFFFF73"/>
      </patternFill>
    </fill>
    <fill>
      <patternFill patternType="solid">
        <fgColor rgb="FFFFA473"/>
      </patternFill>
    </fill>
    <fill>
      <patternFill patternType="solid">
        <fgColor rgb="FFFFDA73"/>
      </patternFill>
    </fill>
    <fill>
      <patternFill patternType="solid">
        <fgColor rgb="FFD0FF73"/>
      </patternFill>
    </fill>
    <fill>
      <patternFill patternType="solid">
        <fgColor rgb="FFFFCE73"/>
      </patternFill>
    </fill>
    <fill>
      <patternFill patternType="solid">
        <fgColor rgb="FFDCFF73"/>
      </patternFill>
    </fill>
    <fill>
      <patternFill patternType="solid">
        <fgColor rgb="FFDAFF73"/>
      </patternFill>
    </fill>
    <fill>
      <patternFill patternType="solid">
        <fgColor rgb="FFFFB7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D7FF73"/>
      </patternFill>
    </fill>
    <fill>
      <patternFill patternType="solid">
        <fgColor rgb="FFECFF73"/>
      </patternFill>
    </fill>
    <fill>
      <patternFill patternType="solid">
        <fgColor rgb="FF83FF73"/>
      </patternFill>
    </fill>
    <fill>
      <patternFill patternType="solid">
        <fgColor rgb="FFD5FF73"/>
      </patternFill>
    </fill>
    <fill>
      <patternFill patternType="solid">
        <fgColor rgb="FF73FFC7"/>
      </patternFill>
    </fill>
    <fill>
      <patternFill patternType="solid">
        <fgColor rgb="FFEFFF73"/>
      </patternFill>
    </fill>
    <fill>
      <patternFill patternType="solid">
        <fgColor rgb="FFEAFF73"/>
      </patternFill>
    </fill>
    <fill>
      <patternFill patternType="solid">
        <fgColor rgb="FFFFB9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0" xfId="0" applyFill="1" applyAlignment="1">
      <alignment horizontal="center" vertical="center" wrapText="1"/>
    </xf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  <xf numFmtId="0" fontId="0" fillId="67" borderId="2" xfId="0" applyFill="1" applyBorder="1"/>
    <xf numFmtId="0" fontId="0" fillId="68" borderId="2" xfId="0" applyFill="1" applyBorder="1"/>
    <xf numFmtId="0" fontId="0" fillId="69" borderId="2" xfId="0" applyFill="1" applyBorder="1"/>
    <xf numFmtId="0" fontId="0" fillId="70" borderId="2" xfId="0" applyFill="1" applyBorder="1"/>
    <xf numFmtId="0" fontId="0" fillId="71" borderId="2" xfId="0" applyFill="1" applyBorder="1"/>
    <xf numFmtId="0" fontId="0" fillId="72" borderId="2" xfId="0" applyFill="1" applyBorder="1"/>
    <xf numFmtId="0" fontId="0" fillId="73" borderId="2" xfId="0" applyFill="1" applyBorder="1"/>
    <xf numFmtId="0" fontId="0" fillId="74" borderId="2" xfId="0" applyFill="1" applyBorder="1"/>
    <xf numFmtId="0" fontId="0" fillId="75" borderId="2" xfId="0" applyFill="1" applyBorder="1"/>
    <xf numFmtId="0" fontId="0" fillId="76" borderId="2" xfId="0" applyFill="1" applyBorder="1"/>
    <xf numFmtId="0" fontId="0" fillId="77" borderId="2" xfId="0" applyFill="1" applyBorder="1"/>
    <xf numFmtId="0" fontId="0" fillId="78" borderId="2" xfId="0" applyFill="1" applyBorder="1"/>
    <xf numFmtId="0" fontId="0" fillId="79" borderId="2" xfId="0" applyFill="1" applyBorder="1"/>
    <xf numFmtId="0" fontId="0" fillId="8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515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536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14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14</v>
      </c>
      <c r="AR8" s="4" t="s">
        <v>14</v>
      </c>
      <c r="AS8" s="4" t="s">
        <v>9</v>
      </c>
      <c r="AT8" s="4" t="s">
        <v>6</v>
      </c>
      <c r="AU8" s="4" t="s">
        <v>8</v>
      </c>
      <c r="AV8" s="4" t="s">
        <v>6</v>
      </c>
      <c r="AW8" s="4" t="s">
        <v>8</v>
      </c>
      <c r="AX8" s="4" t="s">
        <v>6</v>
      </c>
      <c r="AY8" s="4" t="s">
        <v>8</v>
      </c>
      <c r="AZ8" s="4" t="s">
        <v>6</v>
      </c>
      <c r="BA8" s="4" t="s">
        <v>8</v>
      </c>
      <c r="BB8" s="4" t="s">
        <v>6</v>
      </c>
      <c r="BC8" s="4" t="s">
        <v>8</v>
      </c>
      <c r="BD8" s="4" t="s">
        <v>6</v>
      </c>
      <c r="BE8" s="4" t="s">
        <v>8</v>
      </c>
      <c r="BF8" s="4" t="s">
        <v>6</v>
      </c>
      <c r="BG8" s="4" t="s">
        <v>8</v>
      </c>
      <c r="BH8" s="4" t="s">
        <v>6</v>
      </c>
      <c r="BI8" s="4" t="s">
        <v>8</v>
      </c>
      <c r="BJ8" s="4" t="s">
        <v>13</v>
      </c>
      <c r="BK8" s="4" t="s">
        <v>13</v>
      </c>
      <c r="BL8" s="4" t="s">
        <v>13</v>
      </c>
      <c r="BM8" s="4" t="s">
        <v>13</v>
      </c>
      <c r="BN8" s="4" t="s">
        <v>13</v>
      </c>
      <c r="BO8" s="4" t="s">
        <v>13</v>
      </c>
      <c r="BP8" s="4" t="s">
        <v>13</v>
      </c>
      <c r="BQ8" s="4" t="s">
        <v>13</v>
      </c>
      <c r="BR8" s="4" t="s">
        <v>14</v>
      </c>
      <c r="BS8" s="4" t="s">
        <v>14</v>
      </c>
      <c r="BT8" s="4" t="s">
        <v>14</v>
      </c>
      <c r="BU8" s="4" t="s">
        <v>14</v>
      </c>
      <c r="BV8" s="4" t="s">
        <v>14</v>
      </c>
      <c r="BW8" s="4" t="s">
        <v>14</v>
      </c>
      <c r="BX8" s="4" t="s">
        <v>14</v>
      </c>
      <c r="BY8" s="4" t="s">
        <v>14</v>
      </c>
      <c r="BZ8" s="4" t="s">
        <v>9</v>
      </c>
      <c r="CA8" s="4" t="s">
        <v>6</v>
      </c>
      <c r="CB8" s="4" t="s">
        <v>8</v>
      </c>
      <c r="CC8" s="4" t="s">
        <v>6</v>
      </c>
      <c r="CD8" s="4" t="s">
        <v>8</v>
      </c>
      <c r="CE8" s="4" t="s">
        <v>6</v>
      </c>
      <c r="CF8" s="4" t="s">
        <v>8</v>
      </c>
      <c r="CG8" s="4" t="s">
        <v>6</v>
      </c>
      <c r="CH8" s="4" t="s">
        <v>8</v>
      </c>
      <c r="CI8" s="4" t="s">
        <v>6</v>
      </c>
      <c r="CJ8" s="4" t="s">
        <v>8</v>
      </c>
      <c r="CK8" s="4" t="s">
        <v>6</v>
      </c>
      <c r="CL8" s="4" t="s">
        <v>8</v>
      </c>
      <c r="CM8" s="4" t="s">
        <v>6</v>
      </c>
      <c r="CN8" s="4" t="s">
        <v>8</v>
      </c>
      <c r="CO8" s="4" t="s">
        <v>6</v>
      </c>
      <c r="CP8" s="4" t="s">
        <v>8</v>
      </c>
      <c r="CQ8" s="4" t="s">
        <v>13</v>
      </c>
      <c r="CR8" s="4" t="s">
        <v>13</v>
      </c>
      <c r="CS8" s="4" t="s">
        <v>13</v>
      </c>
      <c r="CT8" s="4" t="s">
        <v>13</v>
      </c>
      <c r="CU8" s="4" t="s">
        <v>13</v>
      </c>
      <c r="CV8" s="4" t="s">
        <v>13</v>
      </c>
      <c r="CW8" s="4" t="s">
        <v>13</v>
      </c>
      <c r="CX8" s="4" t="s">
        <v>13</v>
      </c>
      <c r="CY8" s="4" t="s">
        <v>14</v>
      </c>
      <c r="CZ8" s="4" t="s">
        <v>14</v>
      </c>
      <c r="DA8" s="4" t="s">
        <v>14</v>
      </c>
      <c r="DB8" s="4" t="s">
        <v>14</v>
      </c>
      <c r="DC8" s="4" t="s">
        <v>14</v>
      </c>
      <c r="DD8" s="4" t="s">
        <v>14</v>
      </c>
      <c r="DE8" s="4" t="s">
        <v>14</v>
      </c>
      <c r="DF8" s="4" t="s">
        <v>14</v>
      </c>
      <c r="DG8" s="4" t="s">
        <v>9</v>
      </c>
      <c r="DH8" s="4" t="s">
        <v>6</v>
      </c>
      <c r="DI8" s="4" t="s">
        <v>8</v>
      </c>
      <c r="DJ8" s="4" t="s">
        <v>6</v>
      </c>
      <c r="DK8" s="4" t="s">
        <v>8</v>
      </c>
      <c r="DL8" s="4" t="s">
        <v>6</v>
      </c>
      <c r="DM8" s="4" t="s">
        <v>8</v>
      </c>
      <c r="DN8" s="4" t="s">
        <v>6</v>
      </c>
      <c r="DO8" s="4" t="s">
        <v>8</v>
      </c>
      <c r="DP8" s="4" t="s">
        <v>6</v>
      </c>
      <c r="DQ8" s="4" t="s">
        <v>8</v>
      </c>
      <c r="DR8" s="4" t="s">
        <v>6</v>
      </c>
      <c r="DS8" s="4" t="s">
        <v>8</v>
      </c>
      <c r="DT8" s="4" t="s">
        <v>6</v>
      </c>
      <c r="DU8" s="4" t="s">
        <v>8</v>
      </c>
      <c r="DV8" s="4" t="s">
        <v>6</v>
      </c>
      <c r="DW8" s="4" t="s">
        <v>8</v>
      </c>
      <c r="DX8" s="4" t="s">
        <v>13</v>
      </c>
      <c r="DY8" s="4" t="s">
        <v>13</v>
      </c>
      <c r="DZ8" s="4" t="s">
        <v>13</v>
      </c>
      <c r="EA8" s="4" t="s">
        <v>13</v>
      </c>
      <c r="EB8" s="4" t="s">
        <v>13</v>
      </c>
      <c r="EC8" s="4" t="s">
        <v>13</v>
      </c>
      <c r="ED8" s="4" t="s">
        <v>13</v>
      </c>
      <c r="EE8" s="4" t="s">
        <v>13</v>
      </c>
      <c r="EF8" s="4" t="s">
        <v>14</v>
      </c>
      <c r="EG8" s="4" t="s">
        <v>14</v>
      </c>
      <c r="EH8" s="4" t="s">
        <v>14</v>
      </c>
      <c r="EI8" s="4" t="s">
        <v>14</v>
      </c>
      <c r="EJ8" s="4" t="s">
        <v>14</v>
      </c>
      <c r="EK8" s="4" t="s">
        <v>14</v>
      </c>
      <c r="EL8" s="4" t="s">
        <v>14</v>
      </c>
      <c r="EM8" s="4" t="s">
        <v>14</v>
      </c>
      <c r="EN8" s="4" t="s">
        <v>9</v>
      </c>
      <c r="EO8" s="4" t="s">
        <v>6</v>
      </c>
      <c r="EP8" s="4" t="s">
        <v>8</v>
      </c>
      <c r="EQ8" s="4" t="s">
        <v>6</v>
      </c>
      <c r="ER8" s="4" t="s">
        <v>8</v>
      </c>
      <c r="ES8" s="4" t="s">
        <v>6</v>
      </c>
      <c r="ET8" s="4" t="s">
        <v>8</v>
      </c>
      <c r="EU8" s="4" t="s">
        <v>6</v>
      </c>
      <c r="EV8" s="4" t="s">
        <v>8</v>
      </c>
      <c r="EW8" s="4" t="s">
        <v>6</v>
      </c>
      <c r="EX8" s="4" t="s">
        <v>8</v>
      </c>
      <c r="EY8" s="4" t="s">
        <v>6</v>
      </c>
      <c r="EZ8" s="4" t="s">
        <v>8</v>
      </c>
      <c r="FA8" s="4" t="s">
        <v>6</v>
      </c>
      <c r="FB8" s="4" t="s">
        <v>8</v>
      </c>
      <c r="FC8" s="4" t="s">
        <v>6</v>
      </c>
      <c r="FD8" s="4" t="s">
        <v>8</v>
      </c>
      <c r="FE8" s="4" t="s">
        <v>13</v>
      </c>
      <c r="FF8" s="4" t="s">
        <v>13</v>
      </c>
      <c r="FG8" s="4" t="s">
        <v>13</v>
      </c>
      <c r="FH8" s="4" t="s">
        <v>13</v>
      </c>
      <c r="FI8" s="4" t="s">
        <v>13</v>
      </c>
      <c r="FJ8" s="4" t="s">
        <v>13</v>
      </c>
      <c r="FK8" s="4" t="s">
        <v>13</v>
      </c>
      <c r="FL8" s="4" t="s">
        <v>13</v>
      </c>
      <c r="FM8" s="4" t="s">
        <v>14</v>
      </c>
      <c r="FN8" s="4" t="s">
        <v>14</v>
      </c>
      <c r="FO8" s="4" t="s">
        <v>14</v>
      </c>
      <c r="FP8" s="4" t="s">
        <v>14</v>
      </c>
      <c r="FQ8" s="4" t="s">
        <v>14</v>
      </c>
      <c r="FR8" s="4" t="s">
        <v>14</v>
      </c>
      <c r="FS8" s="4" t="s">
        <v>14</v>
      </c>
      <c r="FT8" s="4" t="s">
        <v>14</v>
      </c>
      <c r="FU8" s="4" t="s">
        <v>9</v>
      </c>
      <c r="FV8" s="4" t="s">
        <v>6</v>
      </c>
      <c r="FW8" s="4" t="s">
        <v>8</v>
      </c>
      <c r="FX8" s="4" t="s">
        <v>6</v>
      </c>
      <c r="FY8" s="4" t="s">
        <v>8</v>
      </c>
      <c r="FZ8" s="4" t="s">
        <v>6</v>
      </c>
      <c r="GA8" s="4" t="s">
        <v>8</v>
      </c>
      <c r="GB8" s="4" t="s">
        <v>6</v>
      </c>
      <c r="GC8" s="4" t="s">
        <v>8</v>
      </c>
      <c r="GD8" s="4" t="s">
        <v>6</v>
      </c>
      <c r="GE8" s="4" t="s">
        <v>8</v>
      </c>
      <c r="GF8" s="4" t="s">
        <v>6</v>
      </c>
      <c r="GG8" s="4" t="s">
        <v>8</v>
      </c>
      <c r="GH8" s="4" t="s">
        <v>6</v>
      </c>
      <c r="GI8" s="4" t="s">
        <v>8</v>
      </c>
      <c r="GJ8" s="4" t="s">
        <v>6</v>
      </c>
      <c r="GK8" s="4" t="s">
        <v>8</v>
      </c>
      <c r="GL8" s="4" t="s">
        <v>13</v>
      </c>
      <c r="GM8" s="4" t="s">
        <v>13</v>
      </c>
      <c r="GN8" s="4" t="s">
        <v>13</v>
      </c>
      <c r="GO8" s="4" t="s">
        <v>13</v>
      </c>
      <c r="GP8" s="4" t="s">
        <v>13</v>
      </c>
      <c r="GQ8" s="4" t="s">
        <v>13</v>
      </c>
      <c r="GR8" s="4" t="s">
        <v>13</v>
      </c>
      <c r="GS8" s="4" t="s">
        <v>13</v>
      </c>
      <c r="GT8" s="4" t="s">
        <v>14</v>
      </c>
      <c r="GU8" s="4" t="s">
        <v>14</v>
      </c>
      <c r="GV8" s="4" t="s">
        <v>14</v>
      </c>
      <c r="GW8" s="4" t="s">
        <v>14</v>
      </c>
      <c r="GX8" s="4" t="s">
        <v>14</v>
      </c>
      <c r="GY8" s="4" t="s">
        <v>14</v>
      </c>
      <c r="GZ8" s="4" t="s">
        <v>14</v>
      </c>
      <c r="HA8" s="4" t="s">
        <v>14</v>
      </c>
      <c r="HB8" s="4" t="s">
        <v>9</v>
      </c>
      <c r="HC8" s="4" t="s">
        <v>6</v>
      </c>
      <c r="HD8" s="4" t="s">
        <v>8</v>
      </c>
      <c r="HE8" s="4" t="s">
        <v>6</v>
      </c>
      <c r="HF8" s="4" t="s">
        <v>8</v>
      </c>
      <c r="HG8" s="4" t="s">
        <v>6</v>
      </c>
      <c r="HH8" s="4" t="s">
        <v>8</v>
      </c>
      <c r="HI8" s="4" t="s">
        <v>6</v>
      </c>
      <c r="HJ8" s="4" t="s">
        <v>8</v>
      </c>
      <c r="HK8" s="4" t="s">
        <v>6</v>
      </c>
      <c r="HL8" s="4" t="s">
        <v>8</v>
      </c>
      <c r="HM8" s="4" t="s">
        <v>6</v>
      </c>
      <c r="HN8" s="4" t="s">
        <v>8</v>
      </c>
      <c r="HO8" s="4" t="s">
        <v>6</v>
      </c>
      <c r="HP8" s="4" t="s">
        <v>8</v>
      </c>
      <c r="HQ8" s="4" t="s">
        <v>6</v>
      </c>
      <c r="HR8" s="4" t="s">
        <v>8</v>
      </c>
      <c r="HS8" s="4" t="s">
        <v>13</v>
      </c>
      <c r="HT8" s="4" t="s">
        <v>13</v>
      </c>
      <c r="HU8" s="4" t="s">
        <v>13</v>
      </c>
      <c r="HV8" s="4" t="s">
        <v>13</v>
      </c>
      <c r="HW8" s="4" t="s">
        <v>13</v>
      </c>
      <c r="HX8" s="4" t="s">
        <v>13</v>
      </c>
      <c r="HY8" s="4" t="s">
        <v>13</v>
      </c>
      <c r="HZ8" s="4" t="s">
        <v>13</v>
      </c>
      <c r="IA8" s="4" t="s">
        <v>14</v>
      </c>
      <c r="IB8" s="4" t="s">
        <v>14</v>
      </c>
      <c r="IC8" s="4" t="s">
        <v>14</v>
      </c>
      <c r="ID8" s="4" t="s">
        <v>14</v>
      </c>
      <c r="IE8" s="4" t="s">
        <v>14</v>
      </c>
      <c r="IF8" s="4" t="s">
        <v>14</v>
      </c>
      <c r="IG8" s="4" t="s">
        <v>14</v>
      </c>
      <c r="IH8" s="4" t="s">
        <v>14</v>
      </c>
      <c r="II8" s="4" t="s">
        <v>14</v>
      </c>
      <c r="IJ8" s="4" t="s">
        <v>14</v>
      </c>
      <c r="IK8" s="4" t="s">
        <v>14</v>
      </c>
      <c r="IL8" s="4" t="s">
        <v>14</v>
      </c>
      <c r="IM8" s="4" t="s">
        <v>14</v>
      </c>
      <c r="IN8" s="4" t="s">
        <v>14</v>
      </c>
      <c r="IO8" s="4" t="s">
        <v>14</v>
      </c>
      <c r="IP8" s="4" t="s">
        <v>14</v>
      </c>
      <c r="IQ8" s="4" t="s">
        <v>14</v>
      </c>
      <c r="IR8" s="4" t="s">
        <v>14</v>
      </c>
      <c r="IS8" s="4" t="s">
        <v>14</v>
      </c>
      <c r="IT8" s="4" t="s">
        <v>14</v>
      </c>
      <c r="IU8" s="4" t="s">
        <v>14</v>
      </c>
      <c r="IV8" s="4" t="s">
        <v>14</v>
      </c>
      <c r="IW8" s="4" t="s">
        <v>14</v>
      </c>
      <c r="IX8" s="4" t="s">
        <v>14</v>
      </c>
      <c r="IY8" s="4" t="s">
        <v>14</v>
      </c>
      <c r="IZ8" s="4" t="s">
        <v>14</v>
      </c>
      <c r="JA8" s="4" t="s">
        <v>14</v>
      </c>
      <c r="JB8" s="4" t="s">
        <v>14</v>
      </c>
      <c r="JC8" s="4" t="s">
        <v>14</v>
      </c>
      <c r="JD8" s="4" t="s">
        <v>14</v>
      </c>
      <c r="JE8" s="4" t="s">
        <v>14</v>
      </c>
      <c r="JF8" s="4" t="s">
        <v>14</v>
      </c>
      <c r="JG8" s="4" t="s">
        <v>14</v>
      </c>
      <c r="JH8" s="4" t="s">
        <v>14</v>
      </c>
      <c r="JI8" s="4" t="s">
        <v>14</v>
      </c>
      <c r="JJ8" s="4" t="s">
        <v>14</v>
      </c>
    </row>
    <row r="9">
      <c r="A9" t="n">
        <v>540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0</v>
      </c>
      <c r="F9" s="7" t="n">
        <v>420</v>
      </c>
      <c r="G9" s="7" t="n">
        <v>423</v>
      </c>
      <c r="H9" s="7" t="n">
        <v>0</v>
      </c>
      <c r="I9" s="7" t="n">
        <v>0</v>
      </c>
      <c r="J9" s="7" t="n">
        <v>1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11</v>
      </c>
      <c r="P9" s="7" t="n">
        <f t="normal" ca="1">16-LENB(INDIRECT(ADDRESS(9,15)))</f>
        <v>0</v>
      </c>
      <c r="Q9" s="7" t="s">
        <v>11</v>
      </c>
      <c r="R9" s="7" t="n">
        <f t="normal" ca="1">16-LENB(INDIRECT(ADDRESS(9,17)))</f>
        <v>0</v>
      </c>
      <c r="S9" s="7" t="s">
        <v>11</v>
      </c>
      <c r="T9" s="7" t="n">
        <f t="normal" ca="1">16-LENB(INDIRECT(ADDRESS(9,19)))</f>
        <v>0</v>
      </c>
      <c r="U9" s="7" t="s">
        <v>11</v>
      </c>
      <c r="V9" s="7" t="n">
        <f t="normal" ca="1">16-LENB(INDIRECT(ADDRESS(9,21)))</f>
        <v>0</v>
      </c>
      <c r="W9" s="7" t="s">
        <v>11</v>
      </c>
      <c r="X9" s="7" t="n">
        <f t="normal" ca="1">16-LENB(INDIRECT(ADDRESS(9,23)))</f>
        <v>0</v>
      </c>
      <c r="Y9" s="7" t="s">
        <v>12</v>
      </c>
      <c r="Z9" s="7" t="n">
        <f t="normal" ca="1">16-LENB(INDIRECT(ADDRESS(9,25)))</f>
        <v>0</v>
      </c>
      <c r="AA9" s="7" t="s">
        <v>12</v>
      </c>
      <c r="AB9" s="7" t="n">
        <f t="normal" ca="1">16-LENB(INDIRECT(ADDRESS(9,27)))</f>
        <v>0</v>
      </c>
      <c r="AC9" s="7" t="n">
        <v>100</v>
      </c>
      <c r="AD9" s="7" t="n">
        <v>100</v>
      </c>
      <c r="AE9" s="7" t="n">
        <v>50</v>
      </c>
      <c r="AF9" s="7" t="n">
        <v>50</v>
      </c>
      <c r="AG9" s="7" t="n">
        <v>50</v>
      </c>
      <c r="AH9" s="7" t="n">
        <v>50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s">
        <v>15</v>
      </c>
      <c r="AU9" s="7" t="n">
        <f t="normal" ca="1">16-LENB(INDIRECT(ADDRESS(9,46)))</f>
        <v>0</v>
      </c>
      <c r="AV9" s="7" t="s">
        <v>15</v>
      </c>
      <c r="AW9" s="7" t="n">
        <f t="normal" ca="1">16-LENB(INDIRECT(ADDRESS(9,48)))</f>
        <v>0</v>
      </c>
      <c r="AX9" s="7" t="s">
        <v>12</v>
      </c>
      <c r="AY9" s="7" t="n">
        <f t="normal" ca="1">16-LENB(INDIRECT(ADDRESS(9,50)))</f>
        <v>0</v>
      </c>
      <c r="AZ9" s="7" t="s">
        <v>12</v>
      </c>
      <c r="BA9" s="7" t="n">
        <f t="normal" ca="1">16-LENB(INDIRECT(ADDRESS(9,52)))</f>
        <v>0</v>
      </c>
      <c r="BB9" s="7" t="s">
        <v>12</v>
      </c>
      <c r="BC9" s="7" t="n">
        <f t="normal" ca="1">16-LENB(INDIRECT(ADDRESS(9,54)))</f>
        <v>0</v>
      </c>
      <c r="BD9" s="7" t="s">
        <v>12</v>
      </c>
      <c r="BE9" s="7" t="n">
        <f t="normal" ca="1">16-LENB(INDIRECT(ADDRESS(9,56)))</f>
        <v>0</v>
      </c>
      <c r="BF9" s="7" t="s">
        <v>12</v>
      </c>
      <c r="BG9" s="7" t="n">
        <f t="normal" ca="1">16-LENB(INDIRECT(ADDRESS(9,58)))</f>
        <v>0</v>
      </c>
      <c r="BH9" s="7" t="s">
        <v>12</v>
      </c>
      <c r="BI9" s="7" t="n">
        <f t="normal" ca="1">16-LENB(INDIRECT(ADDRESS(9,60)))</f>
        <v>0</v>
      </c>
      <c r="BJ9" s="7" t="n">
        <v>100</v>
      </c>
      <c r="BK9" s="7" t="n">
        <v>50</v>
      </c>
      <c r="BL9" s="7" t="n">
        <v>0</v>
      </c>
      <c r="BM9" s="7" t="n">
        <v>0</v>
      </c>
      <c r="BN9" s="7" t="n">
        <v>0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s">
        <v>16</v>
      </c>
      <c r="CB9" s="7" t="n">
        <f t="normal" ca="1">16-LENB(INDIRECT(ADDRESS(9,79)))</f>
        <v>0</v>
      </c>
      <c r="CC9" s="7" t="s">
        <v>16</v>
      </c>
      <c r="CD9" s="7" t="n">
        <f t="normal" ca="1">16-LENB(INDIRECT(ADDRESS(9,81)))</f>
        <v>0</v>
      </c>
      <c r="CE9" s="7" t="s">
        <v>16</v>
      </c>
      <c r="CF9" s="7" t="n">
        <f t="normal" ca="1">16-LENB(INDIRECT(ADDRESS(9,83)))</f>
        <v>0</v>
      </c>
      <c r="CG9" s="7" t="s">
        <v>16</v>
      </c>
      <c r="CH9" s="7" t="n">
        <f t="normal" ca="1">16-LENB(INDIRECT(ADDRESS(9,85)))</f>
        <v>0</v>
      </c>
      <c r="CI9" s="7" t="s">
        <v>16</v>
      </c>
      <c r="CJ9" s="7" t="n">
        <f t="normal" ca="1">16-LENB(INDIRECT(ADDRESS(9,87)))</f>
        <v>0</v>
      </c>
      <c r="CK9" s="7" t="s">
        <v>16</v>
      </c>
      <c r="CL9" s="7" t="n">
        <f t="normal" ca="1">16-LENB(INDIRECT(ADDRESS(9,89)))</f>
        <v>0</v>
      </c>
      <c r="CM9" s="7" t="s">
        <v>12</v>
      </c>
      <c r="CN9" s="7" t="n">
        <f t="normal" ca="1">16-LENB(INDIRECT(ADDRESS(9,91)))</f>
        <v>0</v>
      </c>
      <c r="CO9" s="7" t="s">
        <v>12</v>
      </c>
      <c r="CP9" s="7" t="n">
        <f t="normal" ca="1">16-LENB(INDIRECT(ADDRESS(9,93)))</f>
        <v>0</v>
      </c>
      <c r="CQ9" s="7" t="n">
        <v>100</v>
      </c>
      <c r="CR9" s="7" t="n">
        <v>100</v>
      </c>
      <c r="CS9" s="7" t="n">
        <v>50</v>
      </c>
      <c r="CT9" s="7" t="n">
        <v>50</v>
      </c>
      <c r="CU9" s="7" t="n">
        <v>50</v>
      </c>
      <c r="CV9" s="7" t="n">
        <v>50</v>
      </c>
      <c r="CW9" s="7" t="n">
        <v>0</v>
      </c>
      <c r="CX9" s="7" t="n">
        <v>0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s">
        <v>17</v>
      </c>
      <c r="DI9" s="7" t="n">
        <f t="normal" ca="1">16-LENB(INDIRECT(ADDRESS(9,112)))</f>
        <v>0</v>
      </c>
      <c r="DJ9" s="7" t="s">
        <v>17</v>
      </c>
      <c r="DK9" s="7" t="n">
        <f t="normal" ca="1">16-LENB(INDIRECT(ADDRESS(9,114)))</f>
        <v>0</v>
      </c>
      <c r="DL9" s="7" t="s">
        <v>17</v>
      </c>
      <c r="DM9" s="7" t="n">
        <f t="normal" ca="1">16-LENB(INDIRECT(ADDRESS(9,116)))</f>
        <v>0</v>
      </c>
      <c r="DN9" s="7" t="s">
        <v>12</v>
      </c>
      <c r="DO9" s="7" t="n">
        <f t="normal" ca="1">16-LENB(INDIRECT(ADDRESS(9,118)))</f>
        <v>0</v>
      </c>
      <c r="DP9" s="7" t="s">
        <v>12</v>
      </c>
      <c r="DQ9" s="7" t="n">
        <f t="normal" ca="1">16-LENB(INDIRECT(ADDRESS(9,120)))</f>
        <v>0</v>
      </c>
      <c r="DR9" s="7" t="s">
        <v>12</v>
      </c>
      <c r="DS9" s="7" t="n">
        <f t="normal" ca="1">16-LENB(INDIRECT(ADDRESS(9,122)))</f>
        <v>0</v>
      </c>
      <c r="DT9" s="7" t="s">
        <v>12</v>
      </c>
      <c r="DU9" s="7" t="n">
        <f t="normal" ca="1">16-LENB(INDIRECT(ADDRESS(9,124)))</f>
        <v>0</v>
      </c>
      <c r="DV9" s="7" t="s">
        <v>12</v>
      </c>
      <c r="DW9" s="7" t="n">
        <f t="normal" ca="1">16-LENB(INDIRECT(ADDRESS(9,126)))</f>
        <v>0</v>
      </c>
      <c r="DX9" s="7" t="n">
        <v>100</v>
      </c>
      <c r="DY9" s="7" t="n">
        <v>50</v>
      </c>
      <c r="DZ9" s="7" t="n">
        <v>50</v>
      </c>
      <c r="EA9" s="7" t="n">
        <v>0</v>
      </c>
      <c r="EB9" s="7" t="n">
        <v>0</v>
      </c>
      <c r="EC9" s="7" t="n">
        <v>0</v>
      </c>
      <c r="ED9" s="7" t="n">
        <v>0</v>
      </c>
      <c r="EE9" s="7" t="n">
        <v>0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4</v>
      </c>
      <c r="EO9" s="7" t="s">
        <v>18</v>
      </c>
      <c r="EP9" s="7" t="n">
        <f t="normal" ca="1">16-LENB(INDIRECT(ADDRESS(9,145)))</f>
        <v>0</v>
      </c>
      <c r="EQ9" s="7" t="s">
        <v>18</v>
      </c>
      <c r="ER9" s="7" t="n">
        <f t="normal" ca="1">16-LENB(INDIRECT(ADDRESS(9,147)))</f>
        <v>0</v>
      </c>
      <c r="ES9" s="7" t="s">
        <v>18</v>
      </c>
      <c r="ET9" s="7" t="n">
        <f t="normal" ca="1">16-LENB(INDIRECT(ADDRESS(9,149)))</f>
        <v>0</v>
      </c>
      <c r="EU9" s="7" t="s">
        <v>18</v>
      </c>
      <c r="EV9" s="7" t="n">
        <f t="normal" ca="1">16-LENB(INDIRECT(ADDRESS(9,151)))</f>
        <v>0</v>
      </c>
      <c r="EW9" s="7" t="s">
        <v>18</v>
      </c>
      <c r="EX9" s="7" t="n">
        <f t="normal" ca="1">16-LENB(INDIRECT(ADDRESS(9,153)))</f>
        <v>0</v>
      </c>
      <c r="EY9" s="7" t="s">
        <v>18</v>
      </c>
      <c r="EZ9" s="7" t="n">
        <f t="normal" ca="1">16-LENB(INDIRECT(ADDRESS(9,155)))</f>
        <v>0</v>
      </c>
      <c r="FA9" s="7" t="s">
        <v>18</v>
      </c>
      <c r="FB9" s="7" t="n">
        <f t="normal" ca="1">16-LENB(INDIRECT(ADDRESS(9,157)))</f>
        <v>0</v>
      </c>
      <c r="FC9" s="7" t="s">
        <v>18</v>
      </c>
      <c r="FD9" s="7" t="n">
        <f t="normal" ca="1">16-LENB(INDIRECT(ADDRESS(9,159)))</f>
        <v>0</v>
      </c>
      <c r="FE9" s="7" t="n">
        <v>100</v>
      </c>
      <c r="FF9" s="7" t="n">
        <v>50</v>
      </c>
      <c r="FG9" s="7" t="n">
        <v>50</v>
      </c>
      <c r="FH9" s="7" t="n">
        <v>50</v>
      </c>
      <c r="FI9" s="7" t="n">
        <v>50</v>
      </c>
      <c r="FJ9" s="7" t="n">
        <v>50</v>
      </c>
      <c r="FK9" s="7" t="n">
        <v>50</v>
      </c>
      <c r="FL9" s="7" t="n">
        <v>50</v>
      </c>
      <c r="FM9" s="7" t="n">
        <v>0</v>
      </c>
      <c r="FN9" s="7" t="n">
        <v>0</v>
      </c>
      <c r="FO9" s="7" t="n">
        <v>0</v>
      </c>
      <c r="FP9" s="7" t="n">
        <v>0</v>
      </c>
      <c r="FQ9" s="7" t="n">
        <v>0</v>
      </c>
      <c r="FR9" s="7" t="n">
        <v>0</v>
      </c>
      <c r="FS9" s="7" t="n">
        <v>0</v>
      </c>
      <c r="FT9" s="7" t="n">
        <v>0</v>
      </c>
      <c r="FU9" s="7" t="n">
        <v>5</v>
      </c>
      <c r="FV9" s="7" t="s">
        <v>19</v>
      </c>
      <c r="FW9" s="7" t="n">
        <f t="normal" ca="1">16-LENB(INDIRECT(ADDRESS(9,178)))</f>
        <v>0</v>
      </c>
      <c r="FX9" s="7" t="s">
        <v>19</v>
      </c>
      <c r="FY9" s="7" t="n">
        <f t="normal" ca="1">16-LENB(INDIRECT(ADDRESS(9,180)))</f>
        <v>0</v>
      </c>
      <c r="FZ9" s="7" t="s">
        <v>19</v>
      </c>
      <c r="GA9" s="7" t="n">
        <f t="normal" ca="1">16-LENB(INDIRECT(ADDRESS(9,182)))</f>
        <v>0</v>
      </c>
      <c r="GB9" s="7" t="s">
        <v>18</v>
      </c>
      <c r="GC9" s="7" t="n">
        <f t="normal" ca="1">16-LENB(INDIRECT(ADDRESS(9,184)))</f>
        <v>0</v>
      </c>
      <c r="GD9" s="7" t="s">
        <v>18</v>
      </c>
      <c r="GE9" s="7" t="n">
        <f t="normal" ca="1">16-LENB(INDIRECT(ADDRESS(9,186)))</f>
        <v>0</v>
      </c>
      <c r="GF9" s="7" t="s">
        <v>12</v>
      </c>
      <c r="GG9" s="7" t="n">
        <f t="normal" ca="1">16-LENB(INDIRECT(ADDRESS(9,188)))</f>
        <v>0</v>
      </c>
      <c r="GH9" s="7" t="s">
        <v>12</v>
      </c>
      <c r="GI9" s="7" t="n">
        <f t="normal" ca="1">16-LENB(INDIRECT(ADDRESS(9,190)))</f>
        <v>0</v>
      </c>
      <c r="GJ9" s="7" t="s">
        <v>12</v>
      </c>
      <c r="GK9" s="7" t="n">
        <f t="normal" ca="1">16-LENB(INDIRECT(ADDRESS(9,192)))</f>
        <v>0</v>
      </c>
      <c r="GL9" s="7" t="n">
        <v>100</v>
      </c>
      <c r="GM9" s="7" t="n">
        <v>50</v>
      </c>
      <c r="GN9" s="7" t="n">
        <v>50</v>
      </c>
      <c r="GO9" s="7" t="n">
        <v>50</v>
      </c>
      <c r="GP9" s="7" t="n">
        <v>50</v>
      </c>
      <c r="GQ9" s="7" t="n">
        <v>0</v>
      </c>
      <c r="GR9" s="7" t="n">
        <v>0</v>
      </c>
      <c r="GS9" s="7" t="n">
        <v>0</v>
      </c>
      <c r="GT9" s="7" t="n">
        <v>0</v>
      </c>
      <c r="GU9" s="7" t="n">
        <v>0</v>
      </c>
      <c r="GV9" s="7" t="n">
        <v>0</v>
      </c>
      <c r="GW9" s="7" t="n">
        <v>0</v>
      </c>
      <c r="GX9" s="7" t="n">
        <v>0</v>
      </c>
      <c r="GY9" s="7" t="n">
        <v>0</v>
      </c>
      <c r="GZ9" s="7" t="n">
        <v>0</v>
      </c>
      <c r="HA9" s="7" t="n">
        <v>0</v>
      </c>
      <c r="HB9" s="7" t="n">
        <v>6</v>
      </c>
      <c r="HC9" s="7" t="s">
        <v>20</v>
      </c>
      <c r="HD9" s="7" t="n">
        <f t="normal" ca="1">16-LENB(INDIRECT(ADDRESS(9,211)))</f>
        <v>0</v>
      </c>
      <c r="HE9" s="7" t="s">
        <v>20</v>
      </c>
      <c r="HF9" s="7" t="n">
        <f t="normal" ca="1">16-LENB(INDIRECT(ADDRESS(9,213)))</f>
        <v>0</v>
      </c>
      <c r="HG9" s="7" t="s">
        <v>20</v>
      </c>
      <c r="HH9" s="7" t="n">
        <f t="normal" ca="1">16-LENB(INDIRECT(ADDRESS(9,215)))</f>
        <v>0</v>
      </c>
      <c r="HI9" s="7" t="s">
        <v>12</v>
      </c>
      <c r="HJ9" s="7" t="n">
        <f t="normal" ca="1">16-LENB(INDIRECT(ADDRESS(9,217)))</f>
        <v>0</v>
      </c>
      <c r="HK9" s="7" t="s">
        <v>12</v>
      </c>
      <c r="HL9" s="7" t="n">
        <f t="normal" ca="1">16-LENB(INDIRECT(ADDRESS(9,219)))</f>
        <v>0</v>
      </c>
      <c r="HM9" s="7" t="s">
        <v>12</v>
      </c>
      <c r="HN9" s="7" t="n">
        <f t="normal" ca="1">16-LENB(INDIRECT(ADDRESS(9,221)))</f>
        <v>0</v>
      </c>
      <c r="HO9" s="7" t="s">
        <v>12</v>
      </c>
      <c r="HP9" s="7" t="n">
        <f t="normal" ca="1">16-LENB(INDIRECT(ADDRESS(9,223)))</f>
        <v>0</v>
      </c>
      <c r="HQ9" s="7" t="s">
        <v>12</v>
      </c>
      <c r="HR9" s="7" t="n">
        <f t="normal" ca="1">16-LENB(INDIRECT(ADDRESS(9,225)))</f>
        <v>0</v>
      </c>
      <c r="HS9" s="7" t="n">
        <v>100</v>
      </c>
      <c r="HT9" s="7" t="n">
        <v>50</v>
      </c>
      <c r="HU9" s="7" t="n">
        <v>50</v>
      </c>
      <c r="HV9" s="7" t="n">
        <v>0</v>
      </c>
      <c r="HW9" s="7" t="n">
        <v>0</v>
      </c>
      <c r="HX9" s="7" t="n">
        <v>0</v>
      </c>
      <c r="HY9" s="7" t="n">
        <v>0</v>
      </c>
      <c r="HZ9" s="7" t="n">
        <v>0</v>
      </c>
      <c r="IA9" s="7" t="n">
        <v>0</v>
      </c>
      <c r="IB9" s="7" t="n">
        <v>0</v>
      </c>
      <c r="IC9" s="7" t="n">
        <v>0</v>
      </c>
      <c r="ID9" s="7" t="n">
        <v>0</v>
      </c>
      <c r="IE9" s="7" t="n">
        <v>0</v>
      </c>
      <c r="IF9" s="7" t="n">
        <v>0</v>
      </c>
      <c r="IG9" s="7" t="n">
        <v>0</v>
      </c>
      <c r="IH9" s="7" t="n">
        <v>0</v>
      </c>
      <c r="II9" s="7" t="n">
        <v>255</v>
      </c>
      <c r="IJ9" s="7" t="n">
        <v>255</v>
      </c>
      <c r="IK9" s="7" t="n">
        <v>255</v>
      </c>
      <c r="IL9" s="7" t="n">
        <v>255</v>
      </c>
      <c r="IM9" s="7" t="n">
        <v>0</v>
      </c>
      <c r="IN9" s="7" t="n">
        <v>0</v>
      </c>
      <c r="IO9" s="7" t="n">
        <v>0</v>
      </c>
      <c r="IP9" s="7" t="n">
        <v>0</v>
      </c>
      <c r="IQ9" s="7" t="n">
        <v>0</v>
      </c>
      <c r="IR9" s="7" t="n">
        <v>0</v>
      </c>
      <c r="IS9" s="7" t="n">
        <v>0</v>
      </c>
      <c r="IT9" s="7" t="n">
        <v>0</v>
      </c>
      <c r="IU9" s="7" t="n">
        <v>0</v>
      </c>
      <c r="IV9" s="7" t="n">
        <v>0</v>
      </c>
      <c r="IW9" s="7" t="n">
        <v>0</v>
      </c>
      <c r="IX9" s="7" t="n">
        <v>0</v>
      </c>
      <c r="IY9" s="7" t="n">
        <v>0</v>
      </c>
      <c r="IZ9" s="7" t="n">
        <v>0</v>
      </c>
      <c r="JA9" s="7" t="n">
        <v>0</v>
      </c>
      <c r="JB9" s="7" t="n">
        <v>0</v>
      </c>
      <c r="JC9" s="7" t="n">
        <v>0</v>
      </c>
      <c r="JD9" s="7" t="n">
        <v>0</v>
      </c>
      <c r="JE9" s="7" t="n">
        <v>0</v>
      </c>
      <c r="JF9" s="7" t="n">
        <v>0</v>
      </c>
      <c r="JG9" s="7" t="n">
        <v>0</v>
      </c>
      <c r="JH9" s="7" t="n">
        <v>0</v>
      </c>
      <c r="JI9" s="7" t="n">
        <v>0</v>
      </c>
      <c r="JJ9" s="7" t="n">
        <v>0</v>
      </c>
    </row>
    <row r="10">
      <c r="A10" t="s">
        <v>4</v>
      </c>
      <c r="B10" s="4" t="s">
        <v>5</v>
      </c>
    </row>
    <row r="11">
      <c r="A11" t="n">
        <v>1636</v>
      </c>
      <c r="B11" s="5" t="n">
        <v>1</v>
      </c>
    </row>
    <row r="12" s="3" customFormat="1" customHeight="0">
      <c r="A12" s="3" t="s">
        <v>2</v>
      </c>
      <c r="B12" s="3" t="s">
        <v>3</v>
      </c>
    </row>
    <row r="13">
      <c r="A13" t="s">
        <v>4</v>
      </c>
      <c r="B13" s="4" t="s">
        <v>5</v>
      </c>
      <c r="C13" s="4" t="s">
        <v>6</v>
      </c>
      <c r="D13" s="4" t="s">
        <v>8</v>
      </c>
      <c r="E13" s="4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9</v>
      </c>
      <c r="M13" s="4" t="s">
        <v>6</v>
      </c>
      <c r="N13" s="4" t="s">
        <v>8</v>
      </c>
      <c r="O13" s="4" t="s">
        <v>6</v>
      </c>
      <c r="P13" s="4" t="s">
        <v>8</v>
      </c>
      <c r="Q13" s="4" t="s">
        <v>6</v>
      </c>
      <c r="R13" s="4" t="s">
        <v>8</v>
      </c>
      <c r="S13" s="4" t="s">
        <v>6</v>
      </c>
      <c r="T13" s="4" t="s">
        <v>8</v>
      </c>
      <c r="U13" s="4" t="s">
        <v>6</v>
      </c>
      <c r="V13" s="4" t="s">
        <v>8</v>
      </c>
      <c r="W13" s="4" t="s">
        <v>6</v>
      </c>
      <c r="X13" s="4" t="s">
        <v>8</v>
      </c>
      <c r="Y13" s="4" t="s">
        <v>6</v>
      </c>
      <c r="Z13" s="4" t="s">
        <v>8</v>
      </c>
      <c r="AA13" s="4" t="s">
        <v>6</v>
      </c>
      <c r="AB13" s="4" t="s">
        <v>8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14</v>
      </c>
      <c r="AL13" s="4" t="s">
        <v>14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14</v>
      </c>
      <c r="AU13" s="4" t="s">
        <v>14</v>
      </c>
      <c r="AV13" s="4" t="s">
        <v>14</v>
      </c>
      <c r="AW13" s="4" t="s">
        <v>14</v>
      </c>
      <c r="AX13" s="4" t="s">
        <v>14</v>
      </c>
      <c r="AY13" s="4" t="s">
        <v>14</v>
      </c>
      <c r="AZ13" s="4" t="s">
        <v>14</v>
      </c>
      <c r="BA13" s="4" t="s">
        <v>14</v>
      </c>
      <c r="BB13" s="4" t="s">
        <v>14</v>
      </c>
      <c r="BC13" s="4" t="s">
        <v>14</v>
      </c>
      <c r="BD13" s="4" t="s">
        <v>14</v>
      </c>
      <c r="BE13" s="4" t="s">
        <v>14</v>
      </c>
      <c r="BF13" s="4" t="s">
        <v>14</v>
      </c>
      <c r="BG13" s="4" t="s">
        <v>14</v>
      </c>
      <c r="BH13" s="4" t="s">
        <v>14</v>
      </c>
      <c r="BI13" s="4" t="s">
        <v>14</v>
      </c>
      <c r="BJ13" s="4" t="s">
        <v>14</v>
      </c>
      <c r="BK13" s="4" t="s">
        <v>14</v>
      </c>
      <c r="BL13" s="4" t="s">
        <v>14</v>
      </c>
      <c r="BM13" s="4" t="s">
        <v>14</v>
      </c>
      <c r="BN13" s="4" t="s">
        <v>14</v>
      </c>
      <c r="BO13" s="4" t="s">
        <v>14</v>
      </c>
      <c r="BP13" s="4" t="s">
        <v>14</v>
      </c>
      <c r="BQ13" s="4" t="s">
        <v>14</v>
      </c>
      <c r="BR13" s="4" t="s">
        <v>14</v>
      </c>
      <c r="BS13" s="4" t="s">
        <v>14</v>
      </c>
      <c r="BT13" s="4" t="s">
        <v>14</v>
      </c>
    </row>
    <row r="14">
      <c r="A14" t="n">
        <v>1640</v>
      </c>
      <c r="B14" s="6" t="n">
        <v>256</v>
      </c>
      <c r="C14" s="7" t="s">
        <v>21</v>
      </c>
      <c r="D14" s="7" t="n">
        <f t="normal" ca="1">16-LENB(INDIRECT(ADDRESS(14,3)))</f>
        <v>0</v>
      </c>
      <c r="E14" s="7" t="n">
        <v>33620068</v>
      </c>
      <c r="F14" s="7" t="n">
        <v>562</v>
      </c>
      <c r="G14" s="7" t="n">
        <v>562</v>
      </c>
      <c r="H14" s="7" t="n">
        <v>0</v>
      </c>
      <c r="I14" s="7" t="n">
        <v>0</v>
      </c>
      <c r="J14" s="7" t="n">
        <v>1</v>
      </c>
      <c r="K14" s="7" t="n">
        <v>0</v>
      </c>
      <c r="L14" s="7" t="n">
        <v>0</v>
      </c>
      <c r="M14" s="7" t="s">
        <v>22</v>
      </c>
      <c r="N14" s="7" t="n">
        <f t="normal" ca="1">16-LENB(INDIRECT(ADDRESS(14,13)))</f>
        <v>0</v>
      </c>
      <c r="O14" s="7" t="s">
        <v>12</v>
      </c>
      <c r="P14" s="7" t="n">
        <f t="normal" ca="1">16-LENB(INDIRECT(ADDRESS(14,15)))</f>
        <v>0</v>
      </c>
      <c r="Q14" s="7" t="s">
        <v>12</v>
      </c>
      <c r="R14" s="7" t="n">
        <f t="normal" ca="1">16-LENB(INDIRECT(ADDRESS(14,17)))</f>
        <v>0</v>
      </c>
      <c r="S14" s="7" t="s">
        <v>12</v>
      </c>
      <c r="T14" s="7" t="n">
        <f t="normal" ca="1">16-LENB(INDIRECT(ADDRESS(14,19)))</f>
        <v>0</v>
      </c>
      <c r="U14" s="7" t="s">
        <v>12</v>
      </c>
      <c r="V14" s="7" t="n">
        <f t="normal" ca="1">16-LENB(INDIRECT(ADDRESS(14,21)))</f>
        <v>0</v>
      </c>
      <c r="W14" s="7" t="s">
        <v>12</v>
      </c>
      <c r="X14" s="7" t="n">
        <f t="normal" ca="1">16-LENB(INDIRECT(ADDRESS(14,23)))</f>
        <v>0</v>
      </c>
      <c r="Y14" s="7" t="s">
        <v>12</v>
      </c>
      <c r="Z14" s="7" t="n">
        <f t="normal" ca="1">16-LENB(INDIRECT(ADDRESS(14,25)))</f>
        <v>0</v>
      </c>
      <c r="AA14" s="7" t="s">
        <v>12</v>
      </c>
      <c r="AB14" s="7" t="n">
        <f t="normal" ca="1">16-LENB(INDIRECT(ADDRESS(14,27)))</f>
        <v>0</v>
      </c>
      <c r="AC14" s="7" t="n">
        <v>100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255</v>
      </c>
      <c r="AT14" s="7" t="n">
        <v>255</v>
      </c>
      <c r="AU14" s="7" t="n">
        <v>255</v>
      </c>
      <c r="AV14" s="7" t="n">
        <v>255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</row>
    <row r="15">
      <c r="A15" t="s">
        <v>4</v>
      </c>
      <c r="B15" s="4" t="s">
        <v>5</v>
      </c>
    </row>
    <row r="16">
      <c r="A16" t="n">
        <v>1848</v>
      </c>
      <c r="B16" s="5" t="n">
        <v>1</v>
      </c>
    </row>
    <row r="17" spans="1:270" s="3" customFormat="1" customHeight="0">
      <c r="A17" s="3" t="s">
        <v>2</v>
      </c>
      <c r="B17" s="3" t="s">
        <v>3</v>
      </c>
    </row>
    <row r="18" spans="1:270">
      <c r="A18" t="s">
        <v>4</v>
      </c>
      <c r="B18" s="4" t="s">
        <v>5</v>
      </c>
      <c r="C18" s="4" t="s">
        <v>6</v>
      </c>
      <c r="D18" s="4" t="s">
        <v>8</v>
      </c>
      <c r="E18" s="4" t="s">
        <v>9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9</v>
      </c>
      <c r="M18" s="4" t="s">
        <v>6</v>
      </c>
      <c r="N18" s="4" t="s">
        <v>8</v>
      </c>
      <c r="O18" s="4" t="s">
        <v>6</v>
      </c>
      <c r="P18" s="4" t="s">
        <v>8</v>
      </c>
      <c r="Q18" s="4" t="s">
        <v>6</v>
      </c>
      <c r="R18" s="4" t="s">
        <v>8</v>
      </c>
      <c r="S18" s="4" t="s">
        <v>6</v>
      </c>
      <c r="T18" s="4" t="s">
        <v>8</v>
      </c>
      <c r="U18" s="4" t="s">
        <v>6</v>
      </c>
      <c r="V18" s="4" t="s">
        <v>8</v>
      </c>
      <c r="W18" s="4" t="s">
        <v>6</v>
      </c>
      <c r="X18" s="4" t="s">
        <v>8</v>
      </c>
      <c r="Y18" s="4" t="s">
        <v>6</v>
      </c>
      <c r="Z18" s="4" t="s">
        <v>8</v>
      </c>
      <c r="AA18" s="4" t="s">
        <v>6</v>
      </c>
      <c r="AB18" s="4" t="s">
        <v>8</v>
      </c>
      <c r="AC18" s="4" t="s">
        <v>13</v>
      </c>
      <c r="AD18" s="4" t="s">
        <v>13</v>
      </c>
      <c r="AE18" s="4" t="s">
        <v>13</v>
      </c>
      <c r="AF18" s="4" t="s">
        <v>13</v>
      </c>
      <c r="AG18" s="4" t="s">
        <v>13</v>
      </c>
      <c r="AH18" s="4" t="s">
        <v>13</v>
      </c>
      <c r="AI18" s="4" t="s">
        <v>13</v>
      </c>
      <c r="AJ18" s="4" t="s">
        <v>13</v>
      </c>
      <c r="AK18" s="4" t="s">
        <v>14</v>
      </c>
      <c r="AL18" s="4" t="s">
        <v>14</v>
      </c>
      <c r="AM18" s="4" t="s">
        <v>14</v>
      </c>
      <c r="AN18" s="4" t="s">
        <v>14</v>
      </c>
      <c r="AO18" s="4" t="s">
        <v>14</v>
      </c>
      <c r="AP18" s="4" t="s">
        <v>14</v>
      </c>
      <c r="AQ18" s="4" t="s">
        <v>14</v>
      </c>
      <c r="AR18" s="4" t="s">
        <v>14</v>
      </c>
      <c r="AS18" s="4" t="s">
        <v>14</v>
      </c>
      <c r="AT18" s="4" t="s">
        <v>14</v>
      </c>
      <c r="AU18" s="4" t="s">
        <v>14</v>
      </c>
      <c r="AV18" s="4" t="s">
        <v>14</v>
      </c>
      <c r="AW18" s="4" t="s">
        <v>14</v>
      </c>
      <c r="AX18" s="4" t="s">
        <v>14</v>
      </c>
      <c r="AY18" s="4" t="s">
        <v>14</v>
      </c>
      <c r="AZ18" s="4" t="s">
        <v>14</v>
      </c>
      <c r="BA18" s="4" t="s">
        <v>14</v>
      </c>
      <c r="BB18" s="4" t="s">
        <v>14</v>
      </c>
      <c r="BC18" s="4" t="s">
        <v>14</v>
      </c>
      <c r="BD18" s="4" t="s">
        <v>14</v>
      </c>
      <c r="BE18" s="4" t="s">
        <v>14</v>
      </c>
      <c r="BF18" s="4" t="s">
        <v>14</v>
      </c>
      <c r="BG18" s="4" t="s">
        <v>14</v>
      </c>
      <c r="BH18" s="4" t="s">
        <v>14</v>
      </c>
      <c r="BI18" s="4" t="s">
        <v>14</v>
      </c>
      <c r="BJ18" s="4" t="s">
        <v>14</v>
      </c>
      <c r="BK18" s="4" t="s">
        <v>14</v>
      </c>
      <c r="BL18" s="4" t="s">
        <v>14</v>
      </c>
      <c r="BM18" s="4" t="s">
        <v>14</v>
      </c>
      <c r="BN18" s="4" t="s">
        <v>14</v>
      </c>
      <c r="BO18" s="4" t="s">
        <v>14</v>
      </c>
      <c r="BP18" s="4" t="s">
        <v>14</v>
      </c>
      <c r="BQ18" s="4" t="s">
        <v>14</v>
      </c>
      <c r="BR18" s="4" t="s">
        <v>14</v>
      </c>
      <c r="BS18" s="4" t="s">
        <v>14</v>
      </c>
      <c r="BT18" s="4" t="s">
        <v>14</v>
      </c>
    </row>
    <row r="19" spans="1:270">
      <c r="A19" t="n">
        <v>1852</v>
      </c>
      <c r="B19" s="6" t="n">
        <v>256</v>
      </c>
      <c r="C19" s="7" t="s">
        <v>21</v>
      </c>
      <c r="D19" s="7" t="n">
        <f t="normal" ca="1">16-LENB(INDIRECT(ADDRESS(19,3)))</f>
        <v>0</v>
      </c>
      <c r="E19" s="7" t="n">
        <v>85</v>
      </c>
      <c r="F19" s="7" t="n">
        <v>443</v>
      </c>
      <c r="G19" s="7" t="n">
        <v>423</v>
      </c>
      <c r="H19" s="7" t="n">
        <v>0</v>
      </c>
      <c r="I19" s="7" t="n">
        <v>0</v>
      </c>
      <c r="J19" s="7" t="n">
        <v>1</v>
      </c>
      <c r="K19" s="7" t="n">
        <v>0</v>
      </c>
      <c r="L19" s="7" t="n">
        <v>0</v>
      </c>
      <c r="M19" s="7" t="s">
        <v>23</v>
      </c>
      <c r="N19" s="7" t="n">
        <f t="normal" ca="1">16-LENB(INDIRECT(ADDRESS(19,13)))</f>
        <v>0</v>
      </c>
      <c r="O19" s="7" t="s">
        <v>12</v>
      </c>
      <c r="P19" s="7" t="n">
        <f t="normal" ca="1">16-LENB(INDIRECT(ADDRESS(19,15)))</f>
        <v>0</v>
      </c>
      <c r="Q19" s="7" t="s">
        <v>12</v>
      </c>
      <c r="R19" s="7" t="n">
        <f t="normal" ca="1">16-LENB(INDIRECT(ADDRESS(19,17)))</f>
        <v>0</v>
      </c>
      <c r="S19" s="7" t="s">
        <v>12</v>
      </c>
      <c r="T19" s="7" t="n">
        <f t="normal" ca="1">16-LENB(INDIRECT(ADDRESS(19,19)))</f>
        <v>0</v>
      </c>
      <c r="U19" s="7" t="s">
        <v>12</v>
      </c>
      <c r="V19" s="7" t="n">
        <f t="normal" ca="1">16-LENB(INDIRECT(ADDRESS(19,21)))</f>
        <v>0</v>
      </c>
      <c r="W19" s="7" t="s">
        <v>12</v>
      </c>
      <c r="X19" s="7" t="n">
        <f t="normal" ca="1">16-LENB(INDIRECT(ADDRESS(19,23)))</f>
        <v>0</v>
      </c>
      <c r="Y19" s="7" t="s">
        <v>12</v>
      </c>
      <c r="Z19" s="7" t="n">
        <f t="normal" ca="1">16-LENB(INDIRECT(ADDRESS(19,25)))</f>
        <v>0</v>
      </c>
      <c r="AA19" s="7" t="s">
        <v>12</v>
      </c>
      <c r="AB19" s="7" t="n">
        <f t="normal" ca="1">16-LENB(INDIRECT(ADDRESS(19,27)))</f>
        <v>0</v>
      </c>
      <c r="AC19" s="7" t="n">
        <v>100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255</v>
      </c>
      <c r="AT19" s="7" t="n">
        <v>255</v>
      </c>
      <c r="AU19" s="7" t="n">
        <v>255</v>
      </c>
      <c r="AV19" s="7" t="n">
        <v>255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L19" s="7" t="n">
        <v>0</v>
      </c>
      <c r="BM19" s="7" t="n">
        <v>0</v>
      </c>
      <c r="BN19" s="7" t="n">
        <v>0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</row>
    <row r="20" spans="1:270">
      <c r="A20" t="s">
        <v>4</v>
      </c>
      <c r="B20" s="4" t="s">
        <v>5</v>
      </c>
    </row>
    <row r="21" spans="1:270">
      <c r="A21" t="n">
        <v>2060</v>
      </c>
      <c r="B21" s="5" t="n">
        <v>1</v>
      </c>
    </row>
    <row r="22" spans="1:270" s="3" customFormat="1" customHeight="0">
      <c r="A22" s="3" t="s">
        <v>2</v>
      </c>
      <c r="B22" s="3" t="s">
        <v>3</v>
      </c>
    </row>
    <row r="23" spans="1:270">
      <c r="A23" t="s">
        <v>4</v>
      </c>
      <c r="B23" s="4" t="s">
        <v>5</v>
      </c>
      <c r="C23" s="4" t="s">
        <v>6</v>
      </c>
      <c r="D23" s="4" t="s">
        <v>8</v>
      </c>
      <c r="E23" s="4" t="s">
        <v>9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9</v>
      </c>
      <c r="M23" s="4" t="s">
        <v>6</v>
      </c>
      <c r="N23" s="4" t="s">
        <v>8</v>
      </c>
      <c r="O23" s="4" t="s">
        <v>6</v>
      </c>
      <c r="P23" s="4" t="s">
        <v>8</v>
      </c>
      <c r="Q23" s="4" t="s">
        <v>6</v>
      </c>
      <c r="R23" s="4" t="s">
        <v>8</v>
      </c>
      <c r="S23" s="4" t="s">
        <v>6</v>
      </c>
      <c r="T23" s="4" t="s">
        <v>8</v>
      </c>
      <c r="U23" s="4" t="s">
        <v>6</v>
      </c>
      <c r="V23" s="4" t="s">
        <v>8</v>
      </c>
      <c r="W23" s="4" t="s">
        <v>6</v>
      </c>
      <c r="X23" s="4" t="s">
        <v>8</v>
      </c>
      <c r="Y23" s="4" t="s">
        <v>6</v>
      </c>
      <c r="Z23" s="4" t="s">
        <v>8</v>
      </c>
      <c r="AA23" s="4" t="s">
        <v>6</v>
      </c>
      <c r="AB23" s="4" t="s">
        <v>8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13</v>
      </c>
      <c r="AI23" s="4" t="s">
        <v>13</v>
      </c>
      <c r="AJ23" s="4" t="s">
        <v>13</v>
      </c>
      <c r="AK23" s="4" t="s">
        <v>14</v>
      </c>
      <c r="AL23" s="4" t="s">
        <v>14</v>
      </c>
      <c r="AM23" s="4" t="s">
        <v>14</v>
      </c>
      <c r="AN23" s="4" t="s">
        <v>14</v>
      </c>
      <c r="AO23" s="4" t="s">
        <v>14</v>
      </c>
      <c r="AP23" s="4" t="s">
        <v>14</v>
      </c>
      <c r="AQ23" s="4" t="s">
        <v>14</v>
      </c>
      <c r="AR23" s="4" t="s">
        <v>14</v>
      </c>
      <c r="AS23" s="4" t="s">
        <v>14</v>
      </c>
      <c r="AT23" s="4" t="s">
        <v>14</v>
      </c>
      <c r="AU23" s="4" t="s">
        <v>14</v>
      </c>
      <c r="AV23" s="4" t="s">
        <v>14</v>
      </c>
      <c r="AW23" s="4" t="s">
        <v>14</v>
      </c>
      <c r="AX23" s="4" t="s">
        <v>14</v>
      </c>
      <c r="AY23" s="4" t="s">
        <v>14</v>
      </c>
      <c r="AZ23" s="4" t="s">
        <v>14</v>
      </c>
      <c r="BA23" s="4" t="s">
        <v>14</v>
      </c>
      <c r="BB23" s="4" t="s">
        <v>14</v>
      </c>
      <c r="BC23" s="4" t="s">
        <v>14</v>
      </c>
      <c r="BD23" s="4" t="s">
        <v>14</v>
      </c>
      <c r="BE23" s="4" t="s">
        <v>14</v>
      </c>
      <c r="BF23" s="4" t="s">
        <v>14</v>
      </c>
      <c r="BG23" s="4" t="s">
        <v>14</v>
      </c>
      <c r="BH23" s="4" t="s">
        <v>14</v>
      </c>
      <c r="BI23" s="4" t="s">
        <v>14</v>
      </c>
      <c r="BJ23" s="4" t="s">
        <v>14</v>
      </c>
      <c r="BK23" s="4" t="s">
        <v>14</v>
      </c>
      <c r="BL23" s="4" t="s">
        <v>14</v>
      </c>
      <c r="BM23" s="4" t="s">
        <v>14</v>
      </c>
      <c r="BN23" s="4" t="s">
        <v>14</v>
      </c>
      <c r="BO23" s="4" t="s">
        <v>14</v>
      </c>
      <c r="BP23" s="4" t="s">
        <v>14</v>
      </c>
      <c r="BQ23" s="4" t="s">
        <v>14</v>
      </c>
      <c r="BR23" s="4" t="s">
        <v>14</v>
      </c>
      <c r="BS23" s="4" t="s">
        <v>14</v>
      </c>
      <c r="BT23" s="4" t="s">
        <v>14</v>
      </c>
    </row>
    <row r="24" spans="1:270">
      <c r="A24" t="n">
        <v>2064</v>
      </c>
      <c r="B24" s="6" t="n">
        <v>256</v>
      </c>
      <c r="C24" s="7" t="s">
        <v>21</v>
      </c>
      <c r="D24" s="7" t="n">
        <f t="normal" ca="1">16-LENB(INDIRECT(ADDRESS(24,3)))</f>
        <v>0</v>
      </c>
      <c r="E24" s="7" t="n">
        <v>65536</v>
      </c>
      <c r="F24" s="7" t="n">
        <v>422</v>
      </c>
      <c r="G24" s="7" t="n">
        <v>423</v>
      </c>
      <c r="H24" s="7" t="n">
        <v>0</v>
      </c>
      <c r="I24" s="7" t="n">
        <v>0</v>
      </c>
      <c r="J24" s="7" t="n">
        <v>1</v>
      </c>
      <c r="K24" s="7" t="n">
        <v>0</v>
      </c>
      <c r="L24" s="7" t="n">
        <v>0</v>
      </c>
      <c r="M24" s="7" t="s">
        <v>24</v>
      </c>
      <c r="N24" s="7" t="n">
        <f t="normal" ca="1">16-LENB(INDIRECT(ADDRESS(24,13)))</f>
        <v>0</v>
      </c>
      <c r="O24" s="7" t="s">
        <v>24</v>
      </c>
      <c r="P24" s="7" t="n">
        <f t="normal" ca="1">16-LENB(INDIRECT(ADDRESS(24,15)))</f>
        <v>0</v>
      </c>
      <c r="Q24" s="7" t="s">
        <v>12</v>
      </c>
      <c r="R24" s="7" t="n">
        <f t="normal" ca="1">16-LENB(INDIRECT(ADDRESS(24,17)))</f>
        <v>0</v>
      </c>
      <c r="S24" s="7" t="s">
        <v>12</v>
      </c>
      <c r="T24" s="7" t="n">
        <f t="normal" ca="1">16-LENB(INDIRECT(ADDRESS(24,19)))</f>
        <v>0</v>
      </c>
      <c r="U24" s="7" t="s">
        <v>12</v>
      </c>
      <c r="V24" s="7" t="n">
        <f t="normal" ca="1">16-LENB(INDIRECT(ADDRESS(24,21)))</f>
        <v>0</v>
      </c>
      <c r="W24" s="7" t="s">
        <v>12</v>
      </c>
      <c r="X24" s="7" t="n">
        <f t="normal" ca="1">16-LENB(INDIRECT(ADDRESS(24,23)))</f>
        <v>0</v>
      </c>
      <c r="Y24" s="7" t="s">
        <v>12</v>
      </c>
      <c r="Z24" s="7" t="n">
        <f t="normal" ca="1">16-LENB(INDIRECT(ADDRESS(24,25)))</f>
        <v>0</v>
      </c>
      <c r="AA24" s="7" t="s">
        <v>12</v>
      </c>
      <c r="AB24" s="7" t="n">
        <f t="normal" ca="1">16-LENB(INDIRECT(ADDRESS(24,27)))</f>
        <v>0</v>
      </c>
      <c r="AC24" s="7" t="n">
        <v>100</v>
      </c>
      <c r="AD24" s="7" t="n">
        <v>100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  <c r="AQ24" s="7" t="n">
        <v>0</v>
      </c>
      <c r="AR24" s="7" t="n">
        <v>0</v>
      </c>
      <c r="AS24" s="7" t="n">
        <v>255</v>
      </c>
      <c r="AT24" s="7" t="n">
        <v>255</v>
      </c>
      <c r="AU24" s="7" t="n">
        <v>255</v>
      </c>
      <c r="AV24" s="7" t="n">
        <v>255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</row>
    <row r="25" spans="1:270">
      <c r="A25" t="s">
        <v>4</v>
      </c>
      <c r="B25" s="4" t="s">
        <v>5</v>
      </c>
    </row>
    <row r="26" spans="1:270">
      <c r="A26" t="n">
        <v>2272</v>
      </c>
      <c r="B26" s="5" t="n">
        <v>1</v>
      </c>
    </row>
    <row r="27" spans="1:270" s="3" customFormat="1" customHeight="0">
      <c r="A27" s="3" t="s">
        <v>2</v>
      </c>
      <c r="B27" s="3" t="s">
        <v>25</v>
      </c>
    </row>
    <row r="28" spans="1:270">
      <c r="A28" t="s">
        <v>4</v>
      </c>
      <c r="B28" s="4" t="s">
        <v>5</v>
      </c>
      <c r="C28" s="4" t="s">
        <v>13</v>
      </c>
      <c r="D28" s="4" t="s">
        <v>13</v>
      </c>
      <c r="E28" s="4" t="s">
        <v>13</v>
      </c>
      <c r="F28" s="4" t="s">
        <v>13</v>
      </c>
    </row>
    <row r="29" spans="1:270">
      <c r="A29" t="n">
        <v>2276</v>
      </c>
      <c r="B29" s="8" t="n">
        <v>14</v>
      </c>
      <c r="C29" s="7" t="n">
        <v>0</v>
      </c>
      <c r="D29" s="7" t="n">
        <v>0</v>
      </c>
      <c r="E29" s="7" t="n">
        <v>64</v>
      </c>
      <c r="F29" s="7" t="n">
        <v>0</v>
      </c>
    </row>
    <row r="30" spans="1:270">
      <c r="A30" t="s">
        <v>4</v>
      </c>
      <c r="B30" s="4" t="s">
        <v>5</v>
      </c>
      <c r="C30" s="4" t="s">
        <v>13</v>
      </c>
      <c r="D30" s="4" t="s">
        <v>6</v>
      </c>
    </row>
    <row r="31" spans="1:270">
      <c r="A31" t="n">
        <v>2281</v>
      </c>
      <c r="B31" s="9" t="n">
        <v>2</v>
      </c>
      <c r="C31" s="7" t="n">
        <v>10</v>
      </c>
      <c r="D31" s="7" t="s">
        <v>26</v>
      </c>
    </row>
    <row r="32" spans="1:270">
      <c r="A32" t="s">
        <v>4</v>
      </c>
      <c r="B32" s="4" t="s">
        <v>5</v>
      </c>
      <c r="C32" s="4" t="s">
        <v>13</v>
      </c>
      <c r="D32" s="4" t="s">
        <v>13</v>
      </c>
    </row>
    <row r="33" spans="1:72">
      <c r="A33" t="n">
        <v>2302</v>
      </c>
      <c r="B33" s="10" t="n">
        <v>162</v>
      </c>
      <c r="C33" s="7" t="n">
        <v>0</v>
      </c>
      <c r="D33" s="7" t="n">
        <v>0</v>
      </c>
    </row>
    <row r="34" spans="1:72">
      <c r="A34" t="s">
        <v>4</v>
      </c>
      <c r="B34" s="4" t="s">
        <v>5</v>
      </c>
    </row>
    <row r="35" spans="1:72">
      <c r="A35" t="n">
        <v>2305</v>
      </c>
      <c r="B35" s="5" t="n">
        <v>1</v>
      </c>
    </row>
    <row r="36" spans="1:72" s="3" customFormat="1" customHeight="0">
      <c r="A36" s="3" t="s">
        <v>2</v>
      </c>
      <c r="B36" s="3" t="s">
        <v>27</v>
      </c>
    </row>
    <row r="37" spans="1:72">
      <c r="A37" t="s">
        <v>4</v>
      </c>
      <c r="B37" s="4" t="s">
        <v>5</v>
      </c>
      <c r="C37" s="4" t="s">
        <v>13</v>
      </c>
      <c r="D37" s="4" t="s">
        <v>10</v>
      </c>
      <c r="E37" s="4" t="s">
        <v>13</v>
      </c>
      <c r="F37" s="4" t="s">
        <v>28</v>
      </c>
    </row>
    <row r="38" spans="1:72">
      <c r="A38" t="n">
        <v>2308</v>
      </c>
      <c r="B38" s="11" t="n">
        <v>5</v>
      </c>
      <c r="C38" s="7" t="n">
        <v>30</v>
      </c>
      <c r="D38" s="7" t="n">
        <v>6465</v>
      </c>
      <c r="E38" s="7" t="n">
        <v>1</v>
      </c>
      <c r="F38" s="12" t="n">
        <f t="normal" ca="1">A42</f>
        <v>0</v>
      </c>
    </row>
    <row r="39" spans="1:72">
      <c r="A39" t="s">
        <v>4</v>
      </c>
      <c r="B39" s="4" t="s">
        <v>5</v>
      </c>
      <c r="C39" s="4" t="s">
        <v>13</v>
      </c>
      <c r="D39" s="4" t="s">
        <v>10</v>
      </c>
      <c r="E39" s="4" t="s">
        <v>29</v>
      </c>
      <c r="F39" s="4" t="s">
        <v>10</v>
      </c>
      <c r="G39" s="4" t="s">
        <v>29</v>
      </c>
      <c r="H39" s="4" t="s">
        <v>13</v>
      </c>
    </row>
    <row r="40" spans="1:72">
      <c r="A40" t="n">
        <v>2317</v>
      </c>
      <c r="B40" s="13" t="n">
        <v>49</v>
      </c>
      <c r="C40" s="7" t="n">
        <v>4</v>
      </c>
      <c r="D40" s="7" t="n">
        <v>562</v>
      </c>
      <c r="E40" s="7" t="n">
        <v>1</v>
      </c>
      <c r="F40" s="7" t="n">
        <v>0</v>
      </c>
      <c r="G40" s="7" t="n">
        <v>0</v>
      </c>
      <c r="H40" s="7" t="n">
        <v>0</v>
      </c>
    </row>
    <row r="41" spans="1:72">
      <c r="A41" t="s">
        <v>4</v>
      </c>
      <c r="B41" s="4" t="s">
        <v>5</v>
      </c>
      <c r="C41" s="4" t="s">
        <v>13</v>
      </c>
      <c r="D41" s="4" t="s">
        <v>10</v>
      </c>
      <c r="E41" s="4" t="s">
        <v>13</v>
      </c>
      <c r="F41" s="4" t="s">
        <v>28</v>
      </c>
    </row>
    <row r="42" spans="1:72">
      <c r="A42" t="n">
        <v>2332</v>
      </c>
      <c r="B42" s="11" t="n">
        <v>5</v>
      </c>
      <c r="C42" s="7" t="n">
        <v>30</v>
      </c>
      <c r="D42" s="7" t="n">
        <v>6767</v>
      </c>
      <c r="E42" s="7" t="n">
        <v>1</v>
      </c>
      <c r="F42" s="12" t="n">
        <f t="normal" ca="1">A50</f>
        <v>0</v>
      </c>
    </row>
    <row r="43" spans="1:72">
      <c r="A43" t="s">
        <v>4</v>
      </c>
      <c r="B43" s="4" t="s">
        <v>5</v>
      </c>
      <c r="C43" s="4" t="s">
        <v>10</v>
      </c>
    </row>
    <row r="44" spans="1:72">
      <c r="A44" t="n">
        <v>2341</v>
      </c>
      <c r="B44" s="14" t="n">
        <v>13</v>
      </c>
      <c r="C44" s="7" t="n">
        <v>6767</v>
      </c>
    </row>
    <row r="45" spans="1:72">
      <c r="A45" t="s">
        <v>4</v>
      </c>
      <c r="B45" s="4" t="s">
        <v>5</v>
      </c>
      <c r="C45" s="4" t="s">
        <v>13</v>
      </c>
      <c r="D45" s="4" t="s">
        <v>10</v>
      </c>
      <c r="E45" s="4" t="s">
        <v>29</v>
      </c>
      <c r="F45" s="4" t="s">
        <v>10</v>
      </c>
      <c r="G45" s="4" t="s">
        <v>29</v>
      </c>
      <c r="H45" s="4" t="s">
        <v>13</v>
      </c>
    </row>
    <row r="46" spans="1:72">
      <c r="A46" t="n">
        <v>2344</v>
      </c>
      <c r="B46" s="13" t="n">
        <v>49</v>
      </c>
      <c r="C46" s="7" t="n">
        <v>4</v>
      </c>
      <c r="D46" s="7" t="n">
        <v>2</v>
      </c>
      <c r="E46" s="7" t="n">
        <v>1</v>
      </c>
      <c r="F46" s="7" t="n">
        <v>0</v>
      </c>
      <c r="G46" s="7" t="n">
        <v>0</v>
      </c>
      <c r="H46" s="7" t="n">
        <v>0</v>
      </c>
    </row>
    <row r="47" spans="1:72">
      <c r="A47" t="s">
        <v>4</v>
      </c>
      <c r="B47" s="4" t="s">
        <v>5</v>
      </c>
      <c r="C47" s="4" t="s">
        <v>28</v>
      </c>
    </row>
    <row r="48" spans="1:72">
      <c r="A48" t="n">
        <v>2359</v>
      </c>
      <c r="B48" s="15" t="n">
        <v>3</v>
      </c>
      <c r="C48" s="12" t="n">
        <f t="normal" ca="1">A52</f>
        <v>0</v>
      </c>
    </row>
    <row r="49" spans="1:8">
      <c r="A49" t="s">
        <v>4</v>
      </c>
      <c r="B49" s="4" t="s">
        <v>5</v>
      </c>
      <c r="C49" s="4" t="s">
        <v>13</v>
      </c>
      <c r="D49" s="4" t="s">
        <v>10</v>
      </c>
      <c r="E49" s="4" t="s">
        <v>29</v>
      </c>
      <c r="F49" s="4" t="s">
        <v>10</v>
      </c>
      <c r="G49" s="4" t="s">
        <v>9</v>
      </c>
      <c r="H49" s="4" t="s">
        <v>9</v>
      </c>
      <c r="I49" s="4" t="s">
        <v>10</v>
      </c>
      <c r="J49" s="4" t="s">
        <v>10</v>
      </c>
      <c r="K49" s="4" t="s">
        <v>9</v>
      </c>
      <c r="L49" s="4" t="s">
        <v>9</v>
      </c>
      <c r="M49" s="4" t="s">
        <v>9</v>
      </c>
      <c r="N49" s="4" t="s">
        <v>9</v>
      </c>
      <c r="O49" s="4" t="s">
        <v>6</v>
      </c>
    </row>
    <row r="50" spans="1:8">
      <c r="A50" t="n">
        <v>2364</v>
      </c>
      <c r="B50" s="16" t="n">
        <v>50</v>
      </c>
      <c r="C50" s="7" t="n">
        <v>0</v>
      </c>
      <c r="D50" s="7" t="n">
        <v>8060</v>
      </c>
      <c r="E50" s="7" t="n">
        <v>0.699999988079071</v>
      </c>
      <c r="F50" s="7" t="n">
        <v>1000</v>
      </c>
      <c r="G50" s="7" t="n">
        <v>0</v>
      </c>
      <c r="H50" s="7" t="n">
        <v>-1069547520</v>
      </c>
      <c r="I50" s="7" t="n">
        <v>0</v>
      </c>
      <c r="J50" s="7" t="n">
        <v>65533</v>
      </c>
      <c r="K50" s="7" t="n">
        <v>0</v>
      </c>
      <c r="L50" s="7" t="n">
        <v>0</v>
      </c>
      <c r="M50" s="7" t="n">
        <v>0</v>
      </c>
      <c r="N50" s="7" t="n">
        <v>0</v>
      </c>
      <c r="O50" s="7" t="s">
        <v>12</v>
      </c>
    </row>
    <row r="51" spans="1:8">
      <c r="A51" t="s">
        <v>4</v>
      </c>
      <c r="B51" s="4" t="s">
        <v>5</v>
      </c>
      <c r="C51" s="4" t="s">
        <v>13</v>
      </c>
      <c r="D51" s="4" t="s">
        <v>6</v>
      </c>
      <c r="E51" s="4" t="s">
        <v>6</v>
      </c>
      <c r="F51" s="4" t="s">
        <v>10</v>
      </c>
      <c r="G51" s="4" t="s">
        <v>10</v>
      </c>
    </row>
    <row r="52" spans="1:8">
      <c r="A52" t="n">
        <v>2403</v>
      </c>
      <c r="B52" s="17" t="n">
        <v>74</v>
      </c>
      <c r="C52" s="7" t="n">
        <v>13</v>
      </c>
      <c r="D52" s="7" t="s">
        <v>30</v>
      </c>
      <c r="E52" s="7" t="s">
        <v>12</v>
      </c>
      <c r="F52" s="7" t="n">
        <v>5638</v>
      </c>
      <c r="G52" s="7" t="n">
        <v>7</v>
      </c>
    </row>
    <row r="53" spans="1:8">
      <c r="A53" t="s">
        <v>4</v>
      </c>
      <c r="B53" s="4" t="s">
        <v>5</v>
      </c>
      <c r="C53" s="4" t="s">
        <v>13</v>
      </c>
      <c r="D53" s="4" t="s">
        <v>10</v>
      </c>
      <c r="E53" s="4" t="s">
        <v>13</v>
      </c>
      <c r="F53" s="4" t="s">
        <v>28</v>
      </c>
    </row>
    <row r="54" spans="1:8">
      <c r="A54" t="n">
        <v>2417</v>
      </c>
      <c r="B54" s="11" t="n">
        <v>5</v>
      </c>
      <c r="C54" s="7" t="n">
        <v>30</v>
      </c>
      <c r="D54" s="7" t="n">
        <v>9216</v>
      </c>
      <c r="E54" s="7" t="n">
        <v>1</v>
      </c>
      <c r="F54" s="12" t="n">
        <f t="normal" ca="1">A60</f>
        <v>0</v>
      </c>
    </row>
    <row r="55" spans="1:8">
      <c r="A55" t="s">
        <v>4</v>
      </c>
      <c r="B55" s="4" t="s">
        <v>5</v>
      </c>
      <c r="C55" s="4" t="s">
        <v>13</v>
      </c>
      <c r="D55" s="4" t="s">
        <v>6</v>
      </c>
      <c r="E55" s="4" t="s">
        <v>6</v>
      </c>
      <c r="F55" s="4" t="s">
        <v>10</v>
      </c>
      <c r="G55" s="4" t="s">
        <v>10</v>
      </c>
    </row>
    <row r="56" spans="1:8">
      <c r="A56" t="n">
        <v>2426</v>
      </c>
      <c r="B56" s="17" t="n">
        <v>74</v>
      </c>
      <c r="C56" s="7" t="n">
        <v>13</v>
      </c>
      <c r="D56" s="7" t="s">
        <v>31</v>
      </c>
      <c r="E56" s="7" t="s">
        <v>32</v>
      </c>
      <c r="F56" s="7" t="n">
        <v>6220</v>
      </c>
      <c r="G56" s="7" t="n">
        <v>9999</v>
      </c>
    </row>
    <row r="57" spans="1:8">
      <c r="A57" t="s">
        <v>4</v>
      </c>
      <c r="B57" s="4" t="s">
        <v>5</v>
      </c>
      <c r="C57" s="4" t="s">
        <v>28</v>
      </c>
    </row>
    <row r="58" spans="1:8">
      <c r="A58" t="n">
        <v>2449</v>
      </c>
      <c r="B58" s="15" t="n">
        <v>3</v>
      </c>
      <c r="C58" s="12" t="n">
        <f t="normal" ca="1">A66</f>
        <v>0</v>
      </c>
    </row>
    <row r="59" spans="1:8">
      <c r="A59" t="s">
        <v>4</v>
      </c>
      <c r="B59" s="4" t="s">
        <v>5</v>
      </c>
      <c r="C59" s="4" t="s">
        <v>13</v>
      </c>
      <c r="D59" s="4" t="s">
        <v>6</v>
      </c>
      <c r="E59" s="4" t="s">
        <v>10</v>
      </c>
    </row>
    <row r="60" spans="1:8">
      <c r="A60" t="n">
        <v>2454</v>
      </c>
      <c r="B60" s="18" t="n">
        <v>94</v>
      </c>
      <c r="C60" s="7" t="n">
        <v>1</v>
      </c>
      <c r="D60" s="7" t="s">
        <v>31</v>
      </c>
      <c r="E60" s="7" t="n">
        <v>1</v>
      </c>
    </row>
    <row r="61" spans="1:8">
      <c r="A61" t="s">
        <v>4</v>
      </c>
      <c r="B61" s="4" t="s">
        <v>5</v>
      </c>
      <c r="C61" s="4" t="s">
        <v>13</v>
      </c>
      <c r="D61" s="4" t="s">
        <v>6</v>
      </c>
      <c r="E61" s="4" t="s">
        <v>10</v>
      </c>
    </row>
    <row r="62" spans="1:8">
      <c r="A62" t="n">
        <v>2465</v>
      </c>
      <c r="B62" s="18" t="n">
        <v>94</v>
      </c>
      <c r="C62" s="7" t="n">
        <v>1</v>
      </c>
      <c r="D62" s="7" t="s">
        <v>31</v>
      </c>
      <c r="E62" s="7" t="n">
        <v>2</v>
      </c>
    </row>
    <row r="63" spans="1:8">
      <c r="A63" t="s">
        <v>4</v>
      </c>
      <c r="B63" s="4" t="s">
        <v>5</v>
      </c>
      <c r="C63" s="4" t="s">
        <v>13</v>
      </c>
      <c r="D63" s="4" t="s">
        <v>6</v>
      </c>
      <c r="E63" s="4" t="s">
        <v>10</v>
      </c>
    </row>
    <row r="64" spans="1:8">
      <c r="A64" t="n">
        <v>2476</v>
      </c>
      <c r="B64" s="18" t="n">
        <v>94</v>
      </c>
      <c r="C64" s="7" t="n">
        <v>0</v>
      </c>
      <c r="D64" s="7" t="s">
        <v>31</v>
      </c>
      <c r="E64" s="7" t="n">
        <v>4</v>
      </c>
    </row>
    <row r="65" spans="1:15">
      <c r="A65" t="s">
        <v>4</v>
      </c>
      <c r="B65" s="4" t="s">
        <v>5</v>
      </c>
      <c r="C65" s="4" t="s">
        <v>13</v>
      </c>
      <c r="D65" s="4" t="s">
        <v>6</v>
      </c>
      <c r="E65" s="4" t="s">
        <v>6</v>
      </c>
    </row>
    <row r="66" spans="1:15">
      <c r="A66" t="n">
        <v>2487</v>
      </c>
      <c r="B66" s="17" t="n">
        <v>74</v>
      </c>
      <c r="C66" s="7" t="n">
        <v>25</v>
      </c>
      <c r="D66" s="7" t="s">
        <v>33</v>
      </c>
      <c r="E66" s="7" t="s">
        <v>34</v>
      </c>
    </row>
    <row r="67" spans="1:15">
      <c r="A67" t="s">
        <v>4</v>
      </c>
      <c r="B67" s="4" t="s">
        <v>5</v>
      </c>
      <c r="C67" s="4" t="s">
        <v>10</v>
      </c>
      <c r="D67" s="4" t="s">
        <v>6</v>
      </c>
      <c r="E67" s="4" t="s">
        <v>6</v>
      </c>
      <c r="F67" s="4" t="s">
        <v>6</v>
      </c>
      <c r="G67" s="4" t="s">
        <v>13</v>
      </c>
      <c r="H67" s="4" t="s">
        <v>9</v>
      </c>
      <c r="I67" s="4" t="s">
        <v>29</v>
      </c>
      <c r="J67" s="4" t="s">
        <v>29</v>
      </c>
      <c r="K67" s="4" t="s">
        <v>29</v>
      </c>
      <c r="L67" s="4" t="s">
        <v>29</v>
      </c>
      <c r="M67" s="4" t="s">
        <v>29</v>
      </c>
      <c r="N67" s="4" t="s">
        <v>29</v>
      </c>
      <c r="O67" s="4" t="s">
        <v>29</v>
      </c>
      <c r="P67" s="4" t="s">
        <v>6</v>
      </c>
      <c r="Q67" s="4" t="s">
        <v>6</v>
      </c>
      <c r="R67" s="4" t="s">
        <v>9</v>
      </c>
      <c r="S67" s="4" t="s">
        <v>13</v>
      </c>
      <c r="T67" s="4" t="s">
        <v>9</v>
      </c>
      <c r="U67" s="4" t="s">
        <v>9</v>
      </c>
      <c r="V67" s="4" t="s">
        <v>10</v>
      </c>
    </row>
    <row r="68" spans="1:15">
      <c r="A68" t="n">
        <v>2516</v>
      </c>
      <c r="B68" s="19" t="n">
        <v>19</v>
      </c>
      <c r="C68" s="7" t="n">
        <v>2000</v>
      </c>
      <c r="D68" s="7" t="s">
        <v>12</v>
      </c>
      <c r="E68" s="7" t="s">
        <v>12</v>
      </c>
      <c r="F68" s="7" t="s">
        <v>17</v>
      </c>
      <c r="G68" s="7" t="n">
        <v>2</v>
      </c>
      <c r="H68" s="7" t="n">
        <v>0</v>
      </c>
      <c r="I68" s="7" t="n">
        <v>13.6099996566772</v>
      </c>
      <c r="J68" s="7" t="n">
        <v>6.55000019073486</v>
      </c>
      <c r="K68" s="7" t="n">
        <v>21.7000007629395</v>
      </c>
      <c r="L68" s="7" t="n">
        <v>260.799987792969</v>
      </c>
      <c r="M68" s="7" t="n">
        <v>-1</v>
      </c>
      <c r="N68" s="7" t="n">
        <v>0</v>
      </c>
      <c r="O68" s="7" t="n">
        <v>0</v>
      </c>
      <c r="P68" s="7" t="s">
        <v>12</v>
      </c>
      <c r="Q68" s="7" t="s">
        <v>12</v>
      </c>
      <c r="R68" s="7" t="n">
        <v>1</v>
      </c>
      <c r="S68" s="7" t="n">
        <v>3</v>
      </c>
      <c r="T68" s="7" t="n">
        <v>1090519040</v>
      </c>
      <c r="U68" s="7" t="n">
        <v>1101004800</v>
      </c>
      <c r="V68" s="7" t="n">
        <v>0</v>
      </c>
    </row>
    <row r="69" spans="1:15">
      <c r="A69" t="s">
        <v>4</v>
      </c>
      <c r="B69" s="4" t="s">
        <v>5</v>
      </c>
      <c r="C69" s="4" t="s">
        <v>10</v>
      </c>
      <c r="D69" s="4" t="s">
        <v>6</v>
      </c>
      <c r="E69" s="4" t="s">
        <v>6</v>
      </c>
      <c r="F69" s="4" t="s">
        <v>6</v>
      </c>
      <c r="G69" s="4" t="s">
        <v>13</v>
      </c>
      <c r="H69" s="4" t="s">
        <v>9</v>
      </c>
      <c r="I69" s="4" t="s">
        <v>29</v>
      </c>
      <c r="J69" s="4" t="s">
        <v>29</v>
      </c>
      <c r="K69" s="4" t="s">
        <v>29</v>
      </c>
      <c r="L69" s="4" t="s">
        <v>29</v>
      </c>
      <c r="M69" s="4" t="s">
        <v>29</v>
      </c>
      <c r="N69" s="4" t="s">
        <v>29</v>
      </c>
      <c r="O69" s="4" t="s">
        <v>29</v>
      </c>
      <c r="P69" s="4" t="s">
        <v>6</v>
      </c>
      <c r="Q69" s="4" t="s">
        <v>6</v>
      </c>
      <c r="R69" s="4" t="s">
        <v>9</v>
      </c>
      <c r="S69" s="4" t="s">
        <v>13</v>
      </c>
      <c r="T69" s="4" t="s">
        <v>9</v>
      </c>
      <c r="U69" s="4" t="s">
        <v>9</v>
      </c>
      <c r="V69" s="4" t="s">
        <v>10</v>
      </c>
    </row>
    <row r="70" spans="1:15">
      <c r="A70" t="n">
        <v>2582</v>
      </c>
      <c r="B70" s="19" t="n">
        <v>19</v>
      </c>
      <c r="C70" s="7" t="n">
        <v>2001</v>
      </c>
      <c r="D70" s="7" t="s">
        <v>12</v>
      </c>
      <c r="E70" s="7" t="s">
        <v>12</v>
      </c>
      <c r="F70" s="7" t="s">
        <v>11</v>
      </c>
      <c r="G70" s="7" t="n">
        <v>2</v>
      </c>
      <c r="H70" s="7" t="n">
        <v>0</v>
      </c>
      <c r="I70" s="7" t="n">
        <v>44.7900009155273</v>
      </c>
      <c r="J70" s="7" t="n">
        <v>2.71000003814697</v>
      </c>
      <c r="K70" s="7" t="n">
        <v>21.8400001525879</v>
      </c>
      <c r="L70" s="7" t="n">
        <v>267.100006103516</v>
      </c>
      <c r="M70" s="7" t="n">
        <v>-1</v>
      </c>
      <c r="N70" s="7" t="n">
        <v>0</v>
      </c>
      <c r="O70" s="7" t="n">
        <v>0</v>
      </c>
      <c r="P70" s="7" t="s">
        <v>12</v>
      </c>
      <c r="Q70" s="7" t="s">
        <v>12</v>
      </c>
      <c r="R70" s="7" t="n">
        <v>1</v>
      </c>
      <c r="S70" s="7" t="n">
        <v>0</v>
      </c>
      <c r="T70" s="7" t="n">
        <v>1090519040</v>
      </c>
      <c r="U70" s="7" t="n">
        <v>1101004800</v>
      </c>
      <c r="V70" s="7" t="n">
        <v>0</v>
      </c>
    </row>
    <row r="71" spans="1:15">
      <c r="A71" t="s">
        <v>4</v>
      </c>
      <c r="B71" s="4" t="s">
        <v>5</v>
      </c>
      <c r="C71" s="4" t="s">
        <v>13</v>
      </c>
      <c r="D71" s="4" t="s">
        <v>6</v>
      </c>
    </row>
    <row r="72" spans="1:15">
      <c r="A72" t="n">
        <v>2644</v>
      </c>
      <c r="B72" s="9" t="n">
        <v>2</v>
      </c>
      <c r="C72" s="7" t="n">
        <v>11</v>
      </c>
      <c r="D72" s="7" t="s">
        <v>35</v>
      </c>
    </row>
    <row r="73" spans="1:15">
      <c r="A73" t="s">
        <v>4</v>
      </c>
      <c r="B73" s="4" t="s">
        <v>5</v>
      </c>
      <c r="C73" s="4" t="s">
        <v>13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9</v>
      </c>
      <c r="K73" s="4" t="s">
        <v>9</v>
      </c>
      <c r="L73" s="4" t="s">
        <v>9</v>
      </c>
      <c r="M73" s="4" t="s">
        <v>6</v>
      </c>
    </row>
    <row r="74" spans="1:15">
      <c r="A74" t="n">
        <v>2658</v>
      </c>
      <c r="B74" s="20" t="n">
        <v>124</v>
      </c>
      <c r="C74" s="7" t="n">
        <v>255</v>
      </c>
      <c r="D74" s="7" t="n">
        <v>0</v>
      </c>
      <c r="E74" s="7" t="n">
        <v>0</v>
      </c>
      <c r="F74" s="7" t="n">
        <v>0</v>
      </c>
      <c r="G74" s="7" t="n">
        <v>0</v>
      </c>
      <c r="H74" s="7" t="n">
        <v>0</v>
      </c>
      <c r="I74" s="7" t="n">
        <v>65535</v>
      </c>
      <c r="J74" s="7" t="n">
        <v>0</v>
      </c>
      <c r="K74" s="7" t="n">
        <v>0</v>
      </c>
      <c r="L74" s="7" t="n">
        <v>0</v>
      </c>
      <c r="M74" s="7" t="s">
        <v>12</v>
      </c>
    </row>
    <row r="75" spans="1:15">
      <c r="A75" t="s">
        <v>4</v>
      </c>
      <c r="B75" s="4" t="s">
        <v>5</v>
      </c>
    </row>
    <row r="76" spans="1:15">
      <c r="A76" t="n">
        <v>2685</v>
      </c>
      <c r="B76" s="5" t="n">
        <v>1</v>
      </c>
    </row>
    <row r="77" spans="1:15" s="3" customFormat="1" customHeight="0">
      <c r="A77" s="3" t="s">
        <v>2</v>
      </c>
      <c r="B77" s="3" t="s">
        <v>36</v>
      </c>
    </row>
    <row r="78" spans="1:15">
      <c r="A78" t="s">
        <v>4</v>
      </c>
      <c r="B78" s="4" t="s">
        <v>5</v>
      </c>
      <c r="C78" s="4" t="s">
        <v>13</v>
      </c>
      <c r="D78" s="4" t="s">
        <v>10</v>
      </c>
      <c r="E78" s="4" t="s">
        <v>13</v>
      </c>
      <c r="F78" s="4" t="s">
        <v>28</v>
      </c>
    </row>
    <row r="79" spans="1:15">
      <c r="A79" t="n">
        <v>2688</v>
      </c>
      <c r="B79" s="11" t="n">
        <v>5</v>
      </c>
      <c r="C79" s="7" t="n">
        <v>30</v>
      </c>
      <c r="D79" s="7" t="n">
        <v>8195</v>
      </c>
      <c r="E79" s="7" t="n">
        <v>1</v>
      </c>
      <c r="F79" s="12" t="n">
        <f t="normal" ca="1">A139</f>
        <v>0</v>
      </c>
    </row>
    <row r="80" spans="1:15">
      <c r="A80" t="s">
        <v>4</v>
      </c>
      <c r="B80" s="4" t="s">
        <v>5</v>
      </c>
      <c r="C80" s="4" t="s">
        <v>13</v>
      </c>
      <c r="D80" s="4" t="s">
        <v>10</v>
      </c>
      <c r="E80" s="4" t="s">
        <v>6</v>
      </c>
      <c r="F80" s="4" t="s">
        <v>6</v>
      </c>
      <c r="G80" s="4" t="s">
        <v>13</v>
      </c>
    </row>
    <row r="81" spans="1:22">
      <c r="A81" t="n">
        <v>2697</v>
      </c>
      <c r="B81" s="21" t="n">
        <v>32</v>
      </c>
      <c r="C81" s="7" t="n">
        <v>0</v>
      </c>
      <c r="D81" s="7" t="n">
        <v>65533</v>
      </c>
      <c r="E81" s="7" t="s">
        <v>37</v>
      </c>
      <c r="F81" s="7" t="s">
        <v>38</v>
      </c>
      <c r="G81" s="7" t="n">
        <v>0</v>
      </c>
    </row>
    <row r="82" spans="1:22">
      <c r="A82" t="s">
        <v>4</v>
      </c>
      <c r="B82" s="4" t="s">
        <v>5</v>
      </c>
      <c r="C82" s="4" t="s">
        <v>13</v>
      </c>
      <c r="D82" s="4" t="s">
        <v>10</v>
      </c>
      <c r="E82" s="4" t="s">
        <v>6</v>
      </c>
      <c r="F82" s="4" t="s">
        <v>6</v>
      </c>
      <c r="G82" s="4" t="s">
        <v>13</v>
      </c>
    </row>
    <row r="83" spans="1:22">
      <c r="A83" t="n">
        <v>2724</v>
      </c>
      <c r="B83" s="21" t="n">
        <v>32</v>
      </c>
      <c r="C83" s="7" t="n">
        <v>0</v>
      </c>
      <c r="D83" s="7" t="n">
        <v>65533</v>
      </c>
      <c r="E83" s="7" t="s">
        <v>37</v>
      </c>
      <c r="F83" s="7" t="s">
        <v>39</v>
      </c>
      <c r="G83" s="7" t="n">
        <v>1</v>
      </c>
    </row>
    <row r="84" spans="1:22">
      <c r="A84" t="s">
        <v>4</v>
      </c>
      <c r="B84" s="4" t="s">
        <v>5</v>
      </c>
      <c r="C84" s="4" t="s">
        <v>13</v>
      </c>
      <c r="D84" s="4" t="s">
        <v>10</v>
      </c>
      <c r="E84" s="4" t="s">
        <v>6</v>
      </c>
      <c r="F84" s="4" t="s">
        <v>6</v>
      </c>
      <c r="G84" s="4" t="s">
        <v>13</v>
      </c>
    </row>
    <row r="85" spans="1:22">
      <c r="A85" t="n">
        <v>2749</v>
      </c>
      <c r="B85" s="21" t="n">
        <v>32</v>
      </c>
      <c r="C85" s="7" t="n">
        <v>0</v>
      </c>
      <c r="D85" s="7" t="n">
        <v>65533</v>
      </c>
      <c r="E85" s="7" t="s">
        <v>40</v>
      </c>
      <c r="F85" s="7" t="s">
        <v>41</v>
      </c>
      <c r="G85" s="7" t="n">
        <v>0</v>
      </c>
    </row>
    <row r="86" spans="1:22">
      <c r="A86" t="s">
        <v>4</v>
      </c>
      <c r="B86" s="4" t="s">
        <v>5</v>
      </c>
      <c r="C86" s="4" t="s">
        <v>13</v>
      </c>
      <c r="D86" s="4" t="s">
        <v>10</v>
      </c>
      <c r="E86" s="4" t="s">
        <v>6</v>
      </c>
      <c r="F86" s="4" t="s">
        <v>6</v>
      </c>
      <c r="G86" s="4" t="s">
        <v>13</v>
      </c>
    </row>
    <row r="87" spans="1:22">
      <c r="A87" t="n">
        <v>2772</v>
      </c>
      <c r="B87" s="21" t="n">
        <v>32</v>
      </c>
      <c r="C87" s="7" t="n">
        <v>0</v>
      </c>
      <c r="D87" s="7" t="n">
        <v>65533</v>
      </c>
      <c r="E87" s="7" t="s">
        <v>40</v>
      </c>
      <c r="F87" s="7" t="s">
        <v>42</v>
      </c>
      <c r="G87" s="7" t="n">
        <v>0</v>
      </c>
    </row>
    <row r="88" spans="1:22">
      <c r="A88" t="s">
        <v>4</v>
      </c>
      <c r="B88" s="4" t="s">
        <v>5</v>
      </c>
      <c r="C88" s="4" t="s">
        <v>13</v>
      </c>
      <c r="D88" s="4" t="s">
        <v>6</v>
      </c>
      <c r="E88" s="4" t="s">
        <v>10</v>
      </c>
    </row>
    <row r="89" spans="1:22">
      <c r="A89" t="n">
        <v>2795</v>
      </c>
      <c r="B89" s="18" t="n">
        <v>94</v>
      </c>
      <c r="C89" s="7" t="n">
        <v>0</v>
      </c>
      <c r="D89" s="7" t="s">
        <v>43</v>
      </c>
      <c r="E89" s="7" t="n">
        <v>1</v>
      </c>
    </row>
    <row r="90" spans="1:22">
      <c r="A90" t="s">
        <v>4</v>
      </c>
      <c r="B90" s="4" t="s">
        <v>5</v>
      </c>
      <c r="C90" s="4" t="s">
        <v>13</v>
      </c>
      <c r="D90" s="4" t="s">
        <v>6</v>
      </c>
      <c r="E90" s="4" t="s">
        <v>10</v>
      </c>
    </row>
    <row r="91" spans="1:22">
      <c r="A91" t="n">
        <v>2808</v>
      </c>
      <c r="B91" s="18" t="n">
        <v>94</v>
      </c>
      <c r="C91" s="7" t="n">
        <v>0</v>
      </c>
      <c r="D91" s="7" t="s">
        <v>43</v>
      </c>
      <c r="E91" s="7" t="n">
        <v>2</v>
      </c>
    </row>
    <row r="92" spans="1:22">
      <c r="A92" t="s">
        <v>4</v>
      </c>
      <c r="B92" s="4" t="s">
        <v>5</v>
      </c>
      <c r="C92" s="4" t="s">
        <v>13</v>
      </c>
      <c r="D92" s="4" t="s">
        <v>6</v>
      </c>
      <c r="E92" s="4" t="s">
        <v>10</v>
      </c>
    </row>
    <row r="93" spans="1:22">
      <c r="A93" t="n">
        <v>2821</v>
      </c>
      <c r="B93" s="18" t="n">
        <v>94</v>
      </c>
      <c r="C93" s="7" t="n">
        <v>1</v>
      </c>
      <c r="D93" s="7" t="s">
        <v>43</v>
      </c>
      <c r="E93" s="7" t="n">
        <v>4</v>
      </c>
    </row>
    <row r="94" spans="1:22">
      <c r="A94" t="s">
        <v>4</v>
      </c>
      <c r="B94" s="4" t="s">
        <v>5</v>
      </c>
      <c r="C94" s="4" t="s">
        <v>13</v>
      </c>
      <c r="D94" s="4" t="s">
        <v>6</v>
      </c>
    </row>
    <row r="95" spans="1:22">
      <c r="A95" t="n">
        <v>2834</v>
      </c>
      <c r="B95" s="18" t="n">
        <v>94</v>
      </c>
      <c r="C95" s="7" t="n">
        <v>5</v>
      </c>
      <c r="D95" s="7" t="s">
        <v>43</v>
      </c>
    </row>
    <row r="96" spans="1:22">
      <c r="A96" t="s">
        <v>4</v>
      </c>
      <c r="B96" s="4" t="s">
        <v>5</v>
      </c>
      <c r="C96" s="4" t="s">
        <v>13</v>
      </c>
      <c r="D96" s="4" t="s">
        <v>6</v>
      </c>
      <c r="E96" s="4" t="s">
        <v>10</v>
      </c>
    </row>
    <row r="97" spans="1:7">
      <c r="A97" t="n">
        <v>2845</v>
      </c>
      <c r="B97" s="18" t="n">
        <v>94</v>
      </c>
      <c r="C97" s="7" t="n">
        <v>0</v>
      </c>
      <c r="D97" s="7" t="s">
        <v>44</v>
      </c>
      <c r="E97" s="7" t="n">
        <v>1</v>
      </c>
    </row>
    <row r="98" spans="1:7">
      <c r="A98" t="s">
        <v>4</v>
      </c>
      <c r="B98" s="4" t="s">
        <v>5</v>
      </c>
      <c r="C98" s="4" t="s">
        <v>13</v>
      </c>
      <c r="D98" s="4" t="s">
        <v>6</v>
      </c>
      <c r="E98" s="4" t="s">
        <v>10</v>
      </c>
    </row>
    <row r="99" spans="1:7">
      <c r="A99" t="n">
        <v>2858</v>
      </c>
      <c r="B99" s="18" t="n">
        <v>94</v>
      </c>
      <c r="C99" s="7" t="n">
        <v>0</v>
      </c>
      <c r="D99" s="7" t="s">
        <v>44</v>
      </c>
      <c r="E99" s="7" t="n">
        <v>2</v>
      </c>
    </row>
    <row r="100" spans="1:7">
      <c r="A100" t="s">
        <v>4</v>
      </c>
      <c r="B100" s="4" t="s">
        <v>5</v>
      </c>
      <c r="C100" s="4" t="s">
        <v>13</v>
      </c>
      <c r="D100" s="4" t="s">
        <v>6</v>
      </c>
      <c r="E100" s="4" t="s">
        <v>10</v>
      </c>
    </row>
    <row r="101" spans="1:7">
      <c r="A101" t="n">
        <v>2871</v>
      </c>
      <c r="B101" s="18" t="n">
        <v>94</v>
      </c>
      <c r="C101" s="7" t="n">
        <v>1</v>
      </c>
      <c r="D101" s="7" t="s">
        <v>44</v>
      </c>
      <c r="E101" s="7" t="n">
        <v>4</v>
      </c>
    </row>
    <row r="102" spans="1:7">
      <c r="A102" t="s">
        <v>4</v>
      </c>
      <c r="B102" s="4" t="s">
        <v>5</v>
      </c>
      <c r="C102" s="4" t="s">
        <v>13</v>
      </c>
      <c r="D102" s="4" t="s">
        <v>6</v>
      </c>
    </row>
    <row r="103" spans="1:7">
      <c r="A103" t="n">
        <v>2884</v>
      </c>
      <c r="B103" s="18" t="n">
        <v>94</v>
      </c>
      <c r="C103" s="7" t="n">
        <v>5</v>
      </c>
      <c r="D103" s="7" t="s">
        <v>44</v>
      </c>
    </row>
    <row r="104" spans="1:7">
      <c r="A104" t="s">
        <v>4</v>
      </c>
      <c r="B104" s="4" t="s">
        <v>5</v>
      </c>
      <c r="C104" s="4" t="s">
        <v>13</v>
      </c>
      <c r="D104" s="4" t="s">
        <v>6</v>
      </c>
      <c r="E104" s="4" t="s">
        <v>10</v>
      </c>
    </row>
    <row r="105" spans="1:7">
      <c r="A105" t="n">
        <v>2895</v>
      </c>
      <c r="B105" s="18" t="n">
        <v>94</v>
      </c>
      <c r="C105" s="7" t="n">
        <v>0</v>
      </c>
      <c r="D105" s="7" t="s">
        <v>45</v>
      </c>
      <c r="E105" s="7" t="n">
        <v>1</v>
      </c>
    </row>
    <row r="106" spans="1:7">
      <c r="A106" t="s">
        <v>4</v>
      </c>
      <c r="B106" s="4" t="s">
        <v>5</v>
      </c>
      <c r="C106" s="4" t="s">
        <v>13</v>
      </c>
      <c r="D106" s="4" t="s">
        <v>6</v>
      </c>
      <c r="E106" s="4" t="s">
        <v>10</v>
      </c>
    </row>
    <row r="107" spans="1:7">
      <c r="A107" t="n">
        <v>2908</v>
      </c>
      <c r="B107" s="18" t="n">
        <v>94</v>
      </c>
      <c r="C107" s="7" t="n">
        <v>0</v>
      </c>
      <c r="D107" s="7" t="s">
        <v>45</v>
      </c>
      <c r="E107" s="7" t="n">
        <v>2</v>
      </c>
    </row>
    <row r="108" spans="1:7">
      <c r="A108" t="s">
        <v>4</v>
      </c>
      <c r="B108" s="4" t="s">
        <v>5</v>
      </c>
      <c r="C108" s="4" t="s">
        <v>13</v>
      </c>
      <c r="D108" s="4" t="s">
        <v>6</v>
      </c>
      <c r="E108" s="4" t="s">
        <v>10</v>
      </c>
    </row>
    <row r="109" spans="1:7">
      <c r="A109" t="n">
        <v>2921</v>
      </c>
      <c r="B109" s="18" t="n">
        <v>94</v>
      </c>
      <c r="C109" s="7" t="n">
        <v>1</v>
      </c>
      <c r="D109" s="7" t="s">
        <v>45</v>
      </c>
      <c r="E109" s="7" t="n">
        <v>4</v>
      </c>
    </row>
    <row r="110" spans="1:7">
      <c r="A110" t="s">
        <v>4</v>
      </c>
      <c r="B110" s="4" t="s">
        <v>5</v>
      </c>
      <c r="C110" s="4" t="s">
        <v>13</v>
      </c>
      <c r="D110" s="4" t="s">
        <v>6</v>
      </c>
    </row>
    <row r="111" spans="1:7">
      <c r="A111" t="n">
        <v>2934</v>
      </c>
      <c r="B111" s="18" t="n">
        <v>94</v>
      </c>
      <c r="C111" s="7" t="n">
        <v>5</v>
      </c>
      <c r="D111" s="7" t="s">
        <v>45</v>
      </c>
    </row>
    <row r="112" spans="1:7">
      <c r="A112" t="s">
        <v>4</v>
      </c>
      <c r="B112" s="4" t="s">
        <v>5</v>
      </c>
      <c r="C112" s="4" t="s">
        <v>13</v>
      </c>
      <c r="D112" s="4" t="s">
        <v>6</v>
      </c>
      <c r="E112" s="4" t="s">
        <v>10</v>
      </c>
    </row>
    <row r="113" spans="1:5">
      <c r="A113" t="n">
        <v>2945</v>
      </c>
      <c r="B113" s="18" t="n">
        <v>94</v>
      </c>
      <c r="C113" s="7" t="n">
        <v>0</v>
      </c>
      <c r="D113" s="7" t="s">
        <v>46</v>
      </c>
      <c r="E113" s="7" t="n">
        <v>1</v>
      </c>
    </row>
    <row r="114" spans="1:5">
      <c r="A114" t="s">
        <v>4</v>
      </c>
      <c r="B114" s="4" t="s">
        <v>5</v>
      </c>
      <c r="C114" s="4" t="s">
        <v>13</v>
      </c>
      <c r="D114" s="4" t="s">
        <v>6</v>
      </c>
      <c r="E114" s="4" t="s">
        <v>10</v>
      </c>
    </row>
    <row r="115" spans="1:5">
      <c r="A115" t="n">
        <v>2958</v>
      </c>
      <c r="B115" s="18" t="n">
        <v>94</v>
      </c>
      <c r="C115" s="7" t="n">
        <v>0</v>
      </c>
      <c r="D115" s="7" t="s">
        <v>46</v>
      </c>
      <c r="E115" s="7" t="n">
        <v>2</v>
      </c>
    </row>
    <row r="116" spans="1:5">
      <c r="A116" t="s">
        <v>4</v>
      </c>
      <c r="B116" s="4" t="s">
        <v>5</v>
      </c>
      <c r="C116" s="4" t="s">
        <v>13</v>
      </c>
      <c r="D116" s="4" t="s">
        <v>6</v>
      </c>
      <c r="E116" s="4" t="s">
        <v>10</v>
      </c>
    </row>
    <row r="117" spans="1:5">
      <c r="A117" t="n">
        <v>2971</v>
      </c>
      <c r="B117" s="18" t="n">
        <v>94</v>
      </c>
      <c r="C117" s="7" t="n">
        <v>1</v>
      </c>
      <c r="D117" s="7" t="s">
        <v>46</v>
      </c>
      <c r="E117" s="7" t="n">
        <v>4</v>
      </c>
    </row>
    <row r="118" spans="1:5">
      <c r="A118" t="s">
        <v>4</v>
      </c>
      <c r="B118" s="4" t="s">
        <v>5</v>
      </c>
      <c r="C118" s="4" t="s">
        <v>13</v>
      </c>
      <c r="D118" s="4" t="s">
        <v>6</v>
      </c>
    </row>
    <row r="119" spans="1:5">
      <c r="A119" t="n">
        <v>2984</v>
      </c>
      <c r="B119" s="18" t="n">
        <v>94</v>
      </c>
      <c r="C119" s="7" t="n">
        <v>5</v>
      </c>
      <c r="D119" s="7" t="s">
        <v>46</v>
      </c>
    </row>
    <row r="120" spans="1:5">
      <c r="A120" t="s">
        <v>4</v>
      </c>
      <c r="B120" s="4" t="s">
        <v>5</v>
      </c>
      <c r="C120" s="4" t="s">
        <v>13</v>
      </c>
      <c r="D120" s="4" t="s">
        <v>6</v>
      </c>
      <c r="E120" s="4" t="s">
        <v>10</v>
      </c>
    </row>
    <row r="121" spans="1:5">
      <c r="A121" t="n">
        <v>2995</v>
      </c>
      <c r="B121" s="18" t="n">
        <v>94</v>
      </c>
      <c r="C121" s="7" t="n">
        <v>0</v>
      </c>
      <c r="D121" s="7" t="s">
        <v>47</v>
      </c>
      <c r="E121" s="7" t="n">
        <v>1</v>
      </c>
    </row>
    <row r="122" spans="1:5">
      <c r="A122" t="s">
        <v>4</v>
      </c>
      <c r="B122" s="4" t="s">
        <v>5</v>
      </c>
      <c r="C122" s="4" t="s">
        <v>13</v>
      </c>
      <c r="D122" s="4" t="s">
        <v>6</v>
      </c>
      <c r="E122" s="4" t="s">
        <v>10</v>
      </c>
    </row>
    <row r="123" spans="1:5">
      <c r="A123" t="n">
        <v>3008</v>
      </c>
      <c r="B123" s="18" t="n">
        <v>94</v>
      </c>
      <c r="C123" s="7" t="n">
        <v>0</v>
      </c>
      <c r="D123" s="7" t="s">
        <v>47</v>
      </c>
      <c r="E123" s="7" t="n">
        <v>2</v>
      </c>
    </row>
    <row r="124" spans="1:5">
      <c r="A124" t="s">
        <v>4</v>
      </c>
      <c r="B124" s="4" t="s">
        <v>5</v>
      </c>
      <c r="C124" s="4" t="s">
        <v>13</v>
      </c>
      <c r="D124" s="4" t="s">
        <v>6</v>
      </c>
      <c r="E124" s="4" t="s">
        <v>10</v>
      </c>
    </row>
    <row r="125" spans="1:5">
      <c r="A125" t="n">
        <v>3021</v>
      </c>
      <c r="B125" s="18" t="n">
        <v>94</v>
      </c>
      <c r="C125" s="7" t="n">
        <v>1</v>
      </c>
      <c r="D125" s="7" t="s">
        <v>47</v>
      </c>
      <c r="E125" s="7" t="n">
        <v>4</v>
      </c>
    </row>
    <row r="126" spans="1:5">
      <c r="A126" t="s">
        <v>4</v>
      </c>
      <c r="B126" s="4" t="s">
        <v>5</v>
      </c>
      <c r="C126" s="4" t="s">
        <v>13</v>
      </c>
      <c r="D126" s="4" t="s">
        <v>6</v>
      </c>
    </row>
    <row r="127" spans="1:5">
      <c r="A127" t="n">
        <v>3034</v>
      </c>
      <c r="B127" s="18" t="n">
        <v>94</v>
      </c>
      <c r="C127" s="7" t="n">
        <v>5</v>
      </c>
      <c r="D127" s="7" t="s">
        <v>47</v>
      </c>
    </row>
    <row r="128" spans="1:5">
      <c r="A128" t="s">
        <v>4</v>
      </c>
      <c r="B128" s="4" t="s">
        <v>5</v>
      </c>
      <c r="C128" s="4" t="s">
        <v>13</v>
      </c>
      <c r="D128" s="4" t="s">
        <v>6</v>
      </c>
      <c r="E128" s="4" t="s">
        <v>10</v>
      </c>
    </row>
    <row r="129" spans="1:5">
      <c r="A129" t="n">
        <v>3045</v>
      </c>
      <c r="B129" s="18" t="n">
        <v>94</v>
      </c>
      <c r="C129" s="7" t="n">
        <v>0</v>
      </c>
      <c r="D129" s="7" t="s">
        <v>48</v>
      </c>
      <c r="E129" s="7" t="n">
        <v>1</v>
      </c>
    </row>
    <row r="130" spans="1:5">
      <c r="A130" t="s">
        <v>4</v>
      </c>
      <c r="B130" s="4" t="s">
        <v>5</v>
      </c>
      <c r="C130" s="4" t="s">
        <v>13</v>
      </c>
      <c r="D130" s="4" t="s">
        <v>6</v>
      </c>
      <c r="E130" s="4" t="s">
        <v>10</v>
      </c>
    </row>
    <row r="131" spans="1:5">
      <c r="A131" t="n">
        <v>3058</v>
      </c>
      <c r="B131" s="18" t="n">
        <v>94</v>
      </c>
      <c r="C131" s="7" t="n">
        <v>0</v>
      </c>
      <c r="D131" s="7" t="s">
        <v>48</v>
      </c>
      <c r="E131" s="7" t="n">
        <v>2</v>
      </c>
    </row>
    <row r="132" spans="1:5">
      <c r="A132" t="s">
        <v>4</v>
      </c>
      <c r="B132" s="4" t="s">
        <v>5</v>
      </c>
      <c r="C132" s="4" t="s">
        <v>13</v>
      </c>
      <c r="D132" s="4" t="s">
        <v>6</v>
      </c>
      <c r="E132" s="4" t="s">
        <v>10</v>
      </c>
    </row>
    <row r="133" spans="1:5">
      <c r="A133" t="n">
        <v>3071</v>
      </c>
      <c r="B133" s="18" t="n">
        <v>94</v>
      </c>
      <c r="C133" s="7" t="n">
        <v>1</v>
      </c>
      <c r="D133" s="7" t="s">
        <v>48</v>
      </c>
      <c r="E133" s="7" t="n">
        <v>4</v>
      </c>
    </row>
    <row r="134" spans="1:5">
      <c r="A134" t="s">
        <v>4</v>
      </c>
      <c r="B134" s="4" t="s">
        <v>5</v>
      </c>
      <c r="C134" s="4" t="s">
        <v>13</v>
      </c>
      <c r="D134" s="4" t="s">
        <v>6</v>
      </c>
    </row>
    <row r="135" spans="1:5">
      <c r="A135" t="n">
        <v>3084</v>
      </c>
      <c r="B135" s="18" t="n">
        <v>94</v>
      </c>
      <c r="C135" s="7" t="n">
        <v>5</v>
      </c>
      <c r="D135" s="7" t="s">
        <v>48</v>
      </c>
    </row>
    <row r="136" spans="1:5">
      <c r="A136" t="s">
        <v>4</v>
      </c>
      <c r="B136" s="4" t="s">
        <v>5</v>
      </c>
      <c r="C136" s="4" t="s">
        <v>28</v>
      </c>
    </row>
    <row r="137" spans="1:5">
      <c r="A137" t="n">
        <v>3095</v>
      </c>
      <c r="B137" s="15" t="n">
        <v>3</v>
      </c>
      <c r="C137" s="12" t="n">
        <f t="normal" ca="1">A143</f>
        <v>0</v>
      </c>
    </row>
    <row r="138" spans="1:5">
      <c r="A138" t="s">
        <v>4</v>
      </c>
      <c r="B138" s="4" t="s">
        <v>5</v>
      </c>
      <c r="C138" s="4" t="s">
        <v>13</v>
      </c>
      <c r="D138" s="4" t="s">
        <v>10</v>
      </c>
      <c r="E138" s="4" t="s">
        <v>6</v>
      </c>
      <c r="F138" s="4" t="s">
        <v>6</v>
      </c>
      <c r="G138" s="4" t="s">
        <v>13</v>
      </c>
    </row>
    <row r="139" spans="1:5">
      <c r="A139" t="n">
        <v>3100</v>
      </c>
      <c r="B139" s="21" t="n">
        <v>32</v>
      </c>
      <c r="C139" s="7" t="n">
        <v>0</v>
      </c>
      <c r="D139" s="7" t="n">
        <v>65533</v>
      </c>
      <c r="E139" s="7" t="s">
        <v>37</v>
      </c>
      <c r="F139" s="7" t="s">
        <v>38</v>
      </c>
      <c r="G139" s="7" t="n">
        <v>1</v>
      </c>
    </row>
    <row r="140" spans="1:5">
      <c r="A140" t="s">
        <v>4</v>
      </c>
      <c r="B140" s="4" t="s">
        <v>5</v>
      </c>
      <c r="C140" s="4" t="s">
        <v>13</v>
      </c>
      <c r="D140" s="4" t="s">
        <v>10</v>
      </c>
      <c r="E140" s="4" t="s">
        <v>6</v>
      </c>
      <c r="F140" s="4" t="s">
        <v>6</v>
      </c>
      <c r="G140" s="4" t="s">
        <v>13</v>
      </c>
    </row>
    <row r="141" spans="1:5">
      <c r="A141" t="n">
        <v>3127</v>
      </c>
      <c r="B141" s="21" t="n">
        <v>32</v>
      </c>
      <c r="C141" s="7" t="n">
        <v>0</v>
      </c>
      <c r="D141" s="7" t="n">
        <v>65533</v>
      </c>
      <c r="E141" s="7" t="s">
        <v>37</v>
      </c>
      <c r="F141" s="7" t="s">
        <v>39</v>
      </c>
      <c r="G141" s="7" t="n">
        <v>0</v>
      </c>
    </row>
    <row r="142" spans="1:5">
      <c r="A142" t="s">
        <v>4</v>
      </c>
      <c r="B142" s="4" t="s">
        <v>5</v>
      </c>
    </row>
    <row r="143" spans="1:5">
      <c r="A143" t="n">
        <v>3152</v>
      </c>
      <c r="B143" s="5" t="n">
        <v>1</v>
      </c>
    </row>
    <row r="144" spans="1:5" s="3" customFormat="1" customHeight="0">
      <c r="A144" s="3" t="s">
        <v>2</v>
      </c>
      <c r="B144" s="3" t="s">
        <v>49</v>
      </c>
    </row>
    <row r="145" spans="1:7">
      <c r="A145" t="s">
        <v>4</v>
      </c>
      <c r="B145" s="4" t="s">
        <v>5</v>
      </c>
      <c r="C145" s="4" t="s">
        <v>13</v>
      </c>
      <c r="D145" s="4" t="s">
        <v>13</v>
      </c>
      <c r="E145" s="4" t="s">
        <v>13</v>
      </c>
      <c r="F145" s="4" t="s">
        <v>9</v>
      </c>
      <c r="G145" s="4" t="s">
        <v>13</v>
      </c>
      <c r="H145" s="4" t="s">
        <v>13</v>
      </c>
      <c r="I145" s="4" t="s">
        <v>28</v>
      </c>
    </row>
    <row r="146" spans="1:7">
      <c r="A146" t="n">
        <v>3156</v>
      </c>
      <c r="B146" s="11" t="n">
        <v>5</v>
      </c>
      <c r="C146" s="7" t="n">
        <v>32</v>
      </c>
      <c r="D146" s="7" t="n">
        <v>3</v>
      </c>
      <c r="E146" s="7" t="n">
        <v>0</v>
      </c>
      <c r="F146" s="7" t="n">
        <v>85</v>
      </c>
      <c r="G146" s="7" t="n">
        <v>2</v>
      </c>
      <c r="H146" s="7" t="n">
        <v>1</v>
      </c>
      <c r="I146" s="12" t="n">
        <f t="normal" ca="1">A158</f>
        <v>0</v>
      </c>
    </row>
    <row r="147" spans="1:7">
      <c r="A147" t="s">
        <v>4</v>
      </c>
      <c r="B147" s="4" t="s">
        <v>5</v>
      </c>
      <c r="C147" s="4" t="s">
        <v>13</v>
      </c>
      <c r="D147" s="4" t="s">
        <v>13</v>
      </c>
      <c r="E147" s="4" t="s">
        <v>13</v>
      </c>
      <c r="F147" s="4" t="s">
        <v>9</v>
      </c>
      <c r="G147" s="4" t="s">
        <v>13</v>
      </c>
      <c r="H147" s="4" t="s">
        <v>13</v>
      </c>
      <c r="I147" s="4" t="s">
        <v>28</v>
      </c>
    </row>
    <row r="148" spans="1:7">
      <c r="A148" t="n">
        <v>3170</v>
      </c>
      <c r="B148" s="11" t="n">
        <v>5</v>
      </c>
      <c r="C148" s="7" t="n">
        <v>32</v>
      </c>
      <c r="D148" s="7" t="n">
        <v>4</v>
      </c>
      <c r="E148" s="7" t="n">
        <v>0</v>
      </c>
      <c r="F148" s="7" t="n">
        <v>1</v>
      </c>
      <c r="G148" s="7" t="n">
        <v>2</v>
      </c>
      <c r="H148" s="7" t="n">
        <v>1</v>
      </c>
      <c r="I148" s="12" t="n">
        <f t="normal" ca="1">A156</f>
        <v>0</v>
      </c>
    </row>
    <row r="149" spans="1:7">
      <c r="A149" t="s">
        <v>4</v>
      </c>
      <c r="B149" s="4" t="s">
        <v>5</v>
      </c>
      <c r="C149" s="4" t="s">
        <v>10</v>
      </c>
    </row>
    <row r="150" spans="1:7">
      <c r="A150" t="n">
        <v>3184</v>
      </c>
      <c r="B150" s="22" t="n">
        <v>12</v>
      </c>
      <c r="C150" s="7" t="n">
        <v>6220</v>
      </c>
    </row>
    <row r="151" spans="1:7">
      <c r="A151" t="s">
        <v>4</v>
      </c>
      <c r="B151" s="4" t="s">
        <v>5</v>
      </c>
      <c r="C151" s="4" t="s">
        <v>13</v>
      </c>
      <c r="D151" s="4" t="s">
        <v>6</v>
      </c>
      <c r="E151" s="4" t="s">
        <v>10</v>
      </c>
    </row>
    <row r="152" spans="1:7">
      <c r="A152" t="n">
        <v>3187</v>
      </c>
      <c r="B152" s="23" t="n">
        <v>91</v>
      </c>
      <c r="C152" s="7" t="n">
        <v>1</v>
      </c>
      <c r="D152" s="7" t="s">
        <v>32</v>
      </c>
      <c r="E152" s="7" t="n">
        <v>1</v>
      </c>
    </row>
    <row r="153" spans="1:7">
      <c r="A153" t="s">
        <v>4</v>
      </c>
      <c r="B153" s="4" t="s">
        <v>5</v>
      </c>
      <c r="C153" s="4" t="s">
        <v>10</v>
      </c>
      <c r="D153" s="4" t="s">
        <v>13</v>
      </c>
      <c r="E153" s="4" t="s">
        <v>13</v>
      </c>
      <c r="F153" s="4" t="s">
        <v>6</v>
      </c>
    </row>
    <row r="154" spans="1:7">
      <c r="A154" t="n">
        <v>3201</v>
      </c>
      <c r="B154" s="24" t="n">
        <v>20</v>
      </c>
      <c r="C154" s="7" t="n">
        <v>65533</v>
      </c>
      <c r="D154" s="7" t="n">
        <v>0</v>
      </c>
      <c r="E154" s="7" t="n">
        <v>11</v>
      </c>
      <c r="F154" s="7" t="s">
        <v>50</v>
      </c>
    </row>
    <row r="155" spans="1:7">
      <c r="A155" t="s">
        <v>4</v>
      </c>
      <c r="B155" s="4" t="s">
        <v>5</v>
      </c>
      <c r="C155" s="4" t="s">
        <v>13</v>
      </c>
      <c r="D155" s="4" t="s">
        <v>13</v>
      </c>
      <c r="E155" s="4" t="s">
        <v>9</v>
      </c>
      <c r="F155" s="4" t="s">
        <v>13</v>
      </c>
      <c r="G155" s="4" t="s">
        <v>13</v>
      </c>
    </row>
    <row r="156" spans="1:7">
      <c r="A156" t="n">
        <v>3220</v>
      </c>
      <c r="B156" s="25" t="n">
        <v>8</v>
      </c>
      <c r="C156" s="7" t="n">
        <v>3</v>
      </c>
      <c r="D156" s="7" t="n">
        <v>0</v>
      </c>
      <c r="E156" s="7" t="n">
        <v>0</v>
      </c>
      <c r="F156" s="7" t="n">
        <v>19</v>
      </c>
      <c r="G156" s="7" t="n">
        <v>1</v>
      </c>
    </row>
    <row r="157" spans="1:7">
      <c r="A157" t="s">
        <v>4</v>
      </c>
      <c r="B157" s="4" t="s">
        <v>5</v>
      </c>
      <c r="C157" s="4" t="s">
        <v>13</v>
      </c>
      <c r="D157" s="4" t="s">
        <v>13</v>
      </c>
    </row>
    <row r="158" spans="1:7">
      <c r="A158" t="n">
        <v>3229</v>
      </c>
      <c r="B158" s="10" t="n">
        <v>162</v>
      </c>
      <c r="C158" s="7" t="n">
        <v>0</v>
      </c>
      <c r="D158" s="7" t="n">
        <v>1</v>
      </c>
    </row>
    <row r="159" spans="1:7">
      <c r="A159" t="s">
        <v>4</v>
      </c>
      <c r="B159" s="4" t="s">
        <v>5</v>
      </c>
    </row>
    <row r="160" spans="1:7">
      <c r="A160" t="n">
        <v>3232</v>
      </c>
      <c r="B160" s="5" t="n">
        <v>1</v>
      </c>
    </row>
    <row r="161" spans="1:9" s="3" customFormat="1" customHeight="0">
      <c r="A161" s="3" t="s">
        <v>2</v>
      </c>
      <c r="B161" s="3" t="s">
        <v>51</v>
      </c>
    </row>
    <row r="162" spans="1:9">
      <c r="A162" t="s">
        <v>4</v>
      </c>
      <c r="B162" s="4" t="s">
        <v>5</v>
      </c>
      <c r="C162" s="4" t="s">
        <v>13</v>
      </c>
      <c r="D162" s="4" t="s">
        <v>10</v>
      </c>
    </row>
    <row r="163" spans="1:9">
      <c r="A163" t="n">
        <v>3236</v>
      </c>
      <c r="B163" s="26" t="n">
        <v>22</v>
      </c>
      <c r="C163" s="7" t="n">
        <v>20</v>
      </c>
      <c r="D163" s="7" t="n">
        <v>0</v>
      </c>
    </row>
    <row r="164" spans="1:9">
      <c r="A164" t="s">
        <v>4</v>
      </c>
      <c r="B164" s="4" t="s">
        <v>5</v>
      </c>
      <c r="C164" s="4" t="s">
        <v>10</v>
      </c>
      <c r="D164" s="4" t="s">
        <v>13</v>
      </c>
      <c r="E164" s="4" t="s">
        <v>13</v>
      </c>
    </row>
    <row r="165" spans="1:9">
      <c r="A165" t="n">
        <v>3240</v>
      </c>
      <c r="B165" s="27" t="n">
        <v>104</v>
      </c>
      <c r="C165" s="7" t="n">
        <v>185</v>
      </c>
      <c r="D165" s="7" t="n">
        <v>3</v>
      </c>
      <c r="E165" s="7" t="n">
        <v>2</v>
      </c>
    </row>
    <row r="166" spans="1:9">
      <c r="A166" t="s">
        <v>4</v>
      </c>
      <c r="B166" s="4" t="s">
        <v>5</v>
      </c>
    </row>
    <row r="167" spans="1:9">
      <c r="A167" t="n">
        <v>3245</v>
      </c>
      <c r="B167" s="5" t="n">
        <v>1</v>
      </c>
    </row>
    <row r="168" spans="1:9">
      <c r="A168" t="s">
        <v>4</v>
      </c>
      <c r="B168" s="4" t="s">
        <v>5</v>
      </c>
      <c r="C168" s="4" t="s">
        <v>10</v>
      </c>
      <c r="D168" s="4" t="s">
        <v>13</v>
      </c>
      <c r="E168" s="4" t="s">
        <v>10</v>
      </c>
    </row>
    <row r="169" spans="1:9">
      <c r="A169" t="n">
        <v>3246</v>
      </c>
      <c r="B169" s="27" t="n">
        <v>104</v>
      </c>
      <c r="C169" s="7" t="n">
        <v>185</v>
      </c>
      <c r="D169" s="7" t="n">
        <v>1</v>
      </c>
      <c r="E169" s="7" t="n">
        <v>0</v>
      </c>
    </row>
    <row r="170" spans="1:9">
      <c r="A170" t="s">
        <v>4</v>
      </c>
      <c r="B170" s="4" t="s">
        <v>5</v>
      </c>
    </row>
    <row r="171" spans="1:9">
      <c r="A171" t="n">
        <v>3252</v>
      </c>
      <c r="B171" s="5" t="n">
        <v>1</v>
      </c>
    </row>
    <row r="172" spans="1:9">
      <c r="A172" t="s">
        <v>4</v>
      </c>
      <c r="B172" s="4" t="s">
        <v>5</v>
      </c>
      <c r="C172" s="4" t="s">
        <v>13</v>
      </c>
      <c r="D172" s="4" t="s">
        <v>10</v>
      </c>
      <c r="E172" s="4" t="s">
        <v>10</v>
      </c>
      <c r="F172" s="4" t="s">
        <v>10</v>
      </c>
      <c r="G172" s="4" t="s">
        <v>10</v>
      </c>
      <c r="H172" s="4" t="s">
        <v>13</v>
      </c>
    </row>
    <row r="173" spans="1:9">
      <c r="A173" t="n">
        <v>3253</v>
      </c>
      <c r="B173" s="28" t="n">
        <v>25</v>
      </c>
      <c r="C173" s="7" t="n">
        <v>5</v>
      </c>
      <c r="D173" s="7" t="n">
        <v>65535</v>
      </c>
      <c r="E173" s="7" t="n">
        <v>500</v>
      </c>
      <c r="F173" s="7" t="n">
        <v>800</v>
      </c>
      <c r="G173" s="7" t="n">
        <v>140</v>
      </c>
      <c r="H173" s="7" t="n">
        <v>0</v>
      </c>
    </row>
    <row r="174" spans="1:9">
      <c r="A174" t="s">
        <v>4</v>
      </c>
      <c r="B174" s="4" t="s">
        <v>5</v>
      </c>
      <c r="C174" s="4" t="s">
        <v>10</v>
      </c>
      <c r="D174" s="4" t="s">
        <v>13</v>
      </c>
      <c r="E174" s="4" t="s">
        <v>52</v>
      </c>
      <c r="F174" s="4" t="s">
        <v>13</v>
      </c>
      <c r="G174" s="4" t="s">
        <v>13</v>
      </c>
    </row>
    <row r="175" spans="1:9">
      <c r="A175" t="n">
        <v>3264</v>
      </c>
      <c r="B175" s="29" t="n">
        <v>24</v>
      </c>
      <c r="C175" s="7" t="n">
        <v>65533</v>
      </c>
      <c r="D175" s="7" t="n">
        <v>11</v>
      </c>
      <c r="E175" s="7" t="s">
        <v>53</v>
      </c>
      <c r="F175" s="7" t="n">
        <v>2</v>
      </c>
      <c r="G175" s="7" t="n">
        <v>0</v>
      </c>
    </row>
    <row r="176" spans="1:9">
      <c r="A176" t="s">
        <v>4</v>
      </c>
      <c r="B176" s="4" t="s">
        <v>5</v>
      </c>
    </row>
    <row r="177" spans="1:8">
      <c r="A177" t="n">
        <v>3361</v>
      </c>
      <c r="B177" s="30" t="n">
        <v>28</v>
      </c>
    </row>
    <row r="178" spans="1:8">
      <c r="A178" t="s">
        <v>4</v>
      </c>
      <c r="B178" s="4" t="s">
        <v>5</v>
      </c>
      <c r="C178" s="4" t="s">
        <v>13</v>
      </c>
      <c r="D178" s="31" t="s">
        <v>54</v>
      </c>
      <c r="E178" s="4" t="s">
        <v>5</v>
      </c>
      <c r="F178" s="4" t="s">
        <v>13</v>
      </c>
      <c r="G178" s="4" t="s">
        <v>10</v>
      </c>
      <c r="H178" s="31" t="s">
        <v>55</v>
      </c>
      <c r="I178" s="4" t="s">
        <v>13</v>
      </c>
      <c r="J178" s="31" t="s">
        <v>54</v>
      </c>
      <c r="K178" s="4" t="s">
        <v>5</v>
      </c>
      <c r="L178" s="4" t="s">
        <v>13</v>
      </c>
      <c r="M178" s="4" t="s">
        <v>10</v>
      </c>
      <c r="N178" s="31" t="s">
        <v>55</v>
      </c>
      <c r="O178" s="4" t="s">
        <v>13</v>
      </c>
      <c r="P178" s="4" t="s">
        <v>13</v>
      </c>
      <c r="Q178" s="4" t="s">
        <v>28</v>
      </c>
    </row>
    <row r="179" spans="1:8">
      <c r="A179" t="n">
        <v>3362</v>
      </c>
      <c r="B179" s="11" t="n">
        <v>5</v>
      </c>
      <c r="C179" s="7" t="n">
        <v>28</v>
      </c>
      <c r="D179" s="31" t="s">
        <v>3</v>
      </c>
      <c r="E179" s="32" t="n">
        <v>64</v>
      </c>
      <c r="F179" s="7" t="n">
        <v>5</v>
      </c>
      <c r="G179" s="7" t="n">
        <v>3</v>
      </c>
      <c r="H179" s="31" t="s">
        <v>3</v>
      </c>
      <c r="I179" s="7" t="n">
        <v>28</v>
      </c>
      <c r="J179" s="31" t="s">
        <v>3</v>
      </c>
      <c r="K179" s="32" t="n">
        <v>64</v>
      </c>
      <c r="L179" s="7" t="n">
        <v>5</v>
      </c>
      <c r="M179" s="7" t="n">
        <v>7</v>
      </c>
      <c r="N179" s="31" t="s">
        <v>3</v>
      </c>
      <c r="O179" s="7" t="n">
        <v>9</v>
      </c>
      <c r="P179" s="7" t="n">
        <v>1</v>
      </c>
      <c r="Q179" s="12" t="n">
        <f t="normal" ca="1">A265</f>
        <v>0</v>
      </c>
    </row>
    <row r="180" spans="1:8">
      <c r="A180" t="s">
        <v>4</v>
      </c>
      <c r="B180" s="4" t="s">
        <v>5</v>
      </c>
      <c r="C180" s="4" t="s">
        <v>13</v>
      </c>
    </row>
    <row r="181" spans="1:8">
      <c r="A181" t="n">
        <v>3379</v>
      </c>
      <c r="B181" s="33" t="n">
        <v>27</v>
      </c>
      <c r="C181" s="7" t="n">
        <v>0</v>
      </c>
    </row>
    <row r="182" spans="1:8">
      <c r="A182" t="s">
        <v>4</v>
      </c>
      <c r="B182" s="4" t="s">
        <v>5</v>
      </c>
      <c r="C182" s="4" t="s">
        <v>13</v>
      </c>
    </row>
    <row r="183" spans="1:8">
      <c r="A183" t="n">
        <v>3381</v>
      </c>
      <c r="B183" s="33" t="n">
        <v>27</v>
      </c>
      <c r="C183" s="7" t="n">
        <v>1</v>
      </c>
    </row>
    <row r="184" spans="1:8">
      <c r="A184" t="s">
        <v>4</v>
      </c>
      <c r="B184" s="4" t="s">
        <v>5</v>
      </c>
      <c r="C184" s="4" t="s">
        <v>13</v>
      </c>
      <c r="D184" s="4" t="s">
        <v>10</v>
      </c>
      <c r="E184" s="4" t="s">
        <v>29</v>
      </c>
    </row>
    <row r="185" spans="1:8">
      <c r="A185" t="n">
        <v>3383</v>
      </c>
      <c r="B185" s="34" t="n">
        <v>58</v>
      </c>
      <c r="C185" s="7" t="n">
        <v>0</v>
      </c>
      <c r="D185" s="7" t="n">
        <v>300</v>
      </c>
      <c r="E185" s="7" t="n">
        <v>0.300000011920929</v>
      </c>
    </row>
    <row r="186" spans="1:8">
      <c r="A186" t="s">
        <v>4</v>
      </c>
      <c r="B186" s="4" t="s">
        <v>5</v>
      </c>
      <c r="C186" s="4" t="s">
        <v>13</v>
      </c>
      <c r="D186" s="4" t="s">
        <v>10</v>
      </c>
    </row>
    <row r="187" spans="1:8">
      <c r="A187" t="n">
        <v>3391</v>
      </c>
      <c r="B187" s="34" t="n">
        <v>58</v>
      </c>
      <c r="C187" s="7" t="n">
        <v>255</v>
      </c>
      <c r="D187" s="7" t="n">
        <v>0</v>
      </c>
    </row>
    <row r="188" spans="1:8">
      <c r="A188" t="s">
        <v>4</v>
      </c>
      <c r="B188" s="4" t="s">
        <v>5</v>
      </c>
      <c r="C188" s="4" t="s">
        <v>13</v>
      </c>
      <c r="D188" s="4" t="s">
        <v>10</v>
      </c>
      <c r="E188" s="4" t="s">
        <v>10</v>
      </c>
      <c r="F188" s="4" t="s">
        <v>10</v>
      </c>
      <c r="G188" s="4" t="s">
        <v>10</v>
      </c>
      <c r="H188" s="4" t="s">
        <v>13</v>
      </c>
    </row>
    <row r="189" spans="1:8">
      <c r="A189" t="n">
        <v>3395</v>
      </c>
      <c r="B189" s="28" t="n">
        <v>25</v>
      </c>
      <c r="C189" s="7" t="n">
        <v>5</v>
      </c>
      <c r="D189" s="7" t="n">
        <v>65535</v>
      </c>
      <c r="E189" s="7" t="n">
        <v>160</v>
      </c>
      <c r="F189" s="7" t="n">
        <v>65535</v>
      </c>
      <c r="G189" s="7" t="n">
        <v>65535</v>
      </c>
      <c r="H189" s="7" t="n">
        <v>0</v>
      </c>
    </row>
    <row r="190" spans="1:8">
      <c r="A190" t="s">
        <v>4</v>
      </c>
      <c r="B190" s="4" t="s">
        <v>5</v>
      </c>
      <c r="C190" s="4" t="s">
        <v>10</v>
      </c>
      <c r="D190" s="4" t="s">
        <v>13</v>
      </c>
      <c r="E190" s="4" t="s">
        <v>13</v>
      </c>
      <c r="F190" s="4" t="s">
        <v>13</v>
      </c>
      <c r="G190" s="4" t="s">
        <v>52</v>
      </c>
      <c r="H190" s="4" t="s">
        <v>13</v>
      </c>
      <c r="I190" s="4" t="s">
        <v>13</v>
      </c>
      <c r="J190" s="4" t="s">
        <v>13</v>
      </c>
      <c r="K190" s="4" t="s">
        <v>13</v>
      </c>
    </row>
    <row r="191" spans="1:8">
      <c r="A191" t="n">
        <v>3406</v>
      </c>
      <c r="B191" s="29" t="n">
        <v>24</v>
      </c>
      <c r="C191" s="7" t="n">
        <v>65533</v>
      </c>
      <c r="D191" s="7" t="n">
        <v>11</v>
      </c>
      <c r="E191" s="7" t="n">
        <v>6</v>
      </c>
      <c r="F191" s="7" t="n">
        <v>8</v>
      </c>
      <c r="G191" s="7" t="s">
        <v>56</v>
      </c>
      <c r="H191" s="7" t="n">
        <v>6</v>
      </c>
      <c r="I191" s="7" t="n">
        <v>8</v>
      </c>
      <c r="J191" s="7" t="n">
        <v>2</v>
      </c>
      <c r="K191" s="7" t="n">
        <v>0</v>
      </c>
    </row>
    <row r="192" spans="1:8">
      <c r="A192" t="s">
        <v>4</v>
      </c>
      <c r="B192" s="4" t="s">
        <v>5</v>
      </c>
      <c r="C192" s="4" t="s">
        <v>13</v>
      </c>
      <c r="D192" s="4" t="s">
        <v>13</v>
      </c>
      <c r="E192" s="4" t="s">
        <v>9</v>
      </c>
      <c r="F192" s="4" t="s">
        <v>13</v>
      </c>
      <c r="G192" s="4" t="s">
        <v>13</v>
      </c>
    </row>
    <row r="193" spans="1:17">
      <c r="A193" t="n">
        <v>3437</v>
      </c>
      <c r="B193" s="35" t="n">
        <v>18</v>
      </c>
      <c r="C193" s="7" t="n">
        <v>0</v>
      </c>
      <c r="D193" s="7" t="n">
        <v>0</v>
      </c>
      <c r="E193" s="7" t="n">
        <v>0</v>
      </c>
      <c r="F193" s="7" t="n">
        <v>19</v>
      </c>
      <c r="G193" s="7" t="n">
        <v>1</v>
      </c>
    </row>
    <row r="194" spans="1:17">
      <c r="A194" t="s">
        <v>4</v>
      </c>
      <c r="B194" s="4" t="s">
        <v>5</v>
      </c>
      <c r="C194" s="4" t="s">
        <v>13</v>
      </c>
      <c r="D194" s="4" t="s">
        <v>13</v>
      </c>
      <c r="E194" s="4" t="s">
        <v>10</v>
      </c>
      <c r="F194" s="4" t="s">
        <v>29</v>
      </c>
    </row>
    <row r="195" spans="1:17">
      <c r="A195" t="n">
        <v>3446</v>
      </c>
      <c r="B195" s="36" t="n">
        <v>107</v>
      </c>
      <c r="C195" s="7" t="n">
        <v>0</v>
      </c>
      <c r="D195" s="7" t="n">
        <v>0</v>
      </c>
      <c r="E195" s="7" t="n">
        <v>0</v>
      </c>
      <c r="F195" s="7" t="n">
        <v>32</v>
      </c>
    </row>
    <row r="196" spans="1:17">
      <c r="A196" t="s">
        <v>4</v>
      </c>
      <c r="B196" s="4" t="s">
        <v>5</v>
      </c>
      <c r="C196" s="4" t="s">
        <v>13</v>
      </c>
      <c r="D196" s="4" t="s">
        <v>13</v>
      </c>
      <c r="E196" s="4" t="s">
        <v>6</v>
      </c>
      <c r="F196" s="4" t="s">
        <v>10</v>
      </c>
    </row>
    <row r="197" spans="1:17">
      <c r="A197" t="n">
        <v>3455</v>
      </c>
      <c r="B197" s="36" t="n">
        <v>107</v>
      </c>
      <c r="C197" s="7" t="n">
        <v>1</v>
      </c>
      <c r="D197" s="7" t="n">
        <v>0</v>
      </c>
      <c r="E197" s="7" t="s">
        <v>57</v>
      </c>
      <c r="F197" s="7" t="n">
        <v>1</v>
      </c>
    </row>
    <row r="198" spans="1:17">
      <c r="A198" t="s">
        <v>4</v>
      </c>
      <c r="B198" s="4" t="s">
        <v>5</v>
      </c>
      <c r="C198" s="4" t="s">
        <v>13</v>
      </c>
      <c r="D198" s="4" t="s">
        <v>13</v>
      </c>
      <c r="E198" s="4" t="s">
        <v>6</v>
      </c>
      <c r="F198" s="4" t="s">
        <v>10</v>
      </c>
    </row>
    <row r="199" spans="1:17">
      <c r="A199" t="n">
        <v>3464</v>
      </c>
      <c r="B199" s="36" t="n">
        <v>107</v>
      </c>
      <c r="C199" s="7" t="n">
        <v>1</v>
      </c>
      <c r="D199" s="7" t="n">
        <v>0</v>
      </c>
      <c r="E199" s="7" t="s">
        <v>58</v>
      </c>
      <c r="F199" s="7" t="n">
        <v>2</v>
      </c>
    </row>
    <row r="200" spans="1:17">
      <c r="A200" t="s">
        <v>4</v>
      </c>
      <c r="B200" s="4" t="s">
        <v>5</v>
      </c>
      <c r="C200" s="4" t="s">
        <v>13</v>
      </c>
      <c r="D200" s="4" t="s">
        <v>13</v>
      </c>
      <c r="E200" s="4" t="s">
        <v>13</v>
      </c>
      <c r="F200" s="4" t="s">
        <v>10</v>
      </c>
      <c r="G200" s="4" t="s">
        <v>10</v>
      </c>
      <c r="H200" s="4" t="s">
        <v>13</v>
      </c>
    </row>
    <row r="201" spans="1:17">
      <c r="A201" t="n">
        <v>3472</v>
      </c>
      <c r="B201" s="36" t="n">
        <v>107</v>
      </c>
      <c r="C201" s="7" t="n">
        <v>2</v>
      </c>
      <c r="D201" s="7" t="n">
        <v>0</v>
      </c>
      <c r="E201" s="7" t="n">
        <v>1</v>
      </c>
      <c r="F201" s="7" t="n">
        <v>65535</v>
      </c>
      <c r="G201" s="7" t="n">
        <v>65535</v>
      </c>
      <c r="H201" s="7" t="n">
        <v>0</v>
      </c>
    </row>
    <row r="202" spans="1:17">
      <c r="A202" t="s">
        <v>4</v>
      </c>
      <c r="B202" s="4" t="s">
        <v>5</v>
      </c>
      <c r="C202" s="4" t="s">
        <v>13</v>
      </c>
      <c r="D202" s="4" t="s">
        <v>13</v>
      </c>
      <c r="E202" s="4" t="s">
        <v>13</v>
      </c>
    </row>
    <row r="203" spans="1:17">
      <c r="A203" t="n">
        <v>3481</v>
      </c>
      <c r="B203" s="36" t="n">
        <v>107</v>
      </c>
      <c r="C203" s="7" t="n">
        <v>4</v>
      </c>
      <c r="D203" s="7" t="n">
        <v>0</v>
      </c>
      <c r="E203" s="7" t="n">
        <v>0</v>
      </c>
    </row>
    <row r="204" spans="1:17">
      <c r="A204" t="s">
        <v>4</v>
      </c>
      <c r="B204" s="4" t="s">
        <v>5</v>
      </c>
      <c r="C204" s="4" t="s">
        <v>13</v>
      </c>
      <c r="D204" s="4" t="s">
        <v>13</v>
      </c>
    </row>
    <row r="205" spans="1:17">
      <c r="A205" t="n">
        <v>3485</v>
      </c>
      <c r="B205" s="36" t="n">
        <v>107</v>
      </c>
      <c r="C205" s="7" t="n">
        <v>3</v>
      </c>
      <c r="D205" s="7" t="n">
        <v>0</v>
      </c>
    </row>
    <row r="206" spans="1:17">
      <c r="A206" t="s">
        <v>4</v>
      </c>
      <c r="B206" s="4" t="s">
        <v>5</v>
      </c>
      <c r="C206" s="4" t="s">
        <v>13</v>
      </c>
    </row>
    <row r="207" spans="1:17">
      <c r="A207" t="n">
        <v>3488</v>
      </c>
      <c r="B207" s="33" t="n">
        <v>27</v>
      </c>
      <c r="C207" s="7" t="n">
        <v>0</v>
      </c>
    </row>
    <row r="208" spans="1:17">
      <c r="A208" t="s">
        <v>4</v>
      </c>
      <c r="B208" s="4" t="s">
        <v>5</v>
      </c>
      <c r="C208" s="4" t="s">
        <v>13</v>
      </c>
      <c r="D208" s="4" t="s">
        <v>10</v>
      </c>
      <c r="E208" s="4" t="s">
        <v>10</v>
      </c>
      <c r="F208" s="4" t="s">
        <v>10</v>
      </c>
      <c r="G208" s="4" t="s">
        <v>10</v>
      </c>
      <c r="H208" s="4" t="s">
        <v>13</v>
      </c>
    </row>
    <row r="209" spans="1:8">
      <c r="A209" t="n">
        <v>3490</v>
      </c>
      <c r="B209" s="28" t="n">
        <v>25</v>
      </c>
      <c r="C209" s="7" t="n">
        <v>5</v>
      </c>
      <c r="D209" s="7" t="n">
        <v>65535</v>
      </c>
      <c r="E209" s="7" t="n">
        <v>65535</v>
      </c>
      <c r="F209" s="7" t="n">
        <v>65535</v>
      </c>
      <c r="G209" s="7" t="n">
        <v>65535</v>
      </c>
      <c r="H209" s="7" t="n">
        <v>0</v>
      </c>
    </row>
    <row r="210" spans="1:8">
      <c r="A210" t="s">
        <v>4</v>
      </c>
      <c r="B210" s="4" t="s">
        <v>5</v>
      </c>
      <c r="C210" s="4" t="s">
        <v>13</v>
      </c>
      <c r="D210" s="4" t="s">
        <v>13</v>
      </c>
      <c r="E210" s="4" t="s">
        <v>13</v>
      </c>
      <c r="F210" s="4" t="s">
        <v>13</v>
      </c>
      <c r="G210" s="4" t="s">
        <v>10</v>
      </c>
      <c r="H210" s="4" t="s">
        <v>28</v>
      </c>
      <c r="I210" s="4" t="s">
        <v>28</v>
      </c>
    </row>
    <row r="211" spans="1:8">
      <c r="A211" t="n">
        <v>3501</v>
      </c>
      <c r="B211" s="37" t="n">
        <v>6</v>
      </c>
      <c r="C211" s="7" t="n">
        <v>35</v>
      </c>
      <c r="D211" s="7" t="n">
        <v>0</v>
      </c>
      <c r="E211" s="7" t="n">
        <v>1</v>
      </c>
      <c r="F211" s="7" t="n">
        <v>1</v>
      </c>
      <c r="G211" s="7" t="n">
        <v>1</v>
      </c>
      <c r="H211" s="12" t="n">
        <f t="normal" ca="1">A213</f>
        <v>0</v>
      </c>
      <c r="I211" s="12" t="n">
        <f t="normal" ca="1">A243</f>
        <v>0</v>
      </c>
    </row>
    <row r="212" spans="1:8">
      <c r="A212" t="s">
        <v>4</v>
      </c>
      <c r="B212" s="4" t="s">
        <v>5</v>
      </c>
      <c r="C212" s="4" t="s">
        <v>13</v>
      </c>
      <c r="D212" s="4" t="s">
        <v>10</v>
      </c>
      <c r="E212" s="4" t="s">
        <v>29</v>
      </c>
    </row>
    <row r="213" spans="1:8">
      <c r="A213" t="n">
        <v>3516</v>
      </c>
      <c r="B213" s="34" t="n">
        <v>58</v>
      </c>
      <c r="C213" s="7" t="n">
        <v>100</v>
      </c>
      <c r="D213" s="7" t="n">
        <v>300</v>
      </c>
      <c r="E213" s="7" t="n">
        <v>0.300000011920929</v>
      </c>
    </row>
    <row r="214" spans="1:8">
      <c r="A214" t="s">
        <v>4</v>
      </c>
      <c r="B214" s="4" t="s">
        <v>5</v>
      </c>
      <c r="C214" s="4" t="s">
        <v>13</v>
      </c>
      <c r="D214" s="4" t="s">
        <v>10</v>
      </c>
    </row>
    <row r="215" spans="1:8">
      <c r="A215" t="n">
        <v>3524</v>
      </c>
      <c r="B215" s="34" t="n">
        <v>58</v>
      </c>
      <c r="C215" s="7" t="n">
        <v>255</v>
      </c>
      <c r="D215" s="7" t="n">
        <v>0</v>
      </c>
    </row>
    <row r="216" spans="1:8">
      <c r="A216" t="s">
        <v>4</v>
      </c>
      <c r="B216" s="4" t="s">
        <v>5</v>
      </c>
      <c r="C216" s="4" t="s">
        <v>10</v>
      </c>
    </row>
    <row r="217" spans="1:8">
      <c r="A217" t="n">
        <v>3528</v>
      </c>
      <c r="B217" s="38" t="n">
        <v>16</v>
      </c>
      <c r="C217" s="7" t="n">
        <v>500</v>
      </c>
    </row>
    <row r="218" spans="1:8">
      <c r="A218" t="s">
        <v>4</v>
      </c>
      <c r="B218" s="4" t="s">
        <v>5</v>
      </c>
      <c r="C218" s="4" t="s">
        <v>6</v>
      </c>
      <c r="D218" s="4" t="s">
        <v>6</v>
      </c>
    </row>
    <row r="219" spans="1:8">
      <c r="A219" t="n">
        <v>3531</v>
      </c>
      <c r="B219" s="39" t="n">
        <v>70</v>
      </c>
      <c r="C219" s="7" t="s">
        <v>31</v>
      </c>
      <c r="D219" s="7" t="s">
        <v>59</v>
      </c>
    </row>
    <row r="220" spans="1:8">
      <c r="A220" t="s">
        <v>4</v>
      </c>
      <c r="B220" s="4" t="s">
        <v>5</v>
      </c>
      <c r="C220" s="4" t="s">
        <v>10</v>
      </c>
    </row>
    <row r="221" spans="1:8">
      <c r="A221" t="n">
        <v>3544</v>
      </c>
      <c r="B221" s="38" t="n">
        <v>16</v>
      </c>
      <c r="C221" s="7" t="n">
        <v>1200</v>
      </c>
    </row>
    <row r="222" spans="1:8">
      <c r="A222" t="s">
        <v>4</v>
      </c>
      <c r="B222" s="4" t="s">
        <v>5</v>
      </c>
      <c r="C222" s="4" t="s">
        <v>13</v>
      </c>
    </row>
    <row r="223" spans="1:8">
      <c r="A223" t="n">
        <v>3547</v>
      </c>
      <c r="B223" s="32" t="n">
        <v>64</v>
      </c>
      <c r="C223" s="7" t="n">
        <v>14</v>
      </c>
    </row>
    <row r="224" spans="1:8">
      <c r="A224" t="s">
        <v>4</v>
      </c>
      <c r="B224" s="4" t="s">
        <v>5</v>
      </c>
    </row>
    <row r="225" spans="1:9">
      <c r="A225" t="n">
        <v>3549</v>
      </c>
      <c r="B225" s="5" t="n">
        <v>1</v>
      </c>
    </row>
    <row r="226" spans="1:9">
      <c r="A226" t="s">
        <v>4</v>
      </c>
      <c r="B226" s="4" t="s">
        <v>5</v>
      </c>
      <c r="C226" s="4" t="s">
        <v>13</v>
      </c>
      <c r="D226" s="4" t="s">
        <v>13</v>
      </c>
      <c r="E226" s="4" t="s">
        <v>13</v>
      </c>
      <c r="F226" s="4" t="s">
        <v>13</v>
      </c>
    </row>
    <row r="227" spans="1:9">
      <c r="A227" t="n">
        <v>3550</v>
      </c>
      <c r="B227" s="8" t="n">
        <v>14</v>
      </c>
      <c r="C227" s="7" t="n">
        <v>0</v>
      </c>
      <c r="D227" s="7" t="n">
        <v>16</v>
      </c>
      <c r="E227" s="7" t="n">
        <v>0</v>
      </c>
      <c r="F227" s="7" t="n">
        <v>0</v>
      </c>
    </row>
    <row r="228" spans="1:9">
      <c r="A228" t="s">
        <v>4</v>
      </c>
      <c r="B228" s="4" t="s">
        <v>5</v>
      </c>
      <c r="C228" s="4" t="s">
        <v>13</v>
      </c>
    </row>
    <row r="229" spans="1:9">
      <c r="A229" t="n">
        <v>3555</v>
      </c>
      <c r="B229" s="32" t="n">
        <v>64</v>
      </c>
      <c r="C229" s="7" t="n">
        <v>18</v>
      </c>
    </row>
    <row r="230" spans="1:9">
      <c r="A230" t="s">
        <v>4</v>
      </c>
      <c r="B230" s="4" t="s">
        <v>5</v>
      </c>
      <c r="C230" s="4" t="s">
        <v>13</v>
      </c>
      <c r="D230" s="4" t="s">
        <v>10</v>
      </c>
    </row>
    <row r="231" spans="1:9">
      <c r="A231" t="n">
        <v>3557</v>
      </c>
      <c r="B231" s="32" t="n">
        <v>64</v>
      </c>
      <c r="C231" s="7" t="n">
        <v>0</v>
      </c>
      <c r="D231" s="7" t="n">
        <v>3</v>
      </c>
    </row>
    <row r="232" spans="1:9">
      <c r="A232" t="s">
        <v>4</v>
      </c>
      <c r="B232" s="4" t="s">
        <v>5</v>
      </c>
      <c r="C232" s="4" t="s">
        <v>13</v>
      </c>
      <c r="D232" s="4" t="s">
        <v>10</v>
      </c>
    </row>
    <row r="233" spans="1:9">
      <c r="A233" t="n">
        <v>3561</v>
      </c>
      <c r="B233" s="32" t="n">
        <v>64</v>
      </c>
      <c r="C233" s="7" t="n">
        <v>0</v>
      </c>
      <c r="D233" s="7" t="n">
        <v>7</v>
      </c>
    </row>
    <row r="234" spans="1:9">
      <c r="A234" t="s">
        <v>4</v>
      </c>
      <c r="B234" s="4" t="s">
        <v>5</v>
      </c>
      <c r="C234" s="4" t="s">
        <v>13</v>
      </c>
      <c r="D234" s="4" t="s">
        <v>10</v>
      </c>
      <c r="E234" s="4" t="s">
        <v>10</v>
      </c>
      <c r="F234" s="4" t="s">
        <v>13</v>
      </c>
      <c r="G234" s="4" t="s">
        <v>9</v>
      </c>
    </row>
    <row r="235" spans="1:9">
      <c r="A235" t="n">
        <v>3565</v>
      </c>
      <c r="B235" s="40" t="n">
        <v>95</v>
      </c>
      <c r="C235" s="7" t="n">
        <v>0</v>
      </c>
      <c r="D235" s="7" t="n">
        <v>3</v>
      </c>
      <c r="E235" s="7" t="n">
        <v>7</v>
      </c>
      <c r="F235" s="7" t="n">
        <v>255</v>
      </c>
      <c r="G235" s="7" t="n">
        <v>0</v>
      </c>
    </row>
    <row r="236" spans="1:9">
      <c r="A236" t="s">
        <v>4</v>
      </c>
      <c r="B236" s="4" t="s">
        <v>5</v>
      </c>
      <c r="C236" s="4" t="s">
        <v>9</v>
      </c>
    </row>
    <row r="237" spans="1:9">
      <c r="A237" t="n">
        <v>3576</v>
      </c>
      <c r="B237" s="41" t="n">
        <v>15</v>
      </c>
      <c r="C237" s="7" t="n">
        <v>4096</v>
      </c>
    </row>
    <row r="238" spans="1:9">
      <c r="A238" t="s">
        <v>4</v>
      </c>
      <c r="B238" s="4" t="s">
        <v>5</v>
      </c>
      <c r="C238" s="4" t="s">
        <v>13</v>
      </c>
      <c r="D238" s="4" t="s">
        <v>9</v>
      </c>
      <c r="E238" s="4" t="s">
        <v>13</v>
      </c>
      <c r="F238" s="4" t="s">
        <v>13</v>
      </c>
      <c r="G238" s="4" t="s">
        <v>9</v>
      </c>
      <c r="H238" s="4" t="s">
        <v>13</v>
      </c>
      <c r="I238" s="4" t="s">
        <v>9</v>
      </c>
      <c r="J238" s="4" t="s">
        <v>13</v>
      </c>
    </row>
    <row r="239" spans="1:9">
      <c r="A239" t="n">
        <v>3581</v>
      </c>
      <c r="B239" s="42" t="n">
        <v>33</v>
      </c>
      <c r="C239" s="7" t="n">
        <v>0</v>
      </c>
      <c r="D239" s="7" t="n">
        <v>3</v>
      </c>
      <c r="E239" s="7" t="n">
        <v>0</v>
      </c>
      <c r="F239" s="7" t="n">
        <v>0</v>
      </c>
      <c r="G239" s="7" t="n">
        <v>-1</v>
      </c>
      <c r="H239" s="7" t="n">
        <v>0</v>
      </c>
      <c r="I239" s="7" t="n">
        <v>-1</v>
      </c>
      <c r="J239" s="7" t="n">
        <v>0</v>
      </c>
    </row>
    <row r="240" spans="1:9">
      <c r="A240" t="s">
        <v>4</v>
      </c>
      <c r="B240" s="4" t="s">
        <v>5</v>
      </c>
      <c r="C240" s="4" t="s">
        <v>28</v>
      </c>
    </row>
    <row r="241" spans="1:10">
      <c r="A241" t="n">
        <v>3599</v>
      </c>
      <c r="B241" s="15" t="n">
        <v>3</v>
      </c>
      <c r="C241" s="12" t="n">
        <f t="normal" ca="1">A263</f>
        <v>0</v>
      </c>
    </row>
    <row r="242" spans="1:10">
      <c r="A242" t="s">
        <v>4</v>
      </c>
      <c r="B242" s="4" t="s">
        <v>5</v>
      </c>
      <c r="C242" s="4" t="s">
        <v>13</v>
      </c>
      <c r="D242" s="4" t="s">
        <v>10</v>
      </c>
      <c r="E242" s="4" t="s">
        <v>29</v>
      </c>
    </row>
    <row r="243" spans="1:10">
      <c r="A243" t="n">
        <v>3604</v>
      </c>
      <c r="B243" s="34" t="n">
        <v>58</v>
      </c>
      <c r="C243" s="7" t="n">
        <v>100</v>
      </c>
      <c r="D243" s="7" t="n">
        <v>300</v>
      </c>
      <c r="E243" s="7" t="n">
        <v>0.300000011920929</v>
      </c>
    </row>
    <row r="244" spans="1:10">
      <c r="A244" t="s">
        <v>4</v>
      </c>
      <c r="B244" s="4" t="s">
        <v>5</v>
      </c>
      <c r="C244" s="4" t="s">
        <v>13</v>
      </c>
      <c r="D244" s="4" t="s">
        <v>10</v>
      </c>
    </row>
    <row r="245" spans="1:10">
      <c r="A245" t="n">
        <v>3612</v>
      </c>
      <c r="B245" s="34" t="n">
        <v>58</v>
      </c>
      <c r="C245" s="7" t="n">
        <v>255</v>
      </c>
      <c r="D245" s="7" t="n">
        <v>0</v>
      </c>
    </row>
    <row r="246" spans="1:10">
      <c r="A246" t="s">
        <v>4</v>
      </c>
      <c r="B246" s="4" t="s">
        <v>5</v>
      </c>
      <c r="C246" s="4" t="s">
        <v>13</v>
      </c>
      <c r="D246" s="4" t="s">
        <v>6</v>
      </c>
    </row>
    <row r="247" spans="1:10">
      <c r="A247" t="n">
        <v>3616</v>
      </c>
      <c r="B247" s="9" t="n">
        <v>2</v>
      </c>
      <c r="C247" s="7" t="n">
        <v>10</v>
      </c>
      <c r="D247" s="7" t="s">
        <v>60</v>
      </c>
    </row>
    <row r="248" spans="1:10">
      <c r="A248" t="s">
        <v>4</v>
      </c>
      <c r="B248" s="4" t="s">
        <v>5</v>
      </c>
      <c r="C248" s="4" t="s">
        <v>10</v>
      </c>
    </row>
    <row r="249" spans="1:10">
      <c r="A249" t="n">
        <v>3639</v>
      </c>
      <c r="B249" s="38" t="n">
        <v>16</v>
      </c>
      <c r="C249" s="7" t="n">
        <v>0</v>
      </c>
    </row>
    <row r="250" spans="1:10">
      <c r="A250" t="s">
        <v>4</v>
      </c>
      <c r="B250" s="4" t="s">
        <v>5</v>
      </c>
      <c r="C250" s="4" t="s">
        <v>13</v>
      </c>
      <c r="D250" s="4" t="s">
        <v>6</v>
      </c>
    </row>
    <row r="251" spans="1:10">
      <c r="A251" t="n">
        <v>3642</v>
      </c>
      <c r="B251" s="9" t="n">
        <v>2</v>
      </c>
      <c r="C251" s="7" t="n">
        <v>10</v>
      </c>
      <c r="D251" s="7" t="s">
        <v>61</v>
      </c>
    </row>
    <row r="252" spans="1:10">
      <c r="A252" t="s">
        <v>4</v>
      </c>
      <c r="B252" s="4" t="s">
        <v>5</v>
      </c>
      <c r="C252" s="4" t="s">
        <v>10</v>
      </c>
    </row>
    <row r="253" spans="1:10">
      <c r="A253" t="n">
        <v>3660</v>
      </c>
      <c r="B253" s="38" t="n">
        <v>16</v>
      </c>
      <c r="C253" s="7" t="n">
        <v>0</v>
      </c>
    </row>
    <row r="254" spans="1:10">
      <c r="A254" t="s">
        <v>4</v>
      </c>
      <c r="B254" s="4" t="s">
        <v>5</v>
      </c>
      <c r="C254" s="4" t="s">
        <v>13</v>
      </c>
      <c r="D254" s="4" t="s">
        <v>6</v>
      </c>
    </row>
    <row r="255" spans="1:10">
      <c r="A255" t="n">
        <v>3663</v>
      </c>
      <c r="B255" s="9" t="n">
        <v>2</v>
      </c>
      <c r="C255" s="7" t="n">
        <v>10</v>
      </c>
      <c r="D255" s="7" t="s">
        <v>62</v>
      </c>
    </row>
    <row r="256" spans="1:10">
      <c r="A256" t="s">
        <v>4</v>
      </c>
      <c r="B256" s="4" t="s">
        <v>5</v>
      </c>
      <c r="C256" s="4" t="s">
        <v>10</v>
      </c>
    </row>
    <row r="257" spans="1:5">
      <c r="A257" t="n">
        <v>3682</v>
      </c>
      <c r="B257" s="38" t="n">
        <v>16</v>
      </c>
      <c r="C257" s="7" t="n">
        <v>0</v>
      </c>
    </row>
    <row r="258" spans="1:5">
      <c r="A258" t="s">
        <v>4</v>
      </c>
      <c r="B258" s="4" t="s">
        <v>5</v>
      </c>
      <c r="C258" s="4" t="s">
        <v>13</v>
      </c>
    </row>
    <row r="259" spans="1:5">
      <c r="A259" t="n">
        <v>3685</v>
      </c>
      <c r="B259" s="43" t="n">
        <v>23</v>
      </c>
      <c r="C259" s="7" t="n">
        <v>20</v>
      </c>
    </row>
    <row r="260" spans="1:5">
      <c r="A260" t="s">
        <v>4</v>
      </c>
      <c r="B260" s="4" t="s">
        <v>5</v>
      </c>
      <c r="C260" s="4" t="s">
        <v>28</v>
      </c>
    </row>
    <row r="261" spans="1:5">
      <c r="A261" t="n">
        <v>3687</v>
      </c>
      <c r="B261" s="15" t="n">
        <v>3</v>
      </c>
      <c r="C261" s="12" t="n">
        <f t="normal" ca="1">A263</f>
        <v>0</v>
      </c>
    </row>
    <row r="262" spans="1:5">
      <c r="A262" t="s">
        <v>4</v>
      </c>
      <c r="B262" s="4" t="s">
        <v>5</v>
      </c>
      <c r="C262" s="4" t="s">
        <v>28</v>
      </c>
    </row>
    <row r="263" spans="1:5">
      <c r="A263" t="n">
        <v>3692</v>
      </c>
      <c r="B263" s="15" t="n">
        <v>3</v>
      </c>
      <c r="C263" s="12" t="n">
        <f t="normal" ca="1">A291</f>
        <v>0</v>
      </c>
    </row>
    <row r="264" spans="1:5">
      <c r="A264" t="s">
        <v>4</v>
      </c>
      <c r="B264" s="4" t="s">
        <v>5</v>
      </c>
      <c r="C264" s="4" t="s">
        <v>13</v>
      </c>
      <c r="D264" s="4" t="s">
        <v>10</v>
      </c>
      <c r="E264" s="4" t="s">
        <v>10</v>
      </c>
      <c r="F264" s="4" t="s">
        <v>10</v>
      </c>
      <c r="G264" s="4" t="s">
        <v>10</v>
      </c>
      <c r="H264" s="4" t="s">
        <v>13</v>
      </c>
    </row>
    <row r="265" spans="1:5">
      <c r="A265" t="n">
        <v>3697</v>
      </c>
      <c r="B265" s="28" t="n">
        <v>25</v>
      </c>
      <c r="C265" s="7" t="n">
        <v>5</v>
      </c>
      <c r="D265" s="7" t="n">
        <v>65535</v>
      </c>
      <c r="E265" s="7" t="n">
        <v>500</v>
      </c>
      <c r="F265" s="7" t="n">
        <v>800</v>
      </c>
      <c r="G265" s="7" t="n">
        <v>140</v>
      </c>
      <c r="H265" s="7" t="n">
        <v>0</v>
      </c>
    </row>
    <row r="266" spans="1:5">
      <c r="A266" t="s">
        <v>4</v>
      </c>
      <c r="B266" s="4" t="s">
        <v>5</v>
      </c>
      <c r="C266" s="4" t="s">
        <v>10</v>
      </c>
      <c r="D266" s="4" t="s">
        <v>13</v>
      </c>
      <c r="E266" s="4" t="s">
        <v>52</v>
      </c>
      <c r="F266" s="4" t="s">
        <v>13</v>
      </c>
      <c r="G266" s="4" t="s">
        <v>13</v>
      </c>
    </row>
    <row r="267" spans="1:5">
      <c r="A267" t="n">
        <v>3708</v>
      </c>
      <c r="B267" s="29" t="n">
        <v>24</v>
      </c>
      <c r="C267" s="7" t="n">
        <v>65533</v>
      </c>
      <c r="D267" s="7" t="n">
        <v>11</v>
      </c>
      <c r="E267" s="7" t="s">
        <v>63</v>
      </c>
      <c r="F267" s="7" t="n">
        <v>2</v>
      </c>
      <c r="G267" s="7" t="n">
        <v>0</v>
      </c>
    </row>
    <row r="268" spans="1:5">
      <c r="A268" t="s">
        <v>4</v>
      </c>
      <c r="B268" s="4" t="s">
        <v>5</v>
      </c>
    </row>
    <row r="269" spans="1:5">
      <c r="A269" t="n">
        <v>3864</v>
      </c>
      <c r="B269" s="30" t="n">
        <v>28</v>
      </c>
    </row>
    <row r="270" spans="1:5">
      <c r="A270" t="s">
        <v>4</v>
      </c>
      <c r="B270" s="4" t="s">
        <v>5</v>
      </c>
      <c r="C270" s="4" t="s">
        <v>13</v>
      </c>
    </row>
    <row r="271" spans="1:5">
      <c r="A271" t="n">
        <v>3865</v>
      </c>
      <c r="B271" s="33" t="n">
        <v>27</v>
      </c>
      <c r="C271" s="7" t="n">
        <v>0</v>
      </c>
    </row>
    <row r="272" spans="1:5">
      <c r="A272" t="s">
        <v>4</v>
      </c>
      <c r="B272" s="4" t="s">
        <v>5</v>
      </c>
      <c r="C272" s="4" t="s">
        <v>13</v>
      </c>
    </row>
    <row r="273" spans="1:8">
      <c r="A273" t="n">
        <v>3867</v>
      </c>
      <c r="B273" s="33" t="n">
        <v>27</v>
      </c>
      <c r="C273" s="7" t="n">
        <v>1</v>
      </c>
    </row>
    <row r="274" spans="1:8">
      <c r="A274" t="s">
        <v>4</v>
      </c>
      <c r="B274" s="4" t="s">
        <v>5</v>
      </c>
      <c r="C274" s="4" t="s">
        <v>13</v>
      </c>
      <c r="D274" s="4" t="s">
        <v>10</v>
      </c>
      <c r="E274" s="4" t="s">
        <v>10</v>
      </c>
      <c r="F274" s="4" t="s">
        <v>10</v>
      </c>
      <c r="G274" s="4" t="s">
        <v>10</v>
      </c>
      <c r="H274" s="4" t="s">
        <v>13</v>
      </c>
    </row>
    <row r="275" spans="1:8">
      <c r="A275" t="n">
        <v>3869</v>
      </c>
      <c r="B275" s="28" t="n">
        <v>25</v>
      </c>
      <c r="C275" s="7" t="n">
        <v>5</v>
      </c>
      <c r="D275" s="7" t="n">
        <v>65535</v>
      </c>
      <c r="E275" s="7" t="n">
        <v>65535</v>
      </c>
      <c r="F275" s="7" t="n">
        <v>65535</v>
      </c>
      <c r="G275" s="7" t="n">
        <v>65535</v>
      </c>
      <c r="H275" s="7" t="n">
        <v>0</v>
      </c>
    </row>
    <row r="276" spans="1:8">
      <c r="A276" t="s">
        <v>4</v>
      </c>
      <c r="B276" s="4" t="s">
        <v>5</v>
      </c>
      <c r="C276" s="4" t="s">
        <v>13</v>
      </c>
      <c r="D276" s="4" t="s">
        <v>6</v>
      </c>
    </row>
    <row r="277" spans="1:8">
      <c r="A277" t="n">
        <v>3880</v>
      </c>
      <c r="B277" s="9" t="n">
        <v>2</v>
      </c>
      <c r="C277" s="7" t="n">
        <v>10</v>
      </c>
      <c r="D277" s="7" t="s">
        <v>60</v>
      </c>
    </row>
    <row r="278" spans="1:8">
      <c r="A278" t="s">
        <v>4</v>
      </c>
      <c r="B278" s="4" t="s">
        <v>5</v>
      </c>
      <c r="C278" s="4" t="s">
        <v>10</v>
      </c>
    </row>
    <row r="279" spans="1:8">
      <c r="A279" t="n">
        <v>3903</v>
      </c>
      <c r="B279" s="38" t="n">
        <v>16</v>
      </c>
      <c r="C279" s="7" t="n">
        <v>0</v>
      </c>
    </row>
    <row r="280" spans="1:8">
      <c r="A280" t="s">
        <v>4</v>
      </c>
      <c r="B280" s="4" t="s">
        <v>5</v>
      </c>
      <c r="C280" s="4" t="s">
        <v>13</v>
      </c>
      <c r="D280" s="4" t="s">
        <v>6</v>
      </c>
    </row>
    <row r="281" spans="1:8">
      <c r="A281" t="n">
        <v>3906</v>
      </c>
      <c r="B281" s="9" t="n">
        <v>2</v>
      </c>
      <c r="C281" s="7" t="n">
        <v>10</v>
      </c>
      <c r="D281" s="7" t="s">
        <v>61</v>
      </c>
    </row>
    <row r="282" spans="1:8">
      <c r="A282" t="s">
        <v>4</v>
      </c>
      <c r="B282" s="4" t="s">
        <v>5</v>
      </c>
      <c r="C282" s="4" t="s">
        <v>10</v>
      </c>
    </row>
    <row r="283" spans="1:8">
      <c r="A283" t="n">
        <v>3924</v>
      </c>
      <c r="B283" s="38" t="n">
        <v>16</v>
      </c>
      <c r="C283" s="7" t="n">
        <v>0</v>
      </c>
    </row>
    <row r="284" spans="1:8">
      <c r="A284" t="s">
        <v>4</v>
      </c>
      <c r="B284" s="4" t="s">
        <v>5</v>
      </c>
      <c r="C284" s="4" t="s">
        <v>13</v>
      </c>
      <c r="D284" s="4" t="s">
        <v>6</v>
      </c>
    </row>
    <row r="285" spans="1:8">
      <c r="A285" t="n">
        <v>3927</v>
      </c>
      <c r="B285" s="9" t="n">
        <v>2</v>
      </c>
      <c r="C285" s="7" t="n">
        <v>10</v>
      </c>
      <c r="D285" s="7" t="s">
        <v>62</v>
      </c>
    </row>
    <row r="286" spans="1:8">
      <c r="A286" t="s">
        <v>4</v>
      </c>
      <c r="B286" s="4" t="s">
        <v>5</v>
      </c>
      <c r="C286" s="4" t="s">
        <v>10</v>
      </c>
    </row>
    <row r="287" spans="1:8">
      <c r="A287" t="n">
        <v>3946</v>
      </c>
      <c r="B287" s="38" t="n">
        <v>16</v>
      </c>
      <c r="C287" s="7" t="n">
        <v>0</v>
      </c>
    </row>
    <row r="288" spans="1:8">
      <c r="A288" t="s">
        <v>4</v>
      </c>
      <c r="B288" s="4" t="s">
        <v>5</v>
      </c>
      <c r="C288" s="4" t="s">
        <v>13</v>
      </c>
    </row>
    <row r="289" spans="1:8">
      <c r="A289" t="n">
        <v>3949</v>
      </c>
      <c r="B289" s="43" t="n">
        <v>23</v>
      </c>
      <c r="C289" s="7" t="n">
        <v>20</v>
      </c>
    </row>
    <row r="290" spans="1:8">
      <c r="A290" t="s">
        <v>4</v>
      </c>
      <c r="B290" s="4" t="s">
        <v>5</v>
      </c>
    </row>
    <row r="291" spans="1:8">
      <c r="A291" t="n">
        <v>3951</v>
      </c>
      <c r="B291" s="5" t="n">
        <v>1</v>
      </c>
    </row>
    <row r="292" spans="1:8" s="3" customFormat="1" customHeight="0">
      <c r="A292" s="3" t="s">
        <v>2</v>
      </c>
      <c r="B292" s="3" t="s">
        <v>64</v>
      </c>
    </row>
    <row r="293" spans="1:8">
      <c r="A293" t="s">
        <v>4</v>
      </c>
      <c r="B293" s="4" t="s">
        <v>5</v>
      </c>
      <c r="C293" s="4" t="s">
        <v>13</v>
      </c>
      <c r="D293" s="4" t="s">
        <v>10</v>
      </c>
    </row>
    <row r="294" spans="1:8">
      <c r="A294" t="n">
        <v>3952</v>
      </c>
      <c r="B294" s="26" t="n">
        <v>22</v>
      </c>
      <c r="C294" s="7" t="n">
        <v>0</v>
      </c>
      <c r="D294" s="7" t="n">
        <v>0</v>
      </c>
    </row>
    <row r="295" spans="1:8">
      <c r="A295" t="s">
        <v>4</v>
      </c>
      <c r="B295" s="4" t="s">
        <v>5</v>
      </c>
      <c r="C295" s="4" t="s">
        <v>13</v>
      </c>
      <c r="D295" s="4" t="s">
        <v>10</v>
      </c>
      <c r="E295" s="4" t="s">
        <v>29</v>
      </c>
    </row>
    <row r="296" spans="1:8">
      <c r="A296" t="n">
        <v>3956</v>
      </c>
      <c r="B296" s="34" t="n">
        <v>58</v>
      </c>
      <c r="C296" s="7" t="n">
        <v>0</v>
      </c>
      <c r="D296" s="7" t="n">
        <v>0</v>
      </c>
      <c r="E296" s="7" t="n">
        <v>1</v>
      </c>
    </row>
    <row r="297" spans="1:8">
      <c r="A297" t="s">
        <v>4</v>
      </c>
      <c r="B297" s="4" t="s">
        <v>5</v>
      </c>
      <c r="C297" s="4" t="s">
        <v>6</v>
      </c>
      <c r="D297" s="4" t="s">
        <v>6</v>
      </c>
    </row>
    <row r="298" spans="1:8">
      <c r="A298" t="n">
        <v>3964</v>
      </c>
      <c r="B298" s="39" t="n">
        <v>70</v>
      </c>
      <c r="C298" s="7" t="s">
        <v>31</v>
      </c>
      <c r="D298" s="7" t="s">
        <v>65</v>
      </c>
    </row>
    <row r="299" spans="1:8">
      <c r="A299" t="s">
        <v>4</v>
      </c>
      <c r="B299" s="4" t="s">
        <v>5</v>
      </c>
      <c r="C299" s="4" t="s">
        <v>10</v>
      </c>
      <c r="D299" s="4" t="s">
        <v>13</v>
      </c>
      <c r="E299" s="4" t="s">
        <v>13</v>
      </c>
    </row>
    <row r="300" spans="1:8">
      <c r="A300" t="n">
        <v>3979</v>
      </c>
      <c r="B300" s="27" t="n">
        <v>104</v>
      </c>
      <c r="C300" s="7" t="n">
        <v>185</v>
      </c>
      <c r="D300" s="7" t="n">
        <v>3</v>
      </c>
      <c r="E300" s="7" t="n">
        <v>4</v>
      </c>
    </row>
    <row r="301" spans="1:8">
      <c r="A301" t="s">
        <v>4</v>
      </c>
      <c r="B301" s="4" t="s">
        <v>5</v>
      </c>
    </row>
    <row r="302" spans="1:8">
      <c r="A302" t="n">
        <v>3984</v>
      </c>
      <c r="B302" s="5" t="n">
        <v>1</v>
      </c>
    </row>
    <row r="303" spans="1:8">
      <c r="A303" t="s">
        <v>4</v>
      </c>
      <c r="B303" s="4" t="s">
        <v>5</v>
      </c>
      <c r="C303" s="4" t="s">
        <v>10</v>
      </c>
      <c r="D303" s="4" t="s">
        <v>13</v>
      </c>
      <c r="E303" s="4" t="s">
        <v>10</v>
      </c>
    </row>
    <row r="304" spans="1:8">
      <c r="A304" t="n">
        <v>3985</v>
      </c>
      <c r="B304" s="27" t="n">
        <v>104</v>
      </c>
      <c r="C304" s="7" t="n">
        <v>185</v>
      </c>
      <c r="D304" s="7" t="n">
        <v>1</v>
      </c>
      <c r="E304" s="7" t="n">
        <v>1</v>
      </c>
    </row>
    <row r="305" spans="1:5">
      <c r="A305" t="s">
        <v>4</v>
      </c>
      <c r="B305" s="4" t="s">
        <v>5</v>
      </c>
    </row>
    <row r="306" spans="1:5">
      <c r="A306" t="n">
        <v>3991</v>
      </c>
      <c r="B306" s="5" t="n">
        <v>1</v>
      </c>
    </row>
    <row r="307" spans="1:5">
      <c r="A307" t="s">
        <v>4</v>
      </c>
      <c r="B307" s="4" t="s">
        <v>5</v>
      </c>
      <c r="C307" s="4" t="s">
        <v>13</v>
      </c>
    </row>
    <row r="308" spans="1:5">
      <c r="A308" t="n">
        <v>3992</v>
      </c>
      <c r="B308" s="32" t="n">
        <v>64</v>
      </c>
      <c r="C308" s="7" t="n">
        <v>7</v>
      </c>
    </row>
    <row r="309" spans="1:5">
      <c r="A309" t="s">
        <v>4</v>
      </c>
      <c r="B309" s="4" t="s">
        <v>5</v>
      </c>
      <c r="C309" s="4" t="s">
        <v>13</v>
      </c>
      <c r="D309" s="4" t="s">
        <v>10</v>
      </c>
      <c r="E309" s="4" t="s">
        <v>29</v>
      </c>
      <c r="F309" s="4" t="s">
        <v>10</v>
      </c>
      <c r="G309" s="4" t="s">
        <v>9</v>
      </c>
      <c r="H309" s="4" t="s">
        <v>9</v>
      </c>
      <c r="I309" s="4" t="s">
        <v>10</v>
      </c>
      <c r="J309" s="4" t="s">
        <v>10</v>
      </c>
      <c r="K309" s="4" t="s">
        <v>9</v>
      </c>
      <c r="L309" s="4" t="s">
        <v>9</v>
      </c>
      <c r="M309" s="4" t="s">
        <v>9</v>
      </c>
      <c r="N309" s="4" t="s">
        <v>9</v>
      </c>
      <c r="O309" s="4" t="s">
        <v>6</v>
      </c>
    </row>
    <row r="310" spans="1:5">
      <c r="A310" t="n">
        <v>3994</v>
      </c>
      <c r="B310" s="16" t="n">
        <v>50</v>
      </c>
      <c r="C310" s="7" t="n">
        <v>0</v>
      </c>
      <c r="D310" s="7" t="n">
        <v>12105</v>
      </c>
      <c r="E310" s="7" t="n">
        <v>1</v>
      </c>
      <c r="F310" s="7" t="n">
        <v>0</v>
      </c>
      <c r="G310" s="7" t="n">
        <v>0</v>
      </c>
      <c r="H310" s="7" t="n">
        <v>0</v>
      </c>
      <c r="I310" s="7" t="n">
        <v>0</v>
      </c>
      <c r="J310" s="7" t="n">
        <v>65533</v>
      </c>
      <c r="K310" s="7" t="n">
        <v>0</v>
      </c>
      <c r="L310" s="7" t="n">
        <v>0</v>
      </c>
      <c r="M310" s="7" t="n">
        <v>0</v>
      </c>
      <c r="N310" s="7" t="n">
        <v>0</v>
      </c>
      <c r="O310" s="7" t="s">
        <v>12</v>
      </c>
    </row>
    <row r="311" spans="1:5">
      <c r="A311" t="s">
        <v>4</v>
      </c>
      <c r="B311" s="4" t="s">
        <v>5</v>
      </c>
      <c r="C311" s="4" t="s">
        <v>13</v>
      </c>
      <c r="D311" s="4" t="s">
        <v>10</v>
      </c>
      <c r="E311" s="4" t="s">
        <v>10</v>
      </c>
      <c r="F311" s="4" t="s">
        <v>10</v>
      </c>
      <c r="G311" s="4" t="s">
        <v>10</v>
      </c>
      <c r="H311" s="4" t="s">
        <v>13</v>
      </c>
    </row>
    <row r="312" spans="1:5">
      <c r="A312" t="n">
        <v>4033</v>
      </c>
      <c r="B312" s="28" t="n">
        <v>25</v>
      </c>
      <c r="C312" s="7" t="n">
        <v>5</v>
      </c>
      <c r="D312" s="7" t="n">
        <v>65535</v>
      </c>
      <c r="E312" s="7" t="n">
        <v>65535</v>
      </c>
      <c r="F312" s="7" t="n">
        <v>65535</v>
      </c>
      <c r="G312" s="7" t="n">
        <v>65535</v>
      </c>
      <c r="H312" s="7" t="n">
        <v>0</v>
      </c>
    </row>
    <row r="313" spans="1:5">
      <c r="A313" t="s">
        <v>4</v>
      </c>
      <c r="B313" s="4" t="s">
        <v>5</v>
      </c>
      <c r="C313" s="4" t="s">
        <v>10</v>
      </c>
      <c r="D313" s="4" t="s">
        <v>13</v>
      </c>
      <c r="E313" s="4" t="s">
        <v>52</v>
      </c>
      <c r="F313" s="4" t="s">
        <v>13</v>
      </c>
      <c r="G313" s="4" t="s">
        <v>13</v>
      </c>
    </row>
    <row r="314" spans="1:5">
      <c r="A314" t="n">
        <v>4044</v>
      </c>
      <c r="B314" s="29" t="n">
        <v>24</v>
      </c>
      <c r="C314" s="7" t="n">
        <v>65533</v>
      </c>
      <c r="D314" s="7" t="n">
        <v>11</v>
      </c>
      <c r="E314" s="7" t="s">
        <v>66</v>
      </c>
      <c r="F314" s="7" t="n">
        <v>2</v>
      </c>
      <c r="G314" s="7" t="n">
        <v>0</v>
      </c>
    </row>
    <row r="315" spans="1:5">
      <c r="A315" t="s">
        <v>4</v>
      </c>
      <c r="B315" s="4" t="s">
        <v>5</v>
      </c>
    </row>
    <row r="316" spans="1:5">
      <c r="A316" t="n">
        <v>4069</v>
      </c>
      <c r="B316" s="30" t="n">
        <v>28</v>
      </c>
    </row>
    <row r="317" spans="1:5">
      <c r="A317" t="s">
        <v>4</v>
      </c>
      <c r="B317" s="4" t="s">
        <v>5</v>
      </c>
      <c r="C317" s="4" t="s">
        <v>13</v>
      </c>
    </row>
    <row r="318" spans="1:5">
      <c r="A318" t="n">
        <v>4070</v>
      </c>
      <c r="B318" s="33" t="n">
        <v>27</v>
      </c>
      <c r="C318" s="7" t="n">
        <v>0</v>
      </c>
    </row>
    <row r="319" spans="1:5">
      <c r="A319" t="s">
        <v>4</v>
      </c>
      <c r="B319" s="4" t="s">
        <v>5</v>
      </c>
      <c r="C319" s="4" t="s">
        <v>13</v>
      </c>
    </row>
    <row r="320" spans="1:5">
      <c r="A320" t="n">
        <v>4072</v>
      </c>
      <c r="B320" s="33" t="n">
        <v>27</v>
      </c>
      <c r="C320" s="7" t="n">
        <v>1</v>
      </c>
    </row>
    <row r="321" spans="1:15">
      <c r="A321" t="s">
        <v>4</v>
      </c>
      <c r="B321" s="4" t="s">
        <v>5</v>
      </c>
      <c r="C321" s="4" t="s">
        <v>10</v>
      </c>
    </row>
    <row r="322" spans="1:15">
      <c r="A322" t="n">
        <v>4074</v>
      </c>
      <c r="B322" s="38" t="n">
        <v>16</v>
      </c>
      <c r="C322" s="7" t="n">
        <v>300</v>
      </c>
    </row>
    <row r="323" spans="1:15">
      <c r="A323" t="s">
        <v>4</v>
      </c>
      <c r="B323" s="4" t="s">
        <v>5</v>
      </c>
      <c r="C323" s="4" t="s">
        <v>13</v>
      </c>
      <c r="D323" s="31" t="s">
        <v>54</v>
      </c>
      <c r="E323" s="4" t="s">
        <v>5</v>
      </c>
      <c r="F323" s="4" t="s">
        <v>13</v>
      </c>
      <c r="G323" s="4" t="s">
        <v>10</v>
      </c>
      <c r="H323" s="4" t="s">
        <v>10</v>
      </c>
      <c r="I323" s="31" t="s">
        <v>55</v>
      </c>
      <c r="J323" s="4" t="s">
        <v>13</v>
      </c>
      <c r="K323" s="4" t="s">
        <v>9</v>
      </c>
      <c r="L323" s="4" t="s">
        <v>13</v>
      </c>
      <c r="M323" s="4" t="s">
        <v>13</v>
      </c>
      <c r="N323" s="31" t="s">
        <v>54</v>
      </c>
      <c r="O323" s="4" t="s">
        <v>5</v>
      </c>
      <c r="P323" s="4" t="s">
        <v>13</v>
      </c>
      <c r="Q323" s="4" t="s">
        <v>10</v>
      </c>
      <c r="R323" s="4" t="s">
        <v>10</v>
      </c>
      <c r="S323" s="31" t="s">
        <v>55</v>
      </c>
      <c r="T323" s="4" t="s">
        <v>13</v>
      </c>
      <c r="U323" s="4" t="s">
        <v>13</v>
      </c>
      <c r="V323" s="4" t="s">
        <v>13</v>
      </c>
      <c r="W323" s="4" t="s">
        <v>28</v>
      </c>
    </row>
    <row r="324" spans="1:15">
      <c r="A324" t="n">
        <v>4077</v>
      </c>
      <c r="B324" s="11" t="n">
        <v>5</v>
      </c>
      <c r="C324" s="7" t="n">
        <v>28</v>
      </c>
      <c r="D324" s="31" t="s">
        <v>3</v>
      </c>
      <c r="E324" s="40" t="n">
        <v>95</v>
      </c>
      <c r="F324" s="7" t="n">
        <v>12</v>
      </c>
      <c r="G324" s="7" t="n">
        <v>3</v>
      </c>
      <c r="H324" s="7" t="n">
        <v>7</v>
      </c>
      <c r="I324" s="31" t="s">
        <v>3</v>
      </c>
      <c r="J324" s="7" t="n">
        <v>0</v>
      </c>
      <c r="K324" s="7" t="n">
        <v>7</v>
      </c>
      <c r="L324" s="7" t="n">
        <v>4</v>
      </c>
      <c r="M324" s="7" t="n">
        <v>28</v>
      </c>
      <c r="N324" s="31" t="s">
        <v>3</v>
      </c>
      <c r="O324" s="40" t="n">
        <v>95</v>
      </c>
      <c r="P324" s="7" t="n">
        <v>15</v>
      </c>
      <c r="Q324" s="7" t="n">
        <v>3</v>
      </c>
      <c r="R324" s="7" t="n">
        <v>7</v>
      </c>
      <c r="S324" s="31" t="s">
        <v>3</v>
      </c>
      <c r="T324" s="7" t="n">
        <v>8</v>
      </c>
      <c r="U324" s="7" t="n">
        <v>9</v>
      </c>
      <c r="V324" s="7" t="n">
        <v>1</v>
      </c>
      <c r="W324" s="12" t="n">
        <f t="normal" ca="1">A342</f>
        <v>0</v>
      </c>
    </row>
    <row r="325" spans="1:15">
      <c r="A325" t="s">
        <v>4</v>
      </c>
      <c r="B325" s="4" t="s">
        <v>5</v>
      </c>
      <c r="C325" s="4" t="s">
        <v>13</v>
      </c>
      <c r="D325" s="4" t="s">
        <v>10</v>
      </c>
      <c r="E325" s="4" t="s">
        <v>10</v>
      </c>
      <c r="F325" s="4" t="s">
        <v>9</v>
      </c>
    </row>
    <row r="326" spans="1:15">
      <c r="A326" t="n">
        <v>4105</v>
      </c>
      <c r="B326" s="40" t="n">
        <v>95</v>
      </c>
      <c r="C326" s="7" t="n">
        <v>14</v>
      </c>
      <c r="D326" s="7" t="n">
        <v>3</v>
      </c>
      <c r="E326" s="7" t="n">
        <v>7</v>
      </c>
      <c r="F326" s="7" t="n">
        <v>1</v>
      </c>
    </row>
    <row r="327" spans="1:15">
      <c r="A327" t="s">
        <v>4</v>
      </c>
      <c r="B327" s="4" t="s">
        <v>5</v>
      </c>
      <c r="C327" s="4" t="s">
        <v>13</v>
      </c>
      <c r="D327" s="4" t="s">
        <v>10</v>
      </c>
      <c r="E327" s="4" t="s">
        <v>29</v>
      </c>
      <c r="F327" s="4" t="s">
        <v>10</v>
      </c>
      <c r="G327" s="4" t="s">
        <v>9</v>
      </c>
      <c r="H327" s="4" t="s">
        <v>9</v>
      </c>
      <c r="I327" s="4" t="s">
        <v>10</v>
      </c>
      <c r="J327" s="4" t="s">
        <v>10</v>
      </c>
      <c r="K327" s="4" t="s">
        <v>9</v>
      </c>
      <c r="L327" s="4" t="s">
        <v>9</v>
      </c>
      <c r="M327" s="4" t="s">
        <v>9</v>
      </c>
      <c r="N327" s="4" t="s">
        <v>9</v>
      </c>
      <c r="O327" s="4" t="s">
        <v>6</v>
      </c>
    </row>
    <row r="328" spans="1:15">
      <c r="A328" t="n">
        <v>4115</v>
      </c>
      <c r="B328" s="16" t="n">
        <v>50</v>
      </c>
      <c r="C328" s="7" t="n">
        <v>0</v>
      </c>
      <c r="D328" s="7" t="n">
        <v>12105</v>
      </c>
      <c r="E328" s="7" t="n">
        <v>1</v>
      </c>
      <c r="F328" s="7" t="n">
        <v>0</v>
      </c>
      <c r="G328" s="7" t="n">
        <v>0</v>
      </c>
      <c r="H328" s="7" t="n">
        <v>0</v>
      </c>
      <c r="I328" s="7" t="n">
        <v>0</v>
      </c>
      <c r="J328" s="7" t="n">
        <v>65533</v>
      </c>
      <c r="K328" s="7" t="n">
        <v>0</v>
      </c>
      <c r="L328" s="7" t="n">
        <v>0</v>
      </c>
      <c r="M328" s="7" t="n">
        <v>0</v>
      </c>
      <c r="N328" s="7" t="n">
        <v>0</v>
      </c>
      <c r="O328" s="7" t="s">
        <v>12</v>
      </c>
    </row>
    <row r="329" spans="1:15">
      <c r="A329" t="s">
        <v>4</v>
      </c>
      <c r="B329" s="4" t="s">
        <v>5</v>
      </c>
      <c r="C329" s="4" t="s">
        <v>10</v>
      </c>
      <c r="D329" s="4" t="s">
        <v>13</v>
      </c>
      <c r="E329" s="4" t="s">
        <v>52</v>
      </c>
      <c r="F329" s="4" t="s">
        <v>13</v>
      </c>
      <c r="G329" s="4" t="s">
        <v>13</v>
      </c>
    </row>
    <row r="330" spans="1:15">
      <c r="A330" t="n">
        <v>4154</v>
      </c>
      <c r="B330" s="29" t="n">
        <v>24</v>
      </c>
      <c r="C330" s="7" t="n">
        <v>65533</v>
      </c>
      <c r="D330" s="7" t="n">
        <v>11</v>
      </c>
      <c r="E330" s="7" t="s">
        <v>67</v>
      </c>
      <c r="F330" s="7" t="n">
        <v>2</v>
      </c>
      <c r="G330" s="7" t="n">
        <v>0</v>
      </c>
    </row>
    <row r="331" spans="1:15">
      <c r="A331" t="s">
        <v>4</v>
      </c>
      <c r="B331" s="4" t="s">
        <v>5</v>
      </c>
    </row>
    <row r="332" spans="1:15">
      <c r="A332" t="n">
        <v>4225</v>
      </c>
      <c r="B332" s="30" t="n">
        <v>28</v>
      </c>
    </row>
    <row r="333" spans="1:15">
      <c r="A333" t="s">
        <v>4</v>
      </c>
      <c r="B333" s="4" t="s">
        <v>5</v>
      </c>
      <c r="C333" s="4" t="s">
        <v>13</v>
      </c>
    </row>
    <row r="334" spans="1:15">
      <c r="A334" t="n">
        <v>4226</v>
      </c>
      <c r="B334" s="33" t="n">
        <v>27</v>
      </c>
      <c r="C334" s="7" t="n">
        <v>0</v>
      </c>
    </row>
    <row r="335" spans="1:15">
      <c r="A335" t="s">
        <v>4</v>
      </c>
      <c r="B335" s="4" t="s">
        <v>5</v>
      </c>
      <c r="C335" s="4" t="s">
        <v>13</v>
      </c>
    </row>
    <row r="336" spans="1:15">
      <c r="A336" t="n">
        <v>4228</v>
      </c>
      <c r="B336" s="33" t="n">
        <v>27</v>
      </c>
      <c r="C336" s="7" t="n">
        <v>1</v>
      </c>
    </row>
    <row r="337" spans="1:23">
      <c r="A337" t="s">
        <v>4</v>
      </c>
      <c r="B337" s="4" t="s">
        <v>5</v>
      </c>
      <c r="C337" s="4" t="s">
        <v>10</v>
      </c>
    </row>
    <row r="338" spans="1:23">
      <c r="A338" t="n">
        <v>4230</v>
      </c>
      <c r="B338" s="38" t="n">
        <v>16</v>
      </c>
      <c r="C338" s="7" t="n">
        <v>300</v>
      </c>
    </row>
    <row r="339" spans="1:23">
      <c r="A339" t="s">
        <v>4</v>
      </c>
      <c r="B339" s="4" t="s">
        <v>5</v>
      </c>
      <c r="C339" s="4" t="s">
        <v>28</v>
      </c>
    </row>
    <row r="340" spans="1:23">
      <c r="A340" t="n">
        <v>4233</v>
      </c>
      <c r="B340" s="15" t="n">
        <v>3</v>
      </c>
      <c r="C340" s="12" t="n">
        <f t="normal" ca="1">A366</f>
        <v>0</v>
      </c>
    </row>
    <row r="341" spans="1:23">
      <c r="A341" t="s">
        <v>4</v>
      </c>
      <c r="B341" s="4" t="s">
        <v>5</v>
      </c>
      <c r="C341" s="4" t="s">
        <v>13</v>
      </c>
      <c r="D341" s="31" t="s">
        <v>54</v>
      </c>
      <c r="E341" s="4" t="s">
        <v>5</v>
      </c>
      <c r="F341" s="4" t="s">
        <v>13</v>
      </c>
      <c r="G341" s="4" t="s">
        <v>10</v>
      </c>
      <c r="H341" s="4" t="s">
        <v>10</v>
      </c>
      <c r="I341" s="31" t="s">
        <v>55</v>
      </c>
      <c r="J341" s="4" t="s">
        <v>13</v>
      </c>
      <c r="K341" s="4" t="s">
        <v>9</v>
      </c>
      <c r="L341" s="4" t="s">
        <v>13</v>
      </c>
      <c r="M341" s="4" t="s">
        <v>13</v>
      </c>
      <c r="N341" s="31" t="s">
        <v>54</v>
      </c>
      <c r="O341" s="4" t="s">
        <v>5</v>
      </c>
      <c r="P341" s="4" t="s">
        <v>13</v>
      </c>
      <c r="Q341" s="4" t="s">
        <v>10</v>
      </c>
      <c r="R341" s="4" t="s">
        <v>10</v>
      </c>
      <c r="S341" s="31" t="s">
        <v>55</v>
      </c>
      <c r="T341" s="4" t="s">
        <v>13</v>
      </c>
      <c r="U341" s="4" t="s">
        <v>13</v>
      </c>
      <c r="V341" s="4" t="s">
        <v>13</v>
      </c>
      <c r="W341" s="4" t="s">
        <v>28</v>
      </c>
    </row>
    <row r="342" spans="1:23">
      <c r="A342" t="n">
        <v>4238</v>
      </c>
      <c r="B342" s="11" t="n">
        <v>5</v>
      </c>
      <c r="C342" s="7" t="n">
        <v>28</v>
      </c>
      <c r="D342" s="31" t="s">
        <v>3</v>
      </c>
      <c r="E342" s="40" t="n">
        <v>95</v>
      </c>
      <c r="F342" s="7" t="n">
        <v>12</v>
      </c>
      <c r="G342" s="7" t="n">
        <v>3</v>
      </c>
      <c r="H342" s="7" t="n">
        <v>7</v>
      </c>
      <c r="I342" s="31" t="s">
        <v>3</v>
      </c>
      <c r="J342" s="7" t="n">
        <v>0</v>
      </c>
      <c r="K342" s="7" t="n">
        <v>7</v>
      </c>
      <c r="L342" s="7" t="n">
        <v>2</v>
      </c>
      <c r="M342" s="7" t="n">
        <v>28</v>
      </c>
      <c r="N342" s="31" t="s">
        <v>3</v>
      </c>
      <c r="O342" s="40" t="n">
        <v>95</v>
      </c>
      <c r="P342" s="7" t="n">
        <v>15</v>
      </c>
      <c r="Q342" s="7" t="n">
        <v>3</v>
      </c>
      <c r="R342" s="7" t="n">
        <v>7</v>
      </c>
      <c r="S342" s="31" t="s">
        <v>3</v>
      </c>
      <c r="T342" s="7" t="n">
        <v>8</v>
      </c>
      <c r="U342" s="7" t="n">
        <v>9</v>
      </c>
      <c r="V342" s="7" t="n">
        <v>1</v>
      </c>
      <c r="W342" s="12" t="n">
        <f t="normal" ca="1">A360</f>
        <v>0</v>
      </c>
    </row>
    <row r="343" spans="1:23">
      <c r="A343" t="s">
        <v>4</v>
      </c>
      <c r="B343" s="4" t="s">
        <v>5</v>
      </c>
      <c r="C343" s="4" t="s">
        <v>13</v>
      </c>
      <c r="D343" s="4" t="s">
        <v>10</v>
      </c>
      <c r="E343" s="4" t="s">
        <v>10</v>
      </c>
      <c r="F343" s="4" t="s">
        <v>9</v>
      </c>
    </row>
    <row r="344" spans="1:23">
      <c r="A344" t="n">
        <v>4266</v>
      </c>
      <c r="B344" s="40" t="n">
        <v>95</v>
      </c>
      <c r="C344" s="7" t="n">
        <v>14</v>
      </c>
      <c r="D344" s="7" t="n">
        <v>3</v>
      </c>
      <c r="E344" s="7" t="n">
        <v>7</v>
      </c>
      <c r="F344" s="7" t="n">
        <v>1</v>
      </c>
    </row>
    <row r="345" spans="1:23">
      <c r="A345" t="s">
        <v>4</v>
      </c>
      <c r="B345" s="4" t="s">
        <v>5</v>
      </c>
      <c r="C345" s="4" t="s">
        <v>13</v>
      </c>
      <c r="D345" s="4" t="s">
        <v>10</v>
      </c>
      <c r="E345" s="4" t="s">
        <v>29</v>
      </c>
      <c r="F345" s="4" t="s">
        <v>10</v>
      </c>
      <c r="G345" s="4" t="s">
        <v>9</v>
      </c>
      <c r="H345" s="4" t="s">
        <v>9</v>
      </c>
      <c r="I345" s="4" t="s">
        <v>10</v>
      </c>
      <c r="J345" s="4" t="s">
        <v>10</v>
      </c>
      <c r="K345" s="4" t="s">
        <v>9</v>
      </c>
      <c r="L345" s="4" t="s">
        <v>9</v>
      </c>
      <c r="M345" s="4" t="s">
        <v>9</v>
      </c>
      <c r="N345" s="4" t="s">
        <v>9</v>
      </c>
      <c r="O345" s="4" t="s">
        <v>6</v>
      </c>
    </row>
    <row r="346" spans="1:23">
      <c r="A346" t="n">
        <v>4276</v>
      </c>
      <c r="B346" s="16" t="n">
        <v>50</v>
      </c>
      <c r="C346" s="7" t="n">
        <v>0</v>
      </c>
      <c r="D346" s="7" t="n">
        <v>12105</v>
      </c>
      <c r="E346" s="7" t="n">
        <v>1</v>
      </c>
      <c r="F346" s="7" t="n">
        <v>0</v>
      </c>
      <c r="G346" s="7" t="n">
        <v>0</v>
      </c>
      <c r="H346" s="7" t="n">
        <v>0</v>
      </c>
      <c r="I346" s="7" t="n">
        <v>0</v>
      </c>
      <c r="J346" s="7" t="n">
        <v>65533</v>
      </c>
      <c r="K346" s="7" t="n">
        <v>0</v>
      </c>
      <c r="L346" s="7" t="n">
        <v>0</v>
      </c>
      <c r="M346" s="7" t="n">
        <v>0</v>
      </c>
      <c r="N346" s="7" t="n">
        <v>0</v>
      </c>
      <c r="O346" s="7" t="s">
        <v>12</v>
      </c>
    </row>
    <row r="347" spans="1:23">
      <c r="A347" t="s">
        <v>4</v>
      </c>
      <c r="B347" s="4" t="s">
        <v>5</v>
      </c>
      <c r="C347" s="4" t="s">
        <v>10</v>
      </c>
      <c r="D347" s="4" t="s">
        <v>13</v>
      </c>
      <c r="E347" s="4" t="s">
        <v>52</v>
      </c>
      <c r="F347" s="4" t="s">
        <v>13</v>
      </c>
      <c r="G347" s="4" t="s">
        <v>13</v>
      </c>
    </row>
    <row r="348" spans="1:23">
      <c r="A348" t="n">
        <v>4315</v>
      </c>
      <c r="B348" s="29" t="n">
        <v>24</v>
      </c>
      <c r="C348" s="7" t="n">
        <v>65533</v>
      </c>
      <c r="D348" s="7" t="n">
        <v>11</v>
      </c>
      <c r="E348" s="7" t="s">
        <v>68</v>
      </c>
      <c r="F348" s="7" t="n">
        <v>2</v>
      </c>
      <c r="G348" s="7" t="n">
        <v>0</v>
      </c>
    </row>
    <row r="349" spans="1:23">
      <c r="A349" t="s">
        <v>4</v>
      </c>
      <c r="B349" s="4" t="s">
        <v>5</v>
      </c>
    </row>
    <row r="350" spans="1:23">
      <c r="A350" t="n">
        <v>4389</v>
      </c>
      <c r="B350" s="30" t="n">
        <v>28</v>
      </c>
    </row>
    <row r="351" spans="1:23">
      <c r="A351" t="s">
        <v>4</v>
      </c>
      <c r="B351" s="4" t="s">
        <v>5</v>
      </c>
      <c r="C351" s="4" t="s">
        <v>13</v>
      </c>
    </row>
    <row r="352" spans="1:23">
      <c r="A352" t="n">
        <v>4390</v>
      </c>
      <c r="B352" s="33" t="n">
        <v>27</v>
      </c>
      <c r="C352" s="7" t="n">
        <v>0</v>
      </c>
    </row>
    <row r="353" spans="1:23">
      <c r="A353" t="s">
        <v>4</v>
      </c>
      <c r="B353" s="4" t="s">
        <v>5</v>
      </c>
      <c r="C353" s="4" t="s">
        <v>13</v>
      </c>
    </row>
    <row r="354" spans="1:23">
      <c r="A354" t="n">
        <v>4392</v>
      </c>
      <c r="B354" s="33" t="n">
        <v>27</v>
      </c>
      <c r="C354" s="7" t="n">
        <v>1</v>
      </c>
    </row>
    <row r="355" spans="1:23">
      <c r="A355" t="s">
        <v>4</v>
      </c>
      <c r="B355" s="4" t="s">
        <v>5</v>
      </c>
      <c r="C355" s="4" t="s">
        <v>10</v>
      </c>
    </row>
    <row r="356" spans="1:23">
      <c r="A356" t="n">
        <v>4394</v>
      </c>
      <c r="B356" s="38" t="n">
        <v>16</v>
      </c>
      <c r="C356" s="7" t="n">
        <v>300</v>
      </c>
    </row>
    <row r="357" spans="1:23">
      <c r="A357" t="s">
        <v>4</v>
      </c>
      <c r="B357" s="4" t="s">
        <v>5</v>
      </c>
      <c r="C357" s="4" t="s">
        <v>28</v>
      </c>
    </row>
    <row r="358" spans="1:23">
      <c r="A358" t="n">
        <v>4397</v>
      </c>
      <c r="B358" s="15" t="n">
        <v>3</v>
      </c>
      <c r="C358" s="12" t="n">
        <f t="normal" ca="1">A366</f>
        <v>0</v>
      </c>
    </row>
    <row r="359" spans="1:23">
      <c r="A359" t="s">
        <v>4</v>
      </c>
      <c r="B359" s="4" t="s">
        <v>5</v>
      </c>
      <c r="C359" s="4" t="s">
        <v>13</v>
      </c>
      <c r="D359" s="31" t="s">
        <v>54</v>
      </c>
      <c r="E359" s="4" t="s">
        <v>5</v>
      </c>
      <c r="F359" s="4" t="s">
        <v>13</v>
      </c>
      <c r="G359" s="4" t="s">
        <v>10</v>
      </c>
      <c r="H359" s="4" t="s">
        <v>10</v>
      </c>
      <c r="I359" s="31" t="s">
        <v>55</v>
      </c>
      <c r="J359" s="4" t="s">
        <v>13</v>
      </c>
      <c r="K359" s="4" t="s">
        <v>9</v>
      </c>
      <c r="L359" s="4" t="s">
        <v>13</v>
      </c>
      <c r="M359" s="4" t="s">
        <v>13</v>
      </c>
      <c r="N359" s="31" t="s">
        <v>54</v>
      </c>
      <c r="O359" s="4" t="s">
        <v>5</v>
      </c>
      <c r="P359" s="4" t="s">
        <v>13</v>
      </c>
      <c r="Q359" s="4" t="s">
        <v>10</v>
      </c>
      <c r="R359" s="4" t="s">
        <v>10</v>
      </c>
      <c r="S359" s="31" t="s">
        <v>55</v>
      </c>
      <c r="T359" s="4" t="s">
        <v>13</v>
      </c>
      <c r="U359" s="4" t="s">
        <v>13</v>
      </c>
      <c r="V359" s="4" t="s">
        <v>28</v>
      </c>
    </row>
    <row r="360" spans="1:23">
      <c r="A360" t="n">
        <v>4402</v>
      </c>
      <c r="B360" s="11" t="n">
        <v>5</v>
      </c>
      <c r="C360" s="7" t="n">
        <v>28</v>
      </c>
      <c r="D360" s="31" t="s">
        <v>3</v>
      </c>
      <c r="E360" s="40" t="n">
        <v>95</v>
      </c>
      <c r="F360" s="7" t="n">
        <v>12</v>
      </c>
      <c r="G360" s="7" t="n">
        <v>3</v>
      </c>
      <c r="H360" s="7" t="n">
        <v>7</v>
      </c>
      <c r="I360" s="31" t="s">
        <v>3</v>
      </c>
      <c r="J360" s="7" t="n">
        <v>0</v>
      </c>
      <c r="K360" s="7" t="n">
        <v>7</v>
      </c>
      <c r="L360" s="7" t="n">
        <v>4</v>
      </c>
      <c r="M360" s="7" t="n">
        <v>28</v>
      </c>
      <c r="N360" s="31" t="s">
        <v>3</v>
      </c>
      <c r="O360" s="40" t="n">
        <v>95</v>
      </c>
      <c r="P360" s="7" t="n">
        <v>15</v>
      </c>
      <c r="Q360" s="7" t="n">
        <v>3</v>
      </c>
      <c r="R360" s="7" t="n">
        <v>7</v>
      </c>
      <c r="S360" s="31" t="s">
        <v>3</v>
      </c>
      <c r="T360" s="7" t="n">
        <v>9</v>
      </c>
      <c r="U360" s="7" t="n">
        <v>1</v>
      </c>
      <c r="V360" s="12" t="n">
        <f t="normal" ca="1">A364</f>
        <v>0</v>
      </c>
    </row>
    <row r="361" spans="1:23">
      <c r="A361" t="s">
        <v>4</v>
      </c>
      <c r="B361" s="4" t="s">
        <v>5</v>
      </c>
      <c r="C361" s="4" t="s">
        <v>28</v>
      </c>
    </row>
    <row r="362" spans="1:23">
      <c r="A362" t="n">
        <v>4429</v>
      </c>
      <c r="B362" s="15" t="n">
        <v>3</v>
      </c>
      <c r="C362" s="12" t="n">
        <f t="normal" ca="1">A366</f>
        <v>0</v>
      </c>
    </row>
    <row r="363" spans="1:23">
      <c r="A363" t="s">
        <v>4</v>
      </c>
      <c r="B363" s="4" t="s">
        <v>5</v>
      </c>
      <c r="C363" s="4" t="s">
        <v>13</v>
      </c>
      <c r="D363" s="31" t="s">
        <v>54</v>
      </c>
      <c r="E363" s="4" t="s">
        <v>5</v>
      </c>
      <c r="F363" s="4" t="s">
        <v>13</v>
      </c>
      <c r="G363" s="4" t="s">
        <v>10</v>
      </c>
      <c r="H363" s="4" t="s">
        <v>10</v>
      </c>
      <c r="I363" s="31" t="s">
        <v>55</v>
      </c>
      <c r="J363" s="4" t="s">
        <v>13</v>
      </c>
      <c r="K363" s="4" t="s">
        <v>9</v>
      </c>
      <c r="L363" s="4" t="s">
        <v>13</v>
      </c>
      <c r="M363" s="4" t="s">
        <v>13</v>
      </c>
      <c r="N363" s="31" t="s">
        <v>54</v>
      </c>
      <c r="O363" s="4" t="s">
        <v>5</v>
      </c>
      <c r="P363" s="4" t="s">
        <v>13</v>
      </c>
      <c r="Q363" s="4" t="s">
        <v>10</v>
      </c>
      <c r="R363" s="4" t="s">
        <v>10</v>
      </c>
      <c r="S363" s="31" t="s">
        <v>55</v>
      </c>
      <c r="T363" s="4" t="s">
        <v>13</v>
      </c>
      <c r="U363" s="4" t="s">
        <v>13</v>
      </c>
      <c r="V363" s="4" t="s">
        <v>28</v>
      </c>
    </row>
    <row r="364" spans="1:23">
      <c r="A364" t="n">
        <v>4434</v>
      </c>
      <c r="B364" s="11" t="n">
        <v>5</v>
      </c>
      <c r="C364" s="7" t="n">
        <v>28</v>
      </c>
      <c r="D364" s="31" t="s">
        <v>3</v>
      </c>
      <c r="E364" s="40" t="n">
        <v>95</v>
      </c>
      <c r="F364" s="7" t="n">
        <v>12</v>
      </c>
      <c r="G364" s="7" t="n">
        <v>3</v>
      </c>
      <c r="H364" s="7" t="n">
        <v>7</v>
      </c>
      <c r="I364" s="31" t="s">
        <v>3</v>
      </c>
      <c r="J364" s="7" t="n">
        <v>0</v>
      </c>
      <c r="K364" s="7" t="n">
        <v>7</v>
      </c>
      <c r="L364" s="7" t="n">
        <v>2</v>
      </c>
      <c r="M364" s="7" t="n">
        <v>28</v>
      </c>
      <c r="N364" s="31" t="s">
        <v>3</v>
      </c>
      <c r="O364" s="40" t="n">
        <v>95</v>
      </c>
      <c r="P364" s="7" t="n">
        <v>15</v>
      </c>
      <c r="Q364" s="7" t="n">
        <v>3</v>
      </c>
      <c r="R364" s="7" t="n">
        <v>7</v>
      </c>
      <c r="S364" s="31" t="s">
        <v>3</v>
      </c>
      <c r="T364" s="7" t="n">
        <v>9</v>
      </c>
      <c r="U364" s="7" t="n">
        <v>1</v>
      </c>
      <c r="V364" s="12" t="n">
        <f t="normal" ca="1">A366</f>
        <v>0</v>
      </c>
    </row>
    <row r="365" spans="1:23">
      <c r="A365" t="s">
        <v>4</v>
      </c>
      <c r="B365" s="4" t="s">
        <v>5</v>
      </c>
      <c r="C365" s="4" t="s">
        <v>10</v>
      </c>
      <c r="D365" s="4" t="s">
        <v>13</v>
      </c>
      <c r="E365" s="4" t="s">
        <v>52</v>
      </c>
      <c r="F365" s="4" t="s">
        <v>13</v>
      </c>
      <c r="G365" s="4" t="s">
        <v>13</v>
      </c>
    </row>
    <row r="366" spans="1:23">
      <c r="A366" t="n">
        <v>4461</v>
      </c>
      <c r="B366" s="29" t="n">
        <v>24</v>
      </c>
      <c r="C366" s="7" t="n">
        <v>65533</v>
      </c>
      <c r="D366" s="7" t="n">
        <v>11</v>
      </c>
      <c r="E366" s="7" t="s">
        <v>69</v>
      </c>
      <c r="F366" s="7" t="n">
        <v>2</v>
      </c>
      <c r="G366" s="7" t="n">
        <v>0</v>
      </c>
    </row>
    <row r="367" spans="1:23">
      <c r="A367" t="s">
        <v>4</v>
      </c>
      <c r="B367" s="4" t="s">
        <v>5</v>
      </c>
      <c r="C367" s="4" t="s">
        <v>13</v>
      </c>
      <c r="D367" s="4" t="s">
        <v>10</v>
      </c>
      <c r="E367" s="4" t="s">
        <v>29</v>
      </c>
      <c r="F367" s="4" t="s">
        <v>10</v>
      </c>
      <c r="G367" s="4" t="s">
        <v>9</v>
      </c>
      <c r="H367" s="4" t="s">
        <v>9</v>
      </c>
      <c r="I367" s="4" t="s">
        <v>10</v>
      </c>
      <c r="J367" s="4" t="s">
        <v>10</v>
      </c>
      <c r="K367" s="4" t="s">
        <v>9</v>
      </c>
      <c r="L367" s="4" t="s">
        <v>9</v>
      </c>
      <c r="M367" s="4" t="s">
        <v>9</v>
      </c>
      <c r="N367" s="4" t="s">
        <v>9</v>
      </c>
      <c r="O367" s="4" t="s">
        <v>6</v>
      </c>
    </row>
    <row r="368" spans="1:23">
      <c r="A368" t="n">
        <v>4501</v>
      </c>
      <c r="B368" s="16" t="n">
        <v>50</v>
      </c>
      <c r="C368" s="7" t="n">
        <v>0</v>
      </c>
      <c r="D368" s="7" t="n">
        <v>12101</v>
      </c>
      <c r="E368" s="7" t="n">
        <v>1</v>
      </c>
      <c r="F368" s="7" t="n">
        <v>0</v>
      </c>
      <c r="G368" s="7" t="n">
        <v>0</v>
      </c>
      <c r="H368" s="7" t="n">
        <v>0</v>
      </c>
      <c r="I368" s="7" t="n">
        <v>0</v>
      </c>
      <c r="J368" s="7" t="n">
        <v>65533</v>
      </c>
      <c r="K368" s="7" t="n">
        <v>0</v>
      </c>
      <c r="L368" s="7" t="n">
        <v>0</v>
      </c>
      <c r="M368" s="7" t="n">
        <v>0</v>
      </c>
      <c r="N368" s="7" t="n">
        <v>0</v>
      </c>
      <c r="O368" s="7" t="s">
        <v>12</v>
      </c>
    </row>
    <row r="369" spans="1:22">
      <c r="A369" t="s">
        <v>4</v>
      </c>
      <c r="B369" s="4" t="s">
        <v>5</v>
      </c>
    </row>
    <row r="370" spans="1:22">
      <c r="A370" t="n">
        <v>4540</v>
      </c>
      <c r="B370" s="30" t="n">
        <v>28</v>
      </c>
    </row>
    <row r="371" spans="1:22">
      <c r="A371" t="s">
        <v>4</v>
      </c>
      <c r="B371" s="4" t="s">
        <v>5</v>
      </c>
      <c r="C371" s="4" t="s">
        <v>13</v>
      </c>
    </row>
    <row r="372" spans="1:22">
      <c r="A372" t="n">
        <v>4541</v>
      </c>
      <c r="B372" s="33" t="n">
        <v>27</v>
      </c>
      <c r="C372" s="7" t="n">
        <v>0</v>
      </c>
    </row>
    <row r="373" spans="1:22">
      <c r="A373" t="s">
        <v>4</v>
      </c>
      <c r="B373" s="4" t="s">
        <v>5</v>
      </c>
      <c r="C373" s="4" t="s">
        <v>10</v>
      </c>
    </row>
    <row r="374" spans="1:22">
      <c r="A374" t="n">
        <v>4543</v>
      </c>
      <c r="B374" s="38" t="n">
        <v>16</v>
      </c>
      <c r="C374" s="7" t="n">
        <v>500</v>
      </c>
    </row>
    <row r="375" spans="1:22">
      <c r="A375" t="s">
        <v>4</v>
      </c>
      <c r="B375" s="4" t="s">
        <v>5</v>
      </c>
      <c r="C375" s="4" t="s">
        <v>13</v>
      </c>
      <c r="D375" s="4" t="s">
        <v>10</v>
      </c>
      <c r="E375" s="4" t="s">
        <v>10</v>
      </c>
      <c r="F375" s="4" t="s">
        <v>10</v>
      </c>
      <c r="G375" s="4" t="s">
        <v>9</v>
      </c>
    </row>
    <row r="376" spans="1:22">
      <c r="A376" t="n">
        <v>4546</v>
      </c>
      <c r="B376" s="40" t="n">
        <v>95</v>
      </c>
      <c r="C376" s="7" t="n">
        <v>6</v>
      </c>
      <c r="D376" s="7" t="n">
        <v>3</v>
      </c>
      <c r="E376" s="7" t="n">
        <v>7</v>
      </c>
      <c r="F376" s="7" t="n">
        <v>500</v>
      </c>
      <c r="G376" s="7" t="n">
        <v>0</v>
      </c>
    </row>
    <row r="377" spans="1:22">
      <c r="A377" t="s">
        <v>4</v>
      </c>
      <c r="B377" s="4" t="s">
        <v>5</v>
      </c>
      <c r="C377" s="4" t="s">
        <v>13</v>
      </c>
      <c r="D377" s="4" t="s">
        <v>10</v>
      </c>
    </row>
    <row r="378" spans="1:22">
      <c r="A378" t="n">
        <v>4558</v>
      </c>
      <c r="B378" s="40" t="n">
        <v>95</v>
      </c>
      <c r="C378" s="7" t="n">
        <v>7</v>
      </c>
      <c r="D378" s="7" t="n">
        <v>0</v>
      </c>
    </row>
    <row r="379" spans="1:22">
      <c r="A379" t="s">
        <v>4</v>
      </c>
      <c r="B379" s="4" t="s">
        <v>5</v>
      </c>
      <c r="C379" s="4" t="s">
        <v>13</v>
      </c>
      <c r="D379" s="4" t="s">
        <v>10</v>
      </c>
    </row>
    <row r="380" spans="1:22">
      <c r="A380" t="n">
        <v>4562</v>
      </c>
      <c r="B380" s="40" t="n">
        <v>95</v>
      </c>
      <c r="C380" s="7" t="n">
        <v>9</v>
      </c>
      <c r="D380" s="7" t="n">
        <v>0</v>
      </c>
    </row>
    <row r="381" spans="1:22">
      <c r="A381" t="s">
        <v>4</v>
      </c>
      <c r="B381" s="4" t="s">
        <v>5</v>
      </c>
      <c r="C381" s="4" t="s">
        <v>13</v>
      </c>
      <c r="D381" s="4" t="s">
        <v>10</v>
      </c>
    </row>
    <row r="382" spans="1:22">
      <c r="A382" t="n">
        <v>4566</v>
      </c>
      <c r="B382" s="40" t="n">
        <v>95</v>
      </c>
      <c r="C382" s="7" t="n">
        <v>8</v>
      </c>
      <c r="D382" s="7" t="n">
        <v>0</v>
      </c>
    </row>
    <row r="383" spans="1:22">
      <c r="A383" t="s">
        <v>4</v>
      </c>
      <c r="B383" s="4" t="s">
        <v>5</v>
      </c>
      <c r="C383" s="4" t="s">
        <v>13</v>
      </c>
      <c r="D383" s="4" t="s">
        <v>10</v>
      </c>
      <c r="E383" s="4" t="s">
        <v>29</v>
      </c>
      <c r="F383" s="4" t="s">
        <v>10</v>
      </c>
      <c r="G383" s="4" t="s">
        <v>9</v>
      </c>
      <c r="H383" s="4" t="s">
        <v>9</v>
      </c>
      <c r="I383" s="4" t="s">
        <v>10</v>
      </c>
      <c r="J383" s="4" t="s">
        <v>10</v>
      </c>
      <c r="K383" s="4" t="s">
        <v>9</v>
      </c>
      <c r="L383" s="4" t="s">
        <v>9</v>
      </c>
      <c r="M383" s="4" t="s">
        <v>9</v>
      </c>
      <c r="N383" s="4" t="s">
        <v>9</v>
      </c>
      <c r="O383" s="4" t="s">
        <v>6</v>
      </c>
    </row>
    <row r="384" spans="1:22">
      <c r="A384" t="n">
        <v>4570</v>
      </c>
      <c r="B384" s="16" t="n">
        <v>50</v>
      </c>
      <c r="C384" s="7" t="n">
        <v>0</v>
      </c>
      <c r="D384" s="7" t="n">
        <v>14041</v>
      </c>
      <c r="E384" s="7" t="n">
        <v>1</v>
      </c>
      <c r="F384" s="7" t="n">
        <v>0</v>
      </c>
      <c r="G384" s="7" t="n">
        <v>0</v>
      </c>
      <c r="H384" s="7" t="n">
        <v>0</v>
      </c>
      <c r="I384" s="7" t="n">
        <v>0</v>
      </c>
      <c r="J384" s="7" t="n">
        <v>65533</v>
      </c>
      <c r="K384" s="7" t="n">
        <v>0</v>
      </c>
      <c r="L384" s="7" t="n">
        <v>0</v>
      </c>
      <c r="M384" s="7" t="n">
        <v>0</v>
      </c>
      <c r="N384" s="7" t="n">
        <v>0</v>
      </c>
      <c r="O384" s="7" t="s">
        <v>12</v>
      </c>
    </row>
    <row r="385" spans="1:15">
      <c r="A385" t="s">
        <v>4</v>
      </c>
      <c r="B385" s="4" t="s">
        <v>5</v>
      </c>
      <c r="C385" s="4" t="s">
        <v>13</v>
      </c>
      <c r="D385" s="4" t="s">
        <v>10</v>
      </c>
      <c r="E385" s="4" t="s">
        <v>10</v>
      </c>
      <c r="F385" s="4" t="s">
        <v>10</v>
      </c>
      <c r="G385" s="4" t="s">
        <v>10</v>
      </c>
      <c r="H385" s="4" t="s">
        <v>13</v>
      </c>
    </row>
    <row r="386" spans="1:15">
      <c r="A386" t="n">
        <v>4609</v>
      </c>
      <c r="B386" s="28" t="n">
        <v>25</v>
      </c>
      <c r="C386" s="7" t="n">
        <v>5</v>
      </c>
      <c r="D386" s="7" t="n">
        <v>65535</v>
      </c>
      <c r="E386" s="7" t="n">
        <v>65535</v>
      </c>
      <c r="F386" s="7" t="n">
        <v>65535</v>
      </c>
      <c r="G386" s="7" t="n">
        <v>65535</v>
      </c>
      <c r="H386" s="7" t="n">
        <v>0</v>
      </c>
    </row>
    <row r="387" spans="1:15">
      <c r="A387" t="s">
        <v>4</v>
      </c>
      <c r="B387" s="4" t="s">
        <v>5</v>
      </c>
      <c r="C387" s="4" t="s">
        <v>10</v>
      </c>
      <c r="D387" s="4" t="s">
        <v>13</v>
      </c>
      <c r="E387" s="4" t="s">
        <v>52</v>
      </c>
      <c r="F387" s="4" t="s">
        <v>13</v>
      </c>
      <c r="G387" s="4" t="s">
        <v>13</v>
      </c>
    </row>
    <row r="388" spans="1:15">
      <c r="A388" t="n">
        <v>4620</v>
      </c>
      <c r="B388" s="29" t="n">
        <v>24</v>
      </c>
      <c r="C388" s="7" t="n">
        <v>65533</v>
      </c>
      <c r="D388" s="7" t="n">
        <v>11</v>
      </c>
      <c r="E388" s="7" t="s">
        <v>70</v>
      </c>
      <c r="F388" s="7" t="n">
        <v>2</v>
      </c>
      <c r="G388" s="7" t="n">
        <v>0</v>
      </c>
    </row>
    <row r="389" spans="1:15">
      <c r="A389" t="s">
        <v>4</v>
      </c>
      <c r="B389" s="4" t="s">
        <v>5</v>
      </c>
    </row>
    <row r="390" spans="1:15">
      <c r="A390" t="n">
        <v>4656</v>
      </c>
      <c r="B390" s="30" t="n">
        <v>28</v>
      </c>
    </row>
    <row r="391" spans="1:15">
      <c r="A391" t="s">
        <v>4</v>
      </c>
      <c r="B391" s="4" t="s">
        <v>5</v>
      </c>
      <c r="C391" s="4" t="s">
        <v>13</v>
      </c>
    </row>
    <row r="392" spans="1:15">
      <c r="A392" t="n">
        <v>4657</v>
      </c>
      <c r="B392" s="33" t="n">
        <v>27</v>
      </c>
      <c r="C392" s="7" t="n">
        <v>0</v>
      </c>
    </row>
    <row r="393" spans="1:15">
      <c r="A393" t="s">
        <v>4</v>
      </c>
      <c r="B393" s="4" t="s">
        <v>5</v>
      </c>
      <c r="C393" s="4" t="s">
        <v>13</v>
      </c>
      <c r="D393" s="4" t="s">
        <v>10</v>
      </c>
      <c r="E393" s="4" t="s">
        <v>10</v>
      </c>
      <c r="F393" s="4" t="s">
        <v>10</v>
      </c>
      <c r="G393" s="4" t="s">
        <v>10</v>
      </c>
      <c r="H393" s="4" t="s">
        <v>13</v>
      </c>
    </row>
    <row r="394" spans="1:15">
      <c r="A394" t="n">
        <v>4659</v>
      </c>
      <c r="B394" s="28" t="n">
        <v>25</v>
      </c>
      <c r="C394" s="7" t="n">
        <v>5</v>
      </c>
      <c r="D394" s="7" t="n">
        <v>65535</v>
      </c>
      <c r="E394" s="7" t="n">
        <v>65535</v>
      </c>
      <c r="F394" s="7" t="n">
        <v>65535</v>
      </c>
      <c r="G394" s="7" t="n">
        <v>65535</v>
      </c>
      <c r="H394" s="7" t="n">
        <v>0</v>
      </c>
    </row>
    <row r="395" spans="1:15">
      <c r="A395" t="s">
        <v>4</v>
      </c>
      <c r="B395" s="4" t="s">
        <v>5</v>
      </c>
      <c r="C395" s="4" t="s">
        <v>10</v>
      </c>
    </row>
    <row r="396" spans="1:15">
      <c r="A396" t="n">
        <v>4670</v>
      </c>
      <c r="B396" s="38" t="n">
        <v>16</v>
      </c>
      <c r="C396" s="7" t="n">
        <v>500</v>
      </c>
    </row>
    <row r="397" spans="1:15">
      <c r="A397" t="s">
        <v>4</v>
      </c>
      <c r="B397" s="4" t="s">
        <v>5</v>
      </c>
      <c r="C397" s="4" t="s">
        <v>13</v>
      </c>
      <c r="D397" s="4" t="s">
        <v>10</v>
      </c>
      <c r="E397" s="4" t="s">
        <v>10</v>
      </c>
      <c r="F397" s="4" t="s">
        <v>10</v>
      </c>
    </row>
    <row r="398" spans="1:15">
      <c r="A398" t="n">
        <v>4673</v>
      </c>
      <c r="B398" s="44" t="n">
        <v>63</v>
      </c>
      <c r="C398" s="7" t="n">
        <v>0</v>
      </c>
      <c r="D398" s="7" t="n">
        <v>65535</v>
      </c>
      <c r="E398" s="7" t="n">
        <v>45</v>
      </c>
      <c r="F398" s="7" t="n">
        <v>0</v>
      </c>
    </row>
    <row r="399" spans="1:15">
      <c r="A399" t="s">
        <v>4</v>
      </c>
      <c r="B399" s="4" t="s">
        <v>5</v>
      </c>
      <c r="C399" s="4" t="s">
        <v>13</v>
      </c>
      <c r="D399" s="4" t="s">
        <v>10</v>
      </c>
      <c r="E399" s="4" t="s">
        <v>29</v>
      </c>
    </row>
    <row r="400" spans="1:15">
      <c r="A400" t="n">
        <v>4681</v>
      </c>
      <c r="B400" s="34" t="n">
        <v>58</v>
      </c>
      <c r="C400" s="7" t="n">
        <v>100</v>
      </c>
      <c r="D400" s="7" t="n">
        <v>1000</v>
      </c>
      <c r="E400" s="7" t="n">
        <v>1</v>
      </c>
    </row>
    <row r="401" spans="1:8">
      <c r="A401" t="s">
        <v>4</v>
      </c>
      <c r="B401" s="4" t="s">
        <v>5</v>
      </c>
      <c r="C401" s="4" t="s">
        <v>13</v>
      </c>
      <c r="D401" s="4" t="s">
        <v>10</v>
      </c>
    </row>
    <row r="402" spans="1:8">
      <c r="A402" t="n">
        <v>4689</v>
      </c>
      <c r="B402" s="34" t="n">
        <v>58</v>
      </c>
      <c r="C402" s="7" t="n">
        <v>255</v>
      </c>
      <c r="D402" s="7" t="n">
        <v>0</v>
      </c>
    </row>
    <row r="403" spans="1:8">
      <c r="A403" t="s">
        <v>4</v>
      </c>
      <c r="B403" s="4" t="s">
        <v>5</v>
      </c>
      <c r="C403" s="4" t="s">
        <v>13</v>
      </c>
    </row>
    <row r="404" spans="1:8">
      <c r="A404" t="n">
        <v>4693</v>
      </c>
      <c r="B404" s="43" t="n">
        <v>23</v>
      </c>
      <c r="C404" s="7" t="n">
        <v>0</v>
      </c>
    </row>
    <row r="405" spans="1:8">
      <c r="A405" t="s">
        <v>4</v>
      </c>
      <c r="B405" s="4" t="s">
        <v>5</v>
      </c>
    </row>
    <row r="406" spans="1:8">
      <c r="A406" t="n">
        <v>4695</v>
      </c>
      <c r="B406" s="5" t="n">
        <v>1</v>
      </c>
    </row>
    <row r="407" spans="1:8" s="3" customFormat="1" customHeight="0">
      <c r="A407" s="3" t="s">
        <v>2</v>
      </c>
      <c r="B407" s="3" t="s">
        <v>71</v>
      </c>
    </row>
    <row r="408" spans="1:8">
      <c r="A408" t="s">
        <v>4</v>
      </c>
      <c r="B408" s="4" t="s">
        <v>5</v>
      </c>
      <c r="C408" s="4" t="s">
        <v>13</v>
      </c>
      <c r="D408" s="4" t="s">
        <v>10</v>
      </c>
    </row>
    <row r="409" spans="1:8">
      <c r="A409" t="n">
        <v>4696</v>
      </c>
      <c r="B409" s="26" t="n">
        <v>22</v>
      </c>
      <c r="C409" s="7" t="n">
        <v>20</v>
      </c>
      <c r="D409" s="7" t="n">
        <v>0</v>
      </c>
    </row>
    <row r="410" spans="1:8">
      <c r="A410" t="s">
        <v>4</v>
      </c>
      <c r="B410" s="4" t="s">
        <v>5</v>
      </c>
      <c r="C410" s="4" t="s">
        <v>13</v>
      </c>
      <c r="D410" s="4" t="s">
        <v>13</v>
      </c>
      <c r="E410" s="4" t="s">
        <v>9</v>
      </c>
      <c r="F410" s="4" t="s">
        <v>13</v>
      </c>
      <c r="G410" s="4" t="s">
        <v>13</v>
      </c>
    </row>
    <row r="411" spans="1:8">
      <c r="A411" t="n">
        <v>4700</v>
      </c>
      <c r="B411" s="35" t="n">
        <v>18</v>
      </c>
      <c r="C411" s="7" t="n">
        <v>1</v>
      </c>
      <c r="D411" s="7" t="n">
        <v>0</v>
      </c>
      <c r="E411" s="7" t="n">
        <v>0</v>
      </c>
      <c r="F411" s="7" t="n">
        <v>19</v>
      </c>
      <c r="G411" s="7" t="n">
        <v>1</v>
      </c>
    </row>
    <row r="412" spans="1:8">
      <c r="A412" t="s">
        <v>4</v>
      </c>
      <c r="B412" s="4" t="s">
        <v>5</v>
      </c>
      <c r="C412" s="4" t="s">
        <v>13</v>
      </c>
      <c r="D412" s="4" t="s">
        <v>13</v>
      </c>
      <c r="E412" s="4" t="s">
        <v>9</v>
      </c>
      <c r="F412" s="4" t="s">
        <v>13</v>
      </c>
      <c r="G412" s="4" t="s">
        <v>13</v>
      </c>
    </row>
    <row r="413" spans="1:8">
      <c r="A413" t="n">
        <v>4709</v>
      </c>
      <c r="B413" s="35" t="n">
        <v>18</v>
      </c>
      <c r="C413" s="7" t="n">
        <v>2</v>
      </c>
      <c r="D413" s="7" t="n">
        <v>0</v>
      </c>
      <c r="E413" s="7" t="n">
        <v>0</v>
      </c>
      <c r="F413" s="7" t="n">
        <v>19</v>
      </c>
      <c r="G413" s="7" t="n">
        <v>1</v>
      </c>
    </row>
    <row r="414" spans="1:8">
      <c r="A414" t="s">
        <v>4</v>
      </c>
      <c r="B414" s="4" t="s">
        <v>5</v>
      </c>
      <c r="C414" s="4" t="s">
        <v>13</v>
      </c>
      <c r="D414" s="4" t="s">
        <v>6</v>
      </c>
    </row>
    <row r="415" spans="1:8">
      <c r="A415" t="n">
        <v>4718</v>
      </c>
      <c r="B415" s="9" t="n">
        <v>2</v>
      </c>
      <c r="C415" s="7" t="n">
        <v>10</v>
      </c>
      <c r="D415" s="7" t="s">
        <v>72</v>
      </c>
    </row>
    <row r="416" spans="1:8">
      <c r="A416" t="s">
        <v>4</v>
      </c>
      <c r="B416" s="4" t="s">
        <v>5</v>
      </c>
      <c r="C416" s="4" t="s">
        <v>13</v>
      </c>
      <c r="D416" s="4" t="s">
        <v>6</v>
      </c>
    </row>
    <row r="417" spans="1:7">
      <c r="A417" t="n">
        <v>4734</v>
      </c>
      <c r="B417" s="9" t="n">
        <v>2</v>
      </c>
      <c r="C417" s="7" t="n">
        <v>10</v>
      </c>
      <c r="D417" s="7" t="s">
        <v>60</v>
      </c>
    </row>
    <row r="418" spans="1:7">
      <c r="A418" t="s">
        <v>4</v>
      </c>
      <c r="B418" s="4" t="s">
        <v>5</v>
      </c>
      <c r="C418" s="4" t="s">
        <v>10</v>
      </c>
    </row>
    <row r="419" spans="1:7">
      <c r="A419" t="n">
        <v>4757</v>
      </c>
      <c r="B419" s="38" t="n">
        <v>16</v>
      </c>
      <c r="C419" s="7" t="n">
        <v>0</v>
      </c>
    </row>
    <row r="420" spans="1:7">
      <c r="A420" t="s">
        <v>4</v>
      </c>
      <c r="B420" s="4" t="s">
        <v>5</v>
      </c>
      <c r="C420" s="4" t="s">
        <v>13</v>
      </c>
      <c r="D420" s="4" t="s">
        <v>6</v>
      </c>
    </row>
    <row r="421" spans="1:7">
      <c r="A421" t="n">
        <v>4760</v>
      </c>
      <c r="B421" s="9" t="n">
        <v>2</v>
      </c>
      <c r="C421" s="7" t="n">
        <v>10</v>
      </c>
      <c r="D421" s="7" t="s">
        <v>61</v>
      </c>
    </row>
    <row r="422" spans="1:7">
      <c r="A422" t="s">
        <v>4</v>
      </c>
      <c r="B422" s="4" t="s">
        <v>5</v>
      </c>
      <c r="C422" s="4" t="s">
        <v>10</v>
      </c>
    </row>
    <row r="423" spans="1:7">
      <c r="A423" t="n">
        <v>4778</v>
      </c>
      <c r="B423" s="38" t="n">
        <v>16</v>
      </c>
      <c r="C423" s="7" t="n">
        <v>0</v>
      </c>
    </row>
    <row r="424" spans="1:7">
      <c r="A424" t="s">
        <v>4</v>
      </c>
      <c r="B424" s="4" t="s">
        <v>5</v>
      </c>
      <c r="C424" s="4" t="s">
        <v>13</v>
      </c>
      <c r="D424" s="4" t="s">
        <v>6</v>
      </c>
    </row>
    <row r="425" spans="1:7">
      <c r="A425" t="n">
        <v>4781</v>
      </c>
      <c r="B425" s="9" t="n">
        <v>2</v>
      </c>
      <c r="C425" s="7" t="n">
        <v>10</v>
      </c>
      <c r="D425" s="7" t="s">
        <v>62</v>
      </c>
    </row>
    <row r="426" spans="1:7">
      <c r="A426" t="s">
        <v>4</v>
      </c>
      <c r="B426" s="4" t="s">
        <v>5</v>
      </c>
      <c r="C426" s="4" t="s">
        <v>10</v>
      </c>
    </row>
    <row r="427" spans="1:7">
      <c r="A427" t="n">
        <v>4800</v>
      </c>
      <c r="B427" s="38" t="n">
        <v>16</v>
      </c>
      <c r="C427" s="7" t="n">
        <v>0</v>
      </c>
    </row>
    <row r="428" spans="1:7">
      <c r="A428" t="s">
        <v>4</v>
      </c>
      <c r="B428" s="4" t="s">
        <v>5</v>
      </c>
      <c r="C428" s="4" t="s">
        <v>13</v>
      </c>
    </row>
    <row r="429" spans="1:7">
      <c r="A429" t="n">
        <v>4803</v>
      </c>
      <c r="B429" s="43" t="n">
        <v>23</v>
      </c>
      <c r="C429" s="7" t="n">
        <v>20</v>
      </c>
    </row>
    <row r="430" spans="1:7">
      <c r="A430" t="s">
        <v>4</v>
      </c>
      <c r="B430" s="4" t="s">
        <v>5</v>
      </c>
    </row>
    <row r="431" spans="1:7">
      <c r="A431" t="n">
        <v>4805</v>
      </c>
      <c r="B431" s="5" t="n">
        <v>1</v>
      </c>
    </row>
    <row r="432" spans="1:7" s="3" customFormat="1" customHeight="0">
      <c r="A432" s="3" t="s">
        <v>2</v>
      </c>
      <c r="B432" s="3" t="s">
        <v>73</v>
      </c>
    </row>
    <row r="433" spans="1:4">
      <c r="A433" t="s">
        <v>4</v>
      </c>
      <c r="B433" s="4" t="s">
        <v>5</v>
      </c>
      <c r="C433" s="4" t="s">
        <v>10</v>
      </c>
      <c r="D433" s="4" t="s">
        <v>13</v>
      </c>
      <c r="E433" s="4" t="s">
        <v>9</v>
      </c>
    </row>
    <row r="434" spans="1:4">
      <c r="A434" t="n">
        <v>4808</v>
      </c>
      <c r="B434" s="45" t="n">
        <v>106</v>
      </c>
      <c r="C434" s="7" t="n">
        <v>5</v>
      </c>
      <c r="D434" s="7" t="n">
        <v>0</v>
      </c>
      <c r="E434" s="7" t="n">
        <v>0</v>
      </c>
    </row>
    <row r="435" spans="1:4">
      <c r="A435" t="s">
        <v>4</v>
      </c>
      <c r="B435" s="4" t="s">
        <v>5</v>
      </c>
      <c r="C435" s="4" t="s">
        <v>13</v>
      </c>
      <c r="D435" s="4" t="s">
        <v>6</v>
      </c>
      <c r="E435" s="4" t="s">
        <v>10</v>
      </c>
    </row>
    <row r="436" spans="1:4">
      <c r="A436" t="n">
        <v>4816</v>
      </c>
      <c r="B436" s="46" t="n">
        <v>62</v>
      </c>
      <c r="C436" s="7" t="n">
        <v>1</v>
      </c>
      <c r="D436" s="7" t="s">
        <v>74</v>
      </c>
      <c r="E436" s="7" t="n">
        <v>128</v>
      </c>
    </row>
    <row r="437" spans="1:4">
      <c r="A437" t="s">
        <v>4</v>
      </c>
      <c r="B437" s="4" t="s">
        <v>5</v>
      </c>
    </row>
    <row r="438" spans="1:4">
      <c r="A438" t="n">
        <v>4829</v>
      </c>
      <c r="B438" s="5" t="n">
        <v>1</v>
      </c>
    </row>
    <row r="439" spans="1:4" s="3" customFormat="1" customHeight="0">
      <c r="A439" s="3" t="s">
        <v>2</v>
      </c>
      <c r="B439" s="3" t="s">
        <v>75</v>
      </c>
    </row>
    <row r="440" spans="1:4">
      <c r="A440" t="s">
        <v>4</v>
      </c>
      <c r="B440" s="4" t="s">
        <v>5</v>
      </c>
      <c r="C440" s="4" t="s">
        <v>10</v>
      </c>
      <c r="D440" s="4" t="s">
        <v>13</v>
      </c>
      <c r="E440" s="4" t="s">
        <v>9</v>
      </c>
    </row>
    <row r="441" spans="1:4">
      <c r="A441" t="n">
        <v>4832</v>
      </c>
      <c r="B441" s="45" t="n">
        <v>106</v>
      </c>
      <c r="C441" s="7" t="n">
        <v>6</v>
      </c>
      <c r="D441" s="7" t="n">
        <v>0</v>
      </c>
      <c r="E441" s="7" t="n">
        <v>0</v>
      </c>
    </row>
    <row r="442" spans="1:4">
      <c r="A442" t="s">
        <v>4</v>
      </c>
      <c r="B442" s="4" t="s">
        <v>5</v>
      </c>
      <c r="C442" s="4" t="s">
        <v>13</v>
      </c>
      <c r="D442" s="4" t="s">
        <v>6</v>
      </c>
      <c r="E442" s="4" t="s">
        <v>10</v>
      </c>
    </row>
    <row r="443" spans="1:4">
      <c r="A443" t="n">
        <v>4840</v>
      </c>
      <c r="B443" s="46" t="n">
        <v>62</v>
      </c>
      <c r="C443" s="7" t="n">
        <v>1</v>
      </c>
      <c r="D443" s="7" t="s">
        <v>76</v>
      </c>
      <c r="E443" s="7" t="n">
        <v>128</v>
      </c>
    </row>
    <row r="444" spans="1:4">
      <c r="A444" t="s">
        <v>4</v>
      </c>
      <c r="B444" s="4" t="s">
        <v>5</v>
      </c>
    </row>
    <row r="445" spans="1:4">
      <c r="A445" t="n">
        <v>4853</v>
      </c>
      <c r="B445" s="5" t="n">
        <v>1</v>
      </c>
    </row>
    <row r="446" spans="1:4" s="3" customFormat="1" customHeight="0">
      <c r="A446" s="3" t="s">
        <v>2</v>
      </c>
      <c r="B446" s="3" t="s">
        <v>77</v>
      </c>
    </row>
    <row r="447" spans="1:4">
      <c r="A447" t="s">
        <v>4</v>
      </c>
      <c r="B447" s="4" t="s">
        <v>5</v>
      </c>
      <c r="C447" s="4" t="s">
        <v>13</v>
      </c>
      <c r="D447" s="4" t="s">
        <v>13</v>
      </c>
      <c r="E447" s="4" t="s">
        <v>13</v>
      </c>
      <c r="F447" s="4" t="s">
        <v>13</v>
      </c>
    </row>
    <row r="448" spans="1:4">
      <c r="A448" t="n">
        <v>4856</v>
      </c>
      <c r="B448" s="8" t="n">
        <v>14</v>
      </c>
      <c r="C448" s="7" t="n">
        <v>2</v>
      </c>
      <c r="D448" s="7" t="n">
        <v>0</v>
      </c>
      <c r="E448" s="7" t="n">
        <v>0</v>
      </c>
      <c r="F448" s="7" t="n">
        <v>0</v>
      </c>
    </row>
    <row r="449" spans="1:6">
      <c r="A449" t="s">
        <v>4</v>
      </c>
      <c r="B449" s="4" t="s">
        <v>5</v>
      </c>
      <c r="C449" s="4" t="s">
        <v>13</v>
      </c>
      <c r="D449" s="31" t="s">
        <v>54</v>
      </c>
      <c r="E449" s="4" t="s">
        <v>5</v>
      </c>
      <c r="F449" s="4" t="s">
        <v>13</v>
      </c>
      <c r="G449" s="4" t="s">
        <v>10</v>
      </c>
      <c r="H449" s="31" t="s">
        <v>55</v>
      </c>
      <c r="I449" s="4" t="s">
        <v>13</v>
      </c>
      <c r="J449" s="4" t="s">
        <v>9</v>
      </c>
      <c r="K449" s="4" t="s">
        <v>13</v>
      </c>
      <c r="L449" s="4" t="s">
        <v>13</v>
      </c>
      <c r="M449" s="31" t="s">
        <v>54</v>
      </c>
      <c r="N449" s="4" t="s">
        <v>5</v>
      </c>
      <c r="O449" s="4" t="s">
        <v>13</v>
      </c>
      <c r="P449" s="4" t="s">
        <v>10</v>
      </c>
      <c r="Q449" s="31" t="s">
        <v>55</v>
      </c>
      <c r="R449" s="4" t="s">
        <v>13</v>
      </c>
      <c r="S449" s="4" t="s">
        <v>9</v>
      </c>
      <c r="T449" s="4" t="s">
        <v>13</v>
      </c>
      <c r="U449" s="4" t="s">
        <v>13</v>
      </c>
      <c r="V449" s="4" t="s">
        <v>13</v>
      </c>
      <c r="W449" s="4" t="s">
        <v>28</v>
      </c>
    </row>
    <row r="450" spans="1:6">
      <c r="A450" t="n">
        <v>4861</v>
      </c>
      <c r="B450" s="11" t="n">
        <v>5</v>
      </c>
      <c r="C450" s="7" t="n">
        <v>28</v>
      </c>
      <c r="D450" s="31" t="s">
        <v>3</v>
      </c>
      <c r="E450" s="10" t="n">
        <v>162</v>
      </c>
      <c r="F450" s="7" t="n">
        <v>3</v>
      </c>
      <c r="G450" s="7" t="n">
        <v>5</v>
      </c>
      <c r="H450" s="31" t="s">
        <v>3</v>
      </c>
      <c r="I450" s="7" t="n">
        <v>0</v>
      </c>
      <c r="J450" s="7" t="n">
        <v>1</v>
      </c>
      <c r="K450" s="7" t="n">
        <v>2</v>
      </c>
      <c r="L450" s="7" t="n">
        <v>28</v>
      </c>
      <c r="M450" s="31" t="s">
        <v>3</v>
      </c>
      <c r="N450" s="10" t="n">
        <v>162</v>
      </c>
      <c r="O450" s="7" t="n">
        <v>3</v>
      </c>
      <c r="P450" s="7" t="n">
        <v>5</v>
      </c>
      <c r="Q450" s="31" t="s">
        <v>3</v>
      </c>
      <c r="R450" s="7" t="n">
        <v>0</v>
      </c>
      <c r="S450" s="7" t="n">
        <v>2</v>
      </c>
      <c r="T450" s="7" t="n">
        <v>2</v>
      </c>
      <c r="U450" s="7" t="n">
        <v>11</v>
      </c>
      <c r="V450" s="7" t="n">
        <v>1</v>
      </c>
      <c r="W450" s="12" t="n">
        <f t="normal" ca="1">A454</f>
        <v>0</v>
      </c>
    </row>
    <row r="451" spans="1:6">
      <c r="A451" t="s">
        <v>4</v>
      </c>
      <c r="B451" s="4" t="s">
        <v>5</v>
      </c>
      <c r="C451" s="4" t="s">
        <v>13</v>
      </c>
      <c r="D451" s="4" t="s">
        <v>10</v>
      </c>
      <c r="E451" s="4" t="s">
        <v>29</v>
      </c>
    </row>
    <row r="452" spans="1:6">
      <c r="A452" t="n">
        <v>4890</v>
      </c>
      <c r="B452" s="34" t="n">
        <v>58</v>
      </c>
      <c r="C452" s="7" t="n">
        <v>0</v>
      </c>
      <c r="D452" s="7" t="n">
        <v>0</v>
      </c>
      <c r="E452" s="7" t="n">
        <v>1</v>
      </c>
    </row>
    <row r="453" spans="1:6">
      <c r="A453" t="s">
        <v>4</v>
      </c>
      <c r="B453" s="4" t="s">
        <v>5</v>
      </c>
      <c r="C453" s="4" t="s">
        <v>13</v>
      </c>
      <c r="D453" s="31" t="s">
        <v>54</v>
      </c>
      <c r="E453" s="4" t="s">
        <v>5</v>
      </c>
      <c r="F453" s="4" t="s">
        <v>13</v>
      </c>
      <c r="G453" s="4" t="s">
        <v>10</v>
      </c>
      <c r="H453" s="31" t="s">
        <v>55</v>
      </c>
      <c r="I453" s="4" t="s">
        <v>13</v>
      </c>
      <c r="J453" s="4" t="s">
        <v>9</v>
      </c>
      <c r="K453" s="4" t="s">
        <v>13</v>
      </c>
      <c r="L453" s="4" t="s">
        <v>13</v>
      </c>
      <c r="M453" s="31" t="s">
        <v>54</v>
      </c>
      <c r="N453" s="4" t="s">
        <v>5</v>
      </c>
      <c r="O453" s="4" t="s">
        <v>13</v>
      </c>
      <c r="P453" s="4" t="s">
        <v>10</v>
      </c>
      <c r="Q453" s="31" t="s">
        <v>55</v>
      </c>
      <c r="R453" s="4" t="s">
        <v>13</v>
      </c>
      <c r="S453" s="4" t="s">
        <v>9</v>
      </c>
      <c r="T453" s="4" t="s">
        <v>13</v>
      </c>
      <c r="U453" s="4" t="s">
        <v>13</v>
      </c>
      <c r="V453" s="4" t="s">
        <v>13</v>
      </c>
      <c r="W453" s="4" t="s">
        <v>28</v>
      </c>
    </row>
    <row r="454" spans="1:6">
      <c r="A454" t="n">
        <v>4898</v>
      </c>
      <c r="B454" s="11" t="n">
        <v>5</v>
      </c>
      <c r="C454" s="7" t="n">
        <v>28</v>
      </c>
      <c r="D454" s="31" t="s">
        <v>3</v>
      </c>
      <c r="E454" s="10" t="n">
        <v>162</v>
      </c>
      <c r="F454" s="7" t="n">
        <v>3</v>
      </c>
      <c r="G454" s="7" t="n">
        <v>5</v>
      </c>
      <c r="H454" s="31" t="s">
        <v>3</v>
      </c>
      <c r="I454" s="7" t="n">
        <v>0</v>
      </c>
      <c r="J454" s="7" t="n">
        <v>1</v>
      </c>
      <c r="K454" s="7" t="n">
        <v>3</v>
      </c>
      <c r="L454" s="7" t="n">
        <v>28</v>
      </c>
      <c r="M454" s="31" t="s">
        <v>3</v>
      </c>
      <c r="N454" s="10" t="n">
        <v>162</v>
      </c>
      <c r="O454" s="7" t="n">
        <v>3</v>
      </c>
      <c r="P454" s="7" t="n">
        <v>5</v>
      </c>
      <c r="Q454" s="31" t="s">
        <v>3</v>
      </c>
      <c r="R454" s="7" t="n">
        <v>0</v>
      </c>
      <c r="S454" s="7" t="n">
        <v>2</v>
      </c>
      <c r="T454" s="7" t="n">
        <v>3</v>
      </c>
      <c r="U454" s="7" t="n">
        <v>9</v>
      </c>
      <c r="V454" s="7" t="n">
        <v>1</v>
      </c>
      <c r="W454" s="12" t="n">
        <f t="normal" ca="1">A464</f>
        <v>0</v>
      </c>
    </row>
    <row r="455" spans="1:6">
      <c r="A455" t="s">
        <v>4</v>
      </c>
      <c r="B455" s="4" t="s">
        <v>5</v>
      </c>
      <c r="C455" s="4" t="s">
        <v>13</v>
      </c>
      <c r="D455" s="31" t="s">
        <v>54</v>
      </c>
      <c r="E455" s="4" t="s">
        <v>5</v>
      </c>
      <c r="F455" s="4" t="s">
        <v>10</v>
      </c>
      <c r="G455" s="4" t="s">
        <v>13</v>
      </c>
      <c r="H455" s="4" t="s">
        <v>13</v>
      </c>
      <c r="I455" s="4" t="s">
        <v>6</v>
      </c>
      <c r="J455" s="31" t="s">
        <v>55</v>
      </c>
      <c r="K455" s="4" t="s">
        <v>13</v>
      </c>
      <c r="L455" s="4" t="s">
        <v>13</v>
      </c>
      <c r="M455" s="31" t="s">
        <v>54</v>
      </c>
      <c r="N455" s="4" t="s">
        <v>5</v>
      </c>
      <c r="O455" s="4" t="s">
        <v>13</v>
      </c>
      <c r="P455" s="31" t="s">
        <v>55</v>
      </c>
      <c r="Q455" s="4" t="s">
        <v>13</v>
      </c>
      <c r="R455" s="4" t="s">
        <v>9</v>
      </c>
      <c r="S455" s="4" t="s">
        <v>13</v>
      </c>
      <c r="T455" s="4" t="s">
        <v>13</v>
      </c>
      <c r="U455" s="4" t="s">
        <v>13</v>
      </c>
      <c r="V455" s="31" t="s">
        <v>54</v>
      </c>
      <c r="W455" s="4" t="s">
        <v>5</v>
      </c>
      <c r="X455" s="4" t="s">
        <v>13</v>
      </c>
      <c r="Y455" s="31" t="s">
        <v>55</v>
      </c>
      <c r="Z455" s="4" t="s">
        <v>13</v>
      </c>
      <c r="AA455" s="4" t="s">
        <v>9</v>
      </c>
      <c r="AB455" s="4" t="s">
        <v>13</v>
      </c>
      <c r="AC455" s="4" t="s">
        <v>13</v>
      </c>
      <c r="AD455" s="4" t="s">
        <v>13</v>
      </c>
      <c r="AE455" s="4" t="s">
        <v>28</v>
      </c>
    </row>
    <row r="456" spans="1:6">
      <c r="A456" t="n">
        <v>4927</v>
      </c>
      <c r="B456" s="11" t="n">
        <v>5</v>
      </c>
      <c r="C456" s="7" t="n">
        <v>28</v>
      </c>
      <c r="D456" s="31" t="s">
        <v>3</v>
      </c>
      <c r="E456" s="47" t="n">
        <v>47</v>
      </c>
      <c r="F456" s="7" t="n">
        <v>61456</v>
      </c>
      <c r="G456" s="7" t="n">
        <v>2</v>
      </c>
      <c r="H456" s="7" t="n">
        <v>0</v>
      </c>
      <c r="I456" s="7" t="s">
        <v>78</v>
      </c>
      <c r="J456" s="31" t="s">
        <v>3</v>
      </c>
      <c r="K456" s="7" t="n">
        <v>8</v>
      </c>
      <c r="L456" s="7" t="n">
        <v>28</v>
      </c>
      <c r="M456" s="31" t="s">
        <v>3</v>
      </c>
      <c r="N456" s="17" t="n">
        <v>74</v>
      </c>
      <c r="O456" s="7" t="n">
        <v>65</v>
      </c>
      <c r="P456" s="31" t="s">
        <v>3</v>
      </c>
      <c r="Q456" s="7" t="n">
        <v>0</v>
      </c>
      <c r="R456" s="7" t="n">
        <v>1</v>
      </c>
      <c r="S456" s="7" t="n">
        <v>3</v>
      </c>
      <c r="T456" s="7" t="n">
        <v>9</v>
      </c>
      <c r="U456" s="7" t="n">
        <v>28</v>
      </c>
      <c r="V456" s="31" t="s">
        <v>3</v>
      </c>
      <c r="W456" s="17" t="n">
        <v>74</v>
      </c>
      <c r="X456" s="7" t="n">
        <v>65</v>
      </c>
      <c r="Y456" s="31" t="s">
        <v>3</v>
      </c>
      <c r="Z456" s="7" t="n">
        <v>0</v>
      </c>
      <c r="AA456" s="7" t="n">
        <v>2</v>
      </c>
      <c r="AB456" s="7" t="n">
        <v>3</v>
      </c>
      <c r="AC456" s="7" t="n">
        <v>9</v>
      </c>
      <c r="AD456" s="7" t="n">
        <v>1</v>
      </c>
      <c r="AE456" s="12" t="n">
        <f t="normal" ca="1">A460</f>
        <v>0</v>
      </c>
    </row>
    <row r="457" spans="1:6">
      <c r="A457" t="s">
        <v>4</v>
      </c>
      <c r="B457" s="4" t="s">
        <v>5</v>
      </c>
      <c r="C457" s="4" t="s">
        <v>10</v>
      </c>
      <c r="D457" s="4" t="s">
        <v>13</v>
      </c>
      <c r="E457" s="4" t="s">
        <v>13</v>
      </c>
      <c r="F457" s="4" t="s">
        <v>6</v>
      </c>
    </row>
    <row r="458" spans="1:6">
      <c r="A458" t="n">
        <v>4975</v>
      </c>
      <c r="B458" s="47" t="n">
        <v>47</v>
      </c>
      <c r="C458" s="7" t="n">
        <v>61456</v>
      </c>
      <c r="D458" s="7" t="n">
        <v>0</v>
      </c>
      <c r="E458" s="7" t="n">
        <v>0</v>
      </c>
      <c r="F458" s="7" t="s">
        <v>79</v>
      </c>
    </row>
    <row r="459" spans="1:6">
      <c r="A459" t="s">
        <v>4</v>
      </c>
      <c r="B459" s="4" t="s">
        <v>5</v>
      </c>
      <c r="C459" s="4" t="s">
        <v>13</v>
      </c>
      <c r="D459" s="4" t="s">
        <v>10</v>
      </c>
      <c r="E459" s="4" t="s">
        <v>29</v>
      </c>
    </row>
    <row r="460" spans="1:6">
      <c r="A460" t="n">
        <v>4988</v>
      </c>
      <c r="B460" s="34" t="n">
        <v>58</v>
      </c>
      <c r="C460" s="7" t="n">
        <v>0</v>
      </c>
      <c r="D460" s="7" t="n">
        <v>300</v>
      </c>
      <c r="E460" s="7" t="n">
        <v>1</v>
      </c>
    </row>
    <row r="461" spans="1:6">
      <c r="A461" t="s">
        <v>4</v>
      </c>
      <c r="B461" s="4" t="s">
        <v>5</v>
      </c>
      <c r="C461" s="4" t="s">
        <v>13</v>
      </c>
      <c r="D461" s="4" t="s">
        <v>10</v>
      </c>
    </row>
    <row r="462" spans="1:6">
      <c r="A462" t="n">
        <v>4996</v>
      </c>
      <c r="B462" s="34" t="n">
        <v>58</v>
      </c>
      <c r="C462" s="7" t="n">
        <v>255</v>
      </c>
      <c r="D462" s="7" t="n">
        <v>0</v>
      </c>
    </row>
    <row r="463" spans="1:6">
      <c r="A463" t="s">
        <v>4</v>
      </c>
      <c r="B463" s="4" t="s">
        <v>5</v>
      </c>
      <c r="C463" s="4" t="s">
        <v>13</v>
      </c>
      <c r="D463" s="4" t="s">
        <v>13</v>
      </c>
      <c r="E463" s="4" t="s">
        <v>13</v>
      </c>
      <c r="F463" s="4" t="s">
        <v>13</v>
      </c>
    </row>
    <row r="464" spans="1:6">
      <c r="A464" t="n">
        <v>5000</v>
      </c>
      <c r="B464" s="8" t="n">
        <v>14</v>
      </c>
      <c r="C464" s="7" t="n">
        <v>0</v>
      </c>
      <c r="D464" s="7" t="n">
        <v>0</v>
      </c>
      <c r="E464" s="7" t="n">
        <v>0</v>
      </c>
      <c r="F464" s="7" t="n">
        <v>64</v>
      </c>
    </row>
    <row r="465" spans="1:31">
      <c r="A465" t="s">
        <v>4</v>
      </c>
      <c r="B465" s="4" t="s">
        <v>5</v>
      </c>
      <c r="C465" s="4" t="s">
        <v>13</v>
      </c>
      <c r="D465" s="4" t="s">
        <v>10</v>
      </c>
    </row>
    <row r="466" spans="1:31">
      <c r="A466" t="n">
        <v>5005</v>
      </c>
      <c r="B466" s="26" t="n">
        <v>22</v>
      </c>
      <c r="C466" s="7" t="n">
        <v>0</v>
      </c>
      <c r="D466" s="7" t="n">
        <v>5</v>
      </c>
    </row>
    <row r="467" spans="1:31">
      <c r="A467" t="s">
        <v>4</v>
      </c>
      <c r="B467" s="4" t="s">
        <v>5</v>
      </c>
      <c r="C467" s="4" t="s">
        <v>13</v>
      </c>
      <c r="D467" s="4" t="s">
        <v>10</v>
      </c>
    </row>
    <row r="468" spans="1:31">
      <c r="A468" t="n">
        <v>5009</v>
      </c>
      <c r="B468" s="34" t="n">
        <v>58</v>
      </c>
      <c r="C468" s="7" t="n">
        <v>5</v>
      </c>
      <c r="D468" s="7" t="n">
        <v>300</v>
      </c>
    </row>
    <row r="469" spans="1:31">
      <c r="A469" t="s">
        <v>4</v>
      </c>
      <c r="B469" s="4" t="s">
        <v>5</v>
      </c>
      <c r="C469" s="4" t="s">
        <v>29</v>
      </c>
      <c r="D469" s="4" t="s">
        <v>10</v>
      </c>
    </row>
    <row r="470" spans="1:31">
      <c r="A470" t="n">
        <v>5013</v>
      </c>
      <c r="B470" s="48" t="n">
        <v>103</v>
      </c>
      <c r="C470" s="7" t="n">
        <v>0</v>
      </c>
      <c r="D470" s="7" t="n">
        <v>300</v>
      </c>
    </row>
    <row r="471" spans="1:31">
      <c r="A471" t="s">
        <v>4</v>
      </c>
      <c r="B471" s="4" t="s">
        <v>5</v>
      </c>
      <c r="C471" s="4" t="s">
        <v>13</v>
      </c>
    </row>
    <row r="472" spans="1:31">
      <c r="A472" t="n">
        <v>5020</v>
      </c>
      <c r="B472" s="32" t="n">
        <v>64</v>
      </c>
      <c r="C472" s="7" t="n">
        <v>7</v>
      </c>
    </row>
    <row r="473" spans="1:31">
      <c r="A473" t="s">
        <v>4</v>
      </c>
      <c r="B473" s="4" t="s">
        <v>5</v>
      </c>
      <c r="C473" s="4" t="s">
        <v>13</v>
      </c>
      <c r="D473" s="4" t="s">
        <v>10</v>
      </c>
    </row>
    <row r="474" spans="1:31">
      <c r="A474" t="n">
        <v>5022</v>
      </c>
      <c r="B474" s="49" t="n">
        <v>72</v>
      </c>
      <c r="C474" s="7" t="n">
        <v>5</v>
      </c>
      <c r="D474" s="7" t="n">
        <v>0</v>
      </c>
    </row>
    <row r="475" spans="1:31">
      <c r="A475" t="s">
        <v>4</v>
      </c>
      <c r="B475" s="4" t="s">
        <v>5</v>
      </c>
      <c r="C475" s="4" t="s">
        <v>13</v>
      </c>
      <c r="D475" s="31" t="s">
        <v>54</v>
      </c>
      <c r="E475" s="4" t="s">
        <v>5</v>
      </c>
      <c r="F475" s="4" t="s">
        <v>13</v>
      </c>
      <c r="G475" s="4" t="s">
        <v>10</v>
      </c>
      <c r="H475" s="31" t="s">
        <v>55</v>
      </c>
      <c r="I475" s="4" t="s">
        <v>13</v>
      </c>
      <c r="J475" s="4" t="s">
        <v>9</v>
      </c>
      <c r="K475" s="4" t="s">
        <v>13</v>
      </c>
      <c r="L475" s="4" t="s">
        <v>13</v>
      </c>
      <c r="M475" s="4" t="s">
        <v>28</v>
      </c>
    </row>
    <row r="476" spans="1:31">
      <c r="A476" t="n">
        <v>5026</v>
      </c>
      <c r="B476" s="11" t="n">
        <v>5</v>
      </c>
      <c r="C476" s="7" t="n">
        <v>28</v>
      </c>
      <c r="D476" s="31" t="s">
        <v>3</v>
      </c>
      <c r="E476" s="10" t="n">
        <v>162</v>
      </c>
      <c r="F476" s="7" t="n">
        <v>4</v>
      </c>
      <c r="G476" s="7" t="n">
        <v>5</v>
      </c>
      <c r="H476" s="31" t="s">
        <v>3</v>
      </c>
      <c r="I476" s="7" t="n">
        <v>0</v>
      </c>
      <c r="J476" s="7" t="n">
        <v>1</v>
      </c>
      <c r="K476" s="7" t="n">
        <v>2</v>
      </c>
      <c r="L476" s="7" t="n">
        <v>1</v>
      </c>
      <c r="M476" s="12" t="n">
        <f t="normal" ca="1">A482</f>
        <v>0</v>
      </c>
    </row>
    <row r="477" spans="1:31">
      <c r="A477" t="s">
        <v>4</v>
      </c>
      <c r="B477" s="4" t="s">
        <v>5</v>
      </c>
      <c r="C477" s="4" t="s">
        <v>13</v>
      </c>
      <c r="D477" s="4" t="s">
        <v>6</v>
      </c>
    </row>
    <row r="478" spans="1:31">
      <c r="A478" t="n">
        <v>5043</v>
      </c>
      <c r="B478" s="9" t="n">
        <v>2</v>
      </c>
      <c r="C478" s="7" t="n">
        <v>10</v>
      </c>
      <c r="D478" s="7" t="s">
        <v>80</v>
      </c>
    </row>
    <row r="479" spans="1:31">
      <c r="A479" t="s">
        <v>4</v>
      </c>
      <c r="B479" s="4" t="s">
        <v>5</v>
      </c>
      <c r="C479" s="4" t="s">
        <v>10</v>
      </c>
    </row>
    <row r="480" spans="1:31">
      <c r="A480" t="n">
        <v>5060</v>
      </c>
      <c r="B480" s="38" t="n">
        <v>16</v>
      </c>
      <c r="C480" s="7" t="n">
        <v>0</v>
      </c>
    </row>
    <row r="481" spans="1:13">
      <c r="A481" t="s">
        <v>4</v>
      </c>
      <c r="B481" s="4" t="s">
        <v>5</v>
      </c>
      <c r="C481" s="4" t="s">
        <v>10</v>
      </c>
      <c r="D481" s="4" t="s">
        <v>29</v>
      </c>
      <c r="E481" s="4" t="s">
        <v>29</v>
      </c>
      <c r="F481" s="4" t="s">
        <v>29</v>
      </c>
      <c r="G481" s="4" t="s">
        <v>29</v>
      </c>
    </row>
    <row r="482" spans="1:13">
      <c r="A482" t="n">
        <v>5063</v>
      </c>
      <c r="B482" s="50" t="n">
        <v>46</v>
      </c>
      <c r="C482" s="7" t="n">
        <v>0</v>
      </c>
      <c r="D482" s="7" t="n">
        <v>47.9199981689453</v>
      </c>
      <c r="E482" s="7" t="n">
        <v>-3.22000002861023</v>
      </c>
      <c r="F482" s="7" t="n">
        <v>-13.4300003051758</v>
      </c>
      <c r="G482" s="7" t="n">
        <v>207.300003051758</v>
      </c>
    </row>
    <row r="483" spans="1:13">
      <c r="A483" t="s">
        <v>4</v>
      </c>
      <c r="B483" s="4" t="s">
        <v>5</v>
      </c>
      <c r="C483" s="4" t="s">
        <v>10</v>
      </c>
      <c r="D483" s="4" t="s">
        <v>6</v>
      </c>
      <c r="E483" s="4" t="s">
        <v>6</v>
      </c>
      <c r="F483" s="4" t="s">
        <v>6</v>
      </c>
      <c r="G483" s="4" t="s">
        <v>13</v>
      </c>
      <c r="H483" s="4" t="s">
        <v>9</v>
      </c>
      <c r="I483" s="4" t="s">
        <v>29</v>
      </c>
      <c r="J483" s="4" t="s">
        <v>29</v>
      </c>
      <c r="K483" s="4" t="s">
        <v>29</v>
      </c>
      <c r="L483" s="4" t="s">
        <v>29</v>
      </c>
      <c r="M483" s="4" t="s">
        <v>29</v>
      </c>
      <c r="N483" s="4" t="s">
        <v>29</v>
      </c>
      <c r="O483" s="4" t="s">
        <v>29</v>
      </c>
      <c r="P483" s="4" t="s">
        <v>6</v>
      </c>
      <c r="Q483" s="4" t="s">
        <v>6</v>
      </c>
      <c r="R483" s="4" t="s">
        <v>9</v>
      </c>
      <c r="S483" s="4" t="s">
        <v>13</v>
      </c>
      <c r="T483" s="4" t="s">
        <v>9</v>
      </c>
      <c r="U483" s="4" t="s">
        <v>9</v>
      </c>
      <c r="V483" s="4" t="s">
        <v>10</v>
      </c>
    </row>
    <row r="484" spans="1:13">
      <c r="A484" t="n">
        <v>5082</v>
      </c>
      <c r="B484" s="19" t="n">
        <v>19</v>
      </c>
      <c r="C484" s="7" t="n">
        <v>7032</v>
      </c>
      <c r="D484" s="7" t="s">
        <v>81</v>
      </c>
      <c r="E484" s="7" t="s">
        <v>82</v>
      </c>
      <c r="F484" s="7" t="s">
        <v>12</v>
      </c>
      <c r="G484" s="7" t="n">
        <v>0</v>
      </c>
      <c r="H484" s="7" t="n">
        <v>1</v>
      </c>
      <c r="I484" s="7" t="n">
        <v>48.1500015258789</v>
      </c>
      <c r="J484" s="7" t="n">
        <v>-2.88000011444092</v>
      </c>
      <c r="K484" s="7" t="n">
        <v>-12.5500001907349</v>
      </c>
      <c r="L484" s="7" t="n">
        <v>218.800003051758</v>
      </c>
      <c r="M484" s="7" t="n">
        <v>1</v>
      </c>
      <c r="N484" s="7" t="n">
        <v>1.60000002384186</v>
      </c>
      <c r="O484" s="7" t="n">
        <v>0.0900000035762787</v>
      </c>
      <c r="P484" s="7" t="s">
        <v>12</v>
      </c>
      <c r="Q484" s="7" t="s">
        <v>12</v>
      </c>
      <c r="R484" s="7" t="n">
        <v>-1</v>
      </c>
      <c r="S484" s="7" t="n">
        <v>0</v>
      </c>
      <c r="T484" s="7" t="n">
        <v>0</v>
      </c>
      <c r="U484" s="7" t="n">
        <v>0</v>
      </c>
      <c r="V484" s="7" t="n">
        <v>0</v>
      </c>
    </row>
    <row r="485" spans="1:13">
      <c r="A485" t="s">
        <v>4</v>
      </c>
      <c r="B485" s="4" t="s">
        <v>5</v>
      </c>
      <c r="C485" s="4" t="s">
        <v>10</v>
      </c>
      <c r="D485" s="4" t="s">
        <v>6</v>
      </c>
      <c r="E485" s="4" t="s">
        <v>6</v>
      </c>
      <c r="F485" s="4" t="s">
        <v>6</v>
      </c>
      <c r="G485" s="4" t="s">
        <v>13</v>
      </c>
      <c r="H485" s="4" t="s">
        <v>9</v>
      </c>
      <c r="I485" s="4" t="s">
        <v>29</v>
      </c>
      <c r="J485" s="4" t="s">
        <v>29</v>
      </c>
      <c r="K485" s="4" t="s">
        <v>29</v>
      </c>
      <c r="L485" s="4" t="s">
        <v>29</v>
      </c>
      <c r="M485" s="4" t="s">
        <v>29</v>
      </c>
      <c r="N485" s="4" t="s">
        <v>29</v>
      </c>
      <c r="O485" s="4" t="s">
        <v>29</v>
      </c>
      <c r="P485" s="4" t="s">
        <v>6</v>
      </c>
      <c r="Q485" s="4" t="s">
        <v>6</v>
      </c>
      <c r="R485" s="4" t="s">
        <v>9</v>
      </c>
      <c r="S485" s="4" t="s">
        <v>13</v>
      </c>
      <c r="T485" s="4" t="s">
        <v>9</v>
      </c>
      <c r="U485" s="4" t="s">
        <v>9</v>
      </c>
      <c r="V485" s="4" t="s">
        <v>10</v>
      </c>
    </row>
    <row r="486" spans="1:13">
      <c r="A486" t="n">
        <v>5152</v>
      </c>
      <c r="B486" s="19" t="n">
        <v>19</v>
      </c>
      <c r="C486" s="7" t="n">
        <v>1660</v>
      </c>
      <c r="D486" s="7" t="s">
        <v>83</v>
      </c>
      <c r="E486" s="7" t="s">
        <v>84</v>
      </c>
      <c r="F486" s="7" t="s">
        <v>12</v>
      </c>
      <c r="G486" s="7" t="n">
        <v>0</v>
      </c>
      <c r="H486" s="7" t="n">
        <v>1</v>
      </c>
      <c r="I486" s="7" t="n">
        <v>10.0600004196167</v>
      </c>
      <c r="J486" s="7" t="n">
        <v>30.7999992370605</v>
      </c>
      <c r="K486" s="7" t="n">
        <v>-33.0099983215332</v>
      </c>
      <c r="L486" s="7" t="n">
        <v>144.300003051758</v>
      </c>
      <c r="M486" s="7" t="n">
        <v>1</v>
      </c>
      <c r="N486" s="7" t="n">
        <v>1.60000002384186</v>
      </c>
      <c r="O486" s="7" t="n">
        <v>0.0900000035762787</v>
      </c>
      <c r="P486" s="7" t="s">
        <v>22</v>
      </c>
      <c r="Q486" s="7" t="s">
        <v>12</v>
      </c>
      <c r="R486" s="7" t="n">
        <v>-1</v>
      </c>
      <c r="S486" s="7" t="n">
        <v>0</v>
      </c>
      <c r="T486" s="7" t="n">
        <v>0</v>
      </c>
      <c r="U486" s="7" t="n">
        <v>0</v>
      </c>
      <c r="V486" s="7" t="n">
        <v>0</v>
      </c>
    </row>
    <row r="487" spans="1:13">
      <c r="A487" t="s">
        <v>4</v>
      </c>
      <c r="B487" s="4" t="s">
        <v>5</v>
      </c>
      <c r="C487" s="4" t="s">
        <v>10</v>
      </c>
      <c r="D487" s="4" t="s">
        <v>13</v>
      </c>
      <c r="E487" s="4" t="s">
        <v>13</v>
      </c>
      <c r="F487" s="4" t="s">
        <v>6</v>
      </c>
    </row>
    <row r="488" spans="1:13">
      <c r="A488" t="n">
        <v>5234</v>
      </c>
      <c r="B488" s="24" t="n">
        <v>20</v>
      </c>
      <c r="C488" s="7" t="n">
        <v>0</v>
      </c>
      <c r="D488" s="7" t="n">
        <v>3</v>
      </c>
      <c r="E488" s="7" t="n">
        <v>10</v>
      </c>
      <c r="F488" s="7" t="s">
        <v>85</v>
      </c>
    </row>
    <row r="489" spans="1:13">
      <c r="A489" t="s">
        <v>4</v>
      </c>
      <c r="B489" s="4" t="s">
        <v>5</v>
      </c>
      <c r="C489" s="4" t="s">
        <v>10</v>
      </c>
    </row>
    <row r="490" spans="1:13">
      <c r="A490" t="n">
        <v>5252</v>
      </c>
      <c r="B490" s="38" t="n">
        <v>16</v>
      </c>
      <c r="C490" s="7" t="n">
        <v>0</v>
      </c>
    </row>
    <row r="491" spans="1:13">
      <c r="A491" t="s">
        <v>4</v>
      </c>
      <c r="B491" s="4" t="s">
        <v>5</v>
      </c>
      <c r="C491" s="4" t="s">
        <v>10</v>
      </c>
      <c r="D491" s="4" t="s">
        <v>13</v>
      </c>
      <c r="E491" s="4" t="s">
        <v>13</v>
      </c>
      <c r="F491" s="4" t="s">
        <v>6</v>
      </c>
    </row>
    <row r="492" spans="1:13">
      <c r="A492" t="n">
        <v>5255</v>
      </c>
      <c r="B492" s="24" t="n">
        <v>20</v>
      </c>
      <c r="C492" s="7" t="n">
        <v>7032</v>
      </c>
      <c r="D492" s="7" t="n">
        <v>3</v>
      </c>
      <c r="E492" s="7" t="n">
        <v>10</v>
      </c>
      <c r="F492" s="7" t="s">
        <v>85</v>
      </c>
    </row>
    <row r="493" spans="1:13">
      <c r="A493" t="s">
        <v>4</v>
      </c>
      <c r="B493" s="4" t="s">
        <v>5</v>
      </c>
      <c r="C493" s="4" t="s">
        <v>10</v>
      </c>
    </row>
    <row r="494" spans="1:13">
      <c r="A494" t="n">
        <v>5273</v>
      </c>
      <c r="B494" s="38" t="n">
        <v>16</v>
      </c>
      <c r="C494" s="7" t="n">
        <v>0</v>
      </c>
    </row>
    <row r="495" spans="1:13">
      <c r="A495" t="s">
        <v>4</v>
      </c>
      <c r="B495" s="4" t="s">
        <v>5</v>
      </c>
      <c r="C495" s="4" t="s">
        <v>10</v>
      </c>
      <c r="D495" s="4" t="s">
        <v>13</v>
      </c>
      <c r="E495" s="4" t="s">
        <v>13</v>
      </c>
      <c r="F495" s="4" t="s">
        <v>6</v>
      </c>
    </row>
    <row r="496" spans="1:13">
      <c r="A496" t="n">
        <v>5276</v>
      </c>
      <c r="B496" s="24" t="n">
        <v>20</v>
      </c>
      <c r="C496" s="7" t="n">
        <v>1660</v>
      </c>
      <c r="D496" s="7" t="n">
        <v>3</v>
      </c>
      <c r="E496" s="7" t="n">
        <v>10</v>
      </c>
      <c r="F496" s="7" t="s">
        <v>85</v>
      </c>
    </row>
    <row r="497" spans="1:22">
      <c r="A497" t="s">
        <v>4</v>
      </c>
      <c r="B497" s="4" t="s">
        <v>5</v>
      </c>
      <c r="C497" s="4" t="s">
        <v>10</v>
      </c>
    </row>
    <row r="498" spans="1:22">
      <c r="A498" t="n">
        <v>5294</v>
      </c>
      <c r="B498" s="38" t="n">
        <v>16</v>
      </c>
      <c r="C498" s="7" t="n">
        <v>0</v>
      </c>
    </row>
    <row r="499" spans="1:22">
      <c r="A499" t="s">
        <v>4</v>
      </c>
      <c r="B499" s="4" t="s">
        <v>5</v>
      </c>
      <c r="C499" s="4" t="s">
        <v>13</v>
      </c>
      <c r="D499" s="4" t="s">
        <v>10</v>
      </c>
      <c r="E499" s="4" t="s">
        <v>13</v>
      </c>
      <c r="F499" s="4" t="s">
        <v>6</v>
      </c>
      <c r="G499" s="4" t="s">
        <v>6</v>
      </c>
      <c r="H499" s="4" t="s">
        <v>6</v>
      </c>
      <c r="I499" s="4" t="s">
        <v>6</v>
      </c>
      <c r="J499" s="4" t="s">
        <v>6</v>
      </c>
      <c r="K499" s="4" t="s">
        <v>6</v>
      </c>
      <c r="L499" s="4" t="s">
        <v>6</v>
      </c>
      <c r="M499" s="4" t="s">
        <v>6</v>
      </c>
      <c r="N499" s="4" t="s">
        <v>6</v>
      </c>
      <c r="O499" s="4" t="s">
        <v>6</v>
      </c>
      <c r="P499" s="4" t="s">
        <v>6</v>
      </c>
      <c r="Q499" s="4" t="s">
        <v>6</v>
      </c>
      <c r="R499" s="4" t="s">
        <v>6</v>
      </c>
      <c r="S499" s="4" t="s">
        <v>6</v>
      </c>
      <c r="T499" s="4" t="s">
        <v>6</v>
      </c>
      <c r="U499" s="4" t="s">
        <v>6</v>
      </c>
    </row>
    <row r="500" spans="1:22">
      <c r="A500" t="n">
        <v>5297</v>
      </c>
      <c r="B500" s="51" t="n">
        <v>36</v>
      </c>
      <c r="C500" s="7" t="n">
        <v>8</v>
      </c>
      <c r="D500" s="7" t="n">
        <v>0</v>
      </c>
      <c r="E500" s="7" t="n">
        <v>0</v>
      </c>
      <c r="F500" s="7" t="s">
        <v>86</v>
      </c>
      <c r="G500" s="7" t="s">
        <v>87</v>
      </c>
      <c r="H500" s="7" t="s">
        <v>12</v>
      </c>
      <c r="I500" s="7" t="s">
        <v>12</v>
      </c>
      <c r="J500" s="7" t="s">
        <v>12</v>
      </c>
      <c r="K500" s="7" t="s">
        <v>12</v>
      </c>
      <c r="L500" s="7" t="s">
        <v>12</v>
      </c>
      <c r="M500" s="7" t="s">
        <v>12</v>
      </c>
      <c r="N500" s="7" t="s">
        <v>12</v>
      </c>
      <c r="O500" s="7" t="s">
        <v>12</v>
      </c>
      <c r="P500" s="7" t="s">
        <v>12</v>
      </c>
      <c r="Q500" s="7" t="s">
        <v>12</v>
      </c>
      <c r="R500" s="7" t="s">
        <v>12</v>
      </c>
      <c r="S500" s="7" t="s">
        <v>12</v>
      </c>
      <c r="T500" s="7" t="s">
        <v>12</v>
      </c>
      <c r="U500" s="7" t="s">
        <v>12</v>
      </c>
    </row>
    <row r="501" spans="1:22">
      <c r="A501" t="s">
        <v>4</v>
      </c>
      <c r="B501" s="4" t="s">
        <v>5</v>
      </c>
      <c r="C501" s="4" t="s">
        <v>13</v>
      </c>
      <c r="D501" s="4" t="s">
        <v>10</v>
      </c>
      <c r="E501" s="4" t="s">
        <v>13</v>
      </c>
      <c r="F501" s="4" t="s">
        <v>6</v>
      </c>
      <c r="G501" s="4" t="s">
        <v>6</v>
      </c>
      <c r="H501" s="4" t="s">
        <v>6</v>
      </c>
      <c r="I501" s="4" t="s">
        <v>6</v>
      </c>
      <c r="J501" s="4" t="s">
        <v>6</v>
      </c>
      <c r="K501" s="4" t="s">
        <v>6</v>
      </c>
      <c r="L501" s="4" t="s">
        <v>6</v>
      </c>
      <c r="M501" s="4" t="s">
        <v>6</v>
      </c>
      <c r="N501" s="4" t="s">
        <v>6</v>
      </c>
      <c r="O501" s="4" t="s">
        <v>6</v>
      </c>
      <c r="P501" s="4" t="s">
        <v>6</v>
      </c>
      <c r="Q501" s="4" t="s">
        <v>6</v>
      </c>
      <c r="R501" s="4" t="s">
        <v>6</v>
      </c>
      <c r="S501" s="4" t="s">
        <v>6</v>
      </c>
      <c r="T501" s="4" t="s">
        <v>6</v>
      </c>
      <c r="U501" s="4" t="s">
        <v>6</v>
      </c>
    </row>
    <row r="502" spans="1:22">
      <c r="A502" t="n">
        <v>5339</v>
      </c>
      <c r="B502" s="51" t="n">
        <v>36</v>
      </c>
      <c r="C502" s="7" t="n">
        <v>8</v>
      </c>
      <c r="D502" s="7" t="n">
        <v>7032</v>
      </c>
      <c r="E502" s="7" t="n">
        <v>0</v>
      </c>
      <c r="F502" s="7" t="s">
        <v>88</v>
      </c>
      <c r="G502" s="7" t="s">
        <v>12</v>
      </c>
      <c r="H502" s="7" t="s">
        <v>12</v>
      </c>
      <c r="I502" s="7" t="s">
        <v>12</v>
      </c>
      <c r="J502" s="7" t="s">
        <v>12</v>
      </c>
      <c r="K502" s="7" t="s">
        <v>12</v>
      </c>
      <c r="L502" s="7" t="s">
        <v>12</v>
      </c>
      <c r="M502" s="7" t="s">
        <v>12</v>
      </c>
      <c r="N502" s="7" t="s">
        <v>12</v>
      </c>
      <c r="O502" s="7" t="s">
        <v>12</v>
      </c>
      <c r="P502" s="7" t="s">
        <v>12</v>
      </c>
      <c r="Q502" s="7" t="s">
        <v>12</v>
      </c>
      <c r="R502" s="7" t="s">
        <v>12</v>
      </c>
      <c r="S502" s="7" t="s">
        <v>12</v>
      </c>
      <c r="T502" s="7" t="s">
        <v>12</v>
      </c>
      <c r="U502" s="7" t="s">
        <v>12</v>
      </c>
    </row>
    <row r="503" spans="1:22">
      <c r="A503" t="s">
        <v>4</v>
      </c>
      <c r="B503" s="4" t="s">
        <v>5</v>
      </c>
      <c r="C503" s="4" t="s">
        <v>13</v>
      </c>
      <c r="D503" s="4" t="s">
        <v>10</v>
      </c>
      <c r="E503" s="4" t="s">
        <v>13</v>
      </c>
      <c r="F503" s="4" t="s">
        <v>6</v>
      </c>
      <c r="G503" s="4" t="s">
        <v>6</v>
      </c>
      <c r="H503" s="4" t="s">
        <v>6</v>
      </c>
      <c r="I503" s="4" t="s">
        <v>6</v>
      </c>
      <c r="J503" s="4" t="s">
        <v>6</v>
      </c>
      <c r="K503" s="4" t="s">
        <v>6</v>
      </c>
      <c r="L503" s="4" t="s">
        <v>6</v>
      </c>
      <c r="M503" s="4" t="s">
        <v>6</v>
      </c>
      <c r="N503" s="4" t="s">
        <v>6</v>
      </c>
      <c r="O503" s="4" t="s">
        <v>6</v>
      </c>
      <c r="P503" s="4" t="s">
        <v>6</v>
      </c>
      <c r="Q503" s="4" t="s">
        <v>6</v>
      </c>
      <c r="R503" s="4" t="s">
        <v>6</v>
      </c>
      <c r="S503" s="4" t="s">
        <v>6</v>
      </c>
      <c r="T503" s="4" t="s">
        <v>6</v>
      </c>
      <c r="U503" s="4" t="s">
        <v>6</v>
      </c>
    </row>
    <row r="504" spans="1:22">
      <c r="A504" t="n">
        <v>5369</v>
      </c>
      <c r="B504" s="51" t="n">
        <v>36</v>
      </c>
      <c r="C504" s="7" t="n">
        <v>8</v>
      </c>
      <c r="D504" s="7" t="n">
        <v>1660</v>
      </c>
      <c r="E504" s="7" t="n">
        <v>0</v>
      </c>
      <c r="F504" s="7" t="s">
        <v>89</v>
      </c>
      <c r="G504" s="7" t="s">
        <v>90</v>
      </c>
      <c r="H504" s="7" t="s">
        <v>91</v>
      </c>
      <c r="I504" s="7" t="s">
        <v>92</v>
      </c>
      <c r="J504" s="7" t="s">
        <v>12</v>
      </c>
      <c r="K504" s="7" t="s">
        <v>12</v>
      </c>
      <c r="L504" s="7" t="s">
        <v>12</v>
      </c>
      <c r="M504" s="7" t="s">
        <v>12</v>
      </c>
      <c r="N504" s="7" t="s">
        <v>12</v>
      </c>
      <c r="O504" s="7" t="s">
        <v>12</v>
      </c>
      <c r="P504" s="7" t="s">
        <v>12</v>
      </c>
      <c r="Q504" s="7" t="s">
        <v>12</v>
      </c>
      <c r="R504" s="7" t="s">
        <v>12</v>
      </c>
      <c r="S504" s="7" t="s">
        <v>12</v>
      </c>
      <c r="T504" s="7" t="s">
        <v>12</v>
      </c>
      <c r="U504" s="7" t="s">
        <v>12</v>
      </c>
    </row>
    <row r="505" spans="1:22">
      <c r="A505" t="s">
        <v>4</v>
      </c>
      <c r="B505" s="4" t="s">
        <v>5</v>
      </c>
      <c r="C505" s="4" t="s">
        <v>10</v>
      </c>
      <c r="D505" s="4" t="s">
        <v>9</v>
      </c>
    </row>
    <row r="506" spans="1:22">
      <c r="A506" t="n">
        <v>5433</v>
      </c>
      <c r="B506" s="52" t="n">
        <v>43</v>
      </c>
      <c r="C506" s="7" t="n">
        <v>122</v>
      </c>
      <c r="D506" s="7" t="n">
        <v>128</v>
      </c>
    </row>
    <row r="507" spans="1:22">
      <c r="A507" t="s">
        <v>4</v>
      </c>
      <c r="B507" s="4" t="s">
        <v>5</v>
      </c>
      <c r="C507" s="4" t="s">
        <v>13</v>
      </c>
      <c r="D507" s="4" t="s">
        <v>6</v>
      </c>
      <c r="E507" s="4" t="s">
        <v>10</v>
      </c>
    </row>
    <row r="508" spans="1:22">
      <c r="A508" t="n">
        <v>5440</v>
      </c>
      <c r="B508" s="18" t="n">
        <v>94</v>
      </c>
      <c r="C508" s="7" t="n">
        <v>1</v>
      </c>
      <c r="D508" s="7" t="s">
        <v>33</v>
      </c>
      <c r="E508" s="7" t="n">
        <v>1</v>
      </c>
    </row>
    <row r="509" spans="1:22">
      <c r="A509" t="s">
        <v>4</v>
      </c>
      <c r="B509" s="4" t="s">
        <v>5</v>
      </c>
      <c r="C509" s="4" t="s">
        <v>13</v>
      </c>
      <c r="D509" s="4" t="s">
        <v>6</v>
      </c>
      <c r="E509" s="4" t="s">
        <v>10</v>
      </c>
    </row>
    <row r="510" spans="1:22">
      <c r="A510" t="n">
        <v>5457</v>
      </c>
      <c r="B510" s="18" t="n">
        <v>94</v>
      </c>
      <c r="C510" s="7" t="n">
        <v>1</v>
      </c>
      <c r="D510" s="7" t="s">
        <v>33</v>
      </c>
      <c r="E510" s="7" t="n">
        <v>2</v>
      </c>
    </row>
    <row r="511" spans="1:22">
      <c r="A511" t="s">
        <v>4</v>
      </c>
      <c r="B511" s="4" t="s">
        <v>5</v>
      </c>
      <c r="C511" s="4" t="s">
        <v>13</v>
      </c>
      <c r="D511" s="4" t="s">
        <v>6</v>
      </c>
      <c r="E511" s="4" t="s">
        <v>10</v>
      </c>
    </row>
    <row r="512" spans="1:22">
      <c r="A512" t="n">
        <v>5474</v>
      </c>
      <c r="B512" s="18" t="n">
        <v>94</v>
      </c>
      <c r="C512" s="7" t="n">
        <v>0</v>
      </c>
      <c r="D512" s="7" t="s">
        <v>33</v>
      </c>
      <c r="E512" s="7" t="n">
        <v>4</v>
      </c>
    </row>
    <row r="513" spans="1:21">
      <c r="A513" t="s">
        <v>4</v>
      </c>
      <c r="B513" s="4" t="s">
        <v>5</v>
      </c>
      <c r="C513" s="4" t="s">
        <v>13</v>
      </c>
      <c r="D513" s="4" t="s">
        <v>6</v>
      </c>
      <c r="E513" s="4" t="s">
        <v>10</v>
      </c>
    </row>
    <row r="514" spans="1:21">
      <c r="A514" t="n">
        <v>5491</v>
      </c>
      <c r="B514" s="18" t="n">
        <v>94</v>
      </c>
      <c r="C514" s="7" t="n">
        <v>1</v>
      </c>
      <c r="D514" s="7" t="s">
        <v>31</v>
      </c>
      <c r="E514" s="7" t="n">
        <v>1</v>
      </c>
    </row>
    <row r="515" spans="1:21">
      <c r="A515" t="s">
        <v>4</v>
      </c>
      <c r="B515" s="4" t="s">
        <v>5</v>
      </c>
      <c r="C515" s="4" t="s">
        <v>13</v>
      </c>
      <c r="D515" s="4" t="s">
        <v>6</v>
      </c>
      <c r="E515" s="4" t="s">
        <v>10</v>
      </c>
    </row>
    <row r="516" spans="1:21">
      <c r="A516" t="n">
        <v>5502</v>
      </c>
      <c r="B516" s="18" t="n">
        <v>94</v>
      </c>
      <c r="C516" s="7" t="n">
        <v>1</v>
      </c>
      <c r="D516" s="7" t="s">
        <v>31</v>
      </c>
      <c r="E516" s="7" t="n">
        <v>2</v>
      </c>
    </row>
    <row r="517" spans="1:21">
      <c r="A517" t="s">
        <v>4</v>
      </c>
      <c r="B517" s="4" t="s">
        <v>5</v>
      </c>
      <c r="C517" s="4" t="s">
        <v>13</v>
      </c>
      <c r="D517" s="4" t="s">
        <v>6</v>
      </c>
      <c r="E517" s="4" t="s">
        <v>10</v>
      </c>
    </row>
    <row r="518" spans="1:21">
      <c r="A518" t="n">
        <v>5513</v>
      </c>
      <c r="B518" s="18" t="n">
        <v>94</v>
      </c>
      <c r="C518" s="7" t="n">
        <v>0</v>
      </c>
      <c r="D518" s="7" t="s">
        <v>31</v>
      </c>
      <c r="E518" s="7" t="n">
        <v>4</v>
      </c>
    </row>
    <row r="519" spans="1:21">
      <c r="A519" t="s">
        <v>4</v>
      </c>
      <c r="B519" s="4" t="s">
        <v>5</v>
      </c>
      <c r="C519" s="4" t="s">
        <v>13</v>
      </c>
      <c r="D519" s="4" t="s">
        <v>13</v>
      </c>
      <c r="E519" s="4" t="s">
        <v>29</v>
      </c>
      <c r="F519" s="4" t="s">
        <v>29</v>
      </c>
      <c r="G519" s="4" t="s">
        <v>29</v>
      </c>
      <c r="H519" s="4" t="s">
        <v>10</v>
      </c>
    </row>
    <row r="520" spans="1:21">
      <c r="A520" t="n">
        <v>5524</v>
      </c>
      <c r="B520" s="53" t="n">
        <v>45</v>
      </c>
      <c r="C520" s="7" t="n">
        <v>2</v>
      </c>
      <c r="D520" s="7" t="n">
        <v>3</v>
      </c>
      <c r="E520" s="7" t="n">
        <v>48.6699981689453</v>
      </c>
      <c r="F520" s="7" t="n">
        <v>-2.0699999332428</v>
      </c>
      <c r="G520" s="7" t="n">
        <v>-13.2399997711182</v>
      </c>
      <c r="H520" s="7" t="n">
        <v>0</v>
      </c>
    </row>
    <row r="521" spans="1:21">
      <c r="A521" t="s">
        <v>4</v>
      </c>
      <c r="B521" s="4" t="s">
        <v>5</v>
      </c>
      <c r="C521" s="4" t="s">
        <v>13</v>
      </c>
      <c r="D521" s="4" t="s">
        <v>13</v>
      </c>
      <c r="E521" s="4" t="s">
        <v>29</v>
      </c>
      <c r="F521" s="4" t="s">
        <v>29</v>
      </c>
      <c r="G521" s="4" t="s">
        <v>29</v>
      </c>
      <c r="H521" s="4" t="s">
        <v>10</v>
      </c>
      <c r="I521" s="4" t="s">
        <v>13</v>
      </c>
    </row>
    <row r="522" spans="1:21">
      <c r="A522" t="n">
        <v>5541</v>
      </c>
      <c r="B522" s="53" t="n">
        <v>45</v>
      </c>
      <c r="C522" s="7" t="n">
        <v>4</v>
      </c>
      <c r="D522" s="7" t="n">
        <v>3</v>
      </c>
      <c r="E522" s="7" t="n">
        <v>359.920013427734</v>
      </c>
      <c r="F522" s="7" t="n">
        <v>34.1800003051758</v>
      </c>
      <c r="G522" s="7" t="n">
        <v>0</v>
      </c>
      <c r="H522" s="7" t="n">
        <v>0</v>
      </c>
      <c r="I522" s="7" t="n">
        <v>0</v>
      </c>
    </row>
    <row r="523" spans="1:21">
      <c r="A523" t="s">
        <v>4</v>
      </c>
      <c r="B523" s="4" t="s">
        <v>5</v>
      </c>
      <c r="C523" s="4" t="s">
        <v>13</v>
      </c>
      <c r="D523" s="4" t="s">
        <v>13</v>
      </c>
      <c r="E523" s="4" t="s">
        <v>29</v>
      </c>
      <c r="F523" s="4" t="s">
        <v>10</v>
      </c>
    </row>
    <row r="524" spans="1:21">
      <c r="A524" t="n">
        <v>5559</v>
      </c>
      <c r="B524" s="53" t="n">
        <v>45</v>
      </c>
      <c r="C524" s="7" t="n">
        <v>5</v>
      </c>
      <c r="D524" s="7" t="n">
        <v>3</v>
      </c>
      <c r="E524" s="7" t="n">
        <v>2.20000004768372</v>
      </c>
      <c r="F524" s="7" t="n">
        <v>0</v>
      </c>
    </row>
    <row r="525" spans="1:21">
      <c r="A525" t="s">
        <v>4</v>
      </c>
      <c r="B525" s="4" t="s">
        <v>5</v>
      </c>
      <c r="C525" s="4" t="s">
        <v>13</v>
      </c>
      <c r="D525" s="4" t="s">
        <v>13</v>
      </c>
      <c r="E525" s="4" t="s">
        <v>29</v>
      </c>
      <c r="F525" s="4" t="s">
        <v>10</v>
      </c>
    </row>
    <row r="526" spans="1:21">
      <c r="A526" t="n">
        <v>5568</v>
      </c>
      <c r="B526" s="53" t="n">
        <v>45</v>
      </c>
      <c r="C526" s="7" t="n">
        <v>5</v>
      </c>
      <c r="D526" s="7" t="n">
        <v>3</v>
      </c>
      <c r="E526" s="7" t="n">
        <v>1.89999997615814</v>
      </c>
      <c r="F526" s="7" t="n">
        <v>1500</v>
      </c>
    </row>
    <row r="527" spans="1:21">
      <c r="A527" t="s">
        <v>4</v>
      </c>
      <c r="B527" s="4" t="s">
        <v>5</v>
      </c>
      <c r="C527" s="4" t="s">
        <v>13</v>
      </c>
      <c r="D527" s="4" t="s">
        <v>13</v>
      </c>
      <c r="E527" s="4" t="s">
        <v>29</v>
      </c>
      <c r="F527" s="4" t="s">
        <v>10</v>
      </c>
    </row>
    <row r="528" spans="1:21">
      <c r="A528" t="n">
        <v>5577</v>
      </c>
      <c r="B528" s="53" t="n">
        <v>45</v>
      </c>
      <c r="C528" s="7" t="n">
        <v>11</v>
      </c>
      <c r="D528" s="7" t="n">
        <v>3</v>
      </c>
      <c r="E528" s="7" t="n">
        <v>40</v>
      </c>
      <c r="F528" s="7" t="n">
        <v>0</v>
      </c>
    </row>
    <row r="529" spans="1:9">
      <c r="A529" t="s">
        <v>4</v>
      </c>
      <c r="B529" s="4" t="s">
        <v>5</v>
      </c>
      <c r="C529" s="4" t="s">
        <v>13</v>
      </c>
      <c r="D529" s="4" t="s">
        <v>10</v>
      </c>
      <c r="E529" s="4" t="s">
        <v>10</v>
      </c>
      <c r="F529" s="4" t="s">
        <v>9</v>
      </c>
    </row>
    <row r="530" spans="1:9">
      <c r="A530" t="n">
        <v>5586</v>
      </c>
      <c r="B530" s="54" t="n">
        <v>84</v>
      </c>
      <c r="C530" s="7" t="n">
        <v>0</v>
      </c>
      <c r="D530" s="7" t="n">
        <v>0</v>
      </c>
      <c r="E530" s="7" t="n">
        <v>0</v>
      </c>
      <c r="F530" s="7" t="n">
        <v>1036831949</v>
      </c>
    </row>
    <row r="531" spans="1:9">
      <c r="A531" t="s">
        <v>4</v>
      </c>
      <c r="B531" s="4" t="s">
        <v>5</v>
      </c>
      <c r="C531" s="4" t="s">
        <v>13</v>
      </c>
      <c r="D531" s="4" t="s">
        <v>10</v>
      </c>
      <c r="E531" s="4" t="s">
        <v>29</v>
      </c>
    </row>
    <row r="532" spans="1:9">
      <c r="A532" t="n">
        <v>5596</v>
      </c>
      <c r="B532" s="34" t="n">
        <v>58</v>
      </c>
      <c r="C532" s="7" t="n">
        <v>100</v>
      </c>
      <c r="D532" s="7" t="n">
        <v>1000</v>
      </c>
      <c r="E532" s="7" t="n">
        <v>1</v>
      </c>
    </row>
    <row r="533" spans="1:9">
      <c r="A533" t="s">
        <v>4</v>
      </c>
      <c r="B533" s="4" t="s">
        <v>5</v>
      </c>
      <c r="C533" s="4" t="s">
        <v>13</v>
      </c>
      <c r="D533" s="4" t="s">
        <v>10</v>
      </c>
    </row>
    <row r="534" spans="1:9">
      <c r="A534" t="n">
        <v>5604</v>
      </c>
      <c r="B534" s="34" t="n">
        <v>58</v>
      </c>
      <c r="C534" s="7" t="n">
        <v>255</v>
      </c>
      <c r="D534" s="7" t="n">
        <v>0</v>
      </c>
    </row>
    <row r="535" spans="1:9">
      <c r="A535" t="s">
        <v>4</v>
      </c>
      <c r="B535" s="4" t="s">
        <v>5</v>
      </c>
      <c r="C535" s="4" t="s">
        <v>13</v>
      </c>
      <c r="D535" s="4" t="s">
        <v>29</v>
      </c>
      <c r="E535" s="4" t="s">
        <v>10</v>
      </c>
      <c r="F535" s="4" t="s">
        <v>13</v>
      </c>
    </row>
    <row r="536" spans="1:9">
      <c r="A536" t="n">
        <v>5608</v>
      </c>
      <c r="B536" s="13" t="n">
        <v>49</v>
      </c>
      <c r="C536" s="7" t="n">
        <v>3</v>
      </c>
      <c r="D536" s="7" t="n">
        <v>0.699999988079071</v>
      </c>
      <c r="E536" s="7" t="n">
        <v>500</v>
      </c>
      <c r="F536" s="7" t="n">
        <v>0</v>
      </c>
    </row>
    <row r="537" spans="1:9">
      <c r="A537" t="s">
        <v>4</v>
      </c>
      <c r="B537" s="4" t="s">
        <v>5</v>
      </c>
      <c r="C537" s="4" t="s">
        <v>10</v>
      </c>
      <c r="D537" s="4" t="s">
        <v>13</v>
      </c>
      <c r="E537" s="4" t="s">
        <v>29</v>
      </c>
      <c r="F537" s="4" t="s">
        <v>10</v>
      </c>
    </row>
    <row r="538" spans="1:9">
      <c r="A538" t="n">
        <v>5617</v>
      </c>
      <c r="B538" s="55" t="n">
        <v>59</v>
      </c>
      <c r="C538" s="7" t="n">
        <v>0</v>
      </c>
      <c r="D538" s="7" t="n">
        <v>13</v>
      </c>
      <c r="E538" s="7" t="n">
        <v>0.150000005960464</v>
      </c>
      <c r="F538" s="7" t="n">
        <v>0</v>
      </c>
    </row>
    <row r="539" spans="1:9">
      <c r="A539" t="s">
        <v>4</v>
      </c>
      <c r="B539" s="4" t="s">
        <v>5</v>
      </c>
      <c r="C539" s="4" t="s">
        <v>10</v>
      </c>
    </row>
    <row r="540" spans="1:9">
      <c r="A540" t="n">
        <v>5627</v>
      </c>
      <c r="B540" s="38" t="n">
        <v>16</v>
      </c>
      <c r="C540" s="7" t="n">
        <v>1000</v>
      </c>
    </row>
    <row r="541" spans="1:9">
      <c r="A541" t="s">
        <v>4</v>
      </c>
      <c r="B541" s="4" t="s">
        <v>5</v>
      </c>
      <c r="C541" s="4" t="s">
        <v>13</v>
      </c>
      <c r="D541" s="4" t="s">
        <v>10</v>
      </c>
      <c r="E541" s="4" t="s">
        <v>6</v>
      </c>
    </row>
    <row r="542" spans="1:9">
      <c r="A542" t="n">
        <v>5630</v>
      </c>
      <c r="B542" s="56" t="n">
        <v>51</v>
      </c>
      <c r="C542" s="7" t="n">
        <v>4</v>
      </c>
      <c r="D542" s="7" t="n">
        <v>0</v>
      </c>
      <c r="E542" s="7" t="s">
        <v>93</v>
      </c>
    </row>
    <row r="543" spans="1:9">
      <c r="A543" t="s">
        <v>4</v>
      </c>
      <c r="B543" s="4" t="s">
        <v>5</v>
      </c>
      <c r="C543" s="4" t="s">
        <v>10</v>
      </c>
    </row>
    <row r="544" spans="1:9">
      <c r="A544" t="n">
        <v>5644</v>
      </c>
      <c r="B544" s="38" t="n">
        <v>16</v>
      </c>
      <c r="C544" s="7" t="n">
        <v>0</v>
      </c>
    </row>
    <row r="545" spans="1:6">
      <c r="A545" t="s">
        <v>4</v>
      </c>
      <c r="B545" s="4" t="s">
        <v>5</v>
      </c>
      <c r="C545" s="4" t="s">
        <v>10</v>
      </c>
      <c r="D545" s="4" t="s">
        <v>13</v>
      </c>
      <c r="E545" s="4" t="s">
        <v>9</v>
      </c>
      <c r="F545" s="4" t="s">
        <v>52</v>
      </c>
      <c r="G545" s="4" t="s">
        <v>13</v>
      </c>
      <c r="H545" s="4" t="s">
        <v>13</v>
      </c>
    </row>
    <row r="546" spans="1:6">
      <c r="A546" t="n">
        <v>5647</v>
      </c>
      <c r="B546" s="57" t="n">
        <v>26</v>
      </c>
      <c r="C546" s="7" t="n">
        <v>0</v>
      </c>
      <c r="D546" s="7" t="n">
        <v>17</v>
      </c>
      <c r="E546" s="7" t="n">
        <v>52366</v>
      </c>
      <c r="F546" s="7" t="s">
        <v>94</v>
      </c>
      <c r="G546" s="7" t="n">
        <v>2</v>
      </c>
      <c r="H546" s="7" t="n">
        <v>0</v>
      </c>
    </row>
    <row r="547" spans="1:6">
      <c r="A547" t="s">
        <v>4</v>
      </c>
      <c r="B547" s="4" t="s">
        <v>5</v>
      </c>
    </row>
    <row r="548" spans="1:6">
      <c r="A548" t="n">
        <v>5677</v>
      </c>
      <c r="B548" s="30" t="n">
        <v>28</v>
      </c>
    </row>
    <row r="549" spans="1:6">
      <c r="A549" t="s">
        <v>4</v>
      </c>
      <c r="B549" s="4" t="s">
        <v>5</v>
      </c>
      <c r="C549" s="4" t="s">
        <v>10</v>
      </c>
      <c r="D549" s="4" t="s">
        <v>13</v>
      </c>
    </row>
    <row r="550" spans="1:6">
      <c r="A550" t="n">
        <v>5678</v>
      </c>
      <c r="B550" s="58" t="n">
        <v>89</v>
      </c>
      <c r="C550" s="7" t="n">
        <v>65533</v>
      </c>
      <c r="D550" s="7" t="n">
        <v>1</v>
      </c>
    </row>
    <row r="551" spans="1:6">
      <c r="A551" t="s">
        <v>4</v>
      </c>
      <c r="B551" s="4" t="s">
        <v>5</v>
      </c>
      <c r="C551" s="4" t="s">
        <v>10</v>
      </c>
      <c r="D551" s="4" t="s">
        <v>10</v>
      </c>
      <c r="E551" s="4" t="s">
        <v>29</v>
      </c>
      <c r="F551" s="4" t="s">
        <v>29</v>
      </c>
      <c r="G551" s="4" t="s">
        <v>29</v>
      </c>
      <c r="H551" s="4" t="s">
        <v>29</v>
      </c>
      <c r="I551" s="4" t="s">
        <v>13</v>
      </c>
      <c r="J551" s="4" t="s">
        <v>10</v>
      </c>
    </row>
    <row r="552" spans="1:6">
      <c r="A552" t="n">
        <v>5682</v>
      </c>
      <c r="B552" s="59" t="n">
        <v>55</v>
      </c>
      <c r="C552" s="7" t="n">
        <v>0</v>
      </c>
      <c r="D552" s="7" t="n">
        <v>65533</v>
      </c>
      <c r="E552" s="7" t="n">
        <v>30.2999992370605</v>
      </c>
      <c r="F552" s="7" t="n">
        <v>-7.32999992370605</v>
      </c>
      <c r="G552" s="7" t="n">
        <v>-46.3300018310547</v>
      </c>
      <c r="H552" s="7" t="n">
        <v>3.29999995231628</v>
      </c>
      <c r="I552" s="7" t="n">
        <v>2</v>
      </c>
      <c r="J552" s="7" t="n">
        <v>0</v>
      </c>
    </row>
    <row r="553" spans="1:6">
      <c r="A553" t="s">
        <v>4</v>
      </c>
      <c r="B553" s="4" t="s">
        <v>5</v>
      </c>
      <c r="C553" s="4" t="s">
        <v>10</v>
      </c>
    </row>
    <row r="554" spans="1:6">
      <c r="A554" t="n">
        <v>5706</v>
      </c>
      <c r="B554" s="38" t="n">
        <v>16</v>
      </c>
      <c r="C554" s="7" t="n">
        <v>300</v>
      </c>
    </row>
    <row r="555" spans="1:6">
      <c r="A555" t="s">
        <v>4</v>
      </c>
      <c r="B555" s="4" t="s">
        <v>5</v>
      </c>
      <c r="C555" s="4" t="s">
        <v>10</v>
      </c>
      <c r="D555" s="4" t="s">
        <v>10</v>
      </c>
      <c r="E555" s="4" t="s">
        <v>29</v>
      </c>
      <c r="F555" s="4" t="s">
        <v>29</v>
      </c>
      <c r="G555" s="4" t="s">
        <v>29</v>
      </c>
      <c r="H555" s="4" t="s">
        <v>29</v>
      </c>
      <c r="I555" s="4" t="s">
        <v>13</v>
      </c>
      <c r="J555" s="4" t="s">
        <v>10</v>
      </c>
    </row>
    <row r="556" spans="1:6">
      <c r="A556" t="n">
        <v>5709</v>
      </c>
      <c r="B556" s="59" t="n">
        <v>55</v>
      </c>
      <c r="C556" s="7" t="n">
        <v>7032</v>
      </c>
      <c r="D556" s="7" t="n">
        <v>65533</v>
      </c>
      <c r="E556" s="7" t="n">
        <v>31.0900001525879</v>
      </c>
      <c r="F556" s="7" t="n">
        <v>-7.32999992370605</v>
      </c>
      <c r="G556" s="7" t="n">
        <v>-44.1399993896484</v>
      </c>
      <c r="H556" s="7" t="n">
        <v>3.29999995231628</v>
      </c>
      <c r="I556" s="7" t="n">
        <v>2</v>
      </c>
      <c r="J556" s="7" t="n">
        <v>0</v>
      </c>
    </row>
    <row r="557" spans="1:6">
      <c r="A557" t="s">
        <v>4</v>
      </c>
      <c r="B557" s="4" t="s">
        <v>5</v>
      </c>
      <c r="C557" s="4" t="s">
        <v>10</v>
      </c>
    </row>
    <row r="558" spans="1:6">
      <c r="A558" t="n">
        <v>5733</v>
      </c>
      <c r="B558" s="38" t="n">
        <v>16</v>
      </c>
      <c r="C558" s="7" t="n">
        <v>1000</v>
      </c>
    </row>
    <row r="559" spans="1:6">
      <c r="A559" t="s">
        <v>4</v>
      </c>
      <c r="B559" s="4" t="s">
        <v>5</v>
      </c>
      <c r="C559" s="4" t="s">
        <v>13</v>
      </c>
      <c r="D559" s="4" t="s">
        <v>10</v>
      </c>
      <c r="E559" s="4" t="s">
        <v>29</v>
      </c>
    </row>
    <row r="560" spans="1:6">
      <c r="A560" t="n">
        <v>5736</v>
      </c>
      <c r="B560" s="34" t="n">
        <v>58</v>
      </c>
      <c r="C560" s="7" t="n">
        <v>101</v>
      </c>
      <c r="D560" s="7" t="n">
        <v>500</v>
      </c>
      <c r="E560" s="7" t="n">
        <v>1</v>
      </c>
    </row>
    <row r="561" spans="1:10">
      <c r="A561" t="s">
        <v>4</v>
      </c>
      <c r="B561" s="4" t="s">
        <v>5</v>
      </c>
      <c r="C561" s="4" t="s">
        <v>13</v>
      </c>
      <c r="D561" s="4" t="s">
        <v>10</v>
      </c>
    </row>
    <row r="562" spans="1:10">
      <c r="A562" t="n">
        <v>5744</v>
      </c>
      <c r="B562" s="34" t="n">
        <v>58</v>
      </c>
      <c r="C562" s="7" t="n">
        <v>254</v>
      </c>
      <c r="D562" s="7" t="n">
        <v>0</v>
      </c>
    </row>
    <row r="563" spans="1:10">
      <c r="A563" t="s">
        <v>4</v>
      </c>
      <c r="B563" s="4" t="s">
        <v>5</v>
      </c>
      <c r="C563" s="4" t="s">
        <v>13</v>
      </c>
      <c r="D563" s="4" t="s">
        <v>13</v>
      </c>
      <c r="E563" s="4" t="s">
        <v>29</v>
      </c>
      <c r="F563" s="4" t="s">
        <v>29</v>
      </c>
      <c r="G563" s="4" t="s">
        <v>29</v>
      </c>
      <c r="H563" s="4" t="s">
        <v>10</v>
      </c>
    </row>
    <row r="564" spans="1:10">
      <c r="A564" t="n">
        <v>5748</v>
      </c>
      <c r="B564" s="53" t="n">
        <v>45</v>
      </c>
      <c r="C564" s="7" t="n">
        <v>2</v>
      </c>
      <c r="D564" s="7" t="n">
        <v>3</v>
      </c>
      <c r="E564" s="7" t="n">
        <v>49.310001373291</v>
      </c>
      <c r="F564" s="7" t="n">
        <v>-1.55999994277954</v>
      </c>
      <c r="G564" s="7" t="n">
        <v>-20.6000003814697</v>
      </c>
      <c r="H564" s="7" t="n">
        <v>0</v>
      </c>
    </row>
    <row r="565" spans="1:10">
      <c r="A565" t="s">
        <v>4</v>
      </c>
      <c r="B565" s="4" t="s">
        <v>5</v>
      </c>
      <c r="C565" s="4" t="s">
        <v>13</v>
      </c>
      <c r="D565" s="4" t="s">
        <v>13</v>
      </c>
      <c r="E565" s="4" t="s">
        <v>29</v>
      </c>
      <c r="F565" s="4" t="s">
        <v>29</v>
      </c>
      <c r="G565" s="4" t="s">
        <v>29</v>
      </c>
      <c r="H565" s="4" t="s">
        <v>10</v>
      </c>
      <c r="I565" s="4" t="s">
        <v>13</v>
      </c>
    </row>
    <row r="566" spans="1:10">
      <c r="A566" t="n">
        <v>5765</v>
      </c>
      <c r="B566" s="53" t="n">
        <v>45</v>
      </c>
      <c r="C566" s="7" t="n">
        <v>4</v>
      </c>
      <c r="D566" s="7" t="n">
        <v>3</v>
      </c>
      <c r="E566" s="7" t="n">
        <v>26.4099998474121</v>
      </c>
      <c r="F566" s="7" t="n">
        <v>94.1600036621094</v>
      </c>
      <c r="G566" s="7" t="n">
        <v>0</v>
      </c>
      <c r="H566" s="7" t="n">
        <v>0</v>
      </c>
      <c r="I566" s="7" t="n">
        <v>0</v>
      </c>
    </row>
    <row r="567" spans="1:10">
      <c r="A567" t="s">
        <v>4</v>
      </c>
      <c r="B567" s="4" t="s">
        <v>5</v>
      </c>
      <c r="C567" s="4" t="s">
        <v>13</v>
      </c>
      <c r="D567" s="4" t="s">
        <v>13</v>
      </c>
      <c r="E567" s="4" t="s">
        <v>29</v>
      </c>
      <c r="F567" s="4" t="s">
        <v>10</v>
      </c>
    </row>
    <row r="568" spans="1:10">
      <c r="A568" t="n">
        <v>5783</v>
      </c>
      <c r="B568" s="53" t="n">
        <v>45</v>
      </c>
      <c r="C568" s="7" t="n">
        <v>5</v>
      </c>
      <c r="D568" s="7" t="n">
        <v>3</v>
      </c>
      <c r="E568" s="7" t="n">
        <v>10.8000001907349</v>
      </c>
      <c r="F568" s="7" t="n">
        <v>0</v>
      </c>
    </row>
    <row r="569" spans="1:10">
      <c r="A569" t="s">
        <v>4</v>
      </c>
      <c r="B569" s="4" t="s">
        <v>5</v>
      </c>
      <c r="C569" s="4" t="s">
        <v>13</v>
      </c>
      <c r="D569" s="4" t="s">
        <v>13</v>
      </c>
      <c r="E569" s="4" t="s">
        <v>29</v>
      </c>
      <c r="F569" s="4" t="s">
        <v>10</v>
      </c>
    </row>
    <row r="570" spans="1:10">
      <c r="A570" t="n">
        <v>5792</v>
      </c>
      <c r="B570" s="53" t="n">
        <v>45</v>
      </c>
      <c r="C570" s="7" t="n">
        <v>11</v>
      </c>
      <c r="D570" s="7" t="n">
        <v>3</v>
      </c>
      <c r="E570" s="7" t="n">
        <v>40</v>
      </c>
      <c r="F570" s="7" t="n">
        <v>0</v>
      </c>
    </row>
    <row r="571" spans="1:10">
      <c r="A571" t="s">
        <v>4</v>
      </c>
      <c r="B571" s="4" t="s">
        <v>5</v>
      </c>
      <c r="C571" s="4" t="s">
        <v>13</v>
      </c>
      <c r="D571" s="4" t="s">
        <v>13</v>
      </c>
      <c r="E571" s="4" t="s">
        <v>29</v>
      </c>
      <c r="F571" s="4" t="s">
        <v>29</v>
      </c>
      <c r="G571" s="4" t="s">
        <v>29</v>
      </c>
      <c r="H571" s="4" t="s">
        <v>10</v>
      </c>
    </row>
    <row r="572" spans="1:10">
      <c r="A572" t="n">
        <v>5801</v>
      </c>
      <c r="B572" s="53" t="n">
        <v>45</v>
      </c>
      <c r="C572" s="7" t="n">
        <v>2</v>
      </c>
      <c r="D572" s="7" t="n">
        <v>3</v>
      </c>
      <c r="E572" s="7" t="n">
        <v>39.310001373291</v>
      </c>
      <c r="F572" s="7" t="n">
        <v>-0.0900000035762787</v>
      </c>
      <c r="G572" s="7" t="n">
        <v>-42.2400016784668</v>
      </c>
      <c r="H572" s="7" t="n">
        <v>10000</v>
      </c>
    </row>
    <row r="573" spans="1:10">
      <c r="A573" t="s">
        <v>4</v>
      </c>
      <c r="B573" s="4" t="s">
        <v>5</v>
      </c>
      <c r="C573" s="4" t="s">
        <v>13</v>
      </c>
      <c r="D573" s="4" t="s">
        <v>13</v>
      </c>
      <c r="E573" s="4" t="s">
        <v>29</v>
      </c>
      <c r="F573" s="4" t="s">
        <v>29</v>
      </c>
      <c r="G573" s="4" t="s">
        <v>29</v>
      </c>
      <c r="H573" s="4" t="s">
        <v>10</v>
      </c>
      <c r="I573" s="4" t="s">
        <v>13</v>
      </c>
    </row>
    <row r="574" spans="1:10">
      <c r="A574" t="n">
        <v>5818</v>
      </c>
      <c r="B574" s="53" t="n">
        <v>45</v>
      </c>
      <c r="C574" s="7" t="n">
        <v>4</v>
      </c>
      <c r="D574" s="7" t="n">
        <v>3</v>
      </c>
      <c r="E574" s="7" t="n">
        <v>354.070007324219</v>
      </c>
      <c r="F574" s="7" t="n">
        <v>55.3600006103516</v>
      </c>
      <c r="G574" s="7" t="n">
        <v>0</v>
      </c>
      <c r="H574" s="7" t="n">
        <v>10000</v>
      </c>
      <c r="I574" s="7" t="n">
        <v>1</v>
      </c>
    </row>
    <row r="575" spans="1:10">
      <c r="A575" t="s">
        <v>4</v>
      </c>
      <c r="B575" s="4" t="s">
        <v>5</v>
      </c>
      <c r="C575" s="4" t="s">
        <v>13</v>
      </c>
      <c r="D575" s="4" t="s">
        <v>13</v>
      </c>
      <c r="E575" s="4" t="s">
        <v>29</v>
      </c>
      <c r="F575" s="4" t="s">
        <v>10</v>
      </c>
    </row>
    <row r="576" spans="1:10">
      <c r="A576" t="n">
        <v>5836</v>
      </c>
      <c r="B576" s="53" t="n">
        <v>45</v>
      </c>
      <c r="C576" s="7" t="n">
        <v>5</v>
      </c>
      <c r="D576" s="7" t="n">
        <v>3</v>
      </c>
      <c r="E576" s="7" t="n">
        <v>22.7999992370605</v>
      </c>
      <c r="F576" s="7" t="n">
        <v>10000</v>
      </c>
    </row>
    <row r="577" spans="1:9">
      <c r="A577" t="s">
        <v>4</v>
      </c>
      <c r="B577" s="4" t="s">
        <v>5</v>
      </c>
      <c r="C577" s="4" t="s">
        <v>13</v>
      </c>
      <c r="D577" s="4" t="s">
        <v>13</v>
      </c>
      <c r="E577" s="4" t="s">
        <v>29</v>
      </c>
      <c r="F577" s="4" t="s">
        <v>10</v>
      </c>
    </row>
    <row r="578" spans="1:9">
      <c r="A578" t="n">
        <v>5845</v>
      </c>
      <c r="B578" s="53" t="n">
        <v>45</v>
      </c>
      <c r="C578" s="7" t="n">
        <v>11</v>
      </c>
      <c r="D578" s="7" t="n">
        <v>3</v>
      </c>
      <c r="E578" s="7" t="n">
        <v>40</v>
      </c>
      <c r="F578" s="7" t="n">
        <v>0</v>
      </c>
    </row>
    <row r="579" spans="1:9">
      <c r="A579" t="s">
        <v>4</v>
      </c>
      <c r="B579" s="4" t="s">
        <v>5</v>
      </c>
      <c r="C579" s="4" t="s">
        <v>13</v>
      </c>
      <c r="D579" s="4" t="s">
        <v>10</v>
      </c>
    </row>
    <row r="580" spans="1:9">
      <c r="A580" t="n">
        <v>5854</v>
      </c>
      <c r="B580" s="34" t="n">
        <v>58</v>
      </c>
      <c r="C580" s="7" t="n">
        <v>255</v>
      </c>
      <c r="D580" s="7" t="n">
        <v>0</v>
      </c>
    </row>
    <row r="581" spans="1:9">
      <c r="A581" t="s">
        <v>4</v>
      </c>
      <c r="B581" s="4" t="s">
        <v>5</v>
      </c>
      <c r="C581" s="4" t="s">
        <v>13</v>
      </c>
      <c r="D581" s="4" t="s">
        <v>10</v>
      </c>
    </row>
    <row r="582" spans="1:9">
      <c r="A582" t="n">
        <v>5858</v>
      </c>
      <c r="B582" s="53" t="n">
        <v>45</v>
      </c>
      <c r="C582" s="7" t="n">
        <v>7</v>
      </c>
      <c r="D582" s="7" t="n">
        <v>255</v>
      </c>
    </row>
    <row r="583" spans="1:9">
      <c r="A583" t="s">
        <v>4</v>
      </c>
      <c r="B583" s="4" t="s">
        <v>5</v>
      </c>
      <c r="C583" s="4" t="s">
        <v>13</v>
      </c>
      <c r="D583" s="4" t="s">
        <v>10</v>
      </c>
      <c r="E583" s="4" t="s">
        <v>29</v>
      </c>
    </row>
    <row r="584" spans="1:9">
      <c r="A584" t="n">
        <v>5862</v>
      </c>
      <c r="B584" s="34" t="n">
        <v>58</v>
      </c>
      <c r="C584" s="7" t="n">
        <v>101</v>
      </c>
      <c r="D584" s="7" t="n">
        <v>500</v>
      </c>
      <c r="E584" s="7" t="n">
        <v>1</v>
      </c>
    </row>
    <row r="585" spans="1:9">
      <c r="A585" t="s">
        <v>4</v>
      </c>
      <c r="B585" s="4" t="s">
        <v>5</v>
      </c>
      <c r="C585" s="4" t="s">
        <v>13</v>
      </c>
      <c r="D585" s="4" t="s">
        <v>10</v>
      </c>
    </row>
    <row r="586" spans="1:9">
      <c r="A586" t="n">
        <v>5870</v>
      </c>
      <c r="B586" s="34" t="n">
        <v>58</v>
      </c>
      <c r="C586" s="7" t="n">
        <v>254</v>
      </c>
      <c r="D586" s="7" t="n">
        <v>0</v>
      </c>
    </row>
    <row r="587" spans="1:9">
      <c r="A587" t="s">
        <v>4</v>
      </c>
      <c r="B587" s="4" t="s">
        <v>5</v>
      </c>
      <c r="C587" s="4" t="s">
        <v>10</v>
      </c>
      <c r="D587" s="4" t="s">
        <v>13</v>
      </c>
    </row>
    <row r="588" spans="1:9">
      <c r="A588" t="n">
        <v>5874</v>
      </c>
      <c r="B588" s="60" t="n">
        <v>56</v>
      </c>
      <c r="C588" s="7" t="n">
        <v>0</v>
      </c>
      <c r="D588" s="7" t="n">
        <v>1</v>
      </c>
    </row>
    <row r="589" spans="1:9">
      <c r="A589" t="s">
        <v>4</v>
      </c>
      <c r="B589" s="4" t="s">
        <v>5</v>
      </c>
      <c r="C589" s="4" t="s">
        <v>10</v>
      </c>
      <c r="D589" s="4" t="s">
        <v>13</v>
      </c>
    </row>
    <row r="590" spans="1:9">
      <c r="A590" t="n">
        <v>5878</v>
      </c>
      <c r="B590" s="60" t="n">
        <v>56</v>
      </c>
      <c r="C590" s="7" t="n">
        <v>7032</v>
      </c>
      <c r="D590" s="7" t="n">
        <v>1</v>
      </c>
    </row>
    <row r="591" spans="1:9">
      <c r="A591" t="s">
        <v>4</v>
      </c>
      <c r="B591" s="4" t="s">
        <v>5</v>
      </c>
      <c r="C591" s="4" t="s">
        <v>10</v>
      </c>
      <c r="D591" s="4" t="s">
        <v>13</v>
      </c>
      <c r="E591" s="4" t="s">
        <v>6</v>
      </c>
      <c r="F591" s="4" t="s">
        <v>29</v>
      </c>
      <c r="G591" s="4" t="s">
        <v>29</v>
      </c>
      <c r="H591" s="4" t="s">
        <v>29</v>
      </c>
    </row>
    <row r="592" spans="1:9">
      <c r="A592" t="n">
        <v>5882</v>
      </c>
      <c r="B592" s="61" t="n">
        <v>48</v>
      </c>
      <c r="C592" s="7" t="n">
        <v>0</v>
      </c>
      <c r="D592" s="7" t="n">
        <v>0</v>
      </c>
      <c r="E592" s="7" t="s">
        <v>95</v>
      </c>
      <c r="F592" s="7" t="n">
        <v>0</v>
      </c>
      <c r="G592" s="7" t="n">
        <v>1</v>
      </c>
      <c r="H592" s="7" t="n">
        <v>0</v>
      </c>
    </row>
    <row r="593" spans="1:8">
      <c r="A593" t="s">
        <v>4</v>
      </c>
      <c r="B593" s="4" t="s">
        <v>5</v>
      </c>
      <c r="C593" s="4" t="s">
        <v>10</v>
      </c>
      <c r="D593" s="4" t="s">
        <v>29</v>
      </c>
      <c r="E593" s="4" t="s">
        <v>29</v>
      </c>
      <c r="F593" s="4" t="s">
        <v>29</v>
      </c>
      <c r="G593" s="4" t="s">
        <v>29</v>
      </c>
    </row>
    <row r="594" spans="1:8">
      <c r="A594" t="n">
        <v>5907</v>
      </c>
      <c r="B594" s="50" t="n">
        <v>46</v>
      </c>
      <c r="C594" s="7" t="n">
        <v>0</v>
      </c>
      <c r="D594" s="7" t="n">
        <v>30.2999992370605</v>
      </c>
      <c r="E594" s="7" t="n">
        <v>-7.32999992370605</v>
      </c>
      <c r="F594" s="7" t="n">
        <v>-46.3300018310547</v>
      </c>
      <c r="G594" s="7" t="n">
        <v>-152.600006103516</v>
      </c>
    </row>
    <row r="595" spans="1:8">
      <c r="A595" t="s">
        <v>4</v>
      </c>
      <c r="B595" s="4" t="s">
        <v>5</v>
      </c>
      <c r="C595" s="4" t="s">
        <v>10</v>
      </c>
      <c r="D595" s="4" t="s">
        <v>29</v>
      </c>
      <c r="E595" s="4" t="s">
        <v>29</v>
      </c>
      <c r="F595" s="4" t="s">
        <v>29</v>
      </c>
      <c r="G595" s="4" t="s">
        <v>29</v>
      </c>
    </row>
    <row r="596" spans="1:8">
      <c r="A596" t="n">
        <v>5926</v>
      </c>
      <c r="B596" s="50" t="n">
        <v>46</v>
      </c>
      <c r="C596" s="7" t="n">
        <v>7032</v>
      </c>
      <c r="D596" s="7" t="n">
        <v>31.0900001525879</v>
      </c>
      <c r="E596" s="7" t="n">
        <v>-7.32999992370605</v>
      </c>
      <c r="F596" s="7" t="n">
        <v>-44.1399993896484</v>
      </c>
      <c r="G596" s="7" t="n">
        <v>-150.600006103516</v>
      </c>
    </row>
    <row r="597" spans="1:8">
      <c r="A597" t="s">
        <v>4</v>
      </c>
      <c r="B597" s="4" t="s">
        <v>5</v>
      </c>
      <c r="C597" s="4" t="s">
        <v>13</v>
      </c>
      <c r="D597" s="4" t="s">
        <v>13</v>
      </c>
      <c r="E597" s="4" t="s">
        <v>29</v>
      </c>
      <c r="F597" s="4" t="s">
        <v>29</v>
      </c>
      <c r="G597" s="4" t="s">
        <v>29</v>
      </c>
      <c r="H597" s="4" t="s">
        <v>10</v>
      </c>
    </row>
    <row r="598" spans="1:8">
      <c r="A598" t="n">
        <v>5945</v>
      </c>
      <c r="B598" s="53" t="n">
        <v>45</v>
      </c>
      <c r="C598" s="7" t="n">
        <v>2</v>
      </c>
      <c r="D598" s="7" t="n">
        <v>3</v>
      </c>
      <c r="E598" s="7" t="n">
        <v>27.0300006866455</v>
      </c>
      <c r="F598" s="7" t="n">
        <v>-1.87000000476837</v>
      </c>
      <c r="G598" s="7" t="n">
        <v>-47.1300010681152</v>
      </c>
      <c r="H598" s="7" t="n">
        <v>0</v>
      </c>
    </row>
    <row r="599" spans="1:8">
      <c r="A599" t="s">
        <v>4</v>
      </c>
      <c r="B599" s="4" t="s">
        <v>5</v>
      </c>
      <c r="C599" s="4" t="s">
        <v>13</v>
      </c>
      <c r="D599" s="4" t="s">
        <v>13</v>
      </c>
      <c r="E599" s="4" t="s">
        <v>29</v>
      </c>
      <c r="F599" s="4" t="s">
        <v>29</v>
      </c>
      <c r="G599" s="4" t="s">
        <v>29</v>
      </c>
      <c r="H599" s="4" t="s">
        <v>10</v>
      </c>
      <c r="I599" s="4" t="s">
        <v>13</v>
      </c>
    </row>
    <row r="600" spans="1:8">
      <c r="A600" t="n">
        <v>5962</v>
      </c>
      <c r="B600" s="53" t="n">
        <v>45</v>
      </c>
      <c r="C600" s="7" t="n">
        <v>4</v>
      </c>
      <c r="D600" s="7" t="n">
        <v>3</v>
      </c>
      <c r="E600" s="7" t="n">
        <v>354.899993896484</v>
      </c>
      <c r="F600" s="7" t="n">
        <v>38.8800010681152</v>
      </c>
      <c r="G600" s="7" t="n">
        <v>0</v>
      </c>
      <c r="H600" s="7" t="n">
        <v>0</v>
      </c>
      <c r="I600" s="7" t="n">
        <v>0</v>
      </c>
    </row>
    <row r="601" spans="1:8">
      <c r="A601" t="s">
        <v>4</v>
      </c>
      <c r="B601" s="4" t="s">
        <v>5</v>
      </c>
      <c r="C601" s="4" t="s">
        <v>13</v>
      </c>
      <c r="D601" s="4" t="s">
        <v>13</v>
      </c>
      <c r="E601" s="4" t="s">
        <v>29</v>
      </c>
      <c r="F601" s="4" t="s">
        <v>10</v>
      </c>
    </row>
    <row r="602" spans="1:8">
      <c r="A602" t="n">
        <v>5980</v>
      </c>
      <c r="B602" s="53" t="n">
        <v>45</v>
      </c>
      <c r="C602" s="7" t="n">
        <v>5</v>
      </c>
      <c r="D602" s="7" t="n">
        <v>3</v>
      </c>
      <c r="E602" s="7" t="n">
        <v>7.30000019073486</v>
      </c>
      <c r="F602" s="7" t="n">
        <v>0</v>
      </c>
    </row>
    <row r="603" spans="1:8">
      <c r="A603" t="s">
        <v>4</v>
      </c>
      <c r="B603" s="4" t="s">
        <v>5</v>
      </c>
      <c r="C603" s="4" t="s">
        <v>13</v>
      </c>
      <c r="D603" s="4" t="s">
        <v>13</v>
      </c>
      <c r="E603" s="4" t="s">
        <v>29</v>
      </c>
      <c r="F603" s="4" t="s">
        <v>10</v>
      </c>
    </row>
    <row r="604" spans="1:8">
      <c r="A604" t="n">
        <v>5989</v>
      </c>
      <c r="B604" s="53" t="n">
        <v>45</v>
      </c>
      <c r="C604" s="7" t="n">
        <v>11</v>
      </c>
      <c r="D604" s="7" t="n">
        <v>3</v>
      </c>
      <c r="E604" s="7" t="n">
        <v>40</v>
      </c>
      <c r="F604" s="7" t="n">
        <v>0</v>
      </c>
    </row>
    <row r="605" spans="1:8">
      <c r="A605" t="s">
        <v>4</v>
      </c>
      <c r="B605" s="4" t="s">
        <v>5</v>
      </c>
      <c r="C605" s="4" t="s">
        <v>13</v>
      </c>
      <c r="D605" s="4" t="s">
        <v>13</v>
      </c>
      <c r="E605" s="4" t="s">
        <v>29</v>
      </c>
      <c r="F605" s="4" t="s">
        <v>29</v>
      </c>
      <c r="G605" s="4" t="s">
        <v>29</v>
      </c>
      <c r="H605" s="4" t="s">
        <v>10</v>
      </c>
    </row>
    <row r="606" spans="1:8">
      <c r="A606" t="n">
        <v>5998</v>
      </c>
      <c r="B606" s="53" t="n">
        <v>45</v>
      </c>
      <c r="C606" s="7" t="n">
        <v>2</v>
      </c>
      <c r="D606" s="7" t="n">
        <v>3</v>
      </c>
      <c r="E606" s="7" t="n">
        <v>29.6299991607666</v>
      </c>
      <c r="F606" s="7" t="n">
        <v>-5.21000003814697</v>
      </c>
      <c r="G606" s="7" t="n">
        <v>-51.0499992370605</v>
      </c>
      <c r="H606" s="7" t="n">
        <v>6000</v>
      </c>
    </row>
    <row r="607" spans="1:8">
      <c r="A607" t="s">
        <v>4</v>
      </c>
      <c r="B607" s="4" t="s">
        <v>5</v>
      </c>
      <c r="C607" s="4" t="s">
        <v>13</v>
      </c>
      <c r="D607" s="4" t="s">
        <v>13</v>
      </c>
      <c r="E607" s="4" t="s">
        <v>29</v>
      </c>
      <c r="F607" s="4" t="s">
        <v>29</v>
      </c>
      <c r="G607" s="4" t="s">
        <v>29</v>
      </c>
      <c r="H607" s="4" t="s">
        <v>10</v>
      </c>
      <c r="I607" s="4" t="s">
        <v>13</v>
      </c>
    </row>
    <row r="608" spans="1:8">
      <c r="A608" t="n">
        <v>6015</v>
      </c>
      <c r="B608" s="53" t="n">
        <v>45</v>
      </c>
      <c r="C608" s="7" t="n">
        <v>4</v>
      </c>
      <c r="D608" s="7" t="n">
        <v>3</v>
      </c>
      <c r="E608" s="7" t="n">
        <v>349.739990234375</v>
      </c>
      <c r="F608" s="7" t="n">
        <v>357.359985351563</v>
      </c>
      <c r="G608" s="7" t="n">
        <v>0</v>
      </c>
      <c r="H608" s="7" t="n">
        <v>6000</v>
      </c>
      <c r="I608" s="7" t="n">
        <v>1</v>
      </c>
    </row>
    <row r="609" spans="1:9">
      <c r="A609" t="s">
        <v>4</v>
      </c>
      <c r="B609" s="4" t="s">
        <v>5</v>
      </c>
      <c r="C609" s="4" t="s">
        <v>13</v>
      </c>
      <c r="D609" s="4" t="s">
        <v>10</v>
      </c>
    </row>
    <row r="610" spans="1:9">
      <c r="A610" t="n">
        <v>6033</v>
      </c>
      <c r="B610" s="34" t="n">
        <v>58</v>
      </c>
      <c r="C610" s="7" t="n">
        <v>255</v>
      </c>
      <c r="D610" s="7" t="n">
        <v>0</v>
      </c>
    </row>
    <row r="611" spans="1:9">
      <c r="A611" t="s">
        <v>4</v>
      </c>
      <c r="B611" s="4" t="s">
        <v>5</v>
      </c>
      <c r="C611" s="4" t="s">
        <v>13</v>
      </c>
      <c r="D611" s="4" t="s">
        <v>10</v>
      </c>
    </row>
    <row r="612" spans="1:9">
      <c r="A612" t="n">
        <v>6037</v>
      </c>
      <c r="B612" s="53" t="n">
        <v>45</v>
      </c>
      <c r="C612" s="7" t="n">
        <v>7</v>
      </c>
      <c r="D612" s="7" t="n">
        <v>255</v>
      </c>
    </row>
    <row r="613" spans="1:9">
      <c r="A613" t="s">
        <v>4</v>
      </c>
      <c r="B613" s="4" t="s">
        <v>5</v>
      </c>
      <c r="C613" s="4" t="s">
        <v>13</v>
      </c>
      <c r="D613" s="4" t="s">
        <v>10</v>
      </c>
      <c r="E613" s="4" t="s">
        <v>29</v>
      </c>
    </row>
    <row r="614" spans="1:9">
      <c r="A614" t="n">
        <v>6041</v>
      </c>
      <c r="B614" s="34" t="n">
        <v>58</v>
      </c>
      <c r="C614" s="7" t="n">
        <v>101</v>
      </c>
      <c r="D614" s="7" t="n">
        <v>500</v>
      </c>
      <c r="E614" s="7" t="n">
        <v>1</v>
      </c>
    </row>
    <row r="615" spans="1:9">
      <c r="A615" t="s">
        <v>4</v>
      </c>
      <c r="B615" s="4" t="s">
        <v>5</v>
      </c>
      <c r="C615" s="4" t="s">
        <v>13</v>
      </c>
      <c r="D615" s="4" t="s">
        <v>10</v>
      </c>
    </row>
    <row r="616" spans="1:9">
      <c r="A616" t="n">
        <v>6049</v>
      </c>
      <c r="B616" s="34" t="n">
        <v>58</v>
      </c>
      <c r="C616" s="7" t="n">
        <v>254</v>
      </c>
      <c r="D616" s="7" t="n">
        <v>0</v>
      </c>
    </row>
    <row r="617" spans="1:9">
      <c r="A617" t="s">
        <v>4</v>
      </c>
      <c r="B617" s="4" t="s">
        <v>5</v>
      </c>
      <c r="C617" s="4" t="s">
        <v>13</v>
      </c>
      <c r="D617" s="4" t="s">
        <v>10</v>
      </c>
      <c r="E617" s="4" t="s">
        <v>10</v>
      </c>
      <c r="F617" s="4" t="s">
        <v>9</v>
      </c>
    </row>
    <row r="618" spans="1:9">
      <c r="A618" t="n">
        <v>6053</v>
      </c>
      <c r="B618" s="54" t="n">
        <v>84</v>
      </c>
      <c r="C618" s="7" t="n">
        <v>1</v>
      </c>
      <c r="D618" s="7" t="n">
        <v>0</v>
      </c>
      <c r="E618" s="7" t="n">
        <v>0</v>
      </c>
      <c r="F618" s="7" t="n">
        <v>0</v>
      </c>
    </row>
    <row r="619" spans="1:9">
      <c r="A619" t="s">
        <v>4</v>
      </c>
      <c r="B619" s="4" t="s">
        <v>5</v>
      </c>
      <c r="C619" s="4" t="s">
        <v>13</v>
      </c>
    </row>
    <row r="620" spans="1:9">
      <c r="A620" t="n">
        <v>6063</v>
      </c>
      <c r="B620" s="62" t="n">
        <v>116</v>
      </c>
      <c r="C620" s="7" t="n">
        <v>0</v>
      </c>
    </row>
    <row r="621" spans="1:9">
      <c r="A621" t="s">
        <v>4</v>
      </c>
      <c r="B621" s="4" t="s">
        <v>5</v>
      </c>
      <c r="C621" s="4" t="s">
        <v>13</v>
      </c>
      <c r="D621" s="4" t="s">
        <v>10</v>
      </c>
    </row>
    <row r="622" spans="1:9">
      <c r="A622" t="n">
        <v>6065</v>
      </c>
      <c r="B622" s="62" t="n">
        <v>116</v>
      </c>
      <c r="C622" s="7" t="n">
        <v>2</v>
      </c>
      <c r="D622" s="7" t="n">
        <v>1</v>
      </c>
    </row>
    <row r="623" spans="1:9">
      <c r="A623" t="s">
        <v>4</v>
      </c>
      <c r="B623" s="4" t="s">
        <v>5</v>
      </c>
      <c r="C623" s="4" t="s">
        <v>13</v>
      </c>
      <c r="D623" s="4" t="s">
        <v>9</v>
      </c>
    </row>
    <row r="624" spans="1:9">
      <c r="A624" t="n">
        <v>6069</v>
      </c>
      <c r="B624" s="62" t="n">
        <v>116</v>
      </c>
      <c r="C624" s="7" t="n">
        <v>5</v>
      </c>
      <c r="D624" s="7" t="n">
        <v>1117782016</v>
      </c>
    </row>
    <row r="625" spans="1:6">
      <c r="A625" t="s">
        <v>4</v>
      </c>
      <c r="B625" s="4" t="s">
        <v>5</v>
      </c>
      <c r="C625" s="4" t="s">
        <v>13</v>
      </c>
      <c r="D625" s="4" t="s">
        <v>10</v>
      </c>
    </row>
    <row r="626" spans="1:6">
      <c r="A626" t="n">
        <v>6075</v>
      </c>
      <c r="B626" s="62" t="n">
        <v>116</v>
      </c>
      <c r="C626" s="7" t="n">
        <v>6</v>
      </c>
      <c r="D626" s="7" t="n">
        <v>1</v>
      </c>
    </row>
    <row r="627" spans="1:6">
      <c r="A627" t="s">
        <v>4</v>
      </c>
      <c r="B627" s="4" t="s">
        <v>5</v>
      </c>
      <c r="C627" s="4" t="s">
        <v>13</v>
      </c>
      <c r="D627" s="4" t="s">
        <v>13</v>
      </c>
      <c r="E627" s="4" t="s">
        <v>29</v>
      </c>
      <c r="F627" s="4" t="s">
        <v>29</v>
      </c>
      <c r="G627" s="4" t="s">
        <v>29</v>
      </c>
      <c r="H627" s="4" t="s">
        <v>10</v>
      </c>
    </row>
    <row r="628" spans="1:6">
      <c r="A628" t="n">
        <v>6079</v>
      </c>
      <c r="B628" s="53" t="n">
        <v>45</v>
      </c>
      <c r="C628" s="7" t="n">
        <v>2</v>
      </c>
      <c r="D628" s="7" t="n">
        <v>3</v>
      </c>
      <c r="E628" s="7" t="n">
        <v>30.1000003814697</v>
      </c>
      <c r="F628" s="7" t="n">
        <v>-5.90000009536743</v>
      </c>
      <c r="G628" s="7" t="n">
        <v>-46.3699989318848</v>
      </c>
      <c r="H628" s="7" t="n">
        <v>0</v>
      </c>
    </row>
    <row r="629" spans="1:6">
      <c r="A629" t="s">
        <v>4</v>
      </c>
      <c r="B629" s="4" t="s">
        <v>5</v>
      </c>
      <c r="C629" s="4" t="s">
        <v>13</v>
      </c>
      <c r="D629" s="4" t="s">
        <v>13</v>
      </c>
      <c r="E629" s="4" t="s">
        <v>29</v>
      </c>
      <c r="F629" s="4" t="s">
        <v>29</v>
      </c>
      <c r="G629" s="4" t="s">
        <v>29</v>
      </c>
      <c r="H629" s="4" t="s">
        <v>10</v>
      </c>
      <c r="I629" s="4" t="s">
        <v>13</v>
      </c>
    </row>
    <row r="630" spans="1:6">
      <c r="A630" t="n">
        <v>6096</v>
      </c>
      <c r="B630" s="53" t="n">
        <v>45</v>
      </c>
      <c r="C630" s="7" t="n">
        <v>4</v>
      </c>
      <c r="D630" s="7" t="n">
        <v>3</v>
      </c>
      <c r="E630" s="7" t="n">
        <v>11.25</v>
      </c>
      <c r="F630" s="7" t="n">
        <v>226.559997558594</v>
      </c>
      <c r="G630" s="7" t="n">
        <v>0</v>
      </c>
      <c r="H630" s="7" t="n">
        <v>0</v>
      </c>
      <c r="I630" s="7" t="n">
        <v>0</v>
      </c>
    </row>
    <row r="631" spans="1:6">
      <c r="A631" t="s">
        <v>4</v>
      </c>
      <c r="B631" s="4" t="s">
        <v>5</v>
      </c>
      <c r="C631" s="4" t="s">
        <v>13</v>
      </c>
      <c r="D631" s="4" t="s">
        <v>13</v>
      </c>
      <c r="E631" s="4" t="s">
        <v>29</v>
      </c>
      <c r="F631" s="4" t="s">
        <v>10</v>
      </c>
    </row>
    <row r="632" spans="1:6">
      <c r="A632" t="n">
        <v>6114</v>
      </c>
      <c r="B632" s="53" t="n">
        <v>45</v>
      </c>
      <c r="C632" s="7" t="n">
        <v>5</v>
      </c>
      <c r="D632" s="7" t="n">
        <v>3</v>
      </c>
      <c r="E632" s="7" t="n">
        <v>1.20000004768372</v>
      </c>
      <c r="F632" s="7" t="n">
        <v>0</v>
      </c>
    </row>
    <row r="633" spans="1:6">
      <c r="A633" t="s">
        <v>4</v>
      </c>
      <c r="B633" s="4" t="s">
        <v>5</v>
      </c>
      <c r="C633" s="4" t="s">
        <v>13</v>
      </c>
      <c r="D633" s="4" t="s">
        <v>13</v>
      </c>
      <c r="E633" s="4" t="s">
        <v>29</v>
      </c>
      <c r="F633" s="4" t="s">
        <v>10</v>
      </c>
    </row>
    <row r="634" spans="1:6">
      <c r="A634" t="n">
        <v>6123</v>
      </c>
      <c r="B634" s="53" t="n">
        <v>45</v>
      </c>
      <c r="C634" s="7" t="n">
        <v>11</v>
      </c>
      <c r="D634" s="7" t="n">
        <v>3</v>
      </c>
      <c r="E634" s="7" t="n">
        <v>40</v>
      </c>
      <c r="F634" s="7" t="n">
        <v>0</v>
      </c>
    </row>
    <row r="635" spans="1:6">
      <c r="A635" t="s">
        <v>4</v>
      </c>
      <c r="B635" s="4" t="s">
        <v>5</v>
      </c>
      <c r="C635" s="4" t="s">
        <v>13</v>
      </c>
      <c r="D635" s="4" t="s">
        <v>10</v>
      </c>
    </row>
    <row r="636" spans="1:6">
      <c r="A636" t="n">
        <v>6132</v>
      </c>
      <c r="B636" s="34" t="n">
        <v>58</v>
      </c>
      <c r="C636" s="7" t="n">
        <v>255</v>
      </c>
      <c r="D636" s="7" t="n">
        <v>0</v>
      </c>
    </row>
    <row r="637" spans="1:6">
      <c r="A637" t="s">
        <v>4</v>
      </c>
      <c r="B637" s="4" t="s">
        <v>5</v>
      </c>
      <c r="C637" s="4" t="s">
        <v>13</v>
      </c>
      <c r="D637" s="4" t="s">
        <v>10</v>
      </c>
      <c r="E637" s="4" t="s">
        <v>6</v>
      </c>
    </row>
    <row r="638" spans="1:6">
      <c r="A638" t="n">
        <v>6136</v>
      </c>
      <c r="B638" s="56" t="n">
        <v>51</v>
      </c>
      <c r="C638" s="7" t="n">
        <v>4</v>
      </c>
      <c r="D638" s="7" t="n">
        <v>0</v>
      </c>
      <c r="E638" s="7" t="s">
        <v>96</v>
      </c>
    </row>
    <row r="639" spans="1:6">
      <c r="A639" t="s">
        <v>4</v>
      </c>
      <c r="B639" s="4" t="s">
        <v>5</v>
      </c>
      <c r="C639" s="4" t="s">
        <v>10</v>
      </c>
    </row>
    <row r="640" spans="1:6">
      <c r="A640" t="n">
        <v>6150</v>
      </c>
      <c r="B640" s="38" t="n">
        <v>16</v>
      </c>
      <c r="C640" s="7" t="n">
        <v>0</v>
      </c>
    </row>
    <row r="641" spans="1:9">
      <c r="A641" t="s">
        <v>4</v>
      </c>
      <c r="B641" s="4" t="s">
        <v>5</v>
      </c>
      <c r="C641" s="4" t="s">
        <v>10</v>
      </c>
      <c r="D641" s="4" t="s">
        <v>13</v>
      </c>
      <c r="E641" s="4" t="s">
        <v>9</v>
      </c>
      <c r="F641" s="4" t="s">
        <v>52</v>
      </c>
      <c r="G641" s="4" t="s">
        <v>13</v>
      </c>
      <c r="H641" s="4" t="s">
        <v>13</v>
      </c>
      <c r="I641" s="4" t="s">
        <v>13</v>
      </c>
      <c r="J641" s="4" t="s">
        <v>9</v>
      </c>
      <c r="K641" s="4" t="s">
        <v>52</v>
      </c>
      <c r="L641" s="4" t="s">
        <v>13</v>
      </c>
      <c r="M641" s="4" t="s">
        <v>13</v>
      </c>
    </row>
    <row r="642" spans="1:9">
      <c r="A642" t="n">
        <v>6153</v>
      </c>
      <c r="B642" s="57" t="n">
        <v>26</v>
      </c>
      <c r="C642" s="7" t="n">
        <v>0</v>
      </c>
      <c r="D642" s="7" t="n">
        <v>17</v>
      </c>
      <c r="E642" s="7" t="n">
        <v>52367</v>
      </c>
      <c r="F642" s="7" t="s">
        <v>97</v>
      </c>
      <c r="G642" s="7" t="n">
        <v>2</v>
      </c>
      <c r="H642" s="7" t="n">
        <v>3</v>
      </c>
      <c r="I642" s="7" t="n">
        <v>17</v>
      </c>
      <c r="J642" s="7" t="n">
        <v>52368</v>
      </c>
      <c r="K642" s="7" t="s">
        <v>98</v>
      </c>
      <c r="L642" s="7" t="n">
        <v>2</v>
      </c>
      <c r="M642" s="7" t="n">
        <v>0</v>
      </c>
    </row>
    <row r="643" spans="1:9">
      <c r="A643" t="s">
        <v>4</v>
      </c>
      <c r="B643" s="4" t="s">
        <v>5</v>
      </c>
    </row>
    <row r="644" spans="1:9">
      <c r="A644" t="n">
        <v>6267</v>
      </c>
      <c r="B644" s="30" t="n">
        <v>28</v>
      </c>
    </row>
    <row r="645" spans="1:9">
      <c r="A645" t="s">
        <v>4</v>
      </c>
      <c r="B645" s="4" t="s">
        <v>5</v>
      </c>
      <c r="C645" s="4" t="s">
        <v>10</v>
      </c>
      <c r="D645" s="4" t="s">
        <v>10</v>
      </c>
      <c r="E645" s="4" t="s">
        <v>10</v>
      </c>
    </row>
    <row r="646" spans="1:9">
      <c r="A646" t="n">
        <v>6268</v>
      </c>
      <c r="B646" s="63" t="n">
        <v>61</v>
      </c>
      <c r="C646" s="7" t="n">
        <v>7032</v>
      </c>
      <c r="D646" s="7" t="n">
        <v>0</v>
      </c>
      <c r="E646" s="7" t="n">
        <v>1000</v>
      </c>
    </row>
    <row r="647" spans="1:9">
      <c r="A647" t="s">
        <v>4</v>
      </c>
      <c r="B647" s="4" t="s">
        <v>5</v>
      </c>
      <c r="C647" s="4" t="s">
        <v>13</v>
      </c>
      <c r="D647" s="4" t="s">
        <v>10</v>
      </c>
      <c r="E647" s="4" t="s">
        <v>6</v>
      </c>
    </row>
    <row r="648" spans="1:9">
      <c r="A648" t="n">
        <v>6275</v>
      </c>
      <c r="B648" s="56" t="n">
        <v>51</v>
      </c>
      <c r="C648" s="7" t="n">
        <v>4</v>
      </c>
      <c r="D648" s="7" t="n">
        <v>7032</v>
      </c>
      <c r="E648" s="7" t="s">
        <v>93</v>
      </c>
    </row>
    <row r="649" spans="1:9">
      <c r="A649" t="s">
        <v>4</v>
      </c>
      <c r="B649" s="4" t="s">
        <v>5</v>
      </c>
      <c r="C649" s="4" t="s">
        <v>10</v>
      </c>
    </row>
    <row r="650" spans="1:9">
      <c r="A650" t="n">
        <v>6289</v>
      </c>
      <c r="B650" s="38" t="n">
        <v>16</v>
      </c>
      <c r="C650" s="7" t="n">
        <v>0</v>
      </c>
    </row>
    <row r="651" spans="1:9">
      <c r="A651" t="s">
        <v>4</v>
      </c>
      <c r="B651" s="4" t="s">
        <v>5</v>
      </c>
      <c r="C651" s="4" t="s">
        <v>10</v>
      </c>
      <c r="D651" s="4" t="s">
        <v>13</v>
      </c>
      <c r="E651" s="4" t="s">
        <v>9</v>
      </c>
      <c r="F651" s="4" t="s">
        <v>52</v>
      </c>
      <c r="G651" s="4" t="s">
        <v>13</v>
      </c>
      <c r="H651" s="4" t="s">
        <v>13</v>
      </c>
    </row>
    <row r="652" spans="1:9">
      <c r="A652" t="n">
        <v>6292</v>
      </c>
      <c r="B652" s="57" t="n">
        <v>26</v>
      </c>
      <c r="C652" s="7" t="n">
        <v>7032</v>
      </c>
      <c r="D652" s="7" t="n">
        <v>17</v>
      </c>
      <c r="E652" s="7" t="n">
        <v>18352</v>
      </c>
      <c r="F652" s="7" t="s">
        <v>99</v>
      </c>
      <c r="G652" s="7" t="n">
        <v>2</v>
      </c>
      <c r="H652" s="7" t="n">
        <v>0</v>
      </c>
    </row>
    <row r="653" spans="1:9">
      <c r="A653" t="s">
        <v>4</v>
      </c>
      <c r="B653" s="4" t="s">
        <v>5</v>
      </c>
    </row>
    <row r="654" spans="1:9">
      <c r="A654" t="n">
        <v>6355</v>
      </c>
      <c r="B654" s="30" t="n">
        <v>28</v>
      </c>
    </row>
    <row r="655" spans="1:9">
      <c r="A655" t="s">
        <v>4</v>
      </c>
      <c r="B655" s="4" t="s">
        <v>5</v>
      </c>
      <c r="C655" s="4" t="s">
        <v>13</v>
      </c>
      <c r="D655" s="4" t="s">
        <v>10</v>
      </c>
      <c r="E655" s="4" t="s">
        <v>6</v>
      </c>
    </row>
    <row r="656" spans="1:9">
      <c r="A656" t="n">
        <v>6356</v>
      </c>
      <c r="B656" s="56" t="n">
        <v>51</v>
      </c>
      <c r="C656" s="7" t="n">
        <v>4</v>
      </c>
      <c r="D656" s="7" t="n">
        <v>0</v>
      </c>
      <c r="E656" s="7" t="s">
        <v>100</v>
      </c>
    </row>
    <row r="657" spans="1:13">
      <c r="A657" t="s">
        <v>4</v>
      </c>
      <c r="B657" s="4" t="s">
        <v>5</v>
      </c>
      <c r="C657" s="4" t="s">
        <v>10</v>
      </c>
    </row>
    <row r="658" spans="1:13">
      <c r="A658" t="n">
        <v>6370</v>
      </c>
      <c r="B658" s="38" t="n">
        <v>16</v>
      </c>
      <c r="C658" s="7" t="n">
        <v>0</v>
      </c>
    </row>
    <row r="659" spans="1:13">
      <c r="A659" t="s">
        <v>4</v>
      </c>
      <c r="B659" s="4" t="s">
        <v>5</v>
      </c>
      <c r="C659" s="4" t="s">
        <v>10</v>
      </c>
      <c r="D659" s="4" t="s">
        <v>13</v>
      </c>
      <c r="E659" s="4" t="s">
        <v>9</v>
      </c>
      <c r="F659" s="4" t="s">
        <v>52</v>
      </c>
      <c r="G659" s="4" t="s">
        <v>13</v>
      </c>
      <c r="H659" s="4" t="s">
        <v>13</v>
      </c>
      <c r="I659" s="4" t="s">
        <v>13</v>
      </c>
      <c r="J659" s="4" t="s">
        <v>9</v>
      </c>
      <c r="K659" s="4" t="s">
        <v>52</v>
      </c>
      <c r="L659" s="4" t="s">
        <v>13</v>
      </c>
      <c r="M659" s="4" t="s">
        <v>13</v>
      </c>
    </row>
    <row r="660" spans="1:13">
      <c r="A660" t="n">
        <v>6373</v>
      </c>
      <c r="B660" s="57" t="n">
        <v>26</v>
      </c>
      <c r="C660" s="7" t="n">
        <v>0</v>
      </c>
      <c r="D660" s="7" t="n">
        <v>17</v>
      </c>
      <c r="E660" s="7" t="n">
        <v>52369</v>
      </c>
      <c r="F660" s="7" t="s">
        <v>101</v>
      </c>
      <c r="G660" s="7" t="n">
        <v>2</v>
      </c>
      <c r="H660" s="7" t="n">
        <v>3</v>
      </c>
      <c r="I660" s="7" t="n">
        <v>17</v>
      </c>
      <c r="J660" s="7" t="n">
        <v>52370</v>
      </c>
      <c r="K660" s="7" t="s">
        <v>102</v>
      </c>
      <c r="L660" s="7" t="n">
        <v>2</v>
      </c>
      <c r="M660" s="7" t="n">
        <v>0</v>
      </c>
    </row>
    <row r="661" spans="1:13">
      <c r="A661" t="s">
        <v>4</v>
      </c>
      <c r="B661" s="4" t="s">
        <v>5</v>
      </c>
    </row>
    <row r="662" spans="1:13">
      <c r="A662" t="n">
        <v>6567</v>
      </c>
      <c r="B662" s="30" t="n">
        <v>28</v>
      </c>
    </row>
    <row r="663" spans="1:13">
      <c r="A663" t="s">
        <v>4</v>
      </c>
      <c r="B663" s="4" t="s">
        <v>5</v>
      </c>
      <c r="C663" s="4" t="s">
        <v>13</v>
      </c>
      <c r="D663" s="4" t="s">
        <v>10</v>
      </c>
      <c r="E663" s="4" t="s">
        <v>6</v>
      </c>
      <c r="F663" s="4" t="s">
        <v>6</v>
      </c>
      <c r="G663" s="4" t="s">
        <v>6</v>
      </c>
      <c r="H663" s="4" t="s">
        <v>6</v>
      </c>
    </row>
    <row r="664" spans="1:13">
      <c r="A664" t="n">
        <v>6568</v>
      </c>
      <c r="B664" s="56" t="n">
        <v>51</v>
      </c>
      <c r="C664" s="7" t="n">
        <v>3</v>
      </c>
      <c r="D664" s="7" t="n">
        <v>0</v>
      </c>
      <c r="E664" s="7" t="s">
        <v>103</v>
      </c>
      <c r="F664" s="7" t="s">
        <v>104</v>
      </c>
      <c r="G664" s="7" t="s">
        <v>105</v>
      </c>
      <c r="H664" s="7" t="s">
        <v>106</v>
      </c>
    </row>
    <row r="665" spans="1:13">
      <c r="A665" t="s">
        <v>4</v>
      </c>
      <c r="B665" s="4" t="s">
        <v>5</v>
      </c>
      <c r="C665" s="4" t="s">
        <v>10</v>
      </c>
      <c r="D665" s="4" t="s">
        <v>29</v>
      </c>
      <c r="E665" s="4" t="s">
        <v>29</v>
      </c>
      <c r="F665" s="4" t="s">
        <v>29</v>
      </c>
      <c r="G665" s="4" t="s">
        <v>10</v>
      </c>
      <c r="H665" s="4" t="s">
        <v>10</v>
      </c>
    </row>
    <row r="666" spans="1:13">
      <c r="A666" t="n">
        <v>6581</v>
      </c>
      <c r="B666" s="64" t="n">
        <v>60</v>
      </c>
      <c r="C666" s="7" t="n">
        <v>0</v>
      </c>
      <c r="D666" s="7" t="n">
        <v>-30</v>
      </c>
      <c r="E666" s="7" t="n">
        <v>0</v>
      </c>
      <c r="F666" s="7" t="n">
        <v>0</v>
      </c>
      <c r="G666" s="7" t="n">
        <v>500</v>
      </c>
      <c r="H666" s="7" t="n">
        <v>0</v>
      </c>
    </row>
    <row r="667" spans="1:13">
      <c r="A667" t="s">
        <v>4</v>
      </c>
      <c r="B667" s="4" t="s">
        <v>5</v>
      </c>
      <c r="C667" s="4" t="s">
        <v>10</v>
      </c>
    </row>
    <row r="668" spans="1:13">
      <c r="A668" t="n">
        <v>6600</v>
      </c>
      <c r="B668" s="38" t="n">
        <v>16</v>
      </c>
      <c r="C668" s="7" t="n">
        <v>800</v>
      </c>
    </row>
    <row r="669" spans="1:13">
      <c r="A669" t="s">
        <v>4</v>
      </c>
      <c r="B669" s="4" t="s">
        <v>5</v>
      </c>
      <c r="C669" s="4" t="s">
        <v>13</v>
      </c>
      <c r="D669" s="4" t="s">
        <v>10</v>
      </c>
      <c r="E669" s="4" t="s">
        <v>6</v>
      </c>
      <c r="F669" s="4" t="s">
        <v>6</v>
      </c>
      <c r="G669" s="4" t="s">
        <v>6</v>
      </c>
      <c r="H669" s="4" t="s">
        <v>6</v>
      </c>
    </row>
    <row r="670" spans="1:13">
      <c r="A670" t="n">
        <v>6603</v>
      </c>
      <c r="B670" s="56" t="n">
        <v>51</v>
      </c>
      <c r="C670" s="7" t="n">
        <v>3</v>
      </c>
      <c r="D670" s="7" t="n">
        <v>0</v>
      </c>
      <c r="E670" s="7" t="s">
        <v>107</v>
      </c>
      <c r="F670" s="7" t="s">
        <v>104</v>
      </c>
      <c r="G670" s="7" t="s">
        <v>105</v>
      </c>
      <c r="H670" s="7" t="s">
        <v>106</v>
      </c>
    </row>
    <row r="671" spans="1:13">
      <c r="A671" t="s">
        <v>4</v>
      </c>
      <c r="B671" s="4" t="s">
        <v>5</v>
      </c>
      <c r="C671" s="4" t="s">
        <v>10</v>
      </c>
      <c r="D671" s="4" t="s">
        <v>29</v>
      </c>
      <c r="E671" s="4" t="s">
        <v>29</v>
      </c>
      <c r="F671" s="4" t="s">
        <v>29</v>
      </c>
      <c r="G671" s="4" t="s">
        <v>10</v>
      </c>
      <c r="H671" s="4" t="s">
        <v>10</v>
      </c>
    </row>
    <row r="672" spans="1:13">
      <c r="A672" t="n">
        <v>6617</v>
      </c>
      <c r="B672" s="64" t="n">
        <v>60</v>
      </c>
      <c r="C672" s="7" t="n">
        <v>0</v>
      </c>
      <c r="D672" s="7" t="n">
        <v>30</v>
      </c>
      <c r="E672" s="7" t="n">
        <v>0</v>
      </c>
      <c r="F672" s="7" t="n">
        <v>0</v>
      </c>
      <c r="G672" s="7" t="n">
        <v>500</v>
      </c>
      <c r="H672" s="7" t="n">
        <v>0</v>
      </c>
    </row>
    <row r="673" spans="1:13">
      <c r="A673" t="s">
        <v>4</v>
      </c>
      <c r="B673" s="4" t="s">
        <v>5</v>
      </c>
      <c r="C673" s="4" t="s">
        <v>10</v>
      </c>
    </row>
    <row r="674" spans="1:13">
      <c r="A674" t="n">
        <v>6636</v>
      </c>
      <c r="B674" s="38" t="n">
        <v>16</v>
      </c>
      <c r="C674" s="7" t="n">
        <v>1000</v>
      </c>
    </row>
    <row r="675" spans="1:13">
      <c r="A675" t="s">
        <v>4</v>
      </c>
      <c r="B675" s="4" t="s">
        <v>5</v>
      </c>
      <c r="C675" s="4" t="s">
        <v>13</v>
      </c>
      <c r="D675" s="4" t="s">
        <v>10</v>
      </c>
      <c r="E675" s="4" t="s">
        <v>6</v>
      </c>
    </row>
    <row r="676" spans="1:13">
      <c r="A676" t="n">
        <v>6639</v>
      </c>
      <c r="B676" s="56" t="n">
        <v>51</v>
      </c>
      <c r="C676" s="7" t="n">
        <v>4</v>
      </c>
      <c r="D676" s="7" t="n">
        <v>0</v>
      </c>
      <c r="E676" s="7" t="s">
        <v>100</v>
      </c>
    </row>
    <row r="677" spans="1:13">
      <c r="A677" t="s">
        <v>4</v>
      </c>
      <c r="B677" s="4" t="s">
        <v>5</v>
      </c>
      <c r="C677" s="4" t="s">
        <v>10</v>
      </c>
    </row>
    <row r="678" spans="1:13">
      <c r="A678" t="n">
        <v>6653</v>
      </c>
      <c r="B678" s="38" t="n">
        <v>16</v>
      </c>
      <c r="C678" s="7" t="n">
        <v>0</v>
      </c>
    </row>
    <row r="679" spans="1:13">
      <c r="A679" t="s">
        <v>4</v>
      </c>
      <c r="B679" s="4" t="s">
        <v>5</v>
      </c>
      <c r="C679" s="4" t="s">
        <v>10</v>
      </c>
      <c r="D679" s="4" t="s">
        <v>13</v>
      </c>
      <c r="E679" s="4" t="s">
        <v>9</v>
      </c>
      <c r="F679" s="4" t="s">
        <v>52</v>
      </c>
      <c r="G679" s="4" t="s">
        <v>13</v>
      </c>
      <c r="H679" s="4" t="s">
        <v>13</v>
      </c>
      <c r="I679" s="4" t="s">
        <v>13</v>
      </c>
      <c r="J679" s="4" t="s">
        <v>9</v>
      </c>
      <c r="K679" s="4" t="s">
        <v>52</v>
      </c>
      <c r="L679" s="4" t="s">
        <v>13</v>
      </c>
      <c r="M679" s="4" t="s">
        <v>13</v>
      </c>
    </row>
    <row r="680" spans="1:13">
      <c r="A680" t="n">
        <v>6656</v>
      </c>
      <c r="B680" s="57" t="n">
        <v>26</v>
      </c>
      <c r="C680" s="7" t="n">
        <v>0</v>
      </c>
      <c r="D680" s="7" t="n">
        <v>17</v>
      </c>
      <c r="E680" s="7" t="n">
        <v>52371</v>
      </c>
      <c r="F680" s="7" t="s">
        <v>108</v>
      </c>
      <c r="G680" s="7" t="n">
        <v>2</v>
      </c>
      <c r="H680" s="7" t="n">
        <v>3</v>
      </c>
      <c r="I680" s="7" t="n">
        <v>17</v>
      </c>
      <c r="J680" s="7" t="n">
        <v>52372</v>
      </c>
      <c r="K680" s="7" t="s">
        <v>109</v>
      </c>
      <c r="L680" s="7" t="n">
        <v>2</v>
      </c>
      <c r="M680" s="7" t="n">
        <v>0</v>
      </c>
    </row>
    <row r="681" spans="1:13">
      <c r="A681" t="s">
        <v>4</v>
      </c>
      <c r="B681" s="4" t="s">
        <v>5</v>
      </c>
    </row>
    <row r="682" spans="1:13">
      <c r="A682" t="n">
        <v>6846</v>
      </c>
      <c r="B682" s="30" t="n">
        <v>28</v>
      </c>
    </row>
    <row r="683" spans="1:13">
      <c r="A683" t="s">
        <v>4</v>
      </c>
      <c r="B683" s="4" t="s">
        <v>5</v>
      </c>
      <c r="C683" s="4" t="s">
        <v>13</v>
      </c>
      <c r="D683" s="4" t="s">
        <v>10</v>
      </c>
      <c r="E683" s="4" t="s">
        <v>6</v>
      </c>
    </row>
    <row r="684" spans="1:13">
      <c r="A684" t="n">
        <v>6847</v>
      </c>
      <c r="B684" s="56" t="n">
        <v>51</v>
      </c>
      <c r="C684" s="7" t="n">
        <v>4</v>
      </c>
      <c r="D684" s="7" t="n">
        <v>7032</v>
      </c>
      <c r="E684" s="7" t="s">
        <v>110</v>
      </c>
    </row>
    <row r="685" spans="1:13">
      <c r="A685" t="s">
        <v>4</v>
      </c>
      <c r="B685" s="4" t="s">
        <v>5</v>
      </c>
      <c r="C685" s="4" t="s">
        <v>10</v>
      </c>
    </row>
    <row r="686" spans="1:13">
      <c r="A686" t="n">
        <v>6861</v>
      </c>
      <c r="B686" s="38" t="n">
        <v>16</v>
      </c>
      <c r="C686" s="7" t="n">
        <v>0</v>
      </c>
    </row>
    <row r="687" spans="1:13">
      <c r="A687" t="s">
        <v>4</v>
      </c>
      <c r="B687" s="4" t="s">
        <v>5</v>
      </c>
      <c r="C687" s="4" t="s">
        <v>10</v>
      </c>
      <c r="D687" s="4" t="s">
        <v>13</v>
      </c>
      <c r="E687" s="4" t="s">
        <v>9</v>
      </c>
      <c r="F687" s="4" t="s">
        <v>52</v>
      </c>
      <c r="G687" s="4" t="s">
        <v>13</v>
      </c>
      <c r="H687" s="4" t="s">
        <v>13</v>
      </c>
      <c r="I687" s="4" t="s">
        <v>13</v>
      </c>
      <c r="J687" s="4" t="s">
        <v>9</v>
      </c>
      <c r="K687" s="4" t="s">
        <v>52</v>
      </c>
      <c r="L687" s="4" t="s">
        <v>13</v>
      </c>
      <c r="M687" s="4" t="s">
        <v>13</v>
      </c>
    </row>
    <row r="688" spans="1:13">
      <c r="A688" t="n">
        <v>6864</v>
      </c>
      <c r="B688" s="57" t="n">
        <v>26</v>
      </c>
      <c r="C688" s="7" t="n">
        <v>7032</v>
      </c>
      <c r="D688" s="7" t="n">
        <v>17</v>
      </c>
      <c r="E688" s="7" t="n">
        <v>18353</v>
      </c>
      <c r="F688" s="7" t="s">
        <v>111</v>
      </c>
      <c r="G688" s="7" t="n">
        <v>2</v>
      </c>
      <c r="H688" s="7" t="n">
        <v>3</v>
      </c>
      <c r="I688" s="7" t="n">
        <v>17</v>
      </c>
      <c r="J688" s="7" t="n">
        <v>18354</v>
      </c>
      <c r="K688" s="7" t="s">
        <v>112</v>
      </c>
      <c r="L688" s="7" t="n">
        <v>2</v>
      </c>
      <c r="M688" s="7" t="n">
        <v>0</v>
      </c>
    </row>
    <row r="689" spans="1:13">
      <c r="A689" t="s">
        <v>4</v>
      </c>
      <c r="B689" s="4" t="s">
        <v>5</v>
      </c>
    </row>
    <row r="690" spans="1:13">
      <c r="A690" t="n">
        <v>6990</v>
      </c>
      <c r="B690" s="30" t="n">
        <v>28</v>
      </c>
    </row>
    <row r="691" spans="1:13">
      <c r="A691" t="s">
        <v>4</v>
      </c>
      <c r="B691" s="4" t="s">
        <v>5</v>
      </c>
      <c r="C691" s="4" t="s">
        <v>13</v>
      </c>
      <c r="D691" s="4" t="s">
        <v>10</v>
      </c>
      <c r="E691" s="4" t="s">
        <v>6</v>
      </c>
      <c r="F691" s="4" t="s">
        <v>6</v>
      </c>
      <c r="G691" s="4" t="s">
        <v>6</v>
      </c>
      <c r="H691" s="4" t="s">
        <v>6</v>
      </c>
    </row>
    <row r="692" spans="1:13">
      <c r="A692" t="n">
        <v>6991</v>
      </c>
      <c r="B692" s="56" t="n">
        <v>51</v>
      </c>
      <c r="C692" s="7" t="n">
        <v>3</v>
      </c>
      <c r="D692" s="7" t="n">
        <v>0</v>
      </c>
      <c r="E692" s="7" t="s">
        <v>113</v>
      </c>
      <c r="F692" s="7" t="s">
        <v>104</v>
      </c>
      <c r="G692" s="7" t="s">
        <v>105</v>
      </c>
      <c r="H692" s="7" t="s">
        <v>106</v>
      </c>
    </row>
    <row r="693" spans="1:13">
      <c r="A693" t="s">
        <v>4</v>
      </c>
      <c r="B693" s="4" t="s">
        <v>5</v>
      </c>
      <c r="C693" s="4" t="s">
        <v>10</v>
      </c>
      <c r="D693" s="4" t="s">
        <v>29</v>
      </c>
      <c r="E693" s="4" t="s">
        <v>29</v>
      </c>
      <c r="F693" s="4" t="s">
        <v>29</v>
      </c>
      <c r="G693" s="4" t="s">
        <v>10</v>
      </c>
      <c r="H693" s="4" t="s">
        <v>10</v>
      </c>
    </row>
    <row r="694" spans="1:13">
      <c r="A694" t="n">
        <v>7004</v>
      </c>
      <c r="B694" s="64" t="n">
        <v>60</v>
      </c>
      <c r="C694" s="7" t="n">
        <v>0</v>
      </c>
      <c r="D694" s="7" t="n">
        <v>50</v>
      </c>
      <c r="E694" s="7" t="n">
        <v>-10</v>
      </c>
      <c r="F694" s="7" t="n">
        <v>0</v>
      </c>
      <c r="G694" s="7" t="n">
        <v>500</v>
      </c>
      <c r="H694" s="7" t="n">
        <v>0</v>
      </c>
    </row>
    <row r="695" spans="1:13">
      <c r="A695" t="s">
        <v>4</v>
      </c>
      <c r="B695" s="4" t="s">
        <v>5</v>
      </c>
      <c r="C695" s="4" t="s">
        <v>13</v>
      </c>
      <c r="D695" s="4" t="s">
        <v>10</v>
      </c>
      <c r="E695" s="4" t="s">
        <v>6</v>
      </c>
    </row>
    <row r="696" spans="1:13">
      <c r="A696" t="n">
        <v>7023</v>
      </c>
      <c r="B696" s="56" t="n">
        <v>51</v>
      </c>
      <c r="C696" s="7" t="n">
        <v>4</v>
      </c>
      <c r="D696" s="7" t="n">
        <v>0</v>
      </c>
      <c r="E696" s="7" t="s">
        <v>114</v>
      </c>
    </row>
    <row r="697" spans="1:13">
      <c r="A697" t="s">
        <v>4</v>
      </c>
      <c r="B697" s="4" t="s">
        <v>5</v>
      </c>
      <c r="C697" s="4" t="s">
        <v>10</v>
      </c>
    </row>
    <row r="698" spans="1:13">
      <c r="A698" t="n">
        <v>7036</v>
      </c>
      <c r="B698" s="38" t="n">
        <v>16</v>
      </c>
      <c r="C698" s="7" t="n">
        <v>0</v>
      </c>
    </row>
    <row r="699" spans="1:13">
      <c r="A699" t="s">
        <v>4</v>
      </c>
      <c r="B699" s="4" t="s">
        <v>5</v>
      </c>
      <c r="C699" s="4" t="s">
        <v>10</v>
      </c>
      <c r="D699" s="4" t="s">
        <v>13</v>
      </c>
      <c r="E699" s="4" t="s">
        <v>9</v>
      </c>
      <c r="F699" s="4" t="s">
        <v>52</v>
      </c>
      <c r="G699" s="4" t="s">
        <v>13</v>
      </c>
      <c r="H699" s="4" t="s">
        <v>13</v>
      </c>
      <c r="I699" s="4" t="s">
        <v>13</v>
      </c>
      <c r="J699" s="4" t="s">
        <v>9</v>
      </c>
      <c r="K699" s="4" t="s">
        <v>52</v>
      </c>
      <c r="L699" s="4" t="s">
        <v>13</v>
      </c>
      <c r="M699" s="4" t="s">
        <v>13</v>
      </c>
    </row>
    <row r="700" spans="1:13">
      <c r="A700" t="n">
        <v>7039</v>
      </c>
      <c r="B700" s="57" t="n">
        <v>26</v>
      </c>
      <c r="C700" s="7" t="n">
        <v>0</v>
      </c>
      <c r="D700" s="7" t="n">
        <v>17</v>
      </c>
      <c r="E700" s="7" t="n">
        <v>52373</v>
      </c>
      <c r="F700" s="7" t="s">
        <v>115</v>
      </c>
      <c r="G700" s="7" t="n">
        <v>2</v>
      </c>
      <c r="H700" s="7" t="n">
        <v>3</v>
      </c>
      <c r="I700" s="7" t="n">
        <v>17</v>
      </c>
      <c r="J700" s="7" t="n">
        <v>52374</v>
      </c>
      <c r="K700" s="7" t="s">
        <v>116</v>
      </c>
      <c r="L700" s="7" t="n">
        <v>2</v>
      </c>
      <c r="M700" s="7" t="n">
        <v>0</v>
      </c>
    </row>
    <row r="701" spans="1:13">
      <c r="A701" t="s">
        <v>4</v>
      </c>
      <c r="B701" s="4" t="s">
        <v>5</v>
      </c>
    </row>
    <row r="702" spans="1:13">
      <c r="A702" t="n">
        <v>7172</v>
      </c>
      <c r="B702" s="30" t="n">
        <v>28</v>
      </c>
    </row>
    <row r="703" spans="1:13">
      <c r="A703" t="s">
        <v>4</v>
      </c>
      <c r="B703" s="4" t="s">
        <v>5</v>
      </c>
      <c r="C703" s="4" t="s">
        <v>13</v>
      </c>
      <c r="D703" s="4" t="s">
        <v>10</v>
      </c>
      <c r="E703" s="4" t="s">
        <v>29</v>
      </c>
      <c r="F703" s="4" t="s">
        <v>10</v>
      </c>
      <c r="G703" s="4" t="s">
        <v>9</v>
      </c>
      <c r="H703" s="4" t="s">
        <v>9</v>
      </c>
      <c r="I703" s="4" t="s">
        <v>10</v>
      </c>
      <c r="J703" s="4" t="s">
        <v>10</v>
      </c>
      <c r="K703" s="4" t="s">
        <v>9</v>
      </c>
      <c r="L703" s="4" t="s">
        <v>9</v>
      </c>
      <c r="M703" s="4" t="s">
        <v>9</v>
      </c>
      <c r="N703" s="4" t="s">
        <v>9</v>
      </c>
      <c r="O703" s="4" t="s">
        <v>6</v>
      </c>
    </row>
    <row r="704" spans="1:13">
      <c r="A704" t="n">
        <v>7173</v>
      </c>
      <c r="B704" s="16" t="n">
        <v>50</v>
      </c>
      <c r="C704" s="7" t="n">
        <v>0</v>
      </c>
      <c r="D704" s="7" t="n">
        <v>2023</v>
      </c>
      <c r="E704" s="7" t="n">
        <v>1</v>
      </c>
      <c r="F704" s="7" t="n">
        <v>300</v>
      </c>
      <c r="G704" s="7" t="n">
        <v>0</v>
      </c>
      <c r="H704" s="7" t="n">
        <v>-1061158912</v>
      </c>
      <c r="I704" s="7" t="n">
        <v>0</v>
      </c>
      <c r="J704" s="7" t="n">
        <v>65533</v>
      </c>
      <c r="K704" s="7" t="n">
        <v>0</v>
      </c>
      <c r="L704" s="7" t="n">
        <v>0</v>
      </c>
      <c r="M704" s="7" t="n">
        <v>0</v>
      </c>
      <c r="N704" s="7" t="n">
        <v>0</v>
      </c>
      <c r="O704" s="7" t="s">
        <v>12</v>
      </c>
    </row>
    <row r="705" spans="1:15">
      <c r="A705" t="s">
        <v>4</v>
      </c>
      <c r="B705" s="4" t="s">
        <v>5</v>
      </c>
      <c r="C705" s="4" t="s">
        <v>13</v>
      </c>
      <c r="D705" s="4" t="s">
        <v>9</v>
      </c>
      <c r="E705" s="4" t="s">
        <v>9</v>
      </c>
      <c r="F705" s="4" t="s">
        <v>9</v>
      </c>
    </row>
    <row r="706" spans="1:15">
      <c r="A706" t="n">
        <v>7212</v>
      </c>
      <c r="B706" s="16" t="n">
        <v>50</v>
      </c>
      <c r="C706" s="7" t="n">
        <v>255</v>
      </c>
      <c r="D706" s="7" t="n">
        <v>1056964608</v>
      </c>
      <c r="E706" s="7" t="n">
        <v>1065353216</v>
      </c>
      <c r="F706" s="7" t="n">
        <v>1045220557</v>
      </c>
    </row>
    <row r="707" spans="1:15">
      <c r="A707" t="s">
        <v>4</v>
      </c>
      <c r="B707" s="4" t="s">
        <v>5</v>
      </c>
      <c r="C707" s="4" t="s">
        <v>13</v>
      </c>
      <c r="D707" s="4" t="s">
        <v>29</v>
      </c>
      <c r="E707" s="4" t="s">
        <v>29</v>
      </c>
      <c r="F707" s="4" t="s">
        <v>29</v>
      </c>
    </row>
    <row r="708" spans="1:15">
      <c r="A708" t="n">
        <v>7226</v>
      </c>
      <c r="B708" s="53" t="n">
        <v>45</v>
      </c>
      <c r="C708" s="7" t="n">
        <v>9</v>
      </c>
      <c r="D708" s="7" t="n">
        <v>0.0500000007450581</v>
      </c>
      <c r="E708" s="7" t="n">
        <v>0.0500000007450581</v>
      </c>
      <c r="F708" s="7" t="n">
        <v>0.5</v>
      </c>
    </row>
    <row r="709" spans="1:15">
      <c r="A709" t="s">
        <v>4</v>
      </c>
      <c r="B709" s="4" t="s">
        <v>5</v>
      </c>
      <c r="C709" s="4" t="s">
        <v>10</v>
      </c>
    </row>
    <row r="710" spans="1:15">
      <c r="A710" t="n">
        <v>7240</v>
      </c>
      <c r="B710" s="38" t="n">
        <v>16</v>
      </c>
      <c r="C710" s="7" t="n">
        <v>1000</v>
      </c>
    </row>
    <row r="711" spans="1:15">
      <c r="A711" t="s">
        <v>4</v>
      </c>
      <c r="B711" s="4" t="s">
        <v>5</v>
      </c>
      <c r="C711" s="4" t="s">
        <v>13</v>
      </c>
      <c r="D711" s="4" t="s">
        <v>10</v>
      </c>
      <c r="E711" s="4" t="s">
        <v>13</v>
      </c>
    </row>
    <row r="712" spans="1:15">
      <c r="A712" t="n">
        <v>7243</v>
      </c>
      <c r="B712" s="13" t="n">
        <v>49</v>
      </c>
      <c r="C712" s="7" t="n">
        <v>1</v>
      </c>
      <c r="D712" s="7" t="n">
        <v>2000</v>
      </c>
      <c r="E712" s="7" t="n">
        <v>0</v>
      </c>
    </row>
    <row r="713" spans="1:15">
      <c r="A713" t="s">
        <v>4</v>
      </c>
      <c r="B713" s="4" t="s">
        <v>5</v>
      </c>
      <c r="C713" s="4" t="s">
        <v>13</v>
      </c>
      <c r="D713" s="4" t="s">
        <v>10</v>
      </c>
      <c r="E713" s="4" t="s">
        <v>6</v>
      </c>
      <c r="F713" s="4" t="s">
        <v>6</v>
      </c>
      <c r="G713" s="4" t="s">
        <v>6</v>
      </c>
      <c r="H713" s="4" t="s">
        <v>6</v>
      </c>
    </row>
    <row r="714" spans="1:15">
      <c r="A714" t="n">
        <v>7248</v>
      </c>
      <c r="B714" s="56" t="n">
        <v>51</v>
      </c>
      <c r="C714" s="7" t="n">
        <v>3</v>
      </c>
      <c r="D714" s="7" t="n">
        <v>0</v>
      </c>
      <c r="E714" s="7" t="s">
        <v>117</v>
      </c>
      <c r="F714" s="7" t="s">
        <v>106</v>
      </c>
      <c r="G714" s="7" t="s">
        <v>105</v>
      </c>
      <c r="H714" s="7" t="s">
        <v>106</v>
      </c>
    </row>
    <row r="715" spans="1:15">
      <c r="A715" t="s">
        <v>4</v>
      </c>
      <c r="B715" s="4" t="s">
        <v>5</v>
      </c>
      <c r="C715" s="4" t="s">
        <v>10</v>
      </c>
      <c r="D715" s="4" t="s">
        <v>13</v>
      </c>
      <c r="E715" s="4" t="s">
        <v>29</v>
      </c>
      <c r="F715" s="4" t="s">
        <v>10</v>
      </c>
    </row>
    <row r="716" spans="1:15">
      <c r="A716" t="n">
        <v>7261</v>
      </c>
      <c r="B716" s="55" t="n">
        <v>59</v>
      </c>
      <c r="C716" s="7" t="n">
        <v>0</v>
      </c>
      <c r="D716" s="7" t="n">
        <v>1</v>
      </c>
      <c r="E716" s="7" t="n">
        <v>0.150000005960464</v>
      </c>
      <c r="F716" s="7" t="n">
        <v>0</v>
      </c>
    </row>
    <row r="717" spans="1:15">
      <c r="A717" t="s">
        <v>4</v>
      </c>
      <c r="B717" s="4" t="s">
        <v>5</v>
      </c>
      <c r="C717" s="4" t="s">
        <v>10</v>
      </c>
    </row>
    <row r="718" spans="1:15">
      <c r="A718" t="n">
        <v>7271</v>
      </c>
      <c r="B718" s="38" t="n">
        <v>16</v>
      </c>
      <c r="C718" s="7" t="n">
        <v>50</v>
      </c>
    </row>
    <row r="719" spans="1:15">
      <c r="A719" t="s">
        <v>4</v>
      </c>
      <c r="B719" s="4" t="s">
        <v>5</v>
      </c>
      <c r="C719" s="4" t="s">
        <v>13</v>
      </c>
      <c r="D719" s="4" t="s">
        <v>10</v>
      </c>
      <c r="E719" s="4" t="s">
        <v>6</v>
      </c>
      <c r="F719" s="4" t="s">
        <v>6</v>
      </c>
      <c r="G719" s="4" t="s">
        <v>6</v>
      </c>
      <c r="H719" s="4" t="s">
        <v>6</v>
      </c>
    </row>
    <row r="720" spans="1:15">
      <c r="A720" t="n">
        <v>7274</v>
      </c>
      <c r="B720" s="56" t="n">
        <v>51</v>
      </c>
      <c r="C720" s="7" t="n">
        <v>3</v>
      </c>
      <c r="D720" s="7" t="n">
        <v>7032</v>
      </c>
      <c r="E720" s="7" t="s">
        <v>117</v>
      </c>
      <c r="F720" s="7" t="s">
        <v>106</v>
      </c>
      <c r="G720" s="7" t="s">
        <v>105</v>
      </c>
      <c r="H720" s="7" t="s">
        <v>106</v>
      </c>
    </row>
    <row r="721" spans="1:8">
      <c r="A721" t="s">
        <v>4</v>
      </c>
      <c r="B721" s="4" t="s">
        <v>5</v>
      </c>
      <c r="C721" s="4" t="s">
        <v>10</v>
      </c>
      <c r="D721" s="4" t="s">
        <v>13</v>
      </c>
      <c r="E721" s="4" t="s">
        <v>29</v>
      </c>
      <c r="F721" s="4" t="s">
        <v>10</v>
      </c>
    </row>
    <row r="722" spans="1:8">
      <c r="A722" t="n">
        <v>7287</v>
      </c>
      <c r="B722" s="55" t="n">
        <v>59</v>
      </c>
      <c r="C722" s="7" t="n">
        <v>7032</v>
      </c>
      <c r="D722" s="7" t="n">
        <v>1</v>
      </c>
      <c r="E722" s="7" t="n">
        <v>0.150000005960464</v>
      </c>
      <c r="F722" s="7" t="n">
        <v>0</v>
      </c>
    </row>
    <row r="723" spans="1:8">
      <c r="A723" t="s">
        <v>4</v>
      </c>
      <c r="B723" s="4" t="s">
        <v>5</v>
      </c>
      <c r="C723" s="4" t="s">
        <v>10</v>
      </c>
    </row>
    <row r="724" spans="1:8">
      <c r="A724" t="n">
        <v>7297</v>
      </c>
      <c r="B724" s="38" t="n">
        <v>16</v>
      </c>
      <c r="C724" s="7" t="n">
        <v>1000</v>
      </c>
    </row>
    <row r="725" spans="1:8">
      <c r="A725" t="s">
        <v>4</v>
      </c>
      <c r="B725" s="4" t="s">
        <v>5</v>
      </c>
      <c r="C725" s="4" t="s">
        <v>10</v>
      </c>
      <c r="D725" s="4" t="s">
        <v>10</v>
      </c>
      <c r="E725" s="4" t="s">
        <v>10</v>
      </c>
    </row>
    <row r="726" spans="1:8">
      <c r="A726" t="n">
        <v>7300</v>
      </c>
      <c r="B726" s="63" t="n">
        <v>61</v>
      </c>
      <c r="C726" s="7" t="n">
        <v>7032</v>
      </c>
      <c r="D726" s="7" t="n">
        <v>65533</v>
      </c>
      <c r="E726" s="7" t="n">
        <v>1000</v>
      </c>
    </row>
    <row r="727" spans="1:8">
      <c r="A727" t="s">
        <v>4</v>
      </c>
      <c r="B727" s="4" t="s">
        <v>5</v>
      </c>
      <c r="C727" s="4" t="s">
        <v>10</v>
      </c>
      <c r="D727" s="4" t="s">
        <v>29</v>
      </c>
      <c r="E727" s="4" t="s">
        <v>29</v>
      </c>
      <c r="F727" s="4" t="s">
        <v>29</v>
      </c>
      <c r="G727" s="4" t="s">
        <v>10</v>
      </c>
      <c r="H727" s="4" t="s">
        <v>10</v>
      </c>
    </row>
    <row r="728" spans="1:8">
      <c r="A728" t="n">
        <v>7307</v>
      </c>
      <c r="B728" s="64" t="n">
        <v>60</v>
      </c>
      <c r="C728" s="7" t="n">
        <v>0</v>
      </c>
      <c r="D728" s="7" t="n">
        <v>0</v>
      </c>
      <c r="E728" s="7" t="n">
        <v>0</v>
      </c>
      <c r="F728" s="7" t="n">
        <v>0</v>
      </c>
      <c r="G728" s="7" t="n">
        <v>300</v>
      </c>
      <c r="H728" s="7" t="n">
        <v>0</v>
      </c>
    </row>
    <row r="729" spans="1:8">
      <c r="A729" t="s">
        <v>4</v>
      </c>
      <c r="B729" s="4" t="s">
        <v>5</v>
      </c>
      <c r="C729" s="4" t="s">
        <v>10</v>
      </c>
    </row>
    <row r="730" spans="1:8">
      <c r="A730" t="n">
        <v>7326</v>
      </c>
      <c r="B730" s="38" t="n">
        <v>16</v>
      </c>
      <c r="C730" s="7" t="n">
        <v>300</v>
      </c>
    </row>
    <row r="731" spans="1:8">
      <c r="A731" t="s">
        <v>4</v>
      </c>
      <c r="B731" s="4" t="s">
        <v>5</v>
      </c>
      <c r="C731" s="4" t="s">
        <v>13</v>
      </c>
      <c r="D731" s="4" t="s">
        <v>10</v>
      </c>
      <c r="E731" s="4" t="s">
        <v>6</v>
      </c>
    </row>
    <row r="732" spans="1:8">
      <c r="A732" t="n">
        <v>7329</v>
      </c>
      <c r="B732" s="56" t="n">
        <v>51</v>
      </c>
      <c r="C732" s="7" t="n">
        <v>4</v>
      </c>
      <c r="D732" s="7" t="n">
        <v>0</v>
      </c>
      <c r="E732" s="7" t="s">
        <v>118</v>
      </c>
    </row>
    <row r="733" spans="1:8">
      <c r="A733" t="s">
        <v>4</v>
      </c>
      <c r="B733" s="4" t="s">
        <v>5</v>
      </c>
      <c r="C733" s="4" t="s">
        <v>10</v>
      </c>
    </row>
    <row r="734" spans="1:8">
      <c r="A734" t="n">
        <v>7343</v>
      </c>
      <c r="B734" s="38" t="n">
        <v>16</v>
      </c>
      <c r="C734" s="7" t="n">
        <v>0</v>
      </c>
    </row>
    <row r="735" spans="1:8">
      <c r="A735" t="s">
        <v>4</v>
      </c>
      <c r="B735" s="4" t="s">
        <v>5</v>
      </c>
      <c r="C735" s="4" t="s">
        <v>10</v>
      </c>
      <c r="D735" s="4" t="s">
        <v>13</v>
      </c>
      <c r="E735" s="4" t="s">
        <v>9</v>
      </c>
      <c r="F735" s="4" t="s">
        <v>52</v>
      </c>
      <c r="G735" s="4" t="s">
        <v>13</v>
      </c>
      <c r="H735" s="4" t="s">
        <v>13</v>
      </c>
    </row>
    <row r="736" spans="1:8">
      <c r="A736" t="n">
        <v>7346</v>
      </c>
      <c r="B736" s="57" t="n">
        <v>26</v>
      </c>
      <c r="C736" s="7" t="n">
        <v>0</v>
      </c>
      <c r="D736" s="7" t="n">
        <v>17</v>
      </c>
      <c r="E736" s="7" t="n">
        <v>52375</v>
      </c>
      <c r="F736" s="7" t="s">
        <v>119</v>
      </c>
      <c r="G736" s="7" t="n">
        <v>2</v>
      </c>
      <c r="H736" s="7" t="n">
        <v>0</v>
      </c>
    </row>
    <row r="737" spans="1:8">
      <c r="A737" t="s">
        <v>4</v>
      </c>
      <c r="B737" s="4" t="s">
        <v>5</v>
      </c>
    </row>
    <row r="738" spans="1:8">
      <c r="A738" t="n">
        <v>7376</v>
      </c>
      <c r="B738" s="30" t="n">
        <v>28</v>
      </c>
    </row>
    <row r="739" spans="1:8">
      <c r="A739" t="s">
        <v>4</v>
      </c>
      <c r="B739" s="4" t="s">
        <v>5</v>
      </c>
      <c r="C739" s="4" t="s">
        <v>13</v>
      </c>
      <c r="D739" s="4" t="s">
        <v>10</v>
      </c>
      <c r="E739" s="4" t="s">
        <v>29</v>
      </c>
    </row>
    <row r="740" spans="1:8">
      <c r="A740" t="n">
        <v>7377</v>
      </c>
      <c r="B740" s="34" t="n">
        <v>58</v>
      </c>
      <c r="C740" s="7" t="n">
        <v>101</v>
      </c>
      <c r="D740" s="7" t="n">
        <v>500</v>
      </c>
      <c r="E740" s="7" t="n">
        <v>1</v>
      </c>
    </row>
    <row r="741" spans="1:8">
      <c r="A741" t="s">
        <v>4</v>
      </c>
      <c r="B741" s="4" t="s">
        <v>5</v>
      </c>
      <c r="C741" s="4" t="s">
        <v>13</v>
      </c>
      <c r="D741" s="4" t="s">
        <v>10</v>
      </c>
    </row>
    <row r="742" spans="1:8">
      <c r="A742" t="n">
        <v>7385</v>
      </c>
      <c r="B742" s="34" t="n">
        <v>58</v>
      </c>
      <c r="C742" s="7" t="n">
        <v>254</v>
      </c>
      <c r="D742" s="7" t="n">
        <v>0</v>
      </c>
    </row>
    <row r="743" spans="1:8">
      <c r="A743" t="s">
        <v>4</v>
      </c>
      <c r="B743" s="4" t="s">
        <v>5</v>
      </c>
      <c r="C743" s="4" t="s">
        <v>10</v>
      </c>
      <c r="D743" s="4" t="s">
        <v>29</v>
      </c>
      <c r="E743" s="4" t="s">
        <v>29</v>
      </c>
      <c r="F743" s="4" t="s">
        <v>29</v>
      </c>
      <c r="G743" s="4" t="s">
        <v>29</v>
      </c>
    </row>
    <row r="744" spans="1:8">
      <c r="A744" t="n">
        <v>7389</v>
      </c>
      <c r="B744" s="50" t="n">
        <v>46</v>
      </c>
      <c r="C744" s="7" t="n">
        <v>0</v>
      </c>
      <c r="D744" s="7" t="n">
        <v>30.2999992370605</v>
      </c>
      <c r="E744" s="7" t="n">
        <v>-7.32999992370605</v>
      </c>
      <c r="F744" s="7" t="n">
        <v>-46.3300018310547</v>
      </c>
      <c r="G744" s="7" t="n">
        <v>-152.600006103516</v>
      </c>
    </row>
    <row r="745" spans="1:8">
      <c r="A745" t="s">
        <v>4</v>
      </c>
      <c r="B745" s="4" t="s">
        <v>5</v>
      </c>
      <c r="C745" s="4" t="s">
        <v>10</v>
      </c>
      <c r="D745" s="4" t="s">
        <v>29</v>
      </c>
      <c r="E745" s="4" t="s">
        <v>29</v>
      </c>
      <c r="F745" s="4" t="s">
        <v>29</v>
      </c>
      <c r="G745" s="4" t="s">
        <v>29</v>
      </c>
    </row>
    <row r="746" spans="1:8">
      <c r="A746" t="n">
        <v>7408</v>
      </c>
      <c r="B746" s="50" t="n">
        <v>46</v>
      </c>
      <c r="C746" s="7" t="n">
        <v>7032</v>
      </c>
      <c r="D746" s="7" t="n">
        <v>29.9200000762939</v>
      </c>
      <c r="E746" s="7" t="n">
        <v>-7.32999992370605</v>
      </c>
      <c r="F746" s="7" t="n">
        <v>-45.5699996948242</v>
      </c>
      <c r="G746" s="7" t="n">
        <v>249.5</v>
      </c>
    </row>
    <row r="747" spans="1:8">
      <c r="A747" t="s">
        <v>4</v>
      </c>
      <c r="B747" s="4" t="s">
        <v>5</v>
      </c>
      <c r="C747" s="4" t="s">
        <v>13</v>
      </c>
      <c r="D747" s="4" t="s">
        <v>13</v>
      </c>
      <c r="E747" s="4" t="s">
        <v>29</v>
      </c>
      <c r="F747" s="4" t="s">
        <v>29</v>
      </c>
      <c r="G747" s="4" t="s">
        <v>29</v>
      </c>
      <c r="H747" s="4" t="s">
        <v>10</v>
      </c>
    </row>
    <row r="748" spans="1:8">
      <c r="A748" t="n">
        <v>7427</v>
      </c>
      <c r="B748" s="53" t="n">
        <v>45</v>
      </c>
      <c r="C748" s="7" t="n">
        <v>2</v>
      </c>
      <c r="D748" s="7" t="n">
        <v>3</v>
      </c>
      <c r="E748" s="7" t="n">
        <v>30.1200008392334</v>
      </c>
      <c r="F748" s="7" t="n">
        <v>-6.32000017166138</v>
      </c>
      <c r="G748" s="7" t="n">
        <v>-45.9000015258789</v>
      </c>
      <c r="H748" s="7" t="n">
        <v>0</v>
      </c>
    </row>
    <row r="749" spans="1:8">
      <c r="A749" t="s">
        <v>4</v>
      </c>
      <c r="B749" s="4" t="s">
        <v>5</v>
      </c>
      <c r="C749" s="4" t="s">
        <v>13</v>
      </c>
      <c r="D749" s="4" t="s">
        <v>13</v>
      </c>
      <c r="E749" s="4" t="s">
        <v>29</v>
      </c>
      <c r="F749" s="4" t="s">
        <v>29</v>
      </c>
      <c r="G749" s="4" t="s">
        <v>29</v>
      </c>
      <c r="H749" s="4" t="s">
        <v>10</v>
      </c>
      <c r="I749" s="4" t="s">
        <v>13</v>
      </c>
    </row>
    <row r="750" spans="1:8">
      <c r="A750" t="n">
        <v>7444</v>
      </c>
      <c r="B750" s="53" t="n">
        <v>45</v>
      </c>
      <c r="C750" s="7" t="n">
        <v>4</v>
      </c>
      <c r="D750" s="7" t="n">
        <v>3</v>
      </c>
      <c r="E750" s="7" t="n">
        <v>342.970001220703</v>
      </c>
      <c r="F750" s="7" t="n">
        <v>212.839996337891</v>
      </c>
      <c r="G750" s="7" t="n">
        <v>0</v>
      </c>
      <c r="H750" s="7" t="n">
        <v>0</v>
      </c>
      <c r="I750" s="7" t="n">
        <v>0</v>
      </c>
    </row>
    <row r="751" spans="1:8">
      <c r="A751" t="s">
        <v>4</v>
      </c>
      <c r="B751" s="4" t="s">
        <v>5</v>
      </c>
      <c r="C751" s="4" t="s">
        <v>13</v>
      </c>
      <c r="D751" s="4" t="s">
        <v>13</v>
      </c>
      <c r="E751" s="4" t="s">
        <v>29</v>
      </c>
      <c r="F751" s="4" t="s">
        <v>10</v>
      </c>
    </row>
    <row r="752" spans="1:8">
      <c r="A752" t="n">
        <v>7462</v>
      </c>
      <c r="B752" s="53" t="n">
        <v>45</v>
      </c>
      <c r="C752" s="7" t="n">
        <v>5</v>
      </c>
      <c r="D752" s="7" t="n">
        <v>3</v>
      </c>
      <c r="E752" s="7" t="n">
        <v>2.90000009536743</v>
      </c>
      <c r="F752" s="7" t="n">
        <v>0</v>
      </c>
    </row>
    <row r="753" spans="1:9">
      <c r="A753" t="s">
        <v>4</v>
      </c>
      <c r="B753" s="4" t="s">
        <v>5</v>
      </c>
      <c r="C753" s="4" t="s">
        <v>13</v>
      </c>
      <c r="D753" s="4" t="s">
        <v>13</v>
      </c>
      <c r="E753" s="4" t="s">
        <v>29</v>
      </c>
      <c r="F753" s="4" t="s">
        <v>10</v>
      </c>
    </row>
    <row r="754" spans="1:9">
      <c r="A754" t="n">
        <v>7471</v>
      </c>
      <c r="B754" s="53" t="n">
        <v>45</v>
      </c>
      <c r="C754" s="7" t="n">
        <v>11</v>
      </c>
      <c r="D754" s="7" t="n">
        <v>3</v>
      </c>
      <c r="E754" s="7" t="n">
        <v>39.4000015258789</v>
      </c>
      <c r="F754" s="7" t="n">
        <v>0</v>
      </c>
    </row>
    <row r="755" spans="1:9">
      <c r="A755" t="s">
        <v>4</v>
      </c>
      <c r="B755" s="4" t="s">
        <v>5</v>
      </c>
      <c r="C755" s="4" t="s">
        <v>13</v>
      </c>
      <c r="D755" s="4" t="s">
        <v>13</v>
      </c>
      <c r="E755" s="4" t="s">
        <v>29</v>
      </c>
      <c r="F755" s="4" t="s">
        <v>29</v>
      </c>
      <c r="G755" s="4" t="s">
        <v>29</v>
      </c>
      <c r="H755" s="4" t="s">
        <v>10</v>
      </c>
    </row>
    <row r="756" spans="1:9">
      <c r="A756" t="n">
        <v>7480</v>
      </c>
      <c r="B756" s="53" t="n">
        <v>45</v>
      </c>
      <c r="C756" s="7" t="n">
        <v>2</v>
      </c>
      <c r="D756" s="7" t="n">
        <v>3</v>
      </c>
      <c r="E756" s="7" t="n">
        <v>29.9899997711182</v>
      </c>
      <c r="F756" s="7" t="n">
        <v>-6.38000011444092</v>
      </c>
      <c r="G756" s="7" t="n">
        <v>-46.0299987792969</v>
      </c>
      <c r="H756" s="7" t="n">
        <v>8000</v>
      </c>
    </row>
    <row r="757" spans="1:9">
      <c r="A757" t="s">
        <v>4</v>
      </c>
      <c r="B757" s="4" t="s">
        <v>5</v>
      </c>
      <c r="C757" s="4" t="s">
        <v>13</v>
      </c>
      <c r="D757" s="4" t="s">
        <v>13</v>
      </c>
      <c r="E757" s="4" t="s">
        <v>29</v>
      </c>
      <c r="F757" s="4" t="s">
        <v>29</v>
      </c>
      <c r="G757" s="4" t="s">
        <v>29</v>
      </c>
      <c r="H757" s="4" t="s">
        <v>10</v>
      </c>
      <c r="I757" s="4" t="s">
        <v>13</v>
      </c>
    </row>
    <row r="758" spans="1:9">
      <c r="A758" t="n">
        <v>7497</v>
      </c>
      <c r="B758" s="53" t="n">
        <v>45</v>
      </c>
      <c r="C758" s="7" t="n">
        <v>4</v>
      </c>
      <c r="D758" s="7" t="n">
        <v>3</v>
      </c>
      <c r="E758" s="7" t="n">
        <v>342.970001220703</v>
      </c>
      <c r="F758" s="7" t="n">
        <v>281.619995117188</v>
      </c>
      <c r="G758" s="7" t="n">
        <v>0</v>
      </c>
      <c r="H758" s="7" t="n">
        <v>8000</v>
      </c>
      <c r="I758" s="7" t="n">
        <v>1</v>
      </c>
    </row>
    <row r="759" spans="1:9">
      <c r="A759" t="s">
        <v>4</v>
      </c>
      <c r="B759" s="4" t="s">
        <v>5</v>
      </c>
      <c r="C759" s="4" t="s">
        <v>10</v>
      </c>
      <c r="D759" s="4" t="s">
        <v>13</v>
      </c>
      <c r="E759" s="4" t="s">
        <v>6</v>
      </c>
      <c r="F759" s="4" t="s">
        <v>29</v>
      </c>
      <c r="G759" s="4" t="s">
        <v>29</v>
      </c>
      <c r="H759" s="4" t="s">
        <v>29</v>
      </c>
    </row>
    <row r="760" spans="1:9">
      <c r="A760" t="n">
        <v>7515</v>
      </c>
      <c r="B760" s="61" t="n">
        <v>48</v>
      </c>
      <c r="C760" s="7" t="n">
        <v>0</v>
      </c>
      <c r="D760" s="7" t="n">
        <v>0</v>
      </c>
      <c r="E760" s="7" t="s">
        <v>87</v>
      </c>
      <c r="F760" s="7" t="n">
        <v>0</v>
      </c>
      <c r="G760" s="7" t="n">
        <v>1</v>
      </c>
      <c r="H760" s="7" t="n">
        <v>1.40129846432482e-45</v>
      </c>
    </row>
    <row r="761" spans="1:9">
      <c r="A761" t="s">
        <v>4</v>
      </c>
      <c r="B761" s="4" t="s">
        <v>5</v>
      </c>
      <c r="C761" s="4" t="s">
        <v>13</v>
      </c>
      <c r="D761" s="4" t="s">
        <v>10</v>
      </c>
    </row>
    <row r="762" spans="1:9">
      <c r="A762" t="n">
        <v>7544</v>
      </c>
      <c r="B762" s="34" t="n">
        <v>58</v>
      </c>
      <c r="C762" s="7" t="n">
        <v>255</v>
      </c>
      <c r="D762" s="7" t="n">
        <v>0</v>
      </c>
    </row>
    <row r="763" spans="1:9">
      <c r="A763" t="s">
        <v>4</v>
      </c>
      <c r="B763" s="4" t="s">
        <v>5</v>
      </c>
      <c r="C763" s="4" t="s">
        <v>10</v>
      </c>
      <c r="D763" s="4" t="s">
        <v>13</v>
      </c>
      <c r="E763" s="4" t="s">
        <v>13</v>
      </c>
      <c r="F763" s="4" t="s">
        <v>6</v>
      </c>
    </row>
    <row r="764" spans="1:9">
      <c r="A764" t="n">
        <v>7548</v>
      </c>
      <c r="B764" s="24" t="n">
        <v>20</v>
      </c>
      <c r="C764" s="7" t="n">
        <v>1660</v>
      </c>
      <c r="D764" s="7" t="n">
        <v>2</v>
      </c>
      <c r="E764" s="7" t="n">
        <v>11</v>
      </c>
      <c r="F764" s="7" t="s">
        <v>120</v>
      </c>
    </row>
    <row r="765" spans="1:9">
      <c r="A765" t="s">
        <v>4</v>
      </c>
      <c r="B765" s="4" t="s">
        <v>5</v>
      </c>
      <c r="C765" s="4" t="s">
        <v>10</v>
      </c>
    </row>
    <row r="766" spans="1:9">
      <c r="A766" t="n">
        <v>7571</v>
      </c>
      <c r="B766" s="38" t="n">
        <v>16</v>
      </c>
      <c r="C766" s="7" t="n">
        <v>1000</v>
      </c>
    </row>
    <row r="767" spans="1:9">
      <c r="A767" t="s">
        <v>4</v>
      </c>
      <c r="B767" s="4" t="s">
        <v>5</v>
      </c>
      <c r="C767" s="4" t="s">
        <v>13</v>
      </c>
      <c r="D767" s="4" t="s">
        <v>13</v>
      </c>
      <c r="E767" s="4" t="s">
        <v>13</v>
      </c>
      <c r="F767" s="4" t="s">
        <v>13</v>
      </c>
    </row>
    <row r="768" spans="1:9">
      <c r="A768" t="n">
        <v>7574</v>
      </c>
      <c r="B768" s="8" t="n">
        <v>14</v>
      </c>
      <c r="C768" s="7" t="n">
        <v>0</v>
      </c>
      <c r="D768" s="7" t="n">
        <v>1</v>
      </c>
      <c r="E768" s="7" t="n">
        <v>0</v>
      </c>
      <c r="F768" s="7" t="n">
        <v>0</v>
      </c>
    </row>
    <row r="769" spans="1:9">
      <c r="A769" t="s">
        <v>4</v>
      </c>
      <c r="B769" s="4" t="s">
        <v>5</v>
      </c>
      <c r="C769" s="4" t="s">
        <v>13</v>
      </c>
      <c r="D769" s="4" t="s">
        <v>10</v>
      </c>
      <c r="E769" s="4" t="s">
        <v>6</v>
      </c>
    </row>
    <row r="770" spans="1:9">
      <c r="A770" t="n">
        <v>7579</v>
      </c>
      <c r="B770" s="56" t="n">
        <v>51</v>
      </c>
      <c r="C770" s="7" t="n">
        <v>4</v>
      </c>
      <c r="D770" s="7" t="n">
        <v>0</v>
      </c>
      <c r="E770" s="7" t="s">
        <v>121</v>
      </c>
    </row>
    <row r="771" spans="1:9">
      <c r="A771" t="s">
        <v>4</v>
      </c>
      <c r="B771" s="4" t="s">
        <v>5</v>
      </c>
      <c r="C771" s="4" t="s">
        <v>10</v>
      </c>
    </row>
    <row r="772" spans="1:9">
      <c r="A772" t="n">
        <v>7592</v>
      </c>
      <c r="B772" s="38" t="n">
        <v>16</v>
      </c>
      <c r="C772" s="7" t="n">
        <v>0</v>
      </c>
    </row>
    <row r="773" spans="1:9">
      <c r="A773" t="s">
        <v>4</v>
      </c>
      <c r="B773" s="4" t="s">
        <v>5</v>
      </c>
      <c r="C773" s="4" t="s">
        <v>10</v>
      </c>
      <c r="D773" s="4" t="s">
        <v>13</v>
      </c>
      <c r="E773" s="4" t="s">
        <v>9</v>
      </c>
      <c r="F773" s="4" t="s">
        <v>52</v>
      </c>
      <c r="G773" s="4" t="s">
        <v>13</v>
      </c>
      <c r="H773" s="4" t="s">
        <v>13</v>
      </c>
      <c r="I773" s="4" t="s">
        <v>13</v>
      </c>
    </row>
    <row r="774" spans="1:9">
      <c r="A774" t="n">
        <v>7595</v>
      </c>
      <c r="B774" s="57" t="n">
        <v>26</v>
      </c>
      <c r="C774" s="7" t="n">
        <v>0</v>
      </c>
      <c r="D774" s="7" t="n">
        <v>17</v>
      </c>
      <c r="E774" s="7" t="n">
        <v>52376</v>
      </c>
      <c r="F774" s="7" t="s">
        <v>122</v>
      </c>
      <c r="G774" s="7" t="n">
        <v>8</v>
      </c>
      <c r="H774" s="7" t="n">
        <v>2</v>
      </c>
      <c r="I774" s="7" t="n">
        <v>0</v>
      </c>
    </row>
    <row r="775" spans="1:9">
      <c r="A775" t="s">
        <v>4</v>
      </c>
      <c r="B775" s="4" t="s">
        <v>5</v>
      </c>
      <c r="C775" s="4" t="s">
        <v>10</v>
      </c>
    </row>
    <row r="776" spans="1:9">
      <c r="A776" t="n">
        <v>7642</v>
      </c>
      <c r="B776" s="38" t="n">
        <v>16</v>
      </c>
      <c r="C776" s="7" t="n">
        <v>3000</v>
      </c>
    </row>
    <row r="777" spans="1:9">
      <c r="A777" t="s">
        <v>4</v>
      </c>
      <c r="B777" s="4" t="s">
        <v>5</v>
      </c>
      <c r="C777" s="4" t="s">
        <v>10</v>
      </c>
      <c r="D777" s="4" t="s">
        <v>13</v>
      </c>
    </row>
    <row r="778" spans="1:9">
      <c r="A778" t="n">
        <v>7645</v>
      </c>
      <c r="B778" s="58" t="n">
        <v>89</v>
      </c>
      <c r="C778" s="7" t="n">
        <v>0</v>
      </c>
      <c r="D778" s="7" t="n">
        <v>0</v>
      </c>
    </row>
    <row r="779" spans="1:9">
      <c r="A779" t="s">
        <v>4</v>
      </c>
      <c r="B779" s="4" t="s">
        <v>5</v>
      </c>
      <c r="C779" s="4" t="s">
        <v>10</v>
      </c>
    </row>
    <row r="780" spans="1:9">
      <c r="A780" t="n">
        <v>7649</v>
      </c>
      <c r="B780" s="38" t="n">
        <v>16</v>
      </c>
      <c r="C780" s="7" t="n">
        <v>300</v>
      </c>
    </row>
    <row r="781" spans="1:9">
      <c r="A781" t="s">
        <v>4</v>
      </c>
      <c r="B781" s="4" t="s">
        <v>5</v>
      </c>
      <c r="C781" s="4" t="s">
        <v>13</v>
      </c>
      <c r="D781" s="4" t="s">
        <v>10</v>
      </c>
      <c r="E781" s="4" t="s">
        <v>6</v>
      </c>
    </row>
    <row r="782" spans="1:9">
      <c r="A782" t="n">
        <v>7652</v>
      </c>
      <c r="B782" s="56" t="n">
        <v>51</v>
      </c>
      <c r="C782" s="7" t="n">
        <v>4</v>
      </c>
      <c r="D782" s="7" t="n">
        <v>7032</v>
      </c>
      <c r="E782" s="7" t="s">
        <v>121</v>
      </c>
    </row>
    <row r="783" spans="1:9">
      <c r="A783" t="s">
        <v>4</v>
      </c>
      <c r="B783" s="4" t="s">
        <v>5</v>
      </c>
      <c r="C783" s="4" t="s">
        <v>10</v>
      </c>
    </row>
    <row r="784" spans="1:9">
      <c r="A784" t="n">
        <v>7665</v>
      </c>
      <c r="B784" s="38" t="n">
        <v>16</v>
      </c>
      <c r="C784" s="7" t="n">
        <v>0</v>
      </c>
    </row>
    <row r="785" spans="1:9">
      <c r="A785" t="s">
        <v>4</v>
      </c>
      <c r="B785" s="4" t="s">
        <v>5</v>
      </c>
      <c r="C785" s="4" t="s">
        <v>10</v>
      </c>
      <c r="D785" s="4" t="s">
        <v>13</v>
      </c>
      <c r="E785" s="4" t="s">
        <v>9</v>
      </c>
      <c r="F785" s="4" t="s">
        <v>52</v>
      </c>
      <c r="G785" s="4" t="s">
        <v>13</v>
      </c>
      <c r="H785" s="4" t="s">
        <v>13</v>
      </c>
    </row>
    <row r="786" spans="1:9">
      <c r="A786" t="n">
        <v>7668</v>
      </c>
      <c r="B786" s="57" t="n">
        <v>26</v>
      </c>
      <c r="C786" s="7" t="n">
        <v>7032</v>
      </c>
      <c r="D786" s="7" t="n">
        <v>17</v>
      </c>
      <c r="E786" s="7" t="n">
        <v>18355</v>
      </c>
      <c r="F786" s="7" t="s">
        <v>123</v>
      </c>
      <c r="G786" s="7" t="n">
        <v>2</v>
      </c>
      <c r="H786" s="7" t="n">
        <v>0</v>
      </c>
    </row>
    <row r="787" spans="1:9">
      <c r="A787" t="s">
        <v>4</v>
      </c>
      <c r="B787" s="4" t="s">
        <v>5</v>
      </c>
    </row>
    <row r="788" spans="1:9">
      <c r="A788" t="n">
        <v>7699</v>
      </c>
      <c r="B788" s="30" t="n">
        <v>28</v>
      </c>
    </row>
    <row r="789" spans="1:9">
      <c r="A789" t="s">
        <v>4</v>
      </c>
      <c r="B789" s="4" t="s">
        <v>5</v>
      </c>
      <c r="C789" s="4" t="s">
        <v>10</v>
      </c>
      <c r="D789" s="4" t="s">
        <v>13</v>
      </c>
    </row>
    <row r="790" spans="1:9">
      <c r="A790" t="n">
        <v>7700</v>
      </c>
      <c r="B790" s="58" t="n">
        <v>89</v>
      </c>
      <c r="C790" s="7" t="n">
        <v>65533</v>
      </c>
      <c r="D790" s="7" t="n">
        <v>1</v>
      </c>
    </row>
    <row r="791" spans="1:9">
      <c r="A791" t="s">
        <v>4</v>
      </c>
      <c r="B791" s="4" t="s">
        <v>5</v>
      </c>
      <c r="C791" s="4" t="s">
        <v>13</v>
      </c>
      <c r="D791" s="4" t="s">
        <v>13</v>
      </c>
    </row>
    <row r="792" spans="1:9">
      <c r="A792" t="n">
        <v>7704</v>
      </c>
      <c r="B792" s="13" t="n">
        <v>49</v>
      </c>
      <c r="C792" s="7" t="n">
        <v>2</v>
      </c>
      <c r="D792" s="7" t="n">
        <v>0</v>
      </c>
    </row>
    <row r="793" spans="1:9">
      <c r="A793" t="s">
        <v>4</v>
      </c>
      <c r="B793" s="4" t="s">
        <v>5</v>
      </c>
      <c r="C793" s="4" t="s">
        <v>13</v>
      </c>
      <c r="D793" s="4" t="s">
        <v>10</v>
      </c>
      <c r="E793" s="4" t="s">
        <v>9</v>
      </c>
      <c r="F793" s="4" t="s">
        <v>10</v>
      </c>
      <c r="G793" s="4" t="s">
        <v>9</v>
      </c>
      <c r="H793" s="4" t="s">
        <v>13</v>
      </c>
    </row>
    <row r="794" spans="1:9">
      <c r="A794" t="n">
        <v>7707</v>
      </c>
      <c r="B794" s="13" t="n">
        <v>49</v>
      </c>
      <c r="C794" s="7" t="n">
        <v>0</v>
      </c>
      <c r="D794" s="7" t="n">
        <v>425</v>
      </c>
      <c r="E794" s="7" t="n">
        <v>1065353216</v>
      </c>
      <c r="F794" s="7" t="n">
        <v>0</v>
      </c>
      <c r="G794" s="7" t="n">
        <v>0</v>
      </c>
      <c r="H794" s="7" t="n">
        <v>0</v>
      </c>
    </row>
    <row r="795" spans="1:9">
      <c r="A795" t="s">
        <v>4</v>
      </c>
      <c r="B795" s="4" t="s">
        <v>5</v>
      </c>
      <c r="C795" s="4" t="s">
        <v>13</v>
      </c>
      <c r="D795" s="4" t="s">
        <v>10</v>
      </c>
      <c r="E795" s="4" t="s">
        <v>29</v>
      </c>
      <c r="F795" s="4" t="s">
        <v>10</v>
      </c>
      <c r="G795" s="4" t="s">
        <v>9</v>
      </c>
      <c r="H795" s="4" t="s">
        <v>9</v>
      </c>
      <c r="I795" s="4" t="s">
        <v>10</v>
      </c>
      <c r="J795" s="4" t="s">
        <v>10</v>
      </c>
      <c r="K795" s="4" t="s">
        <v>9</v>
      </c>
      <c r="L795" s="4" t="s">
        <v>9</v>
      </c>
      <c r="M795" s="4" t="s">
        <v>9</v>
      </c>
      <c r="N795" s="4" t="s">
        <v>9</v>
      </c>
      <c r="O795" s="4" t="s">
        <v>6</v>
      </c>
    </row>
    <row r="796" spans="1:9">
      <c r="A796" t="n">
        <v>7722</v>
      </c>
      <c r="B796" s="16" t="n">
        <v>50</v>
      </c>
      <c r="C796" s="7" t="n">
        <v>0</v>
      </c>
      <c r="D796" s="7" t="n">
        <v>2134</v>
      </c>
      <c r="E796" s="7" t="n">
        <v>0.699999988079071</v>
      </c>
      <c r="F796" s="7" t="n">
        <v>0</v>
      </c>
      <c r="G796" s="7" t="n">
        <v>0</v>
      </c>
      <c r="H796" s="7" t="n">
        <v>0</v>
      </c>
      <c r="I796" s="7" t="n">
        <v>0</v>
      </c>
      <c r="J796" s="7" t="n">
        <v>65533</v>
      </c>
      <c r="K796" s="7" t="n">
        <v>0</v>
      </c>
      <c r="L796" s="7" t="n">
        <v>0</v>
      </c>
      <c r="M796" s="7" t="n">
        <v>0</v>
      </c>
      <c r="N796" s="7" t="n">
        <v>0</v>
      </c>
      <c r="O796" s="7" t="s">
        <v>12</v>
      </c>
    </row>
    <row r="797" spans="1:9">
      <c r="A797" t="s">
        <v>4</v>
      </c>
      <c r="B797" s="4" t="s">
        <v>5</v>
      </c>
      <c r="C797" s="4" t="s">
        <v>13</v>
      </c>
      <c r="D797" s="4" t="s">
        <v>10</v>
      </c>
      <c r="E797" s="4" t="s">
        <v>29</v>
      </c>
    </row>
    <row r="798" spans="1:9">
      <c r="A798" t="n">
        <v>7761</v>
      </c>
      <c r="B798" s="34" t="n">
        <v>58</v>
      </c>
      <c r="C798" s="7" t="n">
        <v>101</v>
      </c>
      <c r="D798" s="7" t="n">
        <v>500</v>
      </c>
      <c r="E798" s="7" t="n">
        <v>1</v>
      </c>
    </row>
    <row r="799" spans="1:9">
      <c r="A799" t="s">
        <v>4</v>
      </c>
      <c r="B799" s="4" t="s">
        <v>5</v>
      </c>
      <c r="C799" s="4" t="s">
        <v>13</v>
      </c>
      <c r="D799" s="4" t="s">
        <v>10</v>
      </c>
    </row>
    <row r="800" spans="1:9">
      <c r="A800" t="n">
        <v>7769</v>
      </c>
      <c r="B800" s="34" t="n">
        <v>58</v>
      </c>
      <c r="C800" s="7" t="n">
        <v>254</v>
      </c>
      <c r="D800" s="7" t="n">
        <v>0</v>
      </c>
    </row>
    <row r="801" spans="1:15">
      <c r="A801" t="s">
        <v>4</v>
      </c>
      <c r="B801" s="4" t="s">
        <v>5</v>
      </c>
      <c r="C801" s="4" t="s">
        <v>10</v>
      </c>
      <c r="D801" s="4" t="s">
        <v>9</v>
      </c>
    </row>
    <row r="802" spans="1:15">
      <c r="A802" t="n">
        <v>7773</v>
      </c>
      <c r="B802" s="52" t="n">
        <v>43</v>
      </c>
      <c r="C802" s="7" t="n">
        <v>1660</v>
      </c>
      <c r="D802" s="7" t="n">
        <v>256</v>
      </c>
    </row>
    <row r="803" spans="1:15">
      <c r="A803" t="s">
        <v>4</v>
      </c>
      <c r="B803" s="4" t="s">
        <v>5</v>
      </c>
      <c r="C803" s="4" t="s">
        <v>13</v>
      </c>
      <c r="D803" s="4" t="s">
        <v>13</v>
      </c>
      <c r="E803" s="4" t="s">
        <v>29</v>
      </c>
      <c r="F803" s="4" t="s">
        <v>29</v>
      </c>
      <c r="G803" s="4" t="s">
        <v>29</v>
      </c>
      <c r="H803" s="4" t="s">
        <v>10</v>
      </c>
    </row>
    <row r="804" spans="1:15">
      <c r="A804" t="n">
        <v>7780</v>
      </c>
      <c r="B804" s="53" t="n">
        <v>45</v>
      </c>
      <c r="C804" s="7" t="n">
        <v>2</v>
      </c>
      <c r="D804" s="7" t="n">
        <v>3</v>
      </c>
      <c r="E804" s="7" t="n">
        <v>19.8400001525879</v>
      </c>
      <c r="F804" s="7" t="n">
        <v>4.40999984741211</v>
      </c>
      <c r="G804" s="7" t="n">
        <v>-28.25</v>
      </c>
      <c r="H804" s="7" t="n">
        <v>0</v>
      </c>
    </row>
    <row r="805" spans="1:15">
      <c r="A805" t="s">
        <v>4</v>
      </c>
      <c r="B805" s="4" t="s">
        <v>5</v>
      </c>
      <c r="C805" s="4" t="s">
        <v>13</v>
      </c>
      <c r="D805" s="4" t="s">
        <v>13</v>
      </c>
      <c r="E805" s="4" t="s">
        <v>29</v>
      </c>
      <c r="F805" s="4" t="s">
        <v>29</v>
      </c>
      <c r="G805" s="4" t="s">
        <v>29</v>
      </c>
      <c r="H805" s="4" t="s">
        <v>10</v>
      </c>
      <c r="I805" s="4" t="s">
        <v>13</v>
      </c>
    </row>
    <row r="806" spans="1:15">
      <c r="A806" t="n">
        <v>7797</v>
      </c>
      <c r="B806" s="53" t="n">
        <v>45</v>
      </c>
      <c r="C806" s="7" t="n">
        <v>4</v>
      </c>
      <c r="D806" s="7" t="n">
        <v>3</v>
      </c>
      <c r="E806" s="7" t="n">
        <v>345.730010986328</v>
      </c>
      <c r="F806" s="7" t="n">
        <v>106.73999786377</v>
      </c>
      <c r="G806" s="7" t="n">
        <v>0</v>
      </c>
      <c r="H806" s="7" t="n">
        <v>0</v>
      </c>
      <c r="I806" s="7" t="n">
        <v>0</v>
      </c>
    </row>
    <row r="807" spans="1:15">
      <c r="A807" t="s">
        <v>4</v>
      </c>
      <c r="B807" s="4" t="s">
        <v>5</v>
      </c>
      <c r="C807" s="4" t="s">
        <v>13</v>
      </c>
      <c r="D807" s="4" t="s">
        <v>13</v>
      </c>
      <c r="E807" s="4" t="s">
        <v>29</v>
      </c>
      <c r="F807" s="4" t="s">
        <v>10</v>
      </c>
    </row>
    <row r="808" spans="1:15">
      <c r="A808" t="n">
        <v>7815</v>
      </c>
      <c r="B808" s="53" t="n">
        <v>45</v>
      </c>
      <c r="C808" s="7" t="n">
        <v>5</v>
      </c>
      <c r="D808" s="7" t="n">
        <v>3</v>
      </c>
      <c r="E808" s="7" t="n">
        <v>32.0999984741211</v>
      </c>
      <c r="F808" s="7" t="n">
        <v>0</v>
      </c>
    </row>
    <row r="809" spans="1:15">
      <c r="A809" t="s">
        <v>4</v>
      </c>
      <c r="B809" s="4" t="s">
        <v>5</v>
      </c>
      <c r="C809" s="4" t="s">
        <v>13</v>
      </c>
      <c r="D809" s="4" t="s">
        <v>13</v>
      </c>
      <c r="E809" s="4" t="s">
        <v>29</v>
      </c>
      <c r="F809" s="4" t="s">
        <v>10</v>
      </c>
    </row>
    <row r="810" spans="1:15">
      <c r="A810" t="n">
        <v>7824</v>
      </c>
      <c r="B810" s="53" t="n">
        <v>45</v>
      </c>
      <c r="C810" s="7" t="n">
        <v>11</v>
      </c>
      <c r="D810" s="7" t="n">
        <v>3</v>
      </c>
      <c r="E810" s="7" t="n">
        <v>40</v>
      </c>
      <c r="F810" s="7" t="n">
        <v>0</v>
      </c>
    </row>
    <row r="811" spans="1:15">
      <c r="A811" t="s">
        <v>4</v>
      </c>
      <c r="B811" s="4" t="s">
        <v>5</v>
      </c>
      <c r="C811" s="4" t="s">
        <v>13</v>
      </c>
      <c r="D811" s="4" t="s">
        <v>13</v>
      </c>
      <c r="E811" s="4" t="s">
        <v>29</v>
      </c>
      <c r="F811" s="4" t="s">
        <v>29</v>
      </c>
      <c r="G811" s="4" t="s">
        <v>29</v>
      </c>
      <c r="H811" s="4" t="s">
        <v>10</v>
      </c>
    </row>
    <row r="812" spans="1:15">
      <c r="A812" t="n">
        <v>7833</v>
      </c>
      <c r="B812" s="53" t="n">
        <v>45</v>
      </c>
      <c r="C812" s="7" t="n">
        <v>2</v>
      </c>
      <c r="D812" s="7" t="n">
        <v>3</v>
      </c>
      <c r="E812" s="7" t="n">
        <v>8.1899995803833</v>
      </c>
      <c r="F812" s="7" t="n">
        <v>27.6200008392334</v>
      </c>
      <c r="G812" s="7" t="n">
        <v>-22.7099990844727</v>
      </c>
      <c r="H812" s="7" t="n">
        <v>8000</v>
      </c>
    </row>
    <row r="813" spans="1:15">
      <c r="A813" t="s">
        <v>4</v>
      </c>
      <c r="B813" s="4" t="s">
        <v>5</v>
      </c>
      <c r="C813" s="4" t="s">
        <v>13</v>
      </c>
      <c r="D813" s="4" t="s">
        <v>13</v>
      </c>
      <c r="E813" s="4" t="s">
        <v>29</v>
      </c>
      <c r="F813" s="4" t="s">
        <v>29</v>
      </c>
      <c r="G813" s="4" t="s">
        <v>29</v>
      </c>
      <c r="H813" s="4" t="s">
        <v>10</v>
      </c>
      <c r="I813" s="4" t="s">
        <v>13</v>
      </c>
    </row>
    <row r="814" spans="1:15">
      <c r="A814" t="n">
        <v>7850</v>
      </c>
      <c r="B814" s="53" t="n">
        <v>45</v>
      </c>
      <c r="C814" s="7" t="n">
        <v>4</v>
      </c>
      <c r="D814" s="7" t="n">
        <v>3</v>
      </c>
      <c r="E814" s="7" t="n">
        <v>349.630004882813</v>
      </c>
      <c r="F814" s="7" t="n">
        <v>107.949996948242</v>
      </c>
      <c r="G814" s="7" t="n">
        <v>0</v>
      </c>
      <c r="H814" s="7" t="n">
        <v>8000</v>
      </c>
      <c r="I814" s="7" t="n">
        <v>1</v>
      </c>
    </row>
    <row r="815" spans="1:15">
      <c r="A815" t="s">
        <v>4</v>
      </c>
      <c r="B815" s="4" t="s">
        <v>5</v>
      </c>
      <c r="C815" s="4" t="s">
        <v>13</v>
      </c>
      <c r="D815" s="4" t="s">
        <v>13</v>
      </c>
      <c r="E815" s="4" t="s">
        <v>29</v>
      </c>
      <c r="F815" s="4" t="s">
        <v>10</v>
      </c>
    </row>
    <row r="816" spans="1:15">
      <c r="A816" t="n">
        <v>7868</v>
      </c>
      <c r="B816" s="53" t="n">
        <v>45</v>
      </c>
      <c r="C816" s="7" t="n">
        <v>5</v>
      </c>
      <c r="D816" s="7" t="n">
        <v>3</v>
      </c>
      <c r="E816" s="7" t="n">
        <v>18.2000007629395</v>
      </c>
      <c r="F816" s="7" t="n">
        <v>8000</v>
      </c>
    </row>
    <row r="817" spans="1:9">
      <c r="A817" t="s">
        <v>4</v>
      </c>
      <c r="B817" s="4" t="s">
        <v>5</v>
      </c>
      <c r="C817" s="4" t="s">
        <v>10</v>
      </c>
      <c r="D817" s="4" t="s">
        <v>29</v>
      </c>
      <c r="E817" s="4" t="s">
        <v>29</v>
      </c>
      <c r="F817" s="4" t="s">
        <v>29</v>
      </c>
      <c r="G817" s="4" t="s">
        <v>29</v>
      </c>
    </row>
    <row r="818" spans="1:9">
      <c r="A818" t="n">
        <v>7877</v>
      </c>
      <c r="B818" s="50" t="n">
        <v>46</v>
      </c>
      <c r="C818" s="7" t="n">
        <v>1660</v>
      </c>
      <c r="D818" s="7" t="n">
        <v>-18.4300003051758</v>
      </c>
      <c r="E818" s="7" t="n">
        <v>27.4300003051758</v>
      </c>
      <c r="F818" s="7" t="n">
        <v>-13.4899997711182</v>
      </c>
      <c r="G818" s="7" t="n">
        <v>109.900001525879</v>
      </c>
    </row>
    <row r="819" spans="1:9">
      <c r="A819" t="s">
        <v>4</v>
      </c>
      <c r="B819" s="4" t="s">
        <v>5</v>
      </c>
      <c r="C819" s="4" t="s">
        <v>13</v>
      </c>
      <c r="D819" s="4" t="s">
        <v>10</v>
      </c>
    </row>
    <row r="820" spans="1:9">
      <c r="A820" t="n">
        <v>7896</v>
      </c>
      <c r="B820" s="34" t="n">
        <v>58</v>
      </c>
      <c r="C820" s="7" t="n">
        <v>255</v>
      </c>
      <c r="D820" s="7" t="n">
        <v>0</v>
      </c>
    </row>
    <row r="821" spans="1:9">
      <c r="A821" t="s">
        <v>4</v>
      </c>
      <c r="B821" s="4" t="s">
        <v>5</v>
      </c>
      <c r="C821" s="4" t="s">
        <v>10</v>
      </c>
    </row>
    <row r="822" spans="1:9">
      <c r="A822" t="n">
        <v>7900</v>
      </c>
      <c r="B822" s="38" t="n">
        <v>16</v>
      </c>
      <c r="C822" s="7" t="n">
        <v>3000</v>
      </c>
    </row>
    <row r="823" spans="1:9">
      <c r="A823" t="s">
        <v>4</v>
      </c>
      <c r="B823" s="4" t="s">
        <v>5</v>
      </c>
      <c r="C823" s="4" t="s">
        <v>10</v>
      </c>
      <c r="D823" s="4" t="s">
        <v>10</v>
      </c>
      <c r="E823" s="4" t="s">
        <v>29</v>
      </c>
      <c r="F823" s="4" t="s">
        <v>29</v>
      </c>
      <c r="G823" s="4" t="s">
        <v>29</v>
      </c>
      <c r="H823" s="4" t="s">
        <v>29</v>
      </c>
      <c r="I823" s="4" t="s">
        <v>13</v>
      </c>
      <c r="J823" s="4" t="s">
        <v>10</v>
      </c>
    </row>
    <row r="824" spans="1:9">
      <c r="A824" t="n">
        <v>7903</v>
      </c>
      <c r="B824" s="59" t="n">
        <v>55</v>
      </c>
      <c r="C824" s="7" t="n">
        <v>1660</v>
      </c>
      <c r="D824" s="7" t="n">
        <v>65533</v>
      </c>
      <c r="E824" s="7" t="n">
        <v>-6.40999984741211</v>
      </c>
      <c r="F824" s="7" t="n">
        <v>27.4300003051758</v>
      </c>
      <c r="G824" s="7" t="n">
        <v>-17.8400001525879</v>
      </c>
      <c r="H824" s="7" t="n">
        <v>1.20000004768372</v>
      </c>
      <c r="I824" s="7" t="n">
        <v>1</v>
      </c>
      <c r="J824" s="7" t="n">
        <v>0</v>
      </c>
    </row>
    <row r="825" spans="1:9">
      <c r="A825" t="s">
        <v>4</v>
      </c>
      <c r="B825" s="4" t="s">
        <v>5</v>
      </c>
      <c r="C825" s="4" t="s">
        <v>13</v>
      </c>
      <c r="D825" s="4" t="s">
        <v>10</v>
      </c>
    </row>
    <row r="826" spans="1:9">
      <c r="A826" t="n">
        <v>7927</v>
      </c>
      <c r="B826" s="53" t="n">
        <v>45</v>
      </c>
      <c r="C826" s="7" t="n">
        <v>7</v>
      </c>
      <c r="D826" s="7" t="n">
        <v>255</v>
      </c>
    </row>
    <row r="827" spans="1:9">
      <c r="A827" t="s">
        <v>4</v>
      </c>
      <c r="B827" s="4" t="s">
        <v>5</v>
      </c>
      <c r="C827" s="4" t="s">
        <v>13</v>
      </c>
      <c r="D827" s="4" t="s">
        <v>10</v>
      </c>
      <c r="E827" s="4" t="s">
        <v>29</v>
      </c>
    </row>
    <row r="828" spans="1:9">
      <c r="A828" t="n">
        <v>7931</v>
      </c>
      <c r="B828" s="34" t="n">
        <v>58</v>
      </c>
      <c r="C828" s="7" t="n">
        <v>101</v>
      </c>
      <c r="D828" s="7" t="n">
        <v>500</v>
      </c>
      <c r="E828" s="7" t="n">
        <v>1</v>
      </c>
    </row>
    <row r="829" spans="1:9">
      <c r="A829" t="s">
        <v>4</v>
      </c>
      <c r="B829" s="4" t="s">
        <v>5</v>
      </c>
      <c r="C829" s="4" t="s">
        <v>13</v>
      </c>
      <c r="D829" s="4" t="s">
        <v>10</v>
      </c>
    </row>
    <row r="830" spans="1:9">
      <c r="A830" t="n">
        <v>7939</v>
      </c>
      <c r="B830" s="34" t="n">
        <v>58</v>
      </c>
      <c r="C830" s="7" t="n">
        <v>254</v>
      </c>
      <c r="D830" s="7" t="n">
        <v>0</v>
      </c>
    </row>
    <row r="831" spans="1:9">
      <c r="A831" t="s">
        <v>4</v>
      </c>
      <c r="B831" s="4" t="s">
        <v>5</v>
      </c>
      <c r="C831" s="4" t="s">
        <v>10</v>
      </c>
      <c r="D831" s="4" t="s">
        <v>13</v>
      </c>
    </row>
    <row r="832" spans="1:9">
      <c r="A832" t="n">
        <v>7943</v>
      </c>
      <c r="B832" s="65" t="n">
        <v>21</v>
      </c>
      <c r="C832" s="7" t="n">
        <v>1660</v>
      </c>
      <c r="D832" s="7" t="n">
        <v>2</v>
      </c>
    </row>
    <row r="833" spans="1:10">
      <c r="A833" t="s">
        <v>4</v>
      </c>
      <c r="B833" s="4" t="s">
        <v>5</v>
      </c>
      <c r="C833" s="4" t="s">
        <v>10</v>
      </c>
      <c r="D833" s="4" t="s">
        <v>13</v>
      </c>
      <c r="E833" s="4" t="s">
        <v>13</v>
      </c>
      <c r="F833" s="4" t="s">
        <v>6</v>
      </c>
    </row>
    <row r="834" spans="1:10">
      <c r="A834" t="n">
        <v>7947</v>
      </c>
      <c r="B834" s="24" t="n">
        <v>20</v>
      </c>
      <c r="C834" s="7" t="n">
        <v>1660</v>
      </c>
      <c r="D834" s="7" t="n">
        <v>2</v>
      </c>
      <c r="E834" s="7" t="n">
        <v>11</v>
      </c>
      <c r="F834" s="7" t="s">
        <v>124</v>
      </c>
    </row>
    <row r="835" spans="1:10">
      <c r="A835" t="s">
        <v>4</v>
      </c>
      <c r="B835" s="4" t="s">
        <v>5</v>
      </c>
      <c r="C835" s="4" t="s">
        <v>13</v>
      </c>
      <c r="D835" s="4" t="s">
        <v>13</v>
      </c>
      <c r="E835" s="4" t="s">
        <v>29</v>
      </c>
      <c r="F835" s="4" t="s">
        <v>29</v>
      </c>
      <c r="G835" s="4" t="s">
        <v>29</v>
      </c>
      <c r="H835" s="4" t="s">
        <v>10</v>
      </c>
    </row>
    <row r="836" spans="1:10">
      <c r="A836" t="n">
        <v>7972</v>
      </c>
      <c r="B836" s="53" t="n">
        <v>45</v>
      </c>
      <c r="C836" s="7" t="n">
        <v>2</v>
      </c>
      <c r="D836" s="7" t="n">
        <v>3</v>
      </c>
      <c r="E836" s="7" t="n">
        <v>-5.98999977111816</v>
      </c>
      <c r="F836" s="7" t="n">
        <v>30.1499996185303</v>
      </c>
      <c r="G836" s="7" t="n">
        <v>-17.9699993133545</v>
      </c>
      <c r="H836" s="7" t="n">
        <v>0</v>
      </c>
    </row>
    <row r="837" spans="1:10">
      <c r="A837" t="s">
        <v>4</v>
      </c>
      <c r="B837" s="4" t="s">
        <v>5</v>
      </c>
      <c r="C837" s="4" t="s">
        <v>13</v>
      </c>
      <c r="D837" s="4" t="s">
        <v>13</v>
      </c>
      <c r="E837" s="4" t="s">
        <v>29</v>
      </c>
      <c r="F837" s="4" t="s">
        <v>29</v>
      </c>
      <c r="G837" s="4" t="s">
        <v>29</v>
      </c>
      <c r="H837" s="4" t="s">
        <v>10</v>
      </c>
      <c r="I837" s="4" t="s">
        <v>13</v>
      </c>
    </row>
    <row r="838" spans="1:10">
      <c r="A838" t="n">
        <v>7989</v>
      </c>
      <c r="B838" s="53" t="n">
        <v>45</v>
      </c>
      <c r="C838" s="7" t="n">
        <v>4</v>
      </c>
      <c r="D838" s="7" t="n">
        <v>3</v>
      </c>
      <c r="E838" s="7" t="n">
        <v>338.760009765625</v>
      </c>
      <c r="F838" s="7" t="n">
        <v>125.870002746582</v>
      </c>
      <c r="G838" s="7" t="n">
        <v>0</v>
      </c>
      <c r="H838" s="7" t="n">
        <v>0</v>
      </c>
      <c r="I838" s="7" t="n">
        <v>0</v>
      </c>
    </row>
    <row r="839" spans="1:10">
      <c r="A839" t="s">
        <v>4</v>
      </c>
      <c r="B839" s="4" t="s">
        <v>5</v>
      </c>
      <c r="C839" s="4" t="s">
        <v>13</v>
      </c>
      <c r="D839" s="4" t="s">
        <v>13</v>
      </c>
      <c r="E839" s="4" t="s">
        <v>29</v>
      </c>
      <c r="F839" s="4" t="s">
        <v>10</v>
      </c>
    </row>
    <row r="840" spans="1:10">
      <c r="A840" t="n">
        <v>8007</v>
      </c>
      <c r="B840" s="53" t="n">
        <v>45</v>
      </c>
      <c r="C840" s="7" t="n">
        <v>5</v>
      </c>
      <c r="D840" s="7" t="n">
        <v>3</v>
      </c>
      <c r="E840" s="7" t="n">
        <v>5.40000009536743</v>
      </c>
      <c r="F840" s="7" t="n">
        <v>0</v>
      </c>
    </row>
    <row r="841" spans="1:10">
      <c r="A841" t="s">
        <v>4</v>
      </c>
      <c r="B841" s="4" t="s">
        <v>5</v>
      </c>
      <c r="C841" s="4" t="s">
        <v>13</v>
      </c>
      <c r="D841" s="4" t="s">
        <v>13</v>
      </c>
      <c r="E841" s="4" t="s">
        <v>29</v>
      </c>
      <c r="F841" s="4" t="s">
        <v>10</v>
      </c>
    </row>
    <row r="842" spans="1:10">
      <c r="A842" t="n">
        <v>8016</v>
      </c>
      <c r="B842" s="53" t="n">
        <v>45</v>
      </c>
      <c r="C842" s="7" t="n">
        <v>11</v>
      </c>
      <c r="D842" s="7" t="n">
        <v>3</v>
      </c>
      <c r="E842" s="7" t="n">
        <v>40</v>
      </c>
      <c r="F842" s="7" t="n">
        <v>0</v>
      </c>
    </row>
    <row r="843" spans="1:10">
      <c r="A843" t="s">
        <v>4</v>
      </c>
      <c r="B843" s="4" t="s">
        <v>5</v>
      </c>
      <c r="C843" s="4" t="s">
        <v>13</v>
      </c>
      <c r="D843" s="4" t="s">
        <v>13</v>
      </c>
      <c r="E843" s="4" t="s">
        <v>29</v>
      </c>
      <c r="F843" s="4" t="s">
        <v>29</v>
      </c>
      <c r="G843" s="4" t="s">
        <v>29</v>
      </c>
      <c r="H843" s="4" t="s">
        <v>10</v>
      </c>
    </row>
    <row r="844" spans="1:10">
      <c r="A844" t="n">
        <v>8025</v>
      </c>
      <c r="B844" s="53" t="n">
        <v>45</v>
      </c>
      <c r="C844" s="7" t="n">
        <v>2</v>
      </c>
      <c r="D844" s="7" t="n">
        <v>3</v>
      </c>
      <c r="E844" s="7" t="n">
        <v>-5.98999977111816</v>
      </c>
      <c r="F844" s="7" t="n">
        <v>32.1500015258789</v>
      </c>
      <c r="G844" s="7" t="n">
        <v>-17.9699993133545</v>
      </c>
      <c r="H844" s="7" t="n">
        <v>8000</v>
      </c>
    </row>
    <row r="845" spans="1:10">
      <c r="A845" t="s">
        <v>4</v>
      </c>
      <c r="B845" s="4" t="s">
        <v>5</v>
      </c>
      <c r="C845" s="4" t="s">
        <v>13</v>
      </c>
      <c r="D845" s="4" t="s">
        <v>13</v>
      </c>
      <c r="E845" s="4" t="s">
        <v>29</v>
      </c>
      <c r="F845" s="4" t="s">
        <v>29</v>
      </c>
      <c r="G845" s="4" t="s">
        <v>29</v>
      </c>
      <c r="H845" s="4" t="s">
        <v>10</v>
      </c>
      <c r="I845" s="4" t="s">
        <v>13</v>
      </c>
    </row>
    <row r="846" spans="1:10">
      <c r="A846" t="n">
        <v>8042</v>
      </c>
      <c r="B846" s="53" t="n">
        <v>45</v>
      </c>
      <c r="C846" s="7" t="n">
        <v>4</v>
      </c>
      <c r="D846" s="7" t="n">
        <v>3</v>
      </c>
      <c r="E846" s="7" t="n">
        <v>329.269989013672</v>
      </c>
      <c r="F846" s="7" t="n">
        <v>92.5500030517578</v>
      </c>
      <c r="G846" s="7" t="n">
        <v>0</v>
      </c>
      <c r="H846" s="7" t="n">
        <v>8000</v>
      </c>
      <c r="I846" s="7" t="n">
        <v>1</v>
      </c>
    </row>
    <row r="847" spans="1:10">
      <c r="A847" t="s">
        <v>4</v>
      </c>
      <c r="B847" s="4" t="s">
        <v>5</v>
      </c>
      <c r="C847" s="4" t="s">
        <v>13</v>
      </c>
      <c r="D847" s="4" t="s">
        <v>13</v>
      </c>
      <c r="E847" s="4" t="s">
        <v>29</v>
      </c>
      <c r="F847" s="4" t="s">
        <v>10</v>
      </c>
    </row>
    <row r="848" spans="1:10">
      <c r="A848" t="n">
        <v>8060</v>
      </c>
      <c r="B848" s="53" t="n">
        <v>45</v>
      </c>
      <c r="C848" s="7" t="n">
        <v>5</v>
      </c>
      <c r="D848" s="7" t="n">
        <v>3</v>
      </c>
      <c r="E848" s="7" t="n">
        <v>5.40000009536743</v>
      </c>
      <c r="F848" s="7" t="n">
        <v>8000</v>
      </c>
    </row>
    <row r="849" spans="1:9">
      <c r="A849" t="s">
        <v>4</v>
      </c>
      <c r="B849" s="4" t="s">
        <v>5</v>
      </c>
      <c r="C849" s="4" t="s">
        <v>13</v>
      </c>
      <c r="D849" s="4" t="s">
        <v>13</v>
      </c>
      <c r="E849" s="4" t="s">
        <v>29</v>
      </c>
      <c r="F849" s="4" t="s">
        <v>10</v>
      </c>
    </row>
    <row r="850" spans="1:9">
      <c r="A850" t="n">
        <v>8069</v>
      </c>
      <c r="B850" s="53" t="n">
        <v>45</v>
      </c>
      <c r="C850" s="7" t="n">
        <v>11</v>
      </c>
      <c r="D850" s="7" t="n">
        <v>3</v>
      </c>
      <c r="E850" s="7" t="n">
        <v>40</v>
      </c>
      <c r="F850" s="7" t="n">
        <v>8000</v>
      </c>
    </row>
    <row r="851" spans="1:9">
      <c r="A851" t="s">
        <v>4</v>
      </c>
      <c r="B851" s="4" t="s">
        <v>5</v>
      </c>
      <c r="C851" s="4" t="s">
        <v>10</v>
      </c>
      <c r="D851" s="4" t="s">
        <v>9</v>
      </c>
    </row>
    <row r="852" spans="1:9">
      <c r="A852" t="n">
        <v>8078</v>
      </c>
      <c r="B852" s="66" t="n">
        <v>44</v>
      </c>
      <c r="C852" s="7" t="n">
        <v>1660</v>
      </c>
      <c r="D852" s="7" t="n">
        <v>256</v>
      </c>
    </row>
    <row r="853" spans="1:9">
      <c r="A853" t="s">
        <v>4</v>
      </c>
      <c r="B853" s="4" t="s">
        <v>5</v>
      </c>
      <c r="C853" s="4" t="s">
        <v>13</v>
      </c>
      <c r="D853" s="4" t="s">
        <v>10</v>
      </c>
    </row>
    <row r="854" spans="1:9">
      <c r="A854" t="n">
        <v>8085</v>
      </c>
      <c r="B854" s="34" t="n">
        <v>58</v>
      </c>
      <c r="C854" s="7" t="n">
        <v>255</v>
      </c>
      <c r="D854" s="7" t="n">
        <v>0</v>
      </c>
    </row>
    <row r="855" spans="1:9">
      <c r="A855" t="s">
        <v>4</v>
      </c>
      <c r="B855" s="4" t="s">
        <v>5</v>
      </c>
      <c r="C855" s="4" t="s">
        <v>10</v>
      </c>
    </row>
    <row r="856" spans="1:9">
      <c r="A856" t="n">
        <v>8089</v>
      </c>
      <c r="B856" s="38" t="n">
        <v>16</v>
      </c>
      <c r="C856" s="7" t="n">
        <v>1500</v>
      </c>
    </row>
    <row r="857" spans="1:9">
      <c r="A857" t="s">
        <v>4</v>
      </c>
      <c r="B857" s="4" t="s">
        <v>5</v>
      </c>
      <c r="C857" s="4" t="s">
        <v>10</v>
      </c>
      <c r="D857" s="4" t="s">
        <v>10</v>
      </c>
      <c r="E857" s="4" t="s">
        <v>6</v>
      </c>
      <c r="F857" s="4" t="s">
        <v>13</v>
      </c>
      <c r="G857" s="4" t="s">
        <v>10</v>
      </c>
    </row>
    <row r="858" spans="1:9">
      <c r="A858" t="n">
        <v>8092</v>
      </c>
      <c r="B858" s="67" t="n">
        <v>80</v>
      </c>
      <c r="C858" s="7" t="n">
        <v>744</v>
      </c>
      <c r="D858" s="7" t="n">
        <v>508</v>
      </c>
      <c r="E858" s="7" t="s">
        <v>125</v>
      </c>
      <c r="F858" s="7" t="n">
        <v>1</v>
      </c>
      <c r="G858" s="7" t="n">
        <v>0</v>
      </c>
    </row>
    <row r="859" spans="1:9">
      <c r="A859" t="s">
        <v>4</v>
      </c>
      <c r="B859" s="4" t="s">
        <v>5</v>
      </c>
      <c r="C859" s="4" t="s">
        <v>10</v>
      </c>
    </row>
    <row r="860" spans="1:9">
      <c r="A860" t="n">
        <v>8110</v>
      </c>
      <c r="B860" s="38" t="n">
        <v>16</v>
      </c>
      <c r="C860" s="7" t="n">
        <v>4500</v>
      </c>
    </row>
    <row r="861" spans="1:9">
      <c r="A861" t="s">
        <v>4</v>
      </c>
      <c r="B861" s="4" t="s">
        <v>5</v>
      </c>
      <c r="C861" s="4" t="s">
        <v>10</v>
      </c>
      <c r="D861" s="4" t="s">
        <v>13</v>
      </c>
    </row>
    <row r="862" spans="1:9">
      <c r="A862" t="n">
        <v>8113</v>
      </c>
      <c r="B862" s="65" t="n">
        <v>21</v>
      </c>
      <c r="C862" s="7" t="n">
        <v>1660</v>
      </c>
      <c r="D862" s="7" t="n">
        <v>2</v>
      </c>
    </row>
    <row r="863" spans="1:9">
      <c r="A863" t="s">
        <v>4</v>
      </c>
      <c r="B863" s="4" t="s">
        <v>5</v>
      </c>
      <c r="C863" s="4" t="s">
        <v>10</v>
      </c>
      <c r="D863" s="4" t="s">
        <v>13</v>
      </c>
    </row>
    <row r="864" spans="1:9">
      <c r="A864" t="n">
        <v>8117</v>
      </c>
      <c r="B864" s="60" t="n">
        <v>56</v>
      </c>
      <c r="C864" s="7" t="n">
        <v>1660</v>
      </c>
      <c r="D864" s="7" t="n">
        <v>0</v>
      </c>
    </row>
    <row r="865" spans="1:7">
      <c r="A865" t="s">
        <v>4</v>
      </c>
      <c r="B865" s="4" t="s">
        <v>5</v>
      </c>
      <c r="C865" s="4" t="s">
        <v>13</v>
      </c>
      <c r="D865" s="4" t="s">
        <v>10</v>
      </c>
    </row>
    <row r="866" spans="1:7">
      <c r="A866" t="n">
        <v>8121</v>
      </c>
      <c r="B866" s="53" t="n">
        <v>45</v>
      </c>
      <c r="C866" s="7" t="n">
        <v>7</v>
      </c>
      <c r="D866" s="7" t="n">
        <v>255</v>
      </c>
    </row>
    <row r="867" spans="1:7">
      <c r="A867" t="s">
        <v>4</v>
      </c>
      <c r="B867" s="4" t="s">
        <v>5</v>
      </c>
      <c r="C867" s="4" t="s">
        <v>13</v>
      </c>
      <c r="D867" s="4" t="s">
        <v>29</v>
      </c>
      <c r="E867" s="4" t="s">
        <v>10</v>
      </c>
      <c r="F867" s="4" t="s">
        <v>13</v>
      </c>
    </row>
    <row r="868" spans="1:7">
      <c r="A868" t="n">
        <v>8125</v>
      </c>
      <c r="B868" s="13" t="n">
        <v>49</v>
      </c>
      <c r="C868" s="7" t="n">
        <v>3</v>
      </c>
      <c r="D868" s="7" t="n">
        <v>0.699999988079071</v>
      </c>
      <c r="E868" s="7" t="n">
        <v>500</v>
      </c>
      <c r="F868" s="7" t="n">
        <v>0</v>
      </c>
    </row>
    <row r="869" spans="1:7">
      <c r="A869" t="s">
        <v>4</v>
      </c>
      <c r="B869" s="4" t="s">
        <v>5</v>
      </c>
      <c r="C869" s="4" t="s">
        <v>13</v>
      </c>
      <c r="D869" s="4" t="s">
        <v>10</v>
      </c>
      <c r="E869" s="4" t="s">
        <v>10</v>
      </c>
      <c r="F869" s="4" t="s">
        <v>13</v>
      </c>
    </row>
    <row r="870" spans="1:7">
      <c r="A870" t="n">
        <v>8134</v>
      </c>
      <c r="B870" s="28" t="n">
        <v>25</v>
      </c>
      <c r="C870" s="7" t="n">
        <v>1</v>
      </c>
      <c r="D870" s="7" t="n">
        <v>260</v>
      </c>
      <c r="E870" s="7" t="n">
        <v>640</v>
      </c>
      <c r="F870" s="7" t="n">
        <v>2</v>
      </c>
    </row>
    <row r="871" spans="1:7">
      <c r="A871" t="s">
        <v>4</v>
      </c>
      <c r="B871" s="4" t="s">
        <v>5</v>
      </c>
      <c r="C871" s="4" t="s">
        <v>13</v>
      </c>
      <c r="D871" s="4" t="s">
        <v>10</v>
      </c>
      <c r="E871" s="4" t="s">
        <v>6</v>
      </c>
    </row>
    <row r="872" spans="1:7">
      <c r="A872" t="n">
        <v>8141</v>
      </c>
      <c r="B872" s="56" t="n">
        <v>51</v>
      </c>
      <c r="C872" s="7" t="n">
        <v>4</v>
      </c>
      <c r="D872" s="7" t="n">
        <v>7032</v>
      </c>
      <c r="E872" s="7" t="s">
        <v>118</v>
      </c>
    </row>
    <row r="873" spans="1:7">
      <c r="A873" t="s">
        <v>4</v>
      </c>
      <c r="B873" s="4" t="s">
        <v>5</v>
      </c>
      <c r="C873" s="4" t="s">
        <v>10</v>
      </c>
    </row>
    <row r="874" spans="1:7">
      <c r="A874" t="n">
        <v>8155</v>
      </c>
      <c r="B874" s="38" t="n">
        <v>16</v>
      </c>
      <c r="C874" s="7" t="n">
        <v>0</v>
      </c>
    </row>
    <row r="875" spans="1:7">
      <c r="A875" t="s">
        <v>4</v>
      </c>
      <c r="B875" s="4" t="s">
        <v>5</v>
      </c>
      <c r="C875" s="4" t="s">
        <v>10</v>
      </c>
      <c r="D875" s="4" t="s">
        <v>13</v>
      </c>
      <c r="E875" s="4" t="s">
        <v>9</v>
      </c>
      <c r="F875" s="4" t="s">
        <v>52</v>
      </c>
      <c r="G875" s="4" t="s">
        <v>13</v>
      </c>
      <c r="H875" s="4" t="s">
        <v>13</v>
      </c>
    </row>
    <row r="876" spans="1:7">
      <c r="A876" t="n">
        <v>8158</v>
      </c>
      <c r="B876" s="57" t="n">
        <v>26</v>
      </c>
      <c r="C876" s="7" t="n">
        <v>7032</v>
      </c>
      <c r="D876" s="7" t="n">
        <v>17</v>
      </c>
      <c r="E876" s="7" t="n">
        <v>18356</v>
      </c>
      <c r="F876" s="7" t="s">
        <v>126</v>
      </c>
      <c r="G876" s="7" t="n">
        <v>2</v>
      </c>
      <c r="H876" s="7" t="n">
        <v>0</v>
      </c>
    </row>
    <row r="877" spans="1:7">
      <c r="A877" t="s">
        <v>4</v>
      </c>
      <c r="B877" s="4" t="s">
        <v>5</v>
      </c>
    </row>
    <row r="878" spans="1:7">
      <c r="A878" t="n">
        <v>8195</v>
      </c>
      <c r="B878" s="30" t="n">
        <v>28</v>
      </c>
    </row>
    <row r="879" spans="1:7">
      <c r="A879" t="s">
        <v>4</v>
      </c>
      <c r="B879" s="4" t="s">
        <v>5</v>
      </c>
      <c r="C879" s="4" t="s">
        <v>10</v>
      </c>
      <c r="D879" s="4" t="s">
        <v>13</v>
      </c>
    </row>
    <row r="880" spans="1:7">
      <c r="A880" t="n">
        <v>8196</v>
      </c>
      <c r="B880" s="58" t="n">
        <v>89</v>
      </c>
      <c r="C880" s="7" t="n">
        <v>65533</v>
      </c>
      <c r="D880" s="7" t="n">
        <v>1</v>
      </c>
    </row>
    <row r="881" spans="1:8">
      <c r="A881" t="s">
        <v>4</v>
      </c>
      <c r="B881" s="4" t="s">
        <v>5</v>
      </c>
      <c r="C881" s="4" t="s">
        <v>13</v>
      </c>
      <c r="D881" s="4" t="s">
        <v>10</v>
      </c>
      <c r="E881" s="4" t="s">
        <v>10</v>
      </c>
      <c r="F881" s="4" t="s">
        <v>13</v>
      </c>
    </row>
    <row r="882" spans="1:8">
      <c r="A882" t="n">
        <v>8200</v>
      </c>
      <c r="B882" s="28" t="n">
        <v>25</v>
      </c>
      <c r="C882" s="7" t="n">
        <v>1</v>
      </c>
      <c r="D882" s="7" t="n">
        <v>260</v>
      </c>
      <c r="E882" s="7" t="n">
        <v>640</v>
      </c>
      <c r="F882" s="7" t="n">
        <v>1</v>
      </c>
    </row>
    <row r="883" spans="1:8">
      <c r="A883" t="s">
        <v>4</v>
      </c>
      <c r="B883" s="4" t="s">
        <v>5</v>
      </c>
      <c r="C883" s="4" t="s">
        <v>13</v>
      </c>
      <c r="D883" s="4" t="s">
        <v>10</v>
      </c>
      <c r="E883" s="4" t="s">
        <v>6</v>
      </c>
    </row>
    <row r="884" spans="1:8">
      <c r="A884" t="n">
        <v>8207</v>
      </c>
      <c r="B884" s="56" t="n">
        <v>51</v>
      </c>
      <c r="C884" s="7" t="n">
        <v>4</v>
      </c>
      <c r="D884" s="7" t="n">
        <v>0</v>
      </c>
      <c r="E884" s="7" t="s">
        <v>127</v>
      </c>
    </row>
    <row r="885" spans="1:8">
      <c r="A885" t="s">
        <v>4</v>
      </c>
      <c r="B885" s="4" t="s">
        <v>5</v>
      </c>
      <c r="C885" s="4" t="s">
        <v>10</v>
      </c>
    </row>
    <row r="886" spans="1:8">
      <c r="A886" t="n">
        <v>8220</v>
      </c>
      <c r="B886" s="38" t="n">
        <v>16</v>
      </c>
      <c r="C886" s="7" t="n">
        <v>0</v>
      </c>
    </row>
    <row r="887" spans="1:8">
      <c r="A887" t="s">
        <v>4</v>
      </c>
      <c r="B887" s="4" t="s">
        <v>5</v>
      </c>
      <c r="C887" s="4" t="s">
        <v>10</v>
      </c>
      <c r="D887" s="4" t="s">
        <v>13</v>
      </c>
      <c r="E887" s="4" t="s">
        <v>9</v>
      </c>
      <c r="F887" s="4" t="s">
        <v>52</v>
      </c>
      <c r="G887" s="4" t="s">
        <v>13</v>
      </c>
      <c r="H887" s="4" t="s">
        <v>13</v>
      </c>
    </row>
    <row r="888" spans="1:8">
      <c r="A888" t="n">
        <v>8223</v>
      </c>
      <c r="B888" s="57" t="n">
        <v>26</v>
      </c>
      <c r="C888" s="7" t="n">
        <v>0</v>
      </c>
      <c r="D888" s="7" t="n">
        <v>17</v>
      </c>
      <c r="E888" s="7" t="n">
        <v>52377</v>
      </c>
      <c r="F888" s="7" t="s">
        <v>128</v>
      </c>
      <c r="G888" s="7" t="n">
        <v>2</v>
      </c>
      <c r="H888" s="7" t="n">
        <v>0</v>
      </c>
    </row>
    <row r="889" spans="1:8">
      <c r="A889" t="s">
        <v>4</v>
      </c>
      <c r="B889" s="4" t="s">
        <v>5</v>
      </c>
    </row>
    <row r="890" spans="1:8">
      <c r="A890" t="n">
        <v>8269</v>
      </c>
      <c r="B890" s="30" t="n">
        <v>28</v>
      </c>
    </row>
    <row r="891" spans="1:8">
      <c r="A891" t="s">
        <v>4</v>
      </c>
      <c r="B891" s="4" t="s">
        <v>5</v>
      </c>
      <c r="C891" s="4" t="s">
        <v>10</v>
      </c>
      <c r="D891" s="4" t="s">
        <v>13</v>
      </c>
    </row>
    <row r="892" spans="1:8">
      <c r="A892" t="n">
        <v>8270</v>
      </c>
      <c r="B892" s="58" t="n">
        <v>89</v>
      </c>
      <c r="C892" s="7" t="n">
        <v>65533</v>
      </c>
      <c r="D892" s="7" t="n">
        <v>1</v>
      </c>
    </row>
    <row r="893" spans="1:8">
      <c r="A893" t="s">
        <v>4</v>
      </c>
      <c r="B893" s="4" t="s">
        <v>5</v>
      </c>
      <c r="C893" s="4" t="s">
        <v>13</v>
      </c>
      <c r="D893" s="4" t="s">
        <v>10</v>
      </c>
      <c r="E893" s="4" t="s">
        <v>10</v>
      </c>
      <c r="F893" s="4" t="s">
        <v>13</v>
      </c>
    </row>
    <row r="894" spans="1:8">
      <c r="A894" t="n">
        <v>8274</v>
      </c>
      <c r="B894" s="28" t="n">
        <v>25</v>
      </c>
      <c r="C894" s="7" t="n">
        <v>1</v>
      </c>
      <c r="D894" s="7" t="n">
        <v>260</v>
      </c>
      <c r="E894" s="7" t="n">
        <v>640</v>
      </c>
      <c r="F894" s="7" t="n">
        <v>2</v>
      </c>
    </row>
    <row r="895" spans="1:8">
      <c r="A895" t="s">
        <v>4</v>
      </c>
      <c r="B895" s="4" t="s">
        <v>5</v>
      </c>
      <c r="C895" s="4" t="s">
        <v>13</v>
      </c>
      <c r="D895" s="4" t="s">
        <v>10</v>
      </c>
      <c r="E895" s="4" t="s">
        <v>6</v>
      </c>
    </row>
    <row r="896" spans="1:8">
      <c r="A896" t="n">
        <v>8281</v>
      </c>
      <c r="B896" s="56" t="n">
        <v>51</v>
      </c>
      <c r="C896" s="7" t="n">
        <v>4</v>
      </c>
      <c r="D896" s="7" t="n">
        <v>7032</v>
      </c>
      <c r="E896" s="7" t="s">
        <v>129</v>
      </c>
    </row>
    <row r="897" spans="1:8">
      <c r="A897" t="s">
        <v>4</v>
      </c>
      <c r="B897" s="4" t="s">
        <v>5</v>
      </c>
      <c r="C897" s="4" t="s">
        <v>10</v>
      </c>
    </row>
    <row r="898" spans="1:8">
      <c r="A898" t="n">
        <v>8295</v>
      </c>
      <c r="B898" s="38" t="n">
        <v>16</v>
      </c>
      <c r="C898" s="7" t="n">
        <v>0</v>
      </c>
    </row>
    <row r="899" spans="1:8">
      <c r="A899" t="s">
        <v>4</v>
      </c>
      <c r="B899" s="4" t="s">
        <v>5</v>
      </c>
      <c r="C899" s="4" t="s">
        <v>10</v>
      </c>
      <c r="D899" s="4" t="s">
        <v>13</v>
      </c>
      <c r="E899" s="4" t="s">
        <v>9</v>
      </c>
      <c r="F899" s="4" t="s">
        <v>52</v>
      </c>
      <c r="G899" s="4" t="s">
        <v>13</v>
      </c>
      <c r="H899" s="4" t="s">
        <v>13</v>
      </c>
      <c r="I899" s="4" t="s">
        <v>13</v>
      </c>
      <c r="J899" s="4" t="s">
        <v>9</v>
      </c>
      <c r="K899" s="4" t="s">
        <v>52</v>
      </c>
      <c r="L899" s="4" t="s">
        <v>13</v>
      </c>
      <c r="M899" s="4" t="s">
        <v>13</v>
      </c>
    </row>
    <row r="900" spans="1:8">
      <c r="A900" t="n">
        <v>8298</v>
      </c>
      <c r="B900" s="57" t="n">
        <v>26</v>
      </c>
      <c r="C900" s="7" t="n">
        <v>7032</v>
      </c>
      <c r="D900" s="7" t="n">
        <v>17</v>
      </c>
      <c r="E900" s="7" t="n">
        <v>18357</v>
      </c>
      <c r="F900" s="7" t="s">
        <v>130</v>
      </c>
      <c r="G900" s="7" t="n">
        <v>2</v>
      </c>
      <c r="H900" s="7" t="n">
        <v>3</v>
      </c>
      <c r="I900" s="7" t="n">
        <v>17</v>
      </c>
      <c r="J900" s="7" t="n">
        <v>18358</v>
      </c>
      <c r="K900" s="7" t="s">
        <v>131</v>
      </c>
      <c r="L900" s="7" t="n">
        <v>2</v>
      </c>
      <c r="M900" s="7" t="n">
        <v>0</v>
      </c>
    </row>
    <row r="901" spans="1:8">
      <c r="A901" t="s">
        <v>4</v>
      </c>
      <c r="B901" s="4" t="s">
        <v>5</v>
      </c>
    </row>
    <row r="902" spans="1:8">
      <c r="A902" t="n">
        <v>8443</v>
      </c>
      <c r="B902" s="30" t="n">
        <v>28</v>
      </c>
    </row>
    <row r="903" spans="1:8">
      <c r="A903" t="s">
        <v>4</v>
      </c>
      <c r="B903" s="4" t="s">
        <v>5</v>
      </c>
      <c r="C903" s="4" t="s">
        <v>10</v>
      </c>
      <c r="D903" s="4" t="s">
        <v>13</v>
      </c>
    </row>
    <row r="904" spans="1:8">
      <c r="A904" t="n">
        <v>8444</v>
      </c>
      <c r="B904" s="58" t="n">
        <v>89</v>
      </c>
      <c r="C904" s="7" t="n">
        <v>65533</v>
      </c>
      <c r="D904" s="7" t="n">
        <v>1</v>
      </c>
    </row>
    <row r="905" spans="1:8">
      <c r="A905" t="s">
        <v>4</v>
      </c>
      <c r="B905" s="4" t="s">
        <v>5</v>
      </c>
      <c r="C905" s="4" t="s">
        <v>13</v>
      </c>
      <c r="D905" s="4" t="s">
        <v>10</v>
      </c>
      <c r="E905" s="4" t="s">
        <v>10</v>
      </c>
      <c r="F905" s="4" t="s">
        <v>13</v>
      </c>
    </row>
    <row r="906" spans="1:8">
      <c r="A906" t="n">
        <v>8448</v>
      </c>
      <c r="B906" s="28" t="n">
        <v>25</v>
      </c>
      <c r="C906" s="7" t="n">
        <v>1</v>
      </c>
      <c r="D906" s="7" t="n">
        <v>65535</v>
      </c>
      <c r="E906" s="7" t="n">
        <v>65535</v>
      </c>
      <c r="F906" s="7" t="n">
        <v>0</v>
      </c>
    </row>
    <row r="907" spans="1:8">
      <c r="A907" t="s">
        <v>4</v>
      </c>
      <c r="B907" s="4" t="s">
        <v>5</v>
      </c>
      <c r="C907" s="4" t="s">
        <v>13</v>
      </c>
      <c r="D907" s="4" t="s">
        <v>10</v>
      </c>
      <c r="E907" s="4" t="s">
        <v>10</v>
      </c>
      <c r="F907" s="4" t="s">
        <v>9</v>
      </c>
    </row>
    <row r="908" spans="1:8">
      <c r="A908" t="n">
        <v>8455</v>
      </c>
      <c r="B908" s="54" t="n">
        <v>84</v>
      </c>
      <c r="C908" s="7" t="n">
        <v>0</v>
      </c>
      <c r="D908" s="7" t="n">
        <v>0</v>
      </c>
      <c r="E908" s="7" t="n">
        <v>0</v>
      </c>
      <c r="F908" s="7" t="n">
        <v>1050253722</v>
      </c>
    </row>
    <row r="909" spans="1:8">
      <c r="A909" t="s">
        <v>4</v>
      </c>
      <c r="B909" s="4" t="s">
        <v>5</v>
      </c>
      <c r="C909" s="4" t="s">
        <v>13</v>
      </c>
      <c r="D909" s="4" t="s">
        <v>13</v>
      </c>
      <c r="E909" s="4" t="s">
        <v>29</v>
      </c>
      <c r="F909" s="4" t="s">
        <v>29</v>
      </c>
      <c r="G909" s="4" t="s">
        <v>29</v>
      </c>
      <c r="H909" s="4" t="s">
        <v>10</v>
      </c>
      <c r="I909" s="4" t="s">
        <v>13</v>
      </c>
    </row>
    <row r="910" spans="1:8">
      <c r="A910" t="n">
        <v>8465</v>
      </c>
      <c r="B910" s="53" t="n">
        <v>45</v>
      </c>
      <c r="C910" s="7" t="n">
        <v>4</v>
      </c>
      <c r="D910" s="7" t="n">
        <v>3</v>
      </c>
      <c r="E910" s="7" t="n">
        <v>341.540008544922</v>
      </c>
      <c r="F910" s="7" t="n">
        <v>99.8600006103516</v>
      </c>
      <c r="G910" s="7" t="n">
        <v>0</v>
      </c>
      <c r="H910" s="7" t="n">
        <v>3000</v>
      </c>
      <c r="I910" s="7" t="n">
        <v>1</v>
      </c>
    </row>
    <row r="911" spans="1:8">
      <c r="A911" t="s">
        <v>4</v>
      </c>
      <c r="B911" s="4" t="s">
        <v>5</v>
      </c>
      <c r="C911" s="4" t="s">
        <v>13</v>
      </c>
      <c r="D911" s="4" t="s">
        <v>13</v>
      </c>
      <c r="E911" s="4" t="s">
        <v>29</v>
      </c>
      <c r="F911" s="4" t="s">
        <v>10</v>
      </c>
    </row>
    <row r="912" spans="1:8">
      <c r="A912" t="n">
        <v>8483</v>
      </c>
      <c r="B912" s="53" t="n">
        <v>45</v>
      </c>
      <c r="C912" s="7" t="n">
        <v>5</v>
      </c>
      <c r="D912" s="7" t="n">
        <v>3</v>
      </c>
      <c r="E912" s="7" t="n">
        <v>7</v>
      </c>
      <c r="F912" s="7" t="n">
        <v>3000</v>
      </c>
    </row>
    <row r="913" spans="1:13">
      <c r="A913" t="s">
        <v>4</v>
      </c>
      <c r="B913" s="4" t="s">
        <v>5</v>
      </c>
      <c r="C913" s="4" t="s">
        <v>13</v>
      </c>
      <c r="D913" s="4" t="s">
        <v>10</v>
      </c>
      <c r="E913" s="4" t="s">
        <v>29</v>
      </c>
      <c r="F913" s="4" t="s">
        <v>10</v>
      </c>
      <c r="G913" s="4" t="s">
        <v>9</v>
      </c>
      <c r="H913" s="4" t="s">
        <v>9</v>
      </c>
      <c r="I913" s="4" t="s">
        <v>10</v>
      </c>
      <c r="J913" s="4" t="s">
        <v>10</v>
      </c>
      <c r="K913" s="4" t="s">
        <v>9</v>
      </c>
      <c r="L913" s="4" t="s">
        <v>9</v>
      </c>
      <c r="M913" s="4" t="s">
        <v>9</v>
      </c>
      <c r="N913" s="4" t="s">
        <v>9</v>
      </c>
      <c r="O913" s="4" t="s">
        <v>6</v>
      </c>
    </row>
    <row r="914" spans="1:13">
      <c r="A914" t="n">
        <v>8492</v>
      </c>
      <c r="B914" s="16" t="n">
        <v>50</v>
      </c>
      <c r="C914" s="7" t="n">
        <v>0</v>
      </c>
      <c r="D914" s="7" t="n">
        <v>2134</v>
      </c>
      <c r="E914" s="7" t="n">
        <v>0.699999988079071</v>
      </c>
      <c r="F914" s="7" t="n">
        <v>0</v>
      </c>
      <c r="G914" s="7" t="n">
        <v>0</v>
      </c>
      <c r="H914" s="7" t="n">
        <v>0</v>
      </c>
      <c r="I914" s="7" t="n">
        <v>0</v>
      </c>
      <c r="J914" s="7" t="n">
        <v>65533</v>
      </c>
      <c r="K914" s="7" t="n">
        <v>0</v>
      </c>
      <c r="L914" s="7" t="n">
        <v>0</v>
      </c>
      <c r="M914" s="7" t="n">
        <v>0</v>
      </c>
      <c r="N914" s="7" t="n">
        <v>0</v>
      </c>
      <c r="O914" s="7" t="s">
        <v>12</v>
      </c>
    </row>
    <row r="915" spans="1:13">
      <c r="A915" t="s">
        <v>4</v>
      </c>
      <c r="B915" s="4" t="s">
        <v>5</v>
      </c>
      <c r="C915" s="4" t="s">
        <v>10</v>
      </c>
      <c r="D915" s="4" t="s">
        <v>13</v>
      </c>
      <c r="E915" s="4" t="s">
        <v>6</v>
      </c>
      <c r="F915" s="4" t="s">
        <v>29</v>
      </c>
      <c r="G915" s="4" t="s">
        <v>29</v>
      </c>
      <c r="H915" s="4" t="s">
        <v>29</v>
      </c>
    </row>
    <row r="916" spans="1:13">
      <c r="A916" t="n">
        <v>8531</v>
      </c>
      <c r="B916" s="61" t="n">
        <v>48</v>
      </c>
      <c r="C916" s="7" t="n">
        <v>1660</v>
      </c>
      <c r="D916" s="7" t="n">
        <v>0</v>
      </c>
      <c r="E916" s="7" t="s">
        <v>91</v>
      </c>
      <c r="F916" s="7" t="n">
        <v>-1</v>
      </c>
      <c r="G916" s="7" t="n">
        <v>1</v>
      </c>
      <c r="H916" s="7" t="n">
        <v>0</v>
      </c>
    </row>
    <row r="917" spans="1:13">
      <c r="A917" t="s">
        <v>4</v>
      </c>
      <c r="B917" s="4" t="s">
        <v>5</v>
      </c>
      <c r="C917" s="4" t="s">
        <v>10</v>
      </c>
    </row>
    <row r="918" spans="1:13">
      <c r="A918" t="n">
        <v>8558</v>
      </c>
      <c r="B918" s="38" t="n">
        <v>16</v>
      </c>
      <c r="C918" s="7" t="n">
        <v>2000</v>
      </c>
    </row>
    <row r="919" spans="1:13">
      <c r="A919" t="s">
        <v>4</v>
      </c>
      <c r="B919" s="4" t="s">
        <v>5</v>
      </c>
      <c r="C919" s="4" t="s">
        <v>10</v>
      </c>
      <c r="D919" s="4" t="s">
        <v>13</v>
      </c>
      <c r="E919" s="4" t="s">
        <v>6</v>
      </c>
      <c r="F919" s="4" t="s">
        <v>29</v>
      </c>
      <c r="G919" s="4" t="s">
        <v>29</v>
      </c>
      <c r="H919" s="4" t="s">
        <v>29</v>
      </c>
    </row>
    <row r="920" spans="1:13">
      <c r="A920" t="n">
        <v>8561</v>
      </c>
      <c r="B920" s="61" t="n">
        <v>48</v>
      </c>
      <c r="C920" s="7" t="n">
        <v>1660</v>
      </c>
      <c r="D920" s="7" t="n">
        <v>0</v>
      </c>
      <c r="E920" s="7" t="s">
        <v>92</v>
      </c>
      <c r="F920" s="7" t="n">
        <v>-1</v>
      </c>
      <c r="G920" s="7" t="n">
        <v>1</v>
      </c>
      <c r="H920" s="7" t="n">
        <v>0</v>
      </c>
    </row>
    <row r="921" spans="1:13">
      <c r="A921" t="s">
        <v>4</v>
      </c>
      <c r="B921" s="4" t="s">
        <v>5</v>
      </c>
      <c r="C921" s="4" t="s">
        <v>10</v>
      </c>
    </row>
    <row r="922" spans="1:13">
      <c r="A922" t="n">
        <v>8589</v>
      </c>
      <c r="B922" s="38" t="n">
        <v>16</v>
      </c>
      <c r="C922" s="7" t="n">
        <v>1000</v>
      </c>
    </row>
    <row r="923" spans="1:13">
      <c r="A923" t="s">
        <v>4</v>
      </c>
      <c r="B923" s="4" t="s">
        <v>5</v>
      </c>
      <c r="C923" s="4" t="s">
        <v>10</v>
      </c>
      <c r="D923" s="4" t="s">
        <v>13</v>
      </c>
      <c r="E923" s="4" t="s">
        <v>6</v>
      </c>
      <c r="F923" s="4" t="s">
        <v>29</v>
      </c>
      <c r="G923" s="4" t="s">
        <v>29</v>
      </c>
      <c r="H923" s="4" t="s">
        <v>29</v>
      </c>
    </row>
    <row r="924" spans="1:13">
      <c r="A924" t="n">
        <v>8592</v>
      </c>
      <c r="B924" s="61" t="n">
        <v>48</v>
      </c>
      <c r="C924" s="7" t="n">
        <v>1660</v>
      </c>
      <c r="D924" s="7" t="n">
        <v>0</v>
      </c>
      <c r="E924" s="7" t="s">
        <v>89</v>
      </c>
      <c r="F924" s="7" t="n">
        <v>-1</v>
      </c>
      <c r="G924" s="7" t="n">
        <v>1</v>
      </c>
      <c r="H924" s="7" t="n">
        <v>0</v>
      </c>
    </row>
    <row r="925" spans="1:13">
      <c r="A925" t="s">
        <v>4</v>
      </c>
      <c r="B925" s="4" t="s">
        <v>5</v>
      </c>
      <c r="C925" s="4" t="s">
        <v>10</v>
      </c>
    </row>
    <row r="926" spans="1:13">
      <c r="A926" t="n">
        <v>8620</v>
      </c>
      <c r="B926" s="38" t="n">
        <v>16</v>
      </c>
      <c r="C926" s="7" t="n">
        <v>500</v>
      </c>
    </row>
    <row r="927" spans="1:13">
      <c r="A927" t="s">
        <v>4</v>
      </c>
      <c r="B927" s="4" t="s">
        <v>5</v>
      </c>
      <c r="C927" s="4" t="s">
        <v>13</v>
      </c>
      <c r="D927" s="4" t="s">
        <v>13</v>
      </c>
      <c r="E927" s="4" t="s">
        <v>29</v>
      </c>
      <c r="F927" s="4" t="s">
        <v>10</v>
      </c>
    </row>
    <row r="928" spans="1:13">
      <c r="A928" t="n">
        <v>8623</v>
      </c>
      <c r="B928" s="53" t="n">
        <v>45</v>
      </c>
      <c r="C928" s="7" t="n">
        <v>5</v>
      </c>
      <c r="D928" s="7" t="n">
        <v>3</v>
      </c>
      <c r="E928" s="7" t="n">
        <v>10</v>
      </c>
      <c r="F928" s="7" t="n">
        <v>500</v>
      </c>
    </row>
    <row r="929" spans="1:15">
      <c r="A929" t="s">
        <v>4</v>
      </c>
      <c r="B929" s="4" t="s">
        <v>5</v>
      </c>
      <c r="C929" s="4" t="s">
        <v>13</v>
      </c>
      <c r="D929" s="4" t="s">
        <v>10</v>
      </c>
      <c r="E929" s="4" t="s">
        <v>29</v>
      </c>
      <c r="F929" s="4" t="s">
        <v>10</v>
      </c>
      <c r="G929" s="4" t="s">
        <v>9</v>
      </c>
      <c r="H929" s="4" t="s">
        <v>9</v>
      </c>
      <c r="I929" s="4" t="s">
        <v>10</v>
      </c>
      <c r="J929" s="4" t="s">
        <v>10</v>
      </c>
      <c r="K929" s="4" t="s">
        <v>9</v>
      </c>
      <c r="L929" s="4" t="s">
        <v>9</v>
      </c>
      <c r="M929" s="4" t="s">
        <v>9</v>
      </c>
      <c r="N929" s="4" t="s">
        <v>9</v>
      </c>
      <c r="O929" s="4" t="s">
        <v>6</v>
      </c>
    </row>
    <row r="930" spans="1:15">
      <c r="A930" t="n">
        <v>8632</v>
      </c>
      <c r="B930" s="16" t="n">
        <v>50</v>
      </c>
      <c r="C930" s="7" t="n">
        <v>0</v>
      </c>
      <c r="D930" s="7" t="n">
        <v>2092</v>
      </c>
      <c r="E930" s="7" t="n">
        <v>0.699999988079071</v>
      </c>
      <c r="F930" s="7" t="n">
        <v>0</v>
      </c>
      <c r="G930" s="7" t="n">
        <v>0</v>
      </c>
      <c r="H930" s="7" t="n">
        <v>0</v>
      </c>
      <c r="I930" s="7" t="n">
        <v>0</v>
      </c>
      <c r="J930" s="7" t="n">
        <v>65533</v>
      </c>
      <c r="K930" s="7" t="n">
        <v>0</v>
      </c>
      <c r="L930" s="7" t="n">
        <v>0</v>
      </c>
      <c r="M930" s="7" t="n">
        <v>0</v>
      </c>
      <c r="N930" s="7" t="n">
        <v>0</v>
      </c>
      <c r="O930" s="7" t="s">
        <v>12</v>
      </c>
    </row>
    <row r="931" spans="1:15">
      <c r="A931" t="s">
        <v>4</v>
      </c>
      <c r="B931" s="4" t="s">
        <v>5</v>
      </c>
      <c r="C931" s="4" t="s">
        <v>10</v>
      </c>
      <c r="D931" s="4" t="s">
        <v>10</v>
      </c>
      <c r="E931" s="4" t="s">
        <v>29</v>
      </c>
      <c r="F931" s="4" t="s">
        <v>29</v>
      </c>
      <c r="G931" s="4" t="s">
        <v>29</v>
      </c>
      <c r="H931" s="4" t="s">
        <v>29</v>
      </c>
      <c r="I931" s="4" t="s">
        <v>29</v>
      </c>
      <c r="J931" s="4" t="s">
        <v>13</v>
      </c>
      <c r="K931" s="4" t="s">
        <v>10</v>
      </c>
    </row>
    <row r="932" spans="1:15">
      <c r="A932" t="n">
        <v>8671</v>
      </c>
      <c r="B932" s="59" t="n">
        <v>55</v>
      </c>
      <c r="C932" s="7" t="n">
        <v>1660</v>
      </c>
      <c r="D932" s="7" t="n">
        <v>65026</v>
      </c>
      <c r="E932" s="7" t="n">
        <v>3.85999989509583</v>
      </c>
      <c r="F932" s="7" t="n">
        <v>27.4300003051758</v>
      </c>
      <c r="G932" s="7" t="n">
        <v>-21.5599994659424</v>
      </c>
      <c r="H932" s="7" t="n">
        <v>20</v>
      </c>
      <c r="I932" s="7" t="n">
        <v>30</v>
      </c>
      <c r="J932" s="7" t="n">
        <v>0</v>
      </c>
      <c r="K932" s="7" t="n">
        <v>0</v>
      </c>
    </row>
    <row r="933" spans="1:15">
      <c r="A933" t="s">
        <v>4</v>
      </c>
      <c r="B933" s="4" t="s">
        <v>5</v>
      </c>
      <c r="C933" s="4" t="s">
        <v>13</v>
      </c>
      <c r="D933" s="4" t="s">
        <v>10</v>
      </c>
    </row>
    <row r="934" spans="1:15">
      <c r="A934" t="n">
        <v>8699</v>
      </c>
      <c r="B934" s="53" t="n">
        <v>45</v>
      </c>
      <c r="C934" s="7" t="n">
        <v>7</v>
      </c>
      <c r="D934" s="7" t="n">
        <v>255</v>
      </c>
    </row>
    <row r="935" spans="1:15">
      <c r="A935" t="s">
        <v>4</v>
      </c>
      <c r="B935" s="4" t="s">
        <v>5</v>
      </c>
      <c r="C935" s="4" t="s">
        <v>10</v>
      </c>
      <c r="D935" s="4" t="s">
        <v>13</v>
      </c>
    </row>
    <row r="936" spans="1:15">
      <c r="A936" t="n">
        <v>8703</v>
      </c>
      <c r="B936" s="60" t="n">
        <v>56</v>
      </c>
      <c r="C936" s="7" t="n">
        <v>1660</v>
      </c>
      <c r="D936" s="7" t="n">
        <v>1</v>
      </c>
    </row>
    <row r="937" spans="1:15">
      <c r="A937" t="s">
        <v>4</v>
      </c>
      <c r="B937" s="4" t="s">
        <v>5</v>
      </c>
      <c r="C937" s="4" t="s">
        <v>13</v>
      </c>
      <c r="D937" s="4" t="s">
        <v>10</v>
      </c>
      <c r="E937" s="4" t="s">
        <v>29</v>
      </c>
    </row>
    <row r="938" spans="1:15">
      <c r="A938" t="n">
        <v>8707</v>
      </c>
      <c r="B938" s="34" t="n">
        <v>58</v>
      </c>
      <c r="C938" s="7" t="n">
        <v>101</v>
      </c>
      <c r="D938" s="7" t="n">
        <v>500</v>
      </c>
      <c r="E938" s="7" t="n">
        <v>1</v>
      </c>
    </row>
    <row r="939" spans="1:15">
      <c r="A939" t="s">
        <v>4</v>
      </c>
      <c r="B939" s="4" t="s">
        <v>5</v>
      </c>
      <c r="C939" s="4" t="s">
        <v>13</v>
      </c>
      <c r="D939" s="4" t="s">
        <v>10</v>
      </c>
    </row>
    <row r="940" spans="1:15">
      <c r="A940" t="n">
        <v>8715</v>
      </c>
      <c r="B940" s="34" t="n">
        <v>58</v>
      </c>
      <c r="C940" s="7" t="n">
        <v>254</v>
      </c>
      <c r="D940" s="7" t="n">
        <v>0</v>
      </c>
    </row>
    <row r="941" spans="1:15">
      <c r="A941" t="s">
        <v>4</v>
      </c>
      <c r="B941" s="4" t="s">
        <v>5</v>
      </c>
      <c r="C941" s="4" t="s">
        <v>13</v>
      </c>
      <c r="D941" s="4" t="s">
        <v>10</v>
      </c>
      <c r="E941" s="4" t="s">
        <v>10</v>
      </c>
      <c r="F941" s="4" t="s">
        <v>9</v>
      </c>
    </row>
    <row r="942" spans="1:15">
      <c r="A942" t="n">
        <v>8719</v>
      </c>
      <c r="B942" s="54" t="n">
        <v>84</v>
      </c>
      <c r="C942" s="7" t="n">
        <v>1</v>
      </c>
      <c r="D942" s="7" t="n">
        <v>0</v>
      </c>
      <c r="E942" s="7" t="n">
        <v>0</v>
      </c>
      <c r="F942" s="7" t="n">
        <v>0</v>
      </c>
    </row>
    <row r="943" spans="1:15">
      <c r="A943" t="s">
        <v>4</v>
      </c>
      <c r="B943" s="4" t="s">
        <v>5</v>
      </c>
      <c r="C943" s="4" t="s">
        <v>13</v>
      </c>
      <c r="D943" s="4" t="s">
        <v>13</v>
      </c>
      <c r="E943" s="4" t="s">
        <v>29</v>
      </c>
      <c r="F943" s="4" t="s">
        <v>29</v>
      </c>
      <c r="G943" s="4" t="s">
        <v>29</v>
      </c>
      <c r="H943" s="4" t="s">
        <v>10</v>
      </c>
    </row>
    <row r="944" spans="1:15">
      <c r="A944" t="n">
        <v>8729</v>
      </c>
      <c r="B944" s="53" t="n">
        <v>45</v>
      </c>
      <c r="C944" s="7" t="n">
        <v>2</v>
      </c>
      <c r="D944" s="7" t="n">
        <v>3</v>
      </c>
      <c r="E944" s="7" t="n">
        <v>19.2299995422363</v>
      </c>
      <c r="F944" s="7" t="n">
        <v>-4.59000015258789</v>
      </c>
      <c r="G944" s="7" t="n">
        <v>-48.8499984741211</v>
      </c>
      <c r="H944" s="7" t="n">
        <v>0</v>
      </c>
    </row>
    <row r="945" spans="1:15">
      <c r="A945" t="s">
        <v>4</v>
      </c>
      <c r="B945" s="4" t="s">
        <v>5</v>
      </c>
      <c r="C945" s="4" t="s">
        <v>13</v>
      </c>
      <c r="D945" s="4" t="s">
        <v>13</v>
      </c>
      <c r="E945" s="4" t="s">
        <v>29</v>
      </c>
      <c r="F945" s="4" t="s">
        <v>29</v>
      </c>
      <c r="G945" s="4" t="s">
        <v>29</v>
      </c>
      <c r="H945" s="4" t="s">
        <v>10</v>
      </c>
      <c r="I945" s="4" t="s">
        <v>13</v>
      </c>
    </row>
    <row r="946" spans="1:15">
      <c r="A946" t="n">
        <v>8746</v>
      </c>
      <c r="B946" s="53" t="n">
        <v>45</v>
      </c>
      <c r="C946" s="7" t="n">
        <v>4</v>
      </c>
      <c r="D946" s="7" t="n">
        <v>3</v>
      </c>
      <c r="E946" s="7" t="n">
        <v>325.570007324219</v>
      </c>
      <c r="F946" s="7" t="n">
        <v>202.220001220703</v>
      </c>
      <c r="G946" s="7" t="n">
        <v>0</v>
      </c>
      <c r="H946" s="7" t="n">
        <v>0</v>
      </c>
      <c r="I946" s="7" t="n">
        <v>0</v>
      </c>
    </row>
    <row r="947" spans="1:15">
      <c r="A947" t="s">
        <v>4</v>
      </c>
      <c r="B947" s="4" t="s">
        <v>5</v>
      </c>
      <c r="C947" s="4" t="s">
        <v>13</v>
      </c>
      <c r="D947" s="4" t="s">
        <v>13</v>
      </c>
      <c r="E947" s="4" t="s">
        <v>29</v>
      </c>
      <c r="F947" s="4" t="s">
        <v>10</v>
      </c>
    </row>
    <row r="948" spans="1:15">
      <c r="A948" t="n">
        <v>8764</v>
      </c>
      <c r="B948" s="53" t="n">
        <v>45</v>
      </c>
      <c r="C948" s="7" t="n">
        <v>5</v>
      </c>
      <c r="D948" s="7" t="n">
        <v>3</v>
      </c>
      <c r="E948" s="7" t="n">
        <v>2</v>
      </c>
      <c r="F948" s="7" t="n">
        <v>0</v>
      </c>
    </row>
    <row r="949" spans="1:15">
      <c r="A949" t="s">
        <v>4</v>
      </c>
      <c r="B949" s="4" t="s">
        <v>5</v>
      </c>
      <c r="C949" s="4" t="s">
        <v>13</v>
      </c>
      <c r="D949" s="4" t="s">
        <v>13</v>
      </c>
      <c r="E949" s="4" t="s">
        <v>29</v>
      </c>
      <c r="F949" s="4" t="s">
        <v>10</v>
      </c>
    </row>
    <row r="950" spans="1:15">
      <c r="A950" t="n">
        <v>8773</v>
      </c>
      <c r="B950" s="53" t="n">
        <v>45</v>
      </c>
      <c r="C950" s="7" t="n">
        <v>11</v>
      </c>
      <c r="D950" s="7" t="n">
        <v>3</v>
      </c>
      <c r="E950" s="7" t="n">
        <v>40.5999984741211</v>
      </c>
      <c r="F950" s="7" t="n">
        <v>0</v>
      </c>
    </row>
    <row r="951" spans="1:15">
      <c r="A951" t="s">
        <v>4</v>
      </c>
      <c r="B951" s="4" t="s">
        <v>5</v>
      </c>
      <c r="C951" s="4" t="s">
        <v>13</v>
      </c>
      <c r="D951" s="4" t="s">
        <v>13</v>
      </c>
      <c r="E951" s="4" t="s">
        <v>29</v>
      </c>
      <c r="F951" s="4" t="s">
        <v>29</v>
      </c>
      <c r="G951" s="4" t="s">
        <v>29</v>
      </c>
      <c r="H951" s="4" t="s">
        <v>10</v>
      </c>
    </row>
    <row r="952" spans="1:15">
      <c r="A952" t="n">
        <v>8782</v>
      </c>
      <c r="B952" s="53" t="n">
        <v>45</v>
      </c>
      <c r="C952" s="7" t="n">
        <v>2</v>
      </c>
      <c r="D952" s="7" t="n">
        <v>3</v>
      </c>
      <c r="E952" s="7" t="n">
        <v>19.2299995422363</v>
      </c>
      <c r="F952" s="7" t="n">
        <v>-6.57999992370605</v>
      </c>
      <c r="G952" s="7" t="n">
        <v>-48.8499984741211</v>
      </c>
      <c r="H952" s="7" t="n">
        <v>1000</v>
      </c>
    </row>
    <row r="953" spans="1:15">
      <c r="A953" t="s">
        <v>4</v>
      </c>
      <c r="B953" s="4" t="s">
        <v>5</v>
      </c>
      <c r="C953" s="4" t="s">
        <v>13</v>
      </c>
      <c r="D953" s="4" t="s">
        <v>13</v>
      </c>
      <c r="E953" s="4" t="s">
        <v>29</v>
      </c>
      <c r="F953" s="4" t="s">
        <v>29</v>
      </c>
      <c r="G953" s="4" t="s">
        <v>29</v>
      </c>
      <c r="H953" s="4" t="s">
        <v>10</v>
      </c>
      <c r="I953" s="4" t="s">
        <v>13</v>
      </c>
    </row>
    <row r="954" spans="1:15">
      <c r="A954" t="n">
        <v>8799</v>
      </c>
      <c r="B954" s="53" t="n">
        <v>45</v>
      </c>
      <c r="C954" s="7" t="n">
        <v>4</v>
      </c>
      <c r="D954" s="7" t="n">
        <v>3</v>
      </c>
      <c r="E954" s="7" t="n">
        <v>0.270000010728836</v>
      </c>
      <c r="F954" s="7" t="n">
        <v>223.710006713867</v>
      </c>
      <c r="G954" s="7" t="n">
        <v>0</v>
      </c>
      <c r="H954" s="7" t="n">
        <v>1000</v>
      </c>
      <c r="I954" s="7" t="n">
        <v>1</v>
      </c>
    </row>
    <row r="955" spans="1:15">
      <c r="A955" t="s">
        <v>4</v>
      </c>
      <c r="B955" s="4" t="s">
        <v>5</v>
      </c>
      <c r="C955" s="4" t="s">
        <v>13</v>
      </c>
      <c r="D955" s="4" t="s">
        <v>13</v>
      </c>
      <c r="E955" s="4" t="s">
        <v>29</v>
      </c>
      <c r="F955" s="4" t="s">
        <v>10</v>
      </c>
    </row>
    <row r="956" spans="1:15">
      <c r="A956" t="n">
        <v>8817</v>
      </c>
      <c r="B956" s="53" t="n">
        <v>45</v>
      </c>
      <c r="C956" s="7" t="n">
        <v>5</v>
      </c>
      <c r="D956" s="7" t="n">
        <v>3</v>
      </c>
      <c r="E956" s="7" t="n">
        <v>1.79999995231628</v>
      </c>
      <c r="F956" s="7" t="n">
        <v>1000</v>
      </c>
    </row>
    <row r="957" spans="1:15">
      <c r="A957" t="s">
        <v>4</v>
      </c>
      <c r="B957" s="4" t="s">
        <v>5</v>
      </c>
      <c r="C957" s="4" t="s">
        <v>10</v>
      </c>
      <c r="D957" s="4" t="s">
        <v>29</v>
      </c>
      <c r="E957" s="4" t="s">
        <v>29</v>
      </c>
      <c r="F957" s="4" t="s">
        <v>29</v>
      </c>
      <c r="G957" s="4" t="s">
        <v>29</v>
      </c>
    </row>
    <row r="958" spans="1:15">
      <c r="A958" t="n">
        <v>8826</v>
      </c>
      <c r="B958" s="50" t="n">
        <v>46</v>
      </c>
      <c r="C958" s="7" t="n">
        <v>0</v>
      </c>
      <c r="D958" s="7" t="n">
        <v>30.3299999237061</v>
      </c>
      <c r="E958" s="7" t="n">
        <v>-7.32999992370605</v>
      </c>
      <c r="F958" s="7" t="n">
        <v>-45.8800010681152</v>
      </c>
      <c r="G958" s="7" t="n">
        <v>261.799987792969</v>
      </c>
    </row>
    <row r="959" spans="1:15">
      <c r="A959" t="s">
        <v>4</v>
      </c>
      <c r="B959" s="4" t="s">
        <v>5</v>
      </c>
      <c r="C959" s="4" t="s">
        <v>10</v>
      </c>
      <c r="D959" s="4" t="s">
        <v>29</v>
      </c>
      <c r="E959" s="4" t="s">
        <v>29</v>
      </c>
      <c r="F959" s="4" t="s">
        <v>29</v>
      </c>
      <c r="G959" s="4" t="s">
        <v>29</v>
      </c>
    </row>
    <row r="960" spans="1:15">
      <c r="A960" t="n">
        <v>8845</v>
      </c>
      <c r="B960" s="50" t="n">
        <v>46</v>
      </c>
      <c r="C960" s="7" t="n">
        <v>7032</v>
      </c>
      <c r="D960" s="7" t="n">
        <v>31.1299991607666</v>
      </c>
      <c r="E960" s="7" t="n">
        <v>-7.32999992370605</v>
      </c>
      <c r="F960" s="7" t="n">
        <v>-45.0400009155273</v>
      </c>
      <c r="G960" s="7" t="n">
        <v>275.299987792969</v>
      </c>
    </row>
    <row r="961" spans="1:9">
      <c r="A961" t="s">
        <v>4</v>
      </c>
      <c r="B961" s="4" t="s">
        <v>5</v>
      </c>
      <c r="C961" s="4" t="s">
        <v>10</v>
      </c>
      <c r="D961" s="4" t="s">
        <v>29</v>
      </c>
      <c r="E961" s="4" t="s">
        <v>29</v>
      </c>
      <c r="F961" s="4" t="s">
        <v>29</v>
      </c>
      <c r="G961" s="4" t="s">
        <v>29</v>
      </c>
    </row>
    <row r="962" spans="1:9">
      <c r="A962" t="n">
        <v>8864</v>
      </c>
      <c r="B962" s="50" t="n">
        <v>46</v>
      </c>
      <c r="C962" s="7" t="n">
        <v>1660</v>
      </c>
      <c r="D962" s="7" t="n">
        <v>20.1399993896484</v>
      </c>
      <c r="E962" s="7" t="n">
        <v>-7.32999992370605</v>
      </c>
      <c r="F962" s="7" t="n">
        <v>-46.3499984741211</v>
      </c>
      <c r="G962" s="7" t="n">
        <v>78.4000015258789</v>
      </c>
    </row>
    <row r="963" spans="1:9">
      <c r="A963" t="s">
        <v>4</v>
      </c>
      <c r="B963" s="4" t="s">
        <v>5</v>
      </c>
      <c r="C963" s="4" t="s">
        <v>10</v>
      </c>
      <c r="D963" s="4" t="s">
        <v>10</v>
      </c>
      <c r="E963" s="4" t="s">
        <v>10</v>
      </c>
    </row>
    <row r="964" spans="1:9">
      <c r="A964" t="n">
        <v>8883</v>
      </c>
      <c r="B964" s="63" t="n">
        <v>61</v>
      </c>
      <c r="C964" s="7" t="n">
        <v>0</v>
      </c>
      <c r="D964" s="7" t="n">
        <v>1660</v>
      </c>
      <c r="E964" s="7" t="n">
        <v>0</v>
      </c>
    </row>
    <row r="965" spans="1:9">
      <c r="A965" t="s">
        <v>4</v>
      </c>
      <c r="B965" s="4" t="s">
        <v>5</v>
      </c>
      <c r="C965" s="4" t="s">
        <v>10</v>
      </c>
      <c r="D965" s="4" t="s">
        <v>10</v>
      </c>
      <c r="E965" s="4" t="s">
        <v>10</v>
      </c>
    </row>
    <row r="966" spans="1:9">
      <c r="A966" t="n">
        <v>8890</v>
      </c>
      <c r="B966" s="63" t="n">
        <v>61</v>
      </c>
      <c r="C966" s="7" t="n">
        <v>7032</v>
      </c>
      <c r="D966" s="7" t="n">
        <v>1660</v>
      </c>
      <c r="E966" s="7" t="n">
        <v>0</v>
      </c>
    </row>
    <row r="967" spans="1:9">
      <c r="A967" t="s">
        <v>4</v>
      </c>
      <c r="B967" s="4" t="s">
        <v>5</v>
      </c>
      <c r="C967" s="4" t="s">
        <v>10</v>
      </c>
      <c r="D967" s="4" t="s">
        <v>13</v>
      </c>
      <c r="E967" s="4" t="s">
        <v>6</v>
      </c>
      <c r="F967" s="4" t="s">
        <v>29</v>
      </c>
      <c r="G967" s="4" t="s">
        <v>29</v>
      </c>
      <c r="H967" s="4" t="s">
        <v>29</v>
      </c>
    </row>
    <row r="968" spans="1:9">
      <c r="A968" t="n">
        <v>8897</v>
      </c>
      <c r="B968" s="61" t="n">
        <v>48</v>
      </c>
      <c r="C968" s="7" t="n">
        <v>1660</v>
      </c>
      <c r="D968" s="7" t="n">
        <v>0</v>
      </c>
      <c r="E968" s="7" t="s">
        <v>90</v>
      </c>
      <c r="F968" s="7" t="n">
        <v>-1</v>
      </c>
      <c r="G968" s="7" t="n">
        <v>1</v>
      </c>
      <c r="H968" s="7" t="n">
        <v>0</v>
      </c>
    </row>
    <row r="969" spans="1:9">
      <c r="A969" t="s">
        <v>4</v>
      </c>
      <c r="B969" s="4" t="s">
        <v>5</v>
      </c>
      <c r="C969" s="4" t="s">
        <v>13</v>
      </c>
      <c r="D969" s="4" t="s">
        <v>10</v>
      </c>
    </row>
    <row r="970" spans="1:9">
      <c r="A970" t="n">
        <v>8925</v>
      </c>
      <c r="B970" s="34" t="n">
        <v>58</v>
      </c>
      <c r="C970" s="7" t="n">
        <v>255</v>
      </c>
      <c r="D970" s="7" t="n">
        <v>0</v>
      </c>
    </row>
    <row r="971" spans="1:9">
      <c r="A971" t="s">
        <v>4</v>
      </c>
      <c r="B971" s="4" t="s">
        <v>5</v>
      </c>
      <c r="C971" s="4" t="s">
        <v>13</v>
      </c>
      <c r="D971" s="4" t="s">
        <v>29</v>
      </c>
      <c r="E971" s="4" t="s">
        <v>29</v>
      </c>
      <c r="F971" s="4" t="s">
        <v>29</v>
      </c>
    </row>
    <row r="972" spans="1:9">
      <c r="A972" t="n">
        <v>8929</v>
      </c>
      <c r="B972" s="53" t="n">
        <v>45</v>
      </c>
      <c r="C972" s="7" t="n">
        <v>9</v>
      </c>
      <c r="D972" s="7" t="n">
        <v>0.0500000007450581</v>
      </c>
      <c r="E972" s="7" t="n">
        <v>0.0500000007450581</v>
      </c>
      <c r="F972" s="7" t="n">
        <v>0.5</v>
      </c>
    </row>
    <row r="973" spans="1:9">
      <c r="A973" t="s">
        <v>4</v>
      </c>
      <c r="B973" s="4" t="s">
        <v>5</v>
      </c>
      <c r="C973" s="4" t="s">
        <v>13</v>
      </c>
      <c r="D973" s="4" t="s">
        <v>9</v>
      </c>
      <c r="E973" s="4" t="s">
        <v>9</v>
      </c>
      <c r="F973" s="4" t="s">
        <v>9</v>
      </c>
    </row>
    <row r="974" spans="1:9">
      <c r="A974" t="n">
        <v>8943</v>
      </c>
      <c r="B974" s="16" t="n">
        <v>50</v>
      </c>
      <c r="C974" s="7" t="n">
        <v>255</v>
      </c>
      <c r="D974" s="7" t="n">
        <v>1056964608</v>
      </c>
      <c r="E974" s="7" t="n">
        <v>1065353216</v>
      </c>
      <c r="F974" s="7" t="n">
        <v>1050253722</v>
      </c>
    </row>
    <row r="975" spans="1:9">
      <c r="A975" t="s">
        <v>4</v>
      </c>
      <c r="B975" s="4" t="s">
        <v>5</v>
      </c>
      <c r="C975" s="4" t="s">
        <v>13</v>
      </c>
      <c r="D975" s="4" t="s">
        <v>10</v>
      </c>
      <c r="E975" s="4" t="s">
        <v>29</v>
      </c>
      <c r="F975" s="4" t="s">
        <v>10</v>
      </c>
      <c r="G975" s="4" t="s">
        <v>9</v>
      </c>
      <c r="H975" s="4" t="s">
        <v>9</v>
      </c>
      <c r="I975" s="4" t="s">
        <v>10</v>
      </c>
      <c r="J975" s="4" t="s">
        <v>10</v>
      </c>
      <c r="K975" s="4" t="s">
        <v>9</v>
      </c>
      <c r="L975" s="4" t="s">
        <v>9</v>
      </c>
      <c r="M975" s="4" t="s">
        <v>9</v>
      </c>
      <c r="N975" s="4" t="s">
        <v>9</v>
      </c>
      <c r="O975" s="4" t="s">
        <v>6</v>
      </c>
    </row>
    <row r="976" spans="1:9">
      <c r="A976" t="n">
        <v>8957</v>
      </c>
      <c r="B976" s="16" t="n">
        <v>50</v>
      </c>
      <c r="C976" s="7" t="n">
        <v>0</v>
      </c>
      <c r="D976" s="7" t="n">
        <v>2023</v>
      </c>
      <c r="E976" s="7" t="n">
        <v>1</v>
      </c>
      <c r="F976" s="7" t="n">
        <v>0</v>
      </c>
      <c r="G976" s="7" t="n">
        <v>0</v>
      </c>
      <c r="H976" s="7" t="n">
        <v>0</v>
      </c>
      <c r="I976" s="7" t="n">
        <v>0</v>
      </c>
      <c r="J976" s="7" t="n">
        <v>65533</v>
      </c>
      <c r="K976" s="7" t="n">
        <v>0</v>
      </c>
      <c r="L976" s="7" t="n">
        <v>0</v>
      </c>
      <c r="M976" s="7" t="n">
        <v>0</v>
      </c>
      <c r="N976" s="7" t="n">
        <v>0</v>
      </c>
      <c r="O976" s="7" t="s">
        <v>12</v>
      </c>
    </row>
    <row r="977" spans="1:15">
      <c r="A977" t="s">
        <v>4</v>
      </c>
      <c r="B977" s="4" t="s">
        <v>5</v>
      </c>
      <c r="C977" s="4" t="s">
        <v>13</v>
      </c>
      <c r="D977" s="4" t="s">
        <v>10</v>
      </c>
      <c r="E977" s="4" t="s">
        <v>29</v>
      </c>
      <c r="F977" s="4" t="s">
        <v>10</v>
      </c>
      <c r="G977" s="4" t="s">
        <v>9</v>
      </c>
      <c r="H977" s="4" t="s">
        <v>9</v>
      </c>
      <c r="I977" s="4" t="s">
        <v>10</v>
      </c>
      <c r="J977" s="4" t="s">
        <v>10</v>
      </c>
      <c r="K977" s="4" t="s">
        <v>9</v>
      </c>
      <c r="L977" s="4" t="s">
        <v>9</v>
      </c>
      <c r="M977" s="4" t="s">
        <v>9</v>
      </c>
      <c r="N977" s="4" t="s">
        <v>9</v>
      </c>
      <c r="O977" s="4" t="s">
        <v>6</v>
      </c>
    </row>
    <row r="978" spans="1:15">
      <c r="A978" t="n">
        <v>8996</v>
      </c>
      <c r="B978" s="16" t="n">
        <v>50</v>
      </c>
      <c r="C978" s="7" t="n">
        <v>0</v>
      </c>
      <c r="D978" s="7" t="n">
        <v>2119</v>
      </c>
      <c r="E978" s="7" t="n">
        <v>1</v>
      </c>
      <c r="F978" s="7" t="n">
        <v>0</v>
      </c>
      <c r="G978" s="7" t="n">
        <v>0</v>
      </c>
      <c r="H978" s="7" t="n">
        <v>0</v>
      </c>
      <c r="I978" s="7" t="n">
        <v>0</v>
      </c>
      <c r="J978" s="7" t="n">
        <v>65533</v>
      </c>
      <c r="K978" s="7" t="n">
        <v>0</v>
      </c>
      <c r="L978" s="7" t="n">
        <v>0</v>
      </c>
      <c r="M978" s="7" t="n">
        <v>0</v>
      </c>
      <c r="N978" s="7" t="n">
        <v>0</v>
      </c>
      <c r="O978" s="7" t="s">
        <v>12</v>
      </c>
    </row>
    <row r="979" spans="1:15">
      <c r="A979" t="s">
        <v>4</v>
      </c>
      <c r="B979" s="4" t="s">
        <v>5</v>
      </c>
      <c r="C979" s="4" t="s">
        <v>13</v>
      </c>
      <c r="D979" s="4" t="s">
        <v>10</v>
      </c>
    </row>
    <row r="980" spans="1:15">
      <c r="A980" t="n">
        <v>9035</v>
      </c>
      <c r="B980" s="53" t="n">
        <v>45</v>
      </c>
      <c r="C980" s="7" t="n">
        <v>7</v>
      </c>
      <c r="D980" s="7" t="n">
        <v>255</v>
      </c>
    </row>
    <row r="981" spans="1:15">
      <c r="A981" t="s">
        <v>4</v>
      </c>
      <c r="B981" s="4" t="s">
        <v>5</v>
      </c>
      <c r="C981" s="4" t="s">
        <v>13</v>
      </c>
      <c r="D981" s="4" t="s">
        <v>13</v>
      </c>
      <c r="E981" s="4" t="s">
        <v>29</v>
      </c>
      <c r="F981" s="4" t="s">
        <v>29</v>
      </c>
      <c r="G981" s="4" t="s">
        <v>29</v>
      </c>
      <c r="H981" s="4" t="s">
        <v>10</v>
      </c>
    </row>
    <row r="982" spans="1:15">
      <c r="A982" t="n">
        <v>9039</v>
      </c>
      <c r="B982" s="53" t="n">
        <v>45</v>
      </c>
      <c r="C982" s="7" t="n">
        <v>2</v>
      </c>
      <c r="D982" s="7" t="n">
        <v>3</v>
      </c>
      <c r="E982" s="7" t="n">
        <v>19.3400001525879</v>
      </c>
      <c r="F982" s="7" t="n">
        <v>-6.57999992370605</v>
      </c>
      <c r="G982" s="7" t="n">
        <v>-47.9199981689453</v>
      </c>
      <c r="H982" s="7" t="n">
        <v>2000</v>
      </c>
    </row>
    <row r="983" spans="1:15">
      <c r="A983" t="s">
        <v>4</v>
      </c>
      <c r="B983" s="4" t="s">
        <v>5</v>
      </c>
      <c r="C983" s="4" t="s">
        <v>13</v>
      </c>
      <c r="D983" s="4" t="s">
        <v>13</v>
      </c>
      <c r="E983" s="4" t="s">
        <v>29</v>
      </c>
      <c r="F983" s="4" t="s">
        <v>29</v>
      </c>
      <c r="G983" s="4" t="s">
        <v>29</v>
      </c>
      <c r="H983" s="4" t="s">
        <v>10</v>
      </c>
      <c r="I983" s="4" t="s">
        <v>13</v>
      </c>
    </row>
    <row r="984" spans="1:15">
      <c r="A984" t="n">
        <v>9056</v>
      </c>
      <c r="B984" s="53" t="n">
        <v>45</v>
      </c>
      <c r="C984" s="7" t="n">
        <v>4</v>
      </c>
      <c r="D984" s="7" t="n">
        <v>3</v>
      </c>
      <c r="E984" s="7" t="n">
        <v>0.270000010728836</v>
      </c>
      <c r="F984" s="7" t="n">
        <v>232.259994506836</v>
      </c>
      <c r="G984" s="7" t="n">
        <v>0</v>
      </c>
      <c r="H984" s="7" t="n">
        <v>2000</v>
      </c>
      <c r="I984" s="7" t="n">
        <v>1</v>
      </c>
    </row>
    <row r="985" spans="1:15">
      <c r="A985" t="s">
        <v>4</v>
      </c>
      <c r="B985" s="4" t="s">
        <v>5</v>
      </c>
      <c r="C985" s="4" t="s">
        <v>13</v>
      </c>
      <c r="D985" s="4" t="s">
        <v>10</v>
      </c>
    </row>
    <row r="986" spans="1:15">
      <c r="A986" t="n">
        <v>9074</v>
      </c>
      <c r="B986" s="53" t="n">
        <v>45</v>
      </c>
      <c r="C986" s="7" t="n">
        <v>7</v>
      </c>
      <c r="D986" s="7" t="n">
        <v>255</v>
      </c>
    </row>
    <row r="987" spans="1:15">
      <c r="A987" t="s">
        <v>4</v>
      </c>
      <c r="B987" s="4" t="s">
        <v>5</v>
      </c>
      <c r="C987" s="4" t="s">
        <v>13</v>
      </c>
      <c r="D987" s="4" t="s">
        <v>10</v>
      </c>
      <c r="E987" s="4" t="s">
        <v>29</v>
      </c>
    </row>
    <row r="988" spans="1:15">
      <c r="A988" t="n">
        <v>9078</v>
      </c>
      <c r="B988" s="34" t="n">
        <v>58</v>
      </c>
      <c r="C988" s="7" t="n">
        <v>101</v>
      </c>
      <c r="D988" s="7" t="n">
        <v>500</v>
      </c>
      <c r="E988" s="7" t="n">
        <v>1</v>
      </c>
    </row>
    <row r="989" spans="1:15">
      <c r="A989" t="s">
        <v>4</v>
      </c>
      <c r="B989" s="4" t="s">
        <v>5</v>
      </c>
      <c r="C989" s="4" t="s">
        <v>13</v>
      </c>
      <c r="D989" s="4" t="s">
        <v>10</v>
      </c>
    </row>
    <row r="990" spans="1:15">
      <c r="A990" t="n">
        <v>9086</v>
      </c>
      <c r="B990" s="34" t="n">
        <v>58</v>
      </c>
      <c r="C990" s="7" t="n">
        <v>254</v>
      </c>
      <c r="D990" s="7" t="n">
        <v>0</v>
      </c>
    </row>
    <row r="991" spans="1:15">
      <c r="A991" t="s">
        <v>4</v>
      </c>
      <c r="B991" s="4" t="s">
        <v>5</v>
      </c>
      <c r="C991" s="4" t="s">
        <v>13</v>
      </c>
      <c r="D991" s="4" t="s">
        <v>13</v>
      </c>
      <c r="E991" s="4" t="s">
        <v>29</v>
      </c>
      <c r="F991" s="4" t="s">
        <v>29</v>
      </c>
      <c r="G991" s="4" t="s">
        <v>29</v>
      </c>
      <c r="H991" s="4" t="s">
        <v>10</v>
      </c>
    </row>
    <row r="992" spans="1:15">
      <c r="A992" t="n">
        <v>9090</v>
      </c>
      <c r="B992" s="53" t="n">
        <v>45</v>
      </c>
      <c r="C992" s="7" t="n">
        <v>2</v>
      </c>
      <c r="D992" s="7" t="n">
        <v>3</v>
      </c>
      <c r="E992" s="7" t="n">
        <v>30.1499996185303</v>
      </c>
      <c r="F992" s="7" t="n">
        <v>-6.21000003814697</v>
      </c>
      <c r="G992" s="7" t="n">
        <v>-45.1699981689453</v>
      </c>
      <c r="H992" s="7" t="n">
        <v>0</v>
      </c>
    </row>
    <row r="993" spans="1:15">
      <c r="A993" t="s">
        <v>4</v>
      </c>
      <c r="B993" s="4" t="s">
        <v>5</v>
      </c>
      <c r="C993" s="4" t="s">
        <v>13</v>
      </c>
      <c r="D993" s="4" t="s">
        <v>13</v>
      </c>
      <c r="E993" s="4" t="s">
        <v>29</v>
      </c>
      <c r="F993" s="4" t="s">
        <v>29</v>
      </c>
      <c r="G993" s="4" t="s">
        <v>29</v>
      </c>
      <c r="H993" s="4" t="s">
        <v>10</v>
      </c>
      <c r="I993" s="4" t="s">
        <v>13</v>
      </c>
    </row>
    <row r="994" spans="1:15">
      <c r="A994" t="n">
        <v>9107</v>
      </c>
      <c r="B994" s="53" t="n">
        <v>45</v>
      </c>
      <c r="C994" s="7" t="n">
        <v>4</v>
      </c>
      <c r="D994" s="7" t="n">
        <v>3</v>
      </c>
      <c r="E994" s="7" t="n">
        <v>344.549987792969</v>
      </c>
      <c r="F994" s="7" t="n">
        <v>62.7599983215332</v>
      </c>
      <c r="G994" s="7" t="n">
        <v>0</v>
      </c>
      <c r="H994" s="7" t="n">
        <v>0</v>
      </c>
      <c r="I994" s="7" t="n">
        <v>0</v>
      </c>
    </row>
    <row r="995" spans="1:15">
      <c r="A995" t="s">
        <v>4</v>
      </c>
      <c r="B995" s="4" t="s">
        <v>5</v>
      </c>
      <c r="C995" s="4" t="s">
        <v>13</v>
      </c>
      <c r="D995" s="4" t="s">
        <v>13</v>
      </c>
      <c r="E995" s="4" t="s">
        <v>29</v>
      </c>
      <c r="F995" s="4" t="s">
        <v>10</v>
      </c>
    </row>
    <row r="996" spans="1:15">
      <c r="A996" t="n">
        <v>9125</v>
      </c>
      <c r="B996" s="53" t="n">
        <v>45</v>
      </c>
      <c r="C996" s="7" t="n">
        <v>5</v>
      </c>
      <c r="D996" s="7" t="n">
        <v>3</v>
      </c>
      <c r="E996" s="7" t="n">
        <v>2.70000004768372</v>
      </c>
      <c r="F996" s="7" t="n">
        <v>0</v>
      </c>
    </row>
    <row r="997" spans="1:15">
      <c r="A997" t="s">
        <v>4</v>
      </c>
      <c r="B997" s="4" t="s">
        <v>5</v>
      </c>
      <c r="C997" s="4" t="s">
        <v>13</v>
      </c>
      <c r="D997" s="4" t="s">
        <v>13</v>
      </c>
      <c r="E997" s="4" t="s">
        <v>29</v>
      </c>
      <c r="F997" s="4" t="s">
        <v>10</v>
      </c>
    </row>
    <row r="998" spans="1:15">
      <c r="A998" t="n">
        <v>9134</v>
      </c>
      <c r="B998" s="53" t="n">
        <v>45</v>
      </c>
      <c r="C998" s="7" t="n">
        <v>11</v>
      </c>
      <c r="D998" s="7" t="n">
        <v>3</v>
      </c>
      <c r="E998" s="7" t="n">
        <v>40</v>
      </c>
      <c r="F998" s="7" t="n">
        <v>0</v>
      </c>
    </row>
    <row r="999" spans="1:15">
      <c r="A999" t="s">
        <v>4</v>
      </c>
      <c r="B999" s="4" t="s">
        <v>5</v>
      </c>
      <c r="C999" s="4" t="s">
        <v>13</v>
      </c>
      <c r="D999" s="4" t="s">
        <v>13</v>
      </c>
      <c r="E999" s="4" t="s">
        <v>29</v>
      </c>
      <c r="F999" s="4" t="s">
        <v>29</v>
      </c>
      <c r="G999" s="4" t="s">
        <v>29</v>
      </c>
      <c r="H999" s="4" t="s">
        <v>10</v>
      </c>
      <c r="I999" s="4" t="s">
        <v>13</v>
      </c>
    </row>
    <row r="1000" spans="1:15">
      <c r="A1000" t="n">
        <v>9143</v>
      </c>
      <c r="B1000" s="53" t="n">
        <v>45</v>
      </c>
      <c r="C1000" s="7" t="n">
        <v>4</v>
      </c>
      <c r="D1000" s="7" t="n">
        <v>3</v>
      </c>
      <c r="E1000" s="7" t="n">
        <v>344.549987792969</v>
      </c>
      <c r="F1000" s="7" t="n">
        <v>74.5999984741211</v>
      </c>
      <c r="G1000" s="7" t="n">
        <v>0</v>
      </c>
      <c r="H1000" s="7" t="n">
        <v>20000</v>
      </c>
      <c r="I1000" s="7" t="n">
        <v>1</v>
      </c>
    </row>
    <row r="1001" spans="1:15">
      <c r="A1001" t="s">
        <v>4</v>
      </c>
      <c r="B1001" s="4" t="s">
        <v>5</v>
      </c>
      <c r="C1001" s="4" t="s">
        <v>13</v>
      </c>
      <c r="D1001" s="4" t="s">
        <v>10</v>
      </c>
    </row>
    <row r="1002" spans="1:15">
      <c r="A1002" t="n">
        <v>9161</v>
      </c>
      <c r="B1002" s="34" t="n">
        <v>58</v>
      </c>
      <c r="C1002" s="7" t="n">
        <v>255</v>
      </c>
      <c r="D1002" s="7" t="n">
        <v>0</v>
      </c>
    </row>
    <row r="1003" spans="1:15">
      <c r="A1003" t="s">
        <v>4</v>
      </c>
      <c r="B1003" s="4" t="s">
        <v>5</v>
      </c>
      <c r="C1003" s="4" t="s">
        <v>9</v>
      </c>
    </row>
    <row r="1004" spans="1:15">
      <c r="A1004" t="n">
        <v>9165</v>
      </c>
      <c r="B1004" s="41" t="n">
        <v>15</v>
      </c>
      <c r="C1004" s="7" t="n">
        <v>256</v>
      </c>
    </row>
    <row r="1005" spans="1:15">
      <c r="A1005" t="s">
        <v>4</v>
      </c>
      <c r="B1005" s="4" t="s">
        <v>5</v>
      </c>
      <c r="C1005" s="4" t="s">
        <v>13</v>
      </c>
      <c r="D1005" s="4" t="s">
        <v>10</v>
      </c>
      <c r="E1005" s="4" t="s">
        <v>6</v>
      </c>
    </row>
    <row r="1006" spans="1:15">
      <c r="A1006" t="n">
        <v>9170</v>
      </c>
      <c r="B1006" s="56" t="n">
        <v>51</v>
      </c>
      <c r="C1006" s="7" t="n">
        <v>4</v>
      </c>
      <c r="D1006" s="7" t="n">
        <v>7032</v>
      </c>
      <c r="E1006" s="7" t="s">
        <v>132</v>
      </c>
    </row>
    <row r="1007" spans="1:15">
      <c r="A1007" t="s">
        <v>4</v>
      </c>
      <c r="B1007" s="4" t="s">
        <v>5</v>
      </c>
      <c r="C1007" s="4" t="s">
        <v>10</v>
      </c>
    </row>
    <row r="1008" spans="1:15">
      <c r="A1008" t="n">
        <v>9184</v>
      </c>
      <c r="B1008" s="38" t="n">
        <v>16</v>
      </c>
      <c r="C1008" s="7" t="n">
        <v>0</v>
      </c>
    </row>
    <row r="1009" spans="1:9">
      <c r="A1009" t="s">
        <v>4</v>
      </c>
      <c r="B1009" s="4" t="s">
        <v>5</v>
      </c>
      <c r="C1009" s="4" t="s">
        <v>10</v>
      </c>
      <c r="D1009" s="4" t="s">
        <v>13</v>
      </c>
      <c r="E1009" s="4" t="s">
        <v>9</v>
      </c>
      <c r="F1009" s="4" t="s">
        <v>52</v>
      </c>
      <c r="G1009" s="4" t="s">
        <v>13</v>
      </c>
      <c r="H1009" s="4" t="s">
        <v>13</v>
      </c>
      <c r="I1009" s="4" t="s">
        <v>13</v>
      </c>
      <c r="J1009" s="4" t="s">
        <v>9</v>
      </c>
      <c r="K1009" s="4" t="s">
        <v>52</v>
      </c>
      <c r="L1009" s="4" t="s">
        <v>13</v>
      </c>
      <c r="M1009" s="4" t="s">
        <v>13</v>
      </c>
    </row>
    <row r="1010" spans="1:9">
      <c r="A1010" t="n">
        <v>9187</v>
      </c>
      <c r="B1010" s="57" t="n">
        <v>26</v>
      </c>
      <c r="C1010" s="7" t="n">
        <v>7032</v>
      </c>
      <c r="D1010" s="7" t="n">
        <v>17</v>
      </c>
      <c r="E1010" s="7" t="n">
        <v>18359</v>
      </c>
      <c r="F1010" s="7" t="s">
        <v>133</v>
      </c>
      <c r="G1010" s="7" t="n">
        <v>2</v>
      </c>
      <c r="H1010" s="7" t="n">
        <v>3</v>
      </c>
      <c r="I1010" s="7" t="n">
        <v>17</v>
      </c>
      <c r="J1010" s="7" t="n">
        <v>18360</v>
      </c>
      <c r="K1010" s="7" t="s">
        <v>134</v>
      </c>
      <c r="L1010" s="7" t="n">
        <v>2</v>
      </c>
      <c r="M1010" s="7" t="n">
        <v>0</v>
      </c>
    </row>
    <row r="1011" spans="1:9">
      <c r="A1011" t="s">
        <v>4</v>
      </c>
      <c r="B1011" s="4" t="s">
        <v>5</v>
      </c>
    </row>
    <row r="1012" spans="1:9">
      <c r="A1012" t="n">
        <v>9301</v>
      </c>
      <c r="B1012" s="30" t="n">
        <v>28</v>
      </c>
    </row>
    <row r="1013" spans="1:9">
      <c r="A1013" t="s">
        <v>4</v>
      </c>
      <c r="B1013" s="4" t="s">
        <v>5</v>
      </c>
      <c r="C1013" s="4" t="s">
        <v>13</v>
      </c>
      <c r="D1013" s="4" t="s">
        <v>10</v>
      </c>
      <c r="E1013" s="4" t="s">
        <v>6</v>
      </c>
    </row>
    <row r="1014" spans="1:9">
      <c r="A1014" t="n">
        <v>9302</v>
      </c>
      <c r="B1014" s="56" t="n">
        <v>51</v>
      </c>
      <c r="C1014" s="7" t="n">
        <v>4</v>
      </c>
      <c r="D1014" s="7" t="n">
        <v>0</v>
      </c>
      <c r="E1014" s="7" t="s">
        <v>127</v>
      </c>
    </row>
    <row r="1015" spans="1:9">
      <c r="A1015" t="s">
        <v>4</v>
      </c>
      <c r="B1015" s="4" t="s">
        <v>5</v>
      </c>
      <c r="C1015" s="4" t="s">
        <v>10</v>
      </c>
    </row>
    <row r="1016" spans="1:9">
      <c r="A1016" t="n">
        <v>9315</v>
      </c>
      <c r="B1016" s="38" t="n">
        <v>16</v>
      </c>
      <c r="C1016" s="7" t="n">
        <v>0</v>
      </c>
    </row>
    <row r="1017" spans="1:9">
      <c r="A1017" t="s">
        <v>4</v>
      </c>
      <c r="B1017" s="4" t="s">
        <v>5</v>
      </c>
      <c r="C1017" s="4" t="s">
        <v>10</v>
      </c>
      <c r="D1017" s="4" t="s">
        <v>13</v>
      </c>
      <c r="E1017" s="4" t="s">
        <v>9</v>
      </c>
      <c r="F1017" s="4" t="s">
        <v>52</v>
      </c>
      <c r="G1017" s="4" t="s">
        <v>13</v>
      </c>
      <c r="H1017" s="4" t="s">
        <v>13</v>
      </c>
    </row>
    <row r="1018" spans="1:9">
      <c r="A1018" t="n">
        <v>9318</v>
      </c>
      <c r="B1018" s="57" t="n">
        <v>26</v>
      </c>
      <c r="C1018" s="7" t="n">
        <v>0</v>
      </c>
      <c r="D1018" s="7" t="n">
        <v>17</v>
      </c>
      <c r="E1018" s="7" t="n">
        <v>52378</v>
      </c>
      <c r="F1018" s="7" t="s">
        <v>135</v>
      </c>
      <c r="G1018" s="7" t="n">
        <v>2</v>
      </c>
      <c r="H1018" s="7" t="n">
        <v>0</v>
      </c>
    </row>
    <row r="1019" spans="1:9">
      <c r="A1019" t="s">
        <v>4</v>
      </c>
      <c r="B1019" s="4" t="s">
        <v>5</v>
      </c>
    </row>
    <row r="1020" spans="1:9">
      <c r="A1020" t="n">
        <v>9344</v>
      </c>
      <c r="B1020" s="30" t="n">
        <v>28</v>
      </c>
    </row>
    <row r="1021" spans="1:9">
      <c r="A1021" t="s">
        <v>4</v>
      </c>
      <c r="B1021" s="4" t="s">
        <v>5</v>
      </c>
      <c r="C1021" s="4" t="s">
        <v>10</v>
      </c>
      <c r="D1021" s="4" t="s">
        <v>13</v>
      </c>
      <c r="E1021" s="4" t="s">
        <v>6</v>
      </c>
      <c r="F1021" s="4" t="s">
        <v>29</v>
      </c>
      <c r="G1021" s="4" t="s">
        <v>29</v>
      </c>
      <c r="H1021" s="4" t="s">
        <v>29</v>
      </c>
    </row>
    <row r="1022" spans="1:9">
      <c r="A1022" t="n">
        <v>9345</v>
      </c>
      <c r="B1022" s="61" t="n">
        <v>48</v>
      </c>
      <c r="C1022" s="7" t="n">
        <v>0</v>
      </c>
      <c r="D1022" s="7" t="n">
        <v>0</v>
      </c>
      <c r="E1022" s="7" t="s">
        <v>95</v>
      </c>
      <c r="F1022" s="7" t="n">
        <v>0.300000011920929</v>
      </c>
      <c r="G1022" s="7" t="n">
        <v>1</v>
      </c>
      <c r="H1022" s="7" t="n">
        <v>0</v>
      </c>
    </row>
    <row r="1023" spans="1:9">
      <c r="A1023" t="s">
        <v>4</v>
      </c>
      <c r="B1023" s="4" t="s">
        <v>5</v>
      </c>
      <c r="C1023" s="4" t="s">
        <v>13</v>
      </c>
      <c r="D1023" s="4" t="s">
        <v>10</v>
      </c>
      <c r="E1023" s="4" t="s">
        <v>13</v>
      </c>
    </row>
    <row r="1024" spans="1:9">
      <c r="A1024" t="n">
        <v>9370</v>
      </c>
      <c r="B1024" s="13" t="n">
        <v>49</v>
      </c>
      <c r="C1024" s="7" t="n">
        <v>1</v>
      </c>
      <c r="D1024" s="7" t="n">
        <v>2000</v>
      </c>
      <c r="E1024" s="7" t="n">
        <v>0</v>
      </c>
    </row>
    <row r="1025" spans="1:13">
      <c r="A1025" t="s">
        <v>4</v>
      </c>
      <c r="B1025" s="4" t="s">
        <v>5</v>
      </c>
      <c r="C1025" s="4" t="s">
        <v>10</v>
      </c>
    </row>
    <row r="1026" spans="1:13">
      <c r="A1026" t="n">
        <v>9375</v>
      </c>
      <c r="B1026" s="38" t="n">
        <v>16</v>
      </c>
      <c r="C1026" s="7" t="n">
        <v>800</v>
      </c>
    </row>
    <row r="1027" spans="1:13">
      <c r="A1027" t="s">
        <v>4</v>
      </c>
      <c r="B1027" s="4" t="s">
        <v>5</v>
      </c>
      <c r="C1027" s="4" t="s">
        <v>13</v>
      </c>
      <c r="D1027" s="4" t="s">
        <v>10</v>
      </c>
      <c r="E1027" s="4" t="s">
        <v>6</v>
      </c>
    </row>
    <row r="1028" spans="1:13">
      <c r="A1028" t="n">
        <v>9378</v>
      </c>
      <c r="B1028" s="56" t="n">
        <v>51</v>
      </c>
      <c r="C1028" s="7" t="n">
        <v>4</v>
      </c>
      <c r="D1028" s="7" t="n">
        <v>0</v>
      </c>
      <c r="E1028" s="7" t="s">
        <v>129</v>
      </c>
    </row>
    <row r="1029" spans="1:13">
      <c r="A1029" t="s">
        <v>4</v>
      </c>
      <c r="B1029" s="4" t="s">
        <v>5</v>
      </c>
      <c r="C1029" s="4" t="s">
        <v>10</v>
      </c>
    </row>
    <row r="1030" spans="1:13">
      <c r="A1030" t="n">
        <v>9392</v>
      </c>
      <c r="B1030" s="38" t="n">
        <v>16</v>
      </c>
      <c r="C1030" s="7" t="n">
        <v>0</v>
      </c>
    </row>
    <row r="1031" spans="1:13">
      <c r="A1031" t="s">
        <v>4</v>
      </c>
      <c r="B1031" s="4" t="s">
        <v>5</v>
      </c>
      <c r="C1031" s="4" t="s">
        <v>10</v>
      </c>
      <c r="D1031" s="4" t="s">
        <v>13</v>
      </c>
      <c r="E1031" s="4" t="s">
        <v>9</v>
      </c>
      <c r="F1031" s="4" t="s">
        <v>52</v>
      </c>
      <c r="G1031" s="4" t="s">
        <v>13</v>
      </c>
      <c r="H1031" s="4" t="s">
        <v>13</v>
      </c>
    </row>
    <row r="1032" spans="1:13">
      <c r="A1032" t="n">
        <v>9395</v>
      </c>
      <c r="B1032" s="57" t="n">
        <v>26</v>
      </c>
      <c r="C1032" s="7" t="n">
        <v>0</v>
      </c>
      <c r="D1032" s="7" t="n">
        <v>17</v>
      </c>
      <c r="E1032" s="7" t="n">
        <v>52379</v>
      </c>
      <c r="F1032" s="7" t="s">
        <v>136</v>
      </c>
      <c r="G1032" s="7" t="n">
        <v>2</v>
      </c>
      <c r="H1032" s="7" t="n">
        <v>0</v>
      </c>
    </row>
    <row r="1033" spans="1:13">
      <c r="A1033" t="s">
        <v>4</v>
      </c>
      <c r="B1033" s="4" t="s">
        <v>5</v>
      </c>
    </row>
    <row r="1034" spans="1:13">
      <c r="A1034" t="n">
        <v>9452</v>
      </c>
      <c r="B1034" s="30" t="n">
        <v>28</v>
      </c>
    </row>
    <row r="1035" spans="1:13">
      <c r="A1035" t="s">
        <v>4</v>
      </c>
      <c r="B1035" s="4" t="s">
        <v>5</v>
      </c>
      <c r="C1035" s="4" t="s">
        <v>13</v>
      </c>
      <c r="D1035" s="4" t="s">
        <v>13</v>
      </c>
    </row>
    <row r="1036" spans="1:13">
      <c r="A1036" t="n">
        <v>9453</v>
      </c>
      <c r="B1036" s="13" t="n">
        <v>49</v>
      </c>
      <c r="C1036" s="7" t="n">
        <v>2</v>
      </c>
      <c r="D1036" s="7" t="n">
        <v>0</v>
      </c>
    </row>
    <row r="1037" spans="1:13">
      <c r="A1037" t="s">
        <v>4</v>
      </c>
      <c r="B1037" s="4" t="s">
        <v>5</v>
      </c>
      <c r="C1037" s="4" t="s">
        <v>13</v>
      </c>
      <c r="D1037" s="4" t="s">
        <v>10</v>
      </c>
      <c r="E1037" s="4" t="s">
        <v>9</v>
      </c>
      <c r="F1037" s="4" t="s">
        <v>10</v>
      </c>
      <c r="G1037" s="4" t="s">
        <v>9</v>
      </c>
      <c r="H1037" s="4" t="s">
        <v>13</v>
      </c>
    </row>
    <row r="1038" spans="1:13">
      <c r="A1038" t="n">
        <v>9456</v>
      </c>
      <c r="B1038" s="13" t="n">
        <v>49</v>
      </c>
      <c r="C1038" s="7" t="n">
        <v>0</v>
      </c>
      <c r="D1038" s="7" t="n">
        <v>562</v>
      </c>
      <c r="E1038" s="7" t="n">
        <v>1065353216</v>
      </c>
      <c r="F1038" s="7" t="n">
        <v>0</v>
      </c>
      <c r="G1038" s="7" t="n">
        <v>0</v>
      </c>
      <c r="H1038" s="7" t="n">
        <v>0</v>
      </c>
    </row>
    <row r="1039" spans="1:13">
      <c r="A1039" t="s">
        <v>4</v>
      </c>
      <c r="B1039" s="4" t="s">
        <v>5</v>
      </c>
      <c r="C1039" s="4" t="s">
        <v>13</v>
      </c>
      <c r="D1039" s="4" t="s">
        <v>10</v>
      </c>
      <c r="E1039" s="4" t="s">
        <v>29</v>
      </c>
    </row>
    <row r="1040" spans="1:13">
      <c r="A1040" t="n">
        <v>9471</v>
      </c>
      <c r="B1040" s="34" t="n">
        <v>58</v>
      </c>
      <c r="C1040" s="7" t="n">
        <v>101</v>
      </c>
      <c r="D1040" s="7" t="n">
        <v>500</v>
      </c>
      <c r="E1040" s="7" t="n">
        <v>1</v>
      </c>
    </row>
    <row r="1041" spans="1:8">
      <c r="A1041" t="s">
        <v>4</v>
      </c>
      <c r="B1041" s="4" t="s">
        <v>5</v>
      </c>
      <c r="C1041" s="4" t="s">
        <v>13</v>
      </c>
      <c r="D1041" s="4" t="s">
        <v>10</v>
      </c>
    </row>
    <row r="1042" spans="1:8">
      <c r="A1042" t="n">
        <v>9479</v>
      </c>
      <c r="B1042" s="34" t="n">
        <v>58</v>
      </c>
      <c r="C1042" s="7" t="n">
        <v>254</v>
      </c>
      <c r="D1042" s="7" t="n">
        <v>0</v>
      </c>
    </row>
    <row r="1043" spans="1:8">
      <c r="A1043" t="s">
        <v>4</v>
      </c>
      <c r="B1043" s="4" t="s">
        <v>5</v>
      </c>
      <c r="C1043" s="4" t="s">
        <v>13</v>
      </c>
      <c r="D1043" s="4" t="s">
        <v>13</v>
      </c>
      <c r="E1043" s="4" t="s">
        <v>29</v>
      </c>
      <c r="F1043" s="4" t="s">
        <v>29</v>
      </c>
      <c r="G1043" s="4" t="s">
        <v>29</v>
      </c>
      <c r="H1043" s="4" t="s">
        <v>10</v>
      </c>
    </row>
    <row r="1044" spans="1:8">
      <c r="A1044" t="n">
        <v>9483</v>
      </c>
      <c r="B1044" s="53" t="n">
        <v>45</v>
      </c>
      <c r="C1044" s="7" t="n">
        <v>2</v>
      </c>
      <c r="D1044" s="7" t="n">
        <v>3</v>
      </c>
      <c r="E1044" s="7" t="n">
        <v>30.1399993896484</v>
      </c>
      <c r="F1044" s="7" t="n">
        <v>-6.55000019073486</v>
      </c>
      <c r="G1044" s="7" t="n">
        <v>-46.2000007629395</v>
      </c>
      <c r="H1044" s="7" t="n">
        <v>0</v>
      </c>
    </row>
    <row r="1045" spans="1:8">
      <c r="A1045" t="s">
        <v>4</v>
      </c>
      <c r="B1045" s="4" t="s">
        <v>5</v>
      </c>
      <c r="C1045" s="4" t="s">
        <v>13</v>
      </c>
      <c r="D1045" s="4" t="s">
        <v>13</v>
      </c>
      <c r="E1045" s="4" t="s">
        <v>29</v>
      </c>
      <c r="F1045" s="4" t="s">
        <v>29</v>
      </c>
      <c r="G1045" s="4" t="s">
        <v>29</v>
      </c>
      <c r="H1045" s="4" t="s">
        <v>10</v>
      </c>
      <c r="I1045" s="4" t="s">
        <v>13</v>
      </c>
    </row>
    <row r="1046" spans="1:8">
      <c r="A1046" t="n">
        <v>9500</v>
      </c>
      <c r="B1046" s="53" t="n">
        <v>45</v>
      </c>
      <c r="C1046" s="7" t="n">
        <v>4</v>
      </c>
      <c r="D1046" s="7" t="n">
        <v>3</v>
      </c>
      <c r="E1046" s="7" t="n">
        <v>13.1499996185303</v>
      </c>
      <c r="F1046" s="7" t="n">
        <v>206.279998779297</v>
      </c>
      <c r="G1046" s="7" t="n">
        <v>0</v>
      </c>
      <c r="H1046" s="7" t="n">
        <v>0</v>
      </c>
      <c r="I1046" s="7" t="n">
        <v>0</v>
      </c>
    </row>
    <row r="1047" spans="1:8">
      <c r="A1047" t="s">
        <v>4</v>
      </c>
      <c r="B1047" s="4" t="s">
        <v>5</v>
      </c>
      <c r="C1047" s="4" t="s">
        <v>13</v>
      </c>
      <c r="D1047" s="4" t="s">
        <v>13</v>
      </c>
      <c r="E1047" s="4" t="s">
        <v>29</v>
      </c>
      <c r="F1047" s="4" t="s">
        <v>10</v>
      </c>
    </row>
    <row r="1048" spans="1:8">
      <c r="A1048" t="n">
        <v>9518</v>
      </c>
      <c r="B1048" s="53" t="n">
        <v>45</v>
      </c>
      <c r="C1048" s="7" t="n">
        <v>5</v>
      </c>
      <c r="D1048" s="7" t="n">
        <v>3</v>
      </c>
      <c r="E1048" s="7" t="n">
        <v>1.29999995231628</v>
      </c>
      <c r="F1048" s="7" t="n">
        <v>0</v>
      </c>
    </row>
    <row r="1049" spans="1:8">
      <c r="A1049" t="s">
        <v>4</v>
      </c>
      <c r="B1049" s="4" t="s">
        <v>5</v>
      </c>
      <c r="C1049" s="4" t="s">
        <v>13</v>
      </c>
      <c r="D1049" s="4" t="s">
        <v>13</v>
      </c>
      <c r="E1049" s="4" t="s">
        <v>29</v>
      </c>
      <c r="F1049" s="4" t="s">
        <v>10</v>
      </c>
    </row>
    <row r="1050" spans="1:8">
      <c r="A1050" t="n">
        <v>9527</v>
      </c>
      <c r="B1050" s="53" t="n">
        <v>45</v>
      </c>
      <c r="C1050" s="7" t="n">
        <v>11</v>
      </c>
      <c r="D1050" s="7" t="n">
        <v>3</v>
      </c>
      <c r="E1050" s="7" t="n">
        <v>40</v>
      </c>
      <c r="F1050" s="7" t="n">
        <v>0</v>
      </c>
    </row>
    <row r="1051" spans="1:8">
      <c r="A1051" t="s">
        <v>4</v>
      </c>
      <c r="B1051" s="4" t="s">
        <v>5</v>
      </c>
      <c r="C1051" s="4" t="s">
        <v>13</v>
      </c>
      <c r="D1051" s="4" t="s">
        <v>13</v>
      </c>
      <c r="E1051" s="4" t="s">
        <v>29</v>
      </c>
      <c r="F1051" s="4" t="s">
        <v>29</v>
      </c>
      <c r="G1051" s="4" t="s">
        <v>29</v>
      </c>
      <c r="H1051" s="4" t="s">
        <v>10</v>
      </c>
    </row>
    <row r="1052" spans="1:8">
      <c r="A1052" t="n">
        <v>9536</v>
      </c>
      <c r="B1052" s="53" t="n">
        <v>45</v>
      </c>
      <c r="C1052" s="7" t="n">
        <v>2</v>
      </c>
      <c r="D1052" s="7" t="n">
        <v>3</v>
      </c>
      <c r="E1052" s="7" t="n">
        <v>30.1700000762939</v>
      </c>
      <c r="F1052" s="7" t="n">
        <v>-6.09999990463257</v>
      </c>
      <c r="G1052" s="7" t="n">
        <v>-45.9799995422363</v>
      </c>
      <c r="H1052" s="7" t="n">
        <v>2000</v>
      </c>
    </row>
    <row r="1053" spans="1:8">
      <c r="A1053" t="s">
        <v>4</v>
      </c>
      <c r="B1053" s="4" t="s">
        <v>5</v>
      </c>
      <c r="C1053" s="4" t="s">
        <v>13</v>
      </c>
      <c r="D1053" s="4" t="s">
        <v>13</v>
      </c>
      <c r="E1053" s="4" t="s">
        <v>29</v>
      </c>
      <c r="F1053" s="4" t="s">
        <v>29</v>
      </c>
      <c r="G1053" s="4" t="s">
        <v>29</v>
      </c>
      <c r="H1053" s="4" t="s">
        <v>10</v>
      </c>
      <c r="I1053" s="4" t="s">
        <v>13</v>
      </c>
    </row>
    <row r="1054" spans="1:8">
      <c r="A1054" t="n">
        <v>9553</v>
      </c>
      <c r="B1054" s="53" t="n">
        <v>45</v>
      </c>
      <c r="C1054" s="7" t="n">
        <v>4</v>
      </c>
      <c r="D1054" s="7" t="n">
        <v>3</v>
      </c>
      <c r="E1054" s="7" t="n">
        <v>10.8699998855591</v>
      </c>
      <c r="F1054" s="7" t="n">
        <v>249.559997558594</v>
      </c>
      <c r="G1054" s="7" t="n">
        <v>0</v>
      </c>
      <c r="H1054" s="7" t="n">
        <v>2000</v>
      </c>
      <c r="I1054" s="7" t="n">
        <v>1</v>
      </c>
    </row>
    <row r="1055" spans="1:8">
      <c r="A1055" t="s">
        <v>4</v>
      </c>
      <c r="B1055" s="4" t="s">
        <v>5</v>
      </c>
      <c r="C1055" s="4" t="s">
        <v>13</v>
      </c>
      <c r="D1055" s="4" t="s">
        <v>13</v>
      </c>
      <c r="E1055" s="4" t="s">
        <v>29</v>
      </c>
      <c r="F1055" s="4" t="s">
        <v>10</v>
      </c>
    </row>
    <row r="1056" spans="1:8">
      <c r="A1056" t="n">
        <v>9571</v>
      </c>
      <c r="B1056" s="53" t="n">
        <v>45</v>
      </c>
      <c r="C1056" s="7" t="n">
        <v>5</v>
      </c>
      <c r="D1056" s="7" t="n">
        <v>3</v>
      </c>
      <c r="E1056" s="7" t="n">
        <v>1.39999997615814</v>
      </c>
      <c r="F1056" s="7" t="n">
        <v>2000</v>
      </c>
    </row>
    <row r="1057" spans="1:9">
      <c r="A1057" t="s">
        <v>4</v>
      </c>
      <c r="B1057" s="4" t="s">
        <v>5</v>
      </c>
      <c r="C1057" s="4" t="s">
        <v>10</v>
      </c>
      <c r="D1057" s="4" t="s">
        <v>13</v>
      </c>
      <c r="E1057" s="4" t="s">
        <v>6</v>
      </c>
      <c r="F1057" s="4" t="s">
        <v>29</v>
      </c>
      <c r="G1057" s="4" t="s">
        <v>29</v>
      </c>
      <c r="H1057" s="4" t="s">
        <v>29</v>
      </c>
    </row>
    <row r="1058" spans="1:9">
      <c r="A1058" t="n">
        <v>9580</v>
      </c>
      <c r="B1058" s="61" t="n">
        <v>48</v>
      </c>
      <c r="C1058" s="7" t="n">
        <v>0</v>
      </c>
      <c r="D1058" s="7" t="n">
        <v>0</v>
      </c>
      <c r="E1058" s="7" t="s">
        <v>86</v>
      </c>
      <c r="F1058" s="7" t="n">
        <v>0</v>
      </c>
      <c r="G1058" s="7" t="n">
        <v>1</v>
      </c>
      <c r="H1058" s="7" t="n">
        <v>0</v>
      </c>
    </row>
    <row r="1059" spans="1:9">
      <c r="A1059" t="s">
        <v>4</v>
      </c>
      <c r="B1059" s="4" t="s">
        <v>5</v>
      </c>
      <c r="C1059" s="4" t="s">
        <v>13</v>
      </c>
      <c r="D1059" s="4" t="s">
        <v>10</v>
      </c>
    </row>
    <row r="1060" spans="1:9">
      <c r="A1060" t="n">
        <v>9606</v>
      </c>
      <c r="B1060" s="34" t="n">
        <v>58</v>
      </c>
      <c r="C1060" s="7" t="n">
        <v>255</v>
      </c>
      <c r="D1060" s="7" t="n">
        <v>0</v>
      </c>
    </row>
    <row r="1061" spans="1:9">
      <c r="A1061" t="s">
        <v>4</v>
      </c>
      <c r="B1061" s="4" t="s">
        <v>5</v>
      </c>
      <c r="C1061" s="4" t="s">
        <v>10</v>
      </c>
    </row>
    <row r="1062" spans="1:9">
      <c r="A1062" t="n">
        <v>9610</v>
      </c>
      <c r="B1062" s="38" t="n">
        <v>16</v>
      </c>
      <c r="C1062" s="7" t="n">
        <v>300</v>
      </c>
    </row>
    <row r="1063" spans="1:9">
      <c r="A1063" t="s">
        <v>4</v>
      </c>
      <c r="B1063" s="4" t="s">
        <v>5</v>
      </c>
      <c r="C1063" s="4" t="s">
        <v>10</v>
      </c>
    </row>
    <row r="1064" spans="1:9">
      <c r="A1064" t="n">
        <v>9613</v>
      </c>
      <c r="B1064" s="38" t="n">
        <v>16</v>
      </c>
      <c r="C1064" s="7" t="n">
        <v>1000</v>
      </c>
    </row>
    <row r="1065" spans="1:9">
      <c r="A1065" t="s">
        <v>4</v>
      </c>
      <c r="B1065" s="4" t="s">
        <v>5</v>
      </c>
      <c r="C1065" s="4" t="s">
        <v>13</v>
      </c>
      <c r="D1065" s="4" t="s">
        <v>10</v>
      </c>
      <c r="E1065" s="4" t="s">
        <v>6</v>
      </c>
      <c r="F1065" s="4" t="s">
        <v>6</v>
      </c>
      <c r="G1065" s="4" t="s">
        <v>6</v>
      </c>
      <c r="H1065" s="4" t="s">
        <v>6</v>
      </c>
    </row>
    <row r="1066" spans="1:9">
      <c r="A1066" t="n">
        <v>9616</v>
      </c>
      <c r="B1066" s="56" t="n">
        <v>51</v>
      </c>
      <c r="C1066" s="7" t="n">
        <v>3</v>
      </c>
      <c r="D1066" s="7" t="n">
        <v>0</v>
      </c>
      <c r="E1066" s="7" t="s">
        <v>137</v>
      </c>
      <c r="F1066" s="7" t="s">
        <v>138</v>
      </c>
      <c r="G1066" s="7" t="s">
        <v>105</v>
      </c>
      <c r="H1066" s="7" t="s">
        <v>106</v>
      </c>
    </row>
    <row r="1067" spans="1:9">
      <c r="A1067" t="s">
        <v>4</v>
      </c>
      <c r="B1067" s="4" t="s">
        <v>5</v>
      </c>
      <c r="C1067" s="4" t="s">
        <v>13</v>
      </c>
      <c r="D1067" s="4" t="s">
        <v>10</v>
      </c>
    </row>
    <row r="1068" spans="1:9">
      <c r="A1068" t="n">
        <v>9629</v>
      </c>
      <c r="B1068" s="53" t="n">
        <v>45</v>
      </c>
      <c r="C1068" s="7" t="n">
        <v>7</v>
      </c>
      <c r="D1068" s="7" t="n">
        <v>255</v>
      </c>
    </row>
    <row r="1069" spans="1:9">
      <c r="A1069" t="s">
        <v>4</v>
      </c>
      <c r="B1069" s="4" t="s">
        <v>5</v>
      </c>
      <c r="C1069" s="4" t="s">
        <v>13</v>
      </c>
      <c r="D1069" s="4" t="s">
        <v>29</v>
      </c>
      <c r="E1069" s="4" t="s">
        <v>10</v>
      </c>
      <c r="F1069" s="4" t="s">
        <v>13</v>
      </c>
    </row>
    <row r="1070" spans="1:9">
      <c r="A1070" t="n">
        <v>9633</v>
      </c>
      <c r="B1070" s="13" t="n">
        <v>49</v>
      </c>
      <c r="C1070" s="7" t="n">
        <v>3</v>
      </c>
      <c r="D1070" s="7" t="n">
        <v>0.800000011920929</v>
      </c>
      <c r="E1070" s="7" t="n">
        <v>500</v>
      </c>
      <c r="F1070" s="7" t="n">
        <v>0</v>
      </c>
    </row>
    <row r="1071" spans="1:9">
      <c r="A1071" t="s">
        <v>4</v>
      </c>
      <c r="B1071" s="4" t="s">
        <v>5</v>
      </c>
      <c r="C1071" s="4" t="s">
        <v>10</v>
      </c>
      <c r="D1071" s="4" t="s">
        <v>10</v>
      </c>
      <c r="E1071" s="4" t="s">
        <v>10</v>
      </c>
    </row>
    <row r="1072" spans="1:9">
      <c r="A1072" t="n">
        <v>9642</v>
      </c>
      <c r="B1072" s="63" t="n">
        <v>61</v>
      </c>
      <c r="C1072" s="7" t="n">
        <v>7032</v>
      </c>
      <c r="D1072" s="7" t="n">
        <v>0</v>
      </c>
      <c r="E1072" s="7" t="n">
        <v>1000</v>
      </c>
    </row>
    <row r="1073" spans="1:8">
      <c r="A1073" t="s">
        <v>4</v>
      </c>
      <c r="B1073" s="4" t="s">
        <v>5</v>
      </c>
      <c r="C1073" s="4" t="s">
        <v>10</v>
      </c>
      <c r="D1073" s="4" t="s">
        <v>13</v>
      </c>
      <c r="E1073" s="4" t="s">
        <v>29</v>
      </c>
      <c r="F1073" s="4" t="s">
        <v>10</v>
      </c>
    </row>
    <row r="1074" spans="1:8">
      <c r="A1074" t="n">
        <v>9649</v>
      </c>
      <c r="B1074" s="55" t="n">
        <v>59</v>
      </c>
      <c r="C1074" s="7" t="n">
        <v>7032</v>
      </c>
      <c r="D1074" s="7" t="n">
        <v>1</v>
      </c>
      <c r="E1074" s="7" t="n">
        <v>0.150000005960464</v>
      </c>
      <c r="F1074" s="7" t="n">
        <v>0</v>
      </c>
    </row>
    <row r="1075" spans="1:8">
      <c r="A1075" t="s">
        <v>4</v>
      </c>
      <c r="B1075" s="4" t="s">
        <v>5</v>
      </c>
      <c r="C1075" s="4" t="s">
        <v>10</v>
      </c>
    </row>
    <row r="1076" spans="1:8">
      <c r="A1076" t="n">
        <v>9659</v>
      </c>
      <c r="B1076" s="38" t="n">
        <v>16</v>
      </c>
      <c r="C1076" s="7" t="n">
        <v>1000</v>
      </c>
    </row>
    <row r="1077" spans="1:8">
      <c r="A1077" t="s">
        <v>4</v>
      </c>
      <c r="B1077" s="4" t="s">
        <v>5</v>
      </c>
      <c r="C1077" s="4" t="s">
        <v>13</v>
      </c>
      <c r="D1077" s="4" t="s">
        <v>10</v>
      </c>
      <c r="E1077" s="4" t="s">
        <v>6</v>
      </c>
    </row>
    <row r="1078" spans="1:8">
      <c r="A1078" t="n">
        <v>9662</v>
      </c>
      <c r="B1078" s="56" t="n">
        <v>51</v>
      </c>
      <c r="C1078" s="7" t="n">
        <v>4</v>
      </c>
      <c r="D1078" s="7" t="n">
        <v>7032</v>
      </c>
      <c r="E1078" s="7" t="s">
        <v>121</v>
      </c>
    </row>
    <row r="1079" spans="1:8">
      <c r="A1079" t="s">
        <v>4</v>
      </c>
      <c r="B1079" s="4" t="s">
        <v>5</v>
      </c>
      <c r="C1079" s="4" t="s">
        <v>10</v>
      </c>
    </row>
    <row r="1080" spans="1:8">
      <c r="A1080" t="n">
        <v>9675</v>
      </c>
      <c r="B1080" s="38" t="n">
        <v>16</v>
      </c>
      <c r="C1080" s="7" t="n">
        <v>0</v>
      </c>
    </row>
    <row r="1081" spans="1:8">
      <c r="A1081" t="s">
        <v>4</v>
      </c>
      <c r="B1081" s="4" t="s">
        <v>5</v>
      </c>
      <c r="C1081" s="4" t="s">
        <v>10</v>
      </c>
      <c r="D1081" s="4" t="s">
        <v>13</v>
      </c>
      <c r="E1081" s="4" t="s">
        <v>9</v>
      </c>
      <c r="F1081" s="4" t="s">
        <v>52</v>
      </c>
      <c r="G1081" s="4" t="s">
        <v>13</v>
      </c>
      <c r="H1081" s="4" t="s">
        <v>13</v>
      </c>
    </row>
    <row r="1082" spans="1:8">
      <c r="A1082" t="n">
        <v>9678</v>
      </c>
      <c r="B1082" s="57" t="n">
        <v>26</v>
      </c>
      <c r="C1082" s="7" t="n">
        <v>7032</v>
      </c>
      <c r="D1082" s="7" t="n">
        <v>17</v>
      </c>
      <c r="E1082" s="7" t="n">
        <v>18361</v>
      </c>
      <c r="F1082" s="7" t="s">
        <v>139</v>
      </c>
      <c r="G1082" s="7" t="n">
        <v>2</v>
      </c>
      <c r="H1082" s="7" t="n">
        <v>0</v>
      </c>
    </row>
    <row r="1083" spans="1:8">
      <c r="A1083" t="s">
        <v>4</v>
      </c>
      <c r="B1083" s="4" t="s">
        <v>5</v>
      </c>
    </row>
    <row r="1084" spans="1:8">
      <c r="A1084" t="n">
        <v>9749</v>
      </c>
      <c r="B1084" s="30" t="n">
        <v>28</v>
      </c>
    </row>
    <row r="1085" spans="1:8">
      <c r="A1085" t="s">
        <v>4</v>
      </c>
      <c r="B1085" s="4" t="s">
        <v>5</v>
      </c>
      <c r="C1085" s="4" t="s">
        <v>13</v>
      </c>
      <c r="D1085" s="4" t="s">
        <v>10</v>
      </c>
      <c r="E1085" s="4" t="s">
        <v>6</v>
      </c>
    </row>
    <row r="1086" spans="1:8">
      <c r="A1086" t="n">
        <v>9750</v>
      </c>
      <c r="B1086" s="56" t="n">
        <v>51</v>
      </c>
      <c r="C1086" s="7" t="n">
        <v>4</v>
      </c>
      <c r="D1086" s="7" t="n">
        <v>0</v>
      </c>
      <c r="E1086" s="7" t="s">
        <v>129</v>
      </c>
    </row>
    <row r="1087" spans="1:8">
      <c r="A1087" t="s">
        <v>4</v>
      </c>
      <c r="B1087" s="4" t="s">
        <v>5</v>
      </c>
      <c r="C1087" s="4" t="s">
        <v>10</v>
      </c>
    </row>
    <row r="1088" spans="1:8">
      <c r="A1088" t="n">
        <v>9764</v>
      </c>
      <c r="B1088" s="38" t="n">
        <v>16</v>
      </c>
      <c r="C1088" s="7" t="n">
        <v>0</v>
      </c>
    </row>
    <row r="1089" spans="1:8">
      <c r="A1089" t="s">
        <v>4</v>
      </c>
      <c r="B1089" s="4" t="s">
        <v>5</v>
      </c>
      <c r="C1089" s="4" t="s">
        <v>10</v>
      </c>
      <c r="D1089" s="4" t="s">
        <v>13</v>
      </c>
      <c r="E1089" s="4" t="s">
        <v>9</v>
      </c>
      <c r="F1089" s="4" t="s">
        <v>52</v>
      </c>
      <c r="G1089" s="4" t="s">
        <v>13</v>
      </c>
      <c r="H1089" s="4" t="s">
        <v>13</v>
      </c>
    </row>
    <row r="1090" spans="1:8">
      <c r="A1090" t="n">
        <v>9767</v>
      </c>
      <c r="B1090" s="57" t="n">
        <v>26</v>
      </c>
      <c r="C1090" s="7" t="n">
        <v>0</v>
      </c>
      <c r="D1090" s="7" t="n">
        <v>17</v>
      </c>
      <c r="E1090" s="7" t="n">
        <v>52380</v>
      </c>
      <c r="F1090" s="7" t="s">
        <v>140</v>
      </c>
      <c r="G1090" s="7" t="n">
        <v>2</v>
      </c>
      <c r="H1090" s="7" t="n">
        <v>0</v>
      </c>
    </row>
    <row r="1091" spans="1:8">
      <c r="A1091" t="s">
        <v>4</v>
      </c>
      <c r="B1091" s="4" t="s">
        <v>5</v>
      </c>
    </row>
    <row r="1092" spans="1:8">
      <c r="A1092" t="n">
        <v>9801</v>
      </c>
      <c r="B1092" s="30" t="n">
        <v>28</v>
      </c>
    </row>
    <row r="1093" spans="1:8">
      <c r="A1093" t="s">
        <v>4</v>
      </c>
      <c r="B1093" s="4" t="s">
        <v>5</v>
      </c>
      <c r="C1093" s="4" t="s">
        <v>10</v>
      </c>
      <c r="D1093" s="4" t="s">
        <v>29</v>
      </c>
      <c r="E1093" s="4" t="s">
        <v>29</v>
      </c>
      <c r="F1093" s="4" t="s">
        <v>29</v>
      </c>
      <c r="G1093" s="4" t="s">
        <v>10</v>
      </c>
      <c r="H1093" s="4" t="s">
        <v>10</v>
      </c>
    </row>
    <row r="1094" spans="1:8">
      <c r="A1094" t="n">
        <v>9802</v>
      </c>
      <c r="B1094" s="64" t="n">
        <v>60</v>
      </c>
      <c r="C1094" s="7" t="n">
        <v>0</v>
      </c>
      <c r="D1094" s="7" t="n">
        <v>0</v>
      </c>
      <c r="E1094" s="7" t="n">
        <v>-20</v>
      </c>
      <c r="F1094" s="7" t="n">
        <v>0</v>
      </c>
      <c r="G1094" s="7" t="n">
        <v>500</v>
      </c>
      <c r="H1094" s="7" t="n">
        <v>0</v>
      </c>
    </row>
    <row r="1095" spans="1:8">
      <c r="A1095" t="s">
        <v>4</v>
      </c>
      <c r="B1095" s="4" t="s">
        <v>5</v>
      </c>
      <c r="C1095" s="4" t="s">
        <v>10</v>
      </c>
    </row>
    <row r="1096" spans="1:8">
      <c r="A1096" t="n">
        <v>9821</v>
      </c>
      <c r="B1096" s="38" t="n">
        <v>16</v>
      </c>
      <c r="C1096" s="7" t="n">
        <v>500</v>
      </c>
    </row>
    <row r="1097" spans="1:8">
      <c r="A1097" t="s">
        <v>4</v>
      </c>
      <c r="B1097" s="4" t="s">
        <v>5</v>
      </c>
      <c r="C1097" s="4" t="s">
        <v>13</v>
      </c>
      <c r="D1097" s="4" t="s">
        <v>10</v>
      </c>
      <c r="E1097" s="4" t="s">
        <v>6</v>
      </c>
    </row>
    <row r="1098" spans="1:8">
      <c r="A1098" t="n">
        <v>9824</v>
      </c>
      <c r="B1098" s="56" t="n">
        <v>51</v>
      </c>
      <c r="C1098" s="7" t="n">
        <v>4</v>
      </c>
      <c r="D1098" s="7" t="n">
        <v>0</v>
      </c>
      <c r="E1098" s="7" t="s">
        <v>132</v>
      </c>
    </row>
    <row r="1099" spans="1:8">
      <c r="A1099" t="s">
        <v>4</v>
      </c>
      <c r="B1099" s="4" t="s">
        <v>5</v>
      </c>
      <c r="C1099" s="4" t="s">
        <v>10</v>
      </c>
    </row>
    <row r="1100" spans="1:8">
      <c r="A1100" t="n">
        <v>9838</v>
      </c>
      <c r="B1100" s="38" t="n">
        <v>16</v>
      </c>
      <c r="C1100" s="7" t="n">
        <v>0</v>
      </c>
    </row>
    <row r="1101" spans="1:8">
      <c r="A1101" t="s">
        <v>4</v>
      </c>
      <c r="B1101" s="4" t="s">
        <v>5</v>
      </c>
      <c r="C1101" s="4" t="s">
        <v>10</v>
      </c>
      <c r="D1101" s="4" t="s">
        <v>13</v>
      </c>
      <c r="E1101" s="4" t="s">
        <v>9</v>
      </c>
      <c r="F1101" s="4" t="s">
        <v>52</v>
      </c>
      <c r="G1101" s="4" t="s">
        <v>13</v>
      </c>
      <c r="H1101" s="4" t="s">
        <v>13</v>
      </c>
    </row>
    <row r="1102" spans="1:8">
      <c r="A1102" t="n">
        <v>9841</v>
      </c>
      <c r="B1102" s="57" t="n">
        <v>26</v>
      </c>
      <c r="C1102" s="7" t="n">
        <v>0</v>
      </c>
      <c r="D1102" s="7" t="n">
        <v>17</v>
      </c>
      <c r="E1102" s="7" t="n">
        <v>52381</v>
      </c>
      <c r="F1102" s="7" t="s">
        <v>141</v>
      </c>
      <c r="G1102" s="7" t="n">
        <v>2</v>
      </c>
      <c r="H1102" s="7" t="n">
        <v>0</v>
      </c>
    </row>
    <row r="1103" spans="1:8">
      <c r="A1103" t="s">
        <v>4</v>
      </c>
      <c r="B1103" s="4" t="s">
        <v>5</v>
      </c>
    </row>
    <row r="1104" spans="1:8">
      <c r="A1104" t="n">
        <v>9926</v>
      </c>
      <c r="B1104" s="30" t="n">
        <v>28</v>
      </c>
    </row>
    <row r="1105" spans="1:8">
      <c r="A1105" t="s">
        <v>4</v>
      </c>
      <c r="B1105" s="4" t="s">
        <v>5</v>
      </c>
      <c r="C1105" s="4" t="s">
        <v>13</v>
      </c>
      <c r="D1105" s="4" t="s">
        <v>10</v>
      </c>
      <c r="E1105" s="4" t="s">
        <v>6</v>
      </c>
      <c r="F1105" s="4" t="s">
        <v>6</v>
      </c>
      <c r="G1105" s="4" t="s">
        <v>6</v>
      </c>
      <c r="H1105" s="4" t="s">
        <v>6</v>
      </c>
    </row>
    <row r="1106" spans="1:8">
      <c r="A1106" t="n">
        <v>9927</v>
      </c>
      <c r="B1106" s="56" t="n">
        <v>51</v>
      </c>
      <c r="C1106" s="7" t="n">
        <v>3</v>
      </c>
      <c r="D1106" s="7" t="n">
        <v>0</v>
      </c>
      <c r="E1106" s="7" t="s">
        <v>137</v>
      </c>
      <c r="F1106" s="7" t="s">
        <v>138</v>
      </c>
      <c r="G1106" s="7" t="s">
        <v>105</v>
      </c>
      <c r="H1106" s="7" t="s">
        <v>106</v>
      </c>
    </row>
    <row r="1107" spans="1:8">
      <c r="A1107" t="s">
        <v>4</v>
      </c>
      <c r="B1107" s="4" t="s">
        <v>5</v>
      </c>
      <c r="C1107" s="4" t="s">
        <v>10</v>
      </c>
      <c r="D1107" s="4" t="s">
        <v>29</v>
      </c>
      <c r="E1107" s="4" t="s">
        <v>29</v>
      </c>
      <c r="F1107" s="4" t="s">
        <v>29</v>
      </c>
      <c r="G1107" s="4" t="s">
        <v>10</v>
      </c>
      <c r="H1107" s="4" t="s">
        <v>10</v>
      </c>
    </row>
    <row r="1108" spans="1:8">
      <c r="A1108" t="n">
        <v>9940</v>
      </c>
      <c r="B1108" s="64" t="n">
        <v>60</v>
      </c>
      <c r="C1108" s="7" t="n">
        <v>0</v>
      </c>
      <c r="D1108" s="7" t="n">
        <v>0</v>
      </c>
      <c r="E1108" s="7" t="n">
        <v>0</v>
      </c>
      <c r="F1108" s="7" t="n">
        <v>0</v>
      </c>
      <c r="G1108" s="7" t="n">
        <v>300</v>
      </c>
      <c r="H1108" s="7" t="n">
        <v>0</v>
      </c>
    </row>
    <row r="1109" spans="1:8">
      <c r="A1109" t="s">
        <v>4</v>
      </c>
      <c r="B1109" s="4" t="s">
        <v>5</v>
      </c>
      <c r="C1109" s="4" t="s">
        <v>10</v>
      </c>
    </row>
    <row r="1110" spans="1:8">
      <c r="A1110" t="n">
        <v>9959</v>
      </c>
      <c r="B1110" s="38" t="n">
        <v>16</v>
      </c>
      <c r="C1110" s="7" t="n">
        <v>800</v>
      </c>
    </row>
    <row r="1111" spans="1:8">
      <c r="A1111" t="s">
        <v>4</v>
      </c>
      <c r="B1111" s="4" t="s">
        <v>5</v>
      </c>
      <c r="C1111" s="4" t="s">
        <v>13</v>
      </c>
      <c r="D1111" s="4" t="s">
        <v>29</v>
      </c>
      <c r="E1111" s="4" t="s">
        <v>29</v>
      </c>
      <c r="F1111" s="4" t="s">
        <v>29</v>
      </c>
    </row>
    <row r="1112" spans="1:8">
      <c r="A1112" t="n">
        <v>9962</v>
      </c>
      <c r="B1112" s="53" t="n">
        <v>45</v>
      </c>
      <c r="C1112" s="7" t="n">
        <v>9</v>
      </c>
      <c r="D1112" s="7" t="n">
        <v>0.100000001490116</v>
      </c>
      <c r="E1112" s="7" t="n">
        <v>0.100000001490116</v>
      </c>
      <c r="F1112" s="7" t="n">
        <v>0.200000002980232</v>
      </c>
    </row>
    <row r="1113" spans="1:8">
      <c r="A1113" t="s">
        <v>4</v>
      </c>
      <c r="B1113" s="4" t="s">
        <v>5</v>
      </c>
      <c r="C1113" s="4" t="s">
        <v>13</v>
      </c>
      <c r="D1113" s="4" t="s">
        <v>10</v>
      </c>
      <c r="E1113" s="4" t="s">
        <v>6</v>
      </c>
    </row>
    <row r="1114" spans="1:8">
      <c r="A1114" t="n">
        <v>9976</v>
      </c>
      <c r="B1114" s="56" t="n">
        <v>51</v>
      </c>
      <c r="C1114" s="7" t="n">
        <v>4</v>
      </c>
      <c r="D1114" s="7" t="n">
        <v>0</v>
      </c>
      <c r="E1114" s="7" t="s">
        <v>127</v>
      </c>
    </row>
    <row r="1115" spans="1:8">
      <c r="A1115" t="s">
        <v>4</v>
      </c>
      <c r="B1115" s="4" t="s">
        <v>5</v>
      </c>
      <c r="C1115" s="4" t="s">
        <v>10</v>
      </c>
    </row>
    <row r="1116" spans="1:8">
      <c r="A1116" t="n">
        <v>9989</v>
      </c>
      <c r="B1116" s="38" t="n">
        <v>16</v>
      </c>
      <c r="C1116" s="7" t="n">
        <v>0</v>
      </c>
    </row>
    <row r="1117" spans="1:8">
      <c r="A1117" t="s">
        <v>4</v>
      </c>
      <c r="B1117" s="4" t="s">
        <v>5</v>
      </c>
      <c r="C1117" s="4" t="s">
        <v>10</v>
      </c>
      <c r="D1117" s="4" t="s">
        <v>13</v>
      </c>
      <c r="E1117" s="4" t="s">
        <v>9</v>
      </c>
      <c r="F1117" s="4" t="s">
        <v>52</v>
      </c>
      <c r="G1117" s="4" t="s">
        <v>13</v>
      </c>
      <c r="H1117" s="4" t="s">
        <v>13</v>
      </c>
    </row>
    <row r="1118" spans="1:8">
      <c r="A1118" t="n">
        <v>9992</v>
      </c>
      <c r="B1118" s="57" t="n">
        <v>26</v>
      </c>
      <c r="C1118" s="7" t="n">
        <v>0</v>
      </c>
      <c r="D1118" s="7" t="n">
        <v>17</v>
      </c>
      <c r="E1118" s="7" t="n">
        <v>52382</v>
      </c>
      <c r="F1118" s="7" t="s">
        <v>142</v>
      </c>
      <c r="G1118" s="7" t="n">
        <v>2</v>
      </c>
      <c r="H1118" s="7" t="n">
        <v>0</v>
      </c>
    </row>
    <row r="1119" spans="1:8">
      <c r="A1119" t="s">
        <v>4</v>
      </c>
      <c r="B1119" s="4" t="s">
        <v>5</v>
      </c>
    </row>
    <row r="1120" spans="1:8">
      <c r="A1120" t="n">
        <v>10070</v>
      </c>
      <c r="B1120" s="30" t="n">
        <v>28</v>
      </c>
    </row>
    <row r="1121" spans="1:8">
      <c r="A1121" t="s">
        <v>4</v>
      </c>
      <c r="B1121" s="4" t="s">
        <v>5</v>
      </c>
      <c r="C1121" s="4" t="s">
        <v>13</v>
      </c>
      <c r="D1121" s="4" t="s">
        <v>10</v>
      </c>
      <c r="E1121" s="4" t="s">
        <v>6</v>
      </c>
    </row>
    <row r="1122" spans="1:8">
      <c r="A1122" t="n">
        <v>10071</v>
      </c>
      <c r="B1122" s="56" t="n">
        <v>51</v>
      </c>
      <c r="C1122" s="7" t="n">
        <v>4</v>
      </c>
      <c r="D1122" s="7" t="n">
        <v>7032</v>
      </c>
      <c r="E1122" s="7" t="s">
        <v>132</v>
      </c>
    </row>
    <row r="1123" spans="1:8">
      <c r="A1123" t="s">
        <v>4</v>
      </c>
      <c r="B1123" s="4" t="s">
        <v>5</v>
      </c>
      <c r="C1123" s="4" t="s">
        <v>10</v>
      </c>
    </row>
    <row r="1124" spans="1:8">
      <c r="A1124" t="n">
        <v>10085</v>
      </c>
      <c r="B1124" s="38" t="n">
        <v>16</v>
      </c>
      <c r="C1124" s="7" t="n">
        <v>0</v>
      </c>
    </row>
    <row r="1125" spans="1:8">
      <c r="A1125" t="s">
        <v>4</v>
      </c>
      <c r="B1125" s="4" t="s">
        <v>5</v>
      </c>
      <c r="C1125" s="4" t="s">
        <v>10</v>
      </c>
      <c r="D1125" s="4" t="s">
        <v>13</v>
      </c>
      <c r="E1125" s="4" t="s">
        <v>9</v>
      </c>
      <c r="F1125" s="4" t="s">
        <v>52</v>
      </c>
      <c r="G1125" s="4" t="s">
        <v>13</v>
      </c>
      <c r="H1125" s="4" t="s">
        <v>13</v>
      </c>
    </row>
    <row r="1126" spans="1:8">
      <c r="A1126" t="n">
        <v>10088</v>
      </c>
      <c r="B1126" s="57" t="n">
        <v>26</v>
      </c>
      <c r="C1126" s="7" t="n">
        <v>7032</v>
      </c>
      <c r="D1126" s="7" t="n">
        <v>17</v>
      </c>
      <c r="E1126" s="7" t="n">
        <v>18362</v>
      </c>
      <c r="F1126" s="7" t="s">
        <v>143</v>
      </c>
      <c r="G1126" s="7" t="n">
        <v>2</v>
      </c>
      <c r="H1126" s="7" t="n">
        <v>0</v>
      </c>
    </row>
    <row r="1127" spans="1:8">
      <c r="A1127" t="s">
        <v>4</v>
      </c>
      <c r="B1127" s="4" t="s">
        <v>5</v>
      </c>
    </row>
    <row r="1128" spans="1:8">
      <c r="A1128" t="n">
        <v>10113</v>
      </c>
      <c r="B1128" s="30" t="n">
        <v>28</v>
      </c>
    </row>
    <row r="1129" spans="1:8">
      <c r="A1129" t="s">
        <v>4</v>
      </c>
      <c r="B1129" s="4" t="s">
        <v>5</v>
      </c>
      <c r="C1129" s="4" t="s">
        <v>13</v>
      </c>
      <c r="D1129" s="4" t="s">
        <v>29</v>
      </c>
      <c r="E1129" s="4" t="s">
        <v>10</v>
      </c>
      <c r="F1129" s="4" t="s">
        <v>13</v>
      </c>
    </row>
    <row r="1130" spans="1:8">
      <c r="A1130" t="n">
        <v>10114</v>
      </c>
      <c r="B1130" s="13" t="n">
        <v>49</v>
      </c>
      <c r="C1130" s="7" t="n">
        <v>3</v>
      </c>
      <c r="D1130" s="7" t="n">
        <v>1</v>
      </c>
      <c r="E1130" s="7" t="n">
        <v>500</v>
      </c>
      <c r="F1130" s="7" t="n">
        <v>0</v>
      </c>
    </row>
    <row r="1131" spans="1:8">
      <c r="A1131" t="s">
        <v>4</v>
      </c>
      <c r="B1131" s="4" t="s">
        <v>5</v>
      </c>
      <c r="C1131" s="4" t="s">
        <v>13</v>
      </c>
      <c r="D1131" s="4" t="s">
        <v>10</v>
      </c>
      <c r="E1131" s="4" t="s">
        <v>29</v>
      </c>
    </row>
    <row r="1132" spans="1:8">
      <c r="A1132" t="n">
        <v>10123</v>
      </c>
      <c r="B1132" s="34" t="n">
        <v>58</v>
      </c>
      <c r="C1132" s="7" t="n">
        <v>101</v>
      </c>
      <c r="D1132" s="7" t="n">
        <v>300</v>
      </c>
      <c r="E1132" s="7" t="n">
        <v>1</v>
      </c>
    </row>
    <row r="1133" spans="1:8">
      <c r="A1133" t="s">
        <v>4</v>
      </c>
      <c r="B1133" s="4" t="s">
        <v>5</v>
      </c>
      <c r="C1133" s="4" t="s">
        <v>13</v>
      </c>
      <c r="D1133" s="4" t="s">
        <v>10</v>
      </c>
    </row>
    <row r="1134" spans="1:8">
      <c r="A1134" t="n">
        <v>10131</v>
      </c>
      <c r="B1134" s="34" t="n">
        <v>58</v>
      </c>
      <c r="C1134" s="7" t="n">
        <v>254</v>
      </c>
      <c r="D1134" s="7" t="n">
        <v>0</v>
      </c>
    </row>
    <row r="1135" spans="1:8">
      <c r="A1135" t="s">
        <v>4</v>
      </c>
      <c r="B1135" s="4" t="s">
        <v>5</v>
      </c>
      <c r="C1135" s="4" t="s">
        <v>13</v>
      </c>
      <c r="D1135" s="4" t="s">
        <v>13</v>
      </c>
      <c r="E1135" s="4" t="s">
        <v>29</v>
      </c>
      <c r="F1135" s="4" t="s">
        <v>29</v>
      </c>
      <c r="G1135" s="4" t="s">
        <v>29</v>
      </c>
      <c r="H1135" s="4" t="s">
        <v>10</v>
      </c>
    </row>
    <row r="1136" spans="1:8">
      <c r="A1136" t="n">
        <v>10135</v>
      </c>
      <c r="B1136" s="53" t="n">
        <v>45</v>
      </c>
      <c r="C1136" s="7" t="n">
        <v>2</v>
      </c>
      <c r="D1136" s="7" t="n">
        <v>3</v>
      </c>
      <c r="E1136" s="7" t="n">
        <v>30.5599994659424</v>
      </c>
      <c r="F1136" s="7" t="n">
        <v>-6.53000020980835</v>
      </c>
      <c r="G1136" s="7" t="n">
        <v>-46.5499992370605</v>
      </c>
      <c r="H1136" s="7" t="n">
        <v>0</v>
      </c>
    </row>
    <row r="1137" spans="1:8">
      <c r="A1137" t="s">
        <v>4</v>
      </c>
      <c r="B1137" s="4" t="s">
        <v>5</v>
      </c>
      <c r="C1137" s="4" t="s">
        <v>13</v>
      </c>
      <c r="D1137" s="4" t="s">
        <v>13</v>
      </c>
      <c r="E1137" s="4" t="s">
        <v>29</v>
      </c>
      <c r="F1137" s="4" t="s">
        <v>29</v>
      </c>
      <c r="G1137" s="4" t="s">
        <v>29</v>
      </c>
      <c r="H1137" s="4" t="s">
        <v>10</v>
      </c>
      <c r="I1137" s="4" t="s">
        <v>13</v>
      </c>
    </row>
    <row r="1138" spans="1:8">
      <c r="A1138" t="n">
        <v>10152</v>
      </c>
      <c r="B1138" s="53" t="n">
        <v>45</v>
      </c>
      <c r="C1138" s="7" t="n">
        <v>4</v>
      </c>
      <c r="D1138" s="7" t="n">
        <v>3</v>
      </c>
      <c r="E1138" s="7" t="n">
        <v>340.089996337891</v>
      </c>
      <c r="F1138" s="7" t="n">
        <v>111.209999084473</v>
      </c>
      <c r="G1138" s="7" t="n">
        <v>0</v>
      </c>
      <c r="H1138" s="7" t="n">
        <v>0</v>
      </c>
      <c r="I1138" s="7" t="n">
        <v>0</v>
      </c>
    </row>
    <row r="1139" spans="1:8">
      <c r="A1139" t="s">
        <v>4</v>
      </c>
      <c r="B1139" s="4" t="s">
        <v>5</v>
      </c>
      <c r="C1139" s="4" t="s">
        <v>13</v>
      </c>
      <c r="D1139" s="4" t="s">
        <v>13</v>
      </c>
      <c r="E1139" s="4" t="s">
        <v>29</v>
      </c>
      <c r="F1139" s="4" t="s">
        <v>10</v>
      </c>
    </row>
    <row r="1140" spans="1:8">
      <c r="A1140" t="n">
        <v>10170</v>
      </c>
      <c r="B1140" s="53" t="n">
        <v>45</v>
      </c>
      <c r="C1140" s="7" t="n">
        <v>5</v>
      </c>
      <c r="D1140" s="7" t="n">
        <v>3</v>
      </c>
      <c r="E1140" s="7" t="n">
        <v>1.39999997615814</v>
      </c>
      <c r="F1140" s="7" t="n">
        <v>0</v>
      </c>
    </row>
    <row r="1141" spans="1:8">
      <c r="A1141" t="s">
        <v>4</v>
      </c>
      <c r="B1141" s="4" t="s">
        <v>5</v>
      </c>
      <c r="C1141" s="4" t="s">
        <v>13</v>
      </c>
      <c r="D1141" s="4" t="s">
        <v>13</v>
      </c>
      <c r="E1141" s="4" t="s">
        <v>29</v>
      </c>
      <c r="F1141" s="4" t="s">
        <v>10</v>
      </c>
    </row>
    <row r="1142" spans="1:8">
      <c r="A1142" t="n">
        <v>10179</v>
      </c>
      <c r="B1142" s="53" t="n">
        <v>45</v>
      </c>
      <c r="C1142" s="7" t="n">
        <v>11</v>
      </c>
      <c r="D1142" s="7" t="n">
        <v>3</v>
      </c>
      <c r="E1142" s="7" t="n">
        <v>48.5999984741211</v>
      </c>
      <c r="F1142" s="7" t="n">
        <v>0</v>
      </c>
    </row>
    <row r="1143" spans="1:8">
      <c r="A1143" t="s">
        <v>4</v>
      </c>
      <c r="B1143" s="4" t="s">
        <v>5</v>
      </c>
      <c r="C1143" s="4" t="s">
        <v>13</v>
      </c>
      <c r="D1143" s="4" t="s">
        <v>10</v>
      </c>
      <c r="E1143" s="4" t="s">
        <v>10</v>
      </c>
      <c r="F1143" s="4" t="s">
        <v>9</v>
      </c>
    </row>
    <row r="1144" spans="1:8">
      <c r="A1144" t="n">
        <v>10188</v>
      </c>
      <c r="B1144" s="54" t="n">
        <v>84</v>
      </c>
      <c r="C1144" s="7" t="n">
        <v>0</v>
      </c>
      <c r="D1144" s="7" t="n">
        <v>0</v>
      </c>
      <c r="E1144" s="7" t="n">
        <v>0</v>
      </c>
      <c r="F1144" s="7" t="n">
        <v>1056964608</v>
      </c>
    </row>
    <row r="1145" spans="1:8">
      <c r="A1145" t="s">
        <v>4</v>
      </c>
      <c r="B1145" s="4" t="s">
        <v>5</v>
      </c>
      <c r="C1145" s="4" t="s">
        <v>13</v>
      </c>
      <c r="D1145" s="4" t="s">
        <v>13</v>
      </c>
      <c r="E1145" s="4" t="s">
        <v>29</v>
      </c>
      <c r="F1145" s="4" t="s">
        <v>10</v>
      </c>
    </row>
    <row r="1146" spans="1:8">
      <c r="A1146" t="n">
        <v>10198</v>
      </c>
      <c r="B1146" s="53" t="n">
        <v>45</v>
      </c>
      <c r="C1146" s="7" t="n">
        <v>5</v>
      </c>
      <c r="D1146" s="7" t="n">
        <v>3</v>
      </c>
      <c r="E1146" s="7" t="n">
        <v>0.800000011920929</v>
      </c>
      <c r="F1146" s="7" t="n">
        <v>2000</v>
      </c>
    </row>
    <row r="1147" spans="1:8">
      <c r="A1147" t="s">
        <v>4</v>
      </c>
      <c r="B1147" s="4" t="s">
        <v>5</v>
      </c>
      <c r="C1147" s="4" t="s">
        <v>10</v>
      </c>
      <c r="D1147" s="4" t="s">
        <v>10</v>
      </c>
      <c r="E1147" s="4" t="s">
        <v>10</v>
      </c>
    </row>
    <row r="1148" spans="1:8">
      <c r="A1148" t="n">
        <v>10207</v>
      </c>
      <c r="B1148" s="63" t="n">
        <v>61</v>
      </c>
      <c r="C1148" s="7" t="n">
        <v>7032</v>
      </c>
      <c r="D1148" s="7" t="n">
        <v>1660</v>
      </c>
      <c r="E1148" s="7" t="n">
        <v>1000</v>
      </c>
    </row>
    <row r="1149" spans="1:8">
      <c r="A1149" t="s">
        <v>4</v>
      </c>
      <c r="B1149" s="4" t="s">
        <v>5</v>
      </c>
      <c r="C1149" s="4" t="s">
        <v>13</v>
      </c>
      <c r="D1149" s="4" t="s">
        <v>10</v>
      </c>
      <c r="E1149" s="4" t="s">
        <v>29</v>
      </c>
      <c r="F1149" s="4" t="s">
        <v>10</v>
      </c>
      <c r="G1149" s="4" t="s">
        <v>9</v>
      </c>
      <c r="H1149" s="4" t="s">
        <v>9</v>
      </c>
      <c r="I1149" s="4" t="s">
        <v>10</v>
      </c>
      <c r="J1149" s="4" t="s">
        <v>10</v>
      </c>
      <c r="K1149" s="4" t="s">
        <v>9</v>
      </c>
      <c r="L1149" s="4" t="s">
        <v>9</v>
      </c>
      <c r="M1149" s="4" t="s">
        <v>9</v>
      </c>
      <c r="N1149" s="4" t="s">
        <v>9</v>
      </c>
      <c r="O1149" s="4" t="s">
        <v>6</v>
      </c>
    </row>
    <row r="1150" spans="1:8">
      <c r="A1150" t="n">
        <v>10214</v>
      </c>
      <c r="B1150" s="16" t="n">
        <v>50</v>
      </c>
      <c r="C1150" s="7" t="n">
        <v>0</v>
      </c>
      <c r="D1150" s="7" t="n">
        <v>2134</v>
      </c>
      <c r="E1150" s="7" t="n">
        <v>1</v>
      </c>
      <c r="F1150" s="7" t="n">
        <v>0</v>
      </c>
      <c r="G1150" s="7" t="n">
        <v>0</v>
      </c>
      <c r="H1150" s="7" t="n">
        <v>0</v>
      </c>
      <c r="I1150" s="7" t="n">
        <v>0</v>
      </c>
      <c r="J1150" s="7" t="n">
        <v>65533</v>
      </c>
      <c r="K1150" s="7" t="n">
        <v>0</v>
      </c>
      <c r="L1150" s="7" t="n">
        <v>0</v>
      </c>
      <c r="M1150" s="7" t="n">
        <v>0</v>
      </c>
      <c r="N1150" s="7" t="n">
        <v>0</v>
      </c>
      <c r="O1150" s="7" t="s">
        <v>12</v>
      </c>
    </row>
    <row r="1151" spans="1:8">
      <c r="A1151" t="s">
        <v>4</v>
      </c>
      <c r="B1151" s="4" t="s">
        <v>5</v>
      </c>
      <c r="C1151" s="4" t="s">
        <v>10</v>
      </c>
      <c r="D1151" s="4" t="s">
        <v>13</v>
      </c>
      <c r="E1151" s="4" t="s">
        <v>6</v>
      </c>
      <c r="F1151" s="4" t="s">
        <v>29</v>
      </c>
      <c r="G1151" s="4" t="s">
        <v>29</v>
      </c>
      <c r="H1151" s="4" t="s">
        <v>29</v>
      </c>
    </row>
    <row r="1152" spans="1:8">
      <c r="A1152" t="n">
        <v>10253</v>
      </c>
      <c r="B1152" s="61" t="n">
        <v>48</v>
      </c>
      <c r="C1152" s="7" t="n">
        <v>1660</v>
      </c>
      <c r="D1152" s="7" t="n">
        <v>0</v>
      </c>
      <c r="E1152" s="7" t="s">
        <v>91</v>
      </c>
      <c r="F1152" s="7" t="n">
        <v>-1</v>
      </c>
      <c r="G1152" s="7" t="n">
        <v>1</v>
      </c>
      <c r="H1152" s="7" t="n">
        <v>0</v>
      </c>
    </row>
    <row r="1153" spans="1:15">
      <c r="A1153" t="s">
        <v>4</v>
      </c>
      <c r="B1153" s="4" t="s">
        <v>5</v>
      </c>
      <c r="C1153" s="4" t="s">
        <v>13</v>
      </c>
      <c r="D1153" s="4" t="s">
        <v>10</v>
      </c>
    </row>
    <row r="1154" spans="1:15">
      <c r="A1154" t="n">
        <v>10280</v>
      </c>
      <c r="B1154" s="34" t="n">
        <v>58</v>
      </c>
      <c r="C1154" s="7" t="n">
        <v>255</v>
      </c>
      <c r="D1154" s="7" t="n">
        <v>0</v>
      </c>
    </row>
    <row r="1155" spans="1:15">
      <c r="A1155" t="s">
        <v>4</v>
      </c>
      <c r="B1155" s="4" t="s">
        <v>5</v>
      </c>
      <c r="C1155" s="4" t="s">
        <v>10</v>
      </c>
    </row>
    <row r="1156" spans="1:15">
      <c r="A1156" t="n">
        <v>10284</v>
      </c>
      <c r="B1156" s="38" t="n">
        <v>16</v>
      </c>
      <c r="C1156" s="7" t="n">
        <v>1000</v>
      </c>
    </row>
    <row r="1157" spans="1:15">
      <c r="A1157" t="s">
        <v>4</v>
      </c>
      <c r="B1157" s="4" t="s">
        <v>5</v>
      </c>
      <c r="C1157" s="4" t="s">
        <v>13</v>
      </c>
      <c r="D1157" s="4" t="s">
        <v>10</v>
      </c>
    </row>
    <row r="1158" spans="1:15">
      <c r="A1158" t="n">
        <v>10287</v>
      </c>
      <c r="B1158" s="53" t="n">
        <v>45</v>
      </c>
      <c r="C1158" s="7" t="n">
        <v>7</v>
      </c>
      <c r="D1158" s="7" t="n">
        <v>255</v>
      </c>
    </row>
    <row r="1159" spans="1:15">
      <c r="A1159" t="s">
        <v>4</v>
      </c>
      <c r="B1159" s="4" t="s">
        <v>5</v>
      </c>
      <c r="C1159" s="4" t="s">
        <v>10</v>
      </c>
    </row>
    <row r="1160" spans="1:15">
      <c r="A1160" t="n">
        <v>10291</v>
      </c>
      <c r="B1160" s="38" t="n">
        <v>16</v>
      </c>
      <c r="C1160" s="7" t="n">
        <v>1000</v>
      </c>
    </row>
    <row r="1161" spans="1:15">
      <c r="A1161" t="s">
        <v>4</v>
      </c>
      <c r="B1161" s="4" t="s">
        <v>5</v>
      </c>
      <c r="C1161" s="4" t="s">
        <v>13</v>
      </c>
      <c r="D1161" s="4" t="s">
        <v>10</v>
      </c>
      <c r="E1161" s="4" t="s">
        <v>10</v>
      </c>
      <c r="F1161" s="4" t="s">
        <v>9</v>
      </c>
    </row>
    <row r="1162" spans="1:15">
      <c r="A1162" t="n">
        <v>10294</v>
      </c>
      <c r="B1162" s="54" t="n">
        <v>84</v>
      </c>
      <c r="C1162" s="7" t="n">
        <v>1</v>
      </c>
      <c r="D1162" s="7" t="n">
        <v>0</v>
      </c>
      <c r="E1162" s="7" t="n">
        <v>0</v>
      </c>
      <c r="F1162" s="7" t="n">
        <v>0</v>
      </c>
    </row>
    <row r="1163" spans="1:15">
      <c r="A1163" t="s">
        <v>4</v>
      </c>
      <c r="B1163" s="4" t="s">
        <v>5</v>
      </c>
      <c r="C1163" s="4" t="s">
        <v>10</v>
      </c>
    </row>
    <row r="1164" spans="1:15">
      <c r="A1164" t="n">
        <v>10304</v>
      </c>
      <c r="B1164" s="22" t="n">
        <v>12</v>
      </c>
      <c r="C1164" s="7" t="n">
        <v>6465</v>
      </c>
    </row>
    <row r="1165" spans="1:15">
      <c r="A1165" t="s">
        <v>4</v>
      </c>
      <c r="B1165" s="4" t="s">
        <v>5</v>
      </c>
      <c r="C1165" s="4" t="s">
        <v>13</v>
      </c>
      <c r="D1165" s="4" t="s">
        <v>9</v>
      </c>
      <c r="E1165" s="4" t="s">
        <v>13</v>
      </c>
      <c r="F1165" s="4" t="s">
        <v>13</v>
      </c>
      <c r="G1165" s="4" t="s">
        <v>9</v>
      </c>
      <c r="H1165" s="4" t="s">
        <v>13</v>
      </c>
      <c r="I1165" s="4" t="s">
        <v>9</v>
      </c>
      <c r="J1165" s="4" t="s">
        <v>13</v>
      </c>
    </row>
    <row r="1166" spans="1:15">
      <c r="A1166" t="n">
        <v>10307</v>
      </c>
      <c r="B1166" s="42" t="n">
        <v>33</v>
      </c>
      <c r="C1166" s="7" t="n">
        <v>0</v>
      </c>
      <c r="D1166" s="7" t="n">
        <v>2</v>
      </c>
      <c r="E1166" s="7" t="n">
        <v>0</v>
      </c>
      <c r="F1166" s="7" t="n">
        <v>0</v>
      </c>
      <c r="G1166" s="7" t="n">
        <v>-1</v>
      </c>
      <c r="H1166" s="7" t="n">
        <v>0</v>
      </c>
      <c r="I1166" s="7" t="n">
        <v>-1</v>
      </c>
      <c r="J1166" s="7" t="n">
        <v>0</v>
      </c>
    </row>
    <row r="1167" spans="1:15">
      <c r="A1167" t="s">
        <v>4</v>
      </c>
      <c r="B1167" s="4" t="s">
        <v>5</v>
      </c>
    </row>
    <row r="1168" spans="1:15">
      <c r="A1168" t="n">
        <v>10325</v>
      </c>
      <c r="B1168" s="5" t="n">
        <v>1</v>
      </c>
    </row>
    <row r="1169" spans="1:10" s="3" customFormat="1" customHeight="0">
      <c r="A1169" s="3" t="s">
        <v>2</v>
      </c>
      <c r="B1169" s="3" t="s">
        <v>144</v>
      </c>
    </row>
    <row r="1170" spans="1:10">
      <c r="A1170" t="s">
        <v>4</v>
      </c>
      <c r="B1170" s="4" t="s">
        <v>5</v>
      </c>
      <c r="C1170" s="4" t="s">
        <v>13</v>
      </c>
      <c r="D1170" s="4" t="s">
        <v>9</v>
      </c>
      <c r="E1170" s="4" t="s">
        <v>13</v>
      </c>
      <c r="F1170" s="4" t="s">
        <v>28</v>
      </c>
    </row>
    <row r="1171" spans="1:10">
      <c r="A1171" t="n">
        <v>10328</v>
      </c>
      <c r="B1171" s="11" t="n">
        <v>5</v>
      </c>
      <c r="C1171" s="7" t="n">
        <v>0</v>
      </c>
      <c r="D1171" s="7" t="n">
        <v>1</v>
      </c>
      <c r="E1171" s="7" t="n">
        <v>1</v>
      </c>
      <c r="F1171" s="12" t="n">
        <f t="normal" ca="1">A1185</f>
        <v>0</v>
      </c>
    </row>
    <row r="1172" spans="1:10">
      <c r="A1172" t="s">
        <v>4</v>
      </c>
      <c r="B1172" s="4" t="s">
        <v>5</v>
      </c>
      <c r="C1172" s="4" t="s">
        <v>13</v>
      </c>
      <c r="D1172" s="4" t="s">
        <v>10</v>
      </c>
      <c r="E1172" s="4" t="s">
        <v>29</v>
      </c>
      <c r="F1172" s="4" t="s">
        <v>10</v>
      </c>
      <c r="G1172" s="4" t="s">
        <v>9</v>
      </c>
      <c r="H1172" s="4" t="s">
        <v>9</v>
      </c>
      <c r="I1172" s="4" t="s">
        <v>10</v>
      </c>
      <c r="J1172" s="4" t="s">
        <v>10</v>
      </c>
      <c r="K1172" s="4" t="s">
        <v>9</v>
      </c>
      <c r="L1172" s="4" t="s">
        <v>9</v>
      </c>
      <c r="M1172" s="4" t="s">
        <v>9</v>
      </c>
      <c r="N1172" s="4" t="s">
        <v>9</v>
      </c>
      <c r="O1172" s="4" t="s">
        <v>6</v>
      </c>
    </row>
    <row r="1173" spans="1:10">
      <c r="A1173" t="n">
        <v>10339</v>
      </c>
      <c r="B1173" s="16" t="n">
        <v>50</v>
      </c>
      <c r="C1173" s="7" t="n">
        <v>0</v>
      </c>
      <c r="D1173" s="7" t="n">
        <v>2023</v>
      </c>
      <c r="E1173" s="7" t="n">
        <v>0.5</v>
      </c>
      <c r="F1173" s="7" t="n">
        <v>0</v>
      </c>
      <c r="G1173" s="7" t="n">
        <v>0</v>
      </c>
      <c r="H1173" s="7" t="n">
        <v>0</v>
      </c>
      <c r="I1173" s="7" t="n">
        <v>0</v>
      </c>
      <c r="J1173" s="7" t="n">
        <v>65533</v>
      </c>
      <c r="K1173" s="7" t="n">
        <v>0</v>
      </c>
      <c r="L1173" s="7" t="n">
        <v>0</v>
      </c>
      <c r="M1173" s="7" t="n">
        <v>0</v>
      </c>
      <c r="N1173" s="7" t="n">
        <v>0</v>
      </c>
      <c r="O1173" s="7" t="s">
        <v>12</v>
      </c>
    </row>
    <row r="1174" spans="1:10">
      <c r="A1174" t="s">
        <v>4</v>
      </c>
      <c r="B1174" s="4" t="s">
        <v>5</v>
      </c>
      <c r="C1174" s="4" t="s">
        <v>13</v>
      </c>
      <c r="D1174" s="4" t="s">
        <v>10</v>
      </c>
      <c r="E1174" s="4" t="s">
        <v>29</v>
      </c>
      <c r="F1174" s="4" t="s">
        <v>10</v>
      </c>
      <c r="G1174" s="4" t="s">
        <v>9</v>
      </c>
      <c r="H1174" s="4" t="s">
        <v>9</v>
      </c>
      <c r="I1174" s="4" t="s">
        <v>10</v>
      </c>
      <c r="J1174" s="4" t="s">
        <v>10</v>
      </c>
      <c r="K1174" s="4" t="s">
        <v>9</v>
      </c>
      <c r="L1174" s="4" t="s">
        <v>9</v>
      </c>
      <c r="M1174" s="4" t="s">
        <v>9</v>
      </c>
      <c r="N1174" s="4" t="s">
        <v>9</v>
      </c>
      <c r="O1174" s="4" t="s">
        <v>6</v>
      </c>
    </row>
    <row r="1175" spans="1:10">
      <c r="A1175" t="n">
        <v>10378</v>
      </c>
      <c r="B1175" s="16" t="n">
        <v>50</v>
      </c>
      <c r="C1175" s="7" t="n">
        <v>0</v>
      </c>
      <c r="D1175" s="7" t="n">
        <v>2119</v>
      </c>
      <c r="E1175" s="7" t="n">
        <v>0.300000011920929</v>
      </c>
      <c r="F1175" s="7" t="n">
        <v>0</v>
      </c>
      <c r="G1175" s="7" t="n">
        <v>0</v>
      </c>
      <c r="H1175" s="7" t="n">
        <v>0</v>
      </c>
      <c r="I1175" s="7" t="n">
        <v>0</v>
      </c>
      <c r="J1175" s="7" t="n">
        <v>65533</v>
      </c>
      <c r="K1175" s="7" t="n">
        <v>0</v>
      </c>
      <c r="L1175" s="7" t="n">
        <v>0</v>
      </c>
      <c r="M1175" s="7" t="n">
        <v>0</v>
      </c>
      <c r="N1175" s="7" t="n">
        <v>0</v>
      </c>
      <c r="O1175" s="7" t="s">
        <v>12</v>
      </c>
    </row>
    <row r="1176" spans="1:10">
      <c r="A1176" t="s">
        <v>4</v>
      </c>
      <c r="B1176" s="4" t="s">
        <v>5</v>
      </c>
      <c r="C1176" s="4" t="s">
        <v>13</v>
      </c>
      <c r="D1176" s="4" t="s">
        <v>9</v>
      </c>
      <c r="E1176" s="4" t="s">
        <v>9</v>
      </c>
      <c r="F1176" s="4" t="s">
        <v>9</v>
      </c>
    </row>
    <row r="1177" spans="1:10">
      <c r="A1177" t="n">
        <v>10417</v>
      </c>
      <c r="B1177" s="16" t="n">
        <v>50</v>
      </c>
      <c r="C1177" s="7" t="n">
        <v>255</v>
      </c>
      <c r="D1177" s="7" t="n">
        <v>1050253722</v>
      </c>
      <c r="E1177" s="7" t="n">
        <v>1065353216</v>
      </c>
      <c r="F1177" s="7" t="n">
        <v>1045220557</v>
      </c>
    </row>
    <row r="1178" spans="1:10">
      <c r="A1178" t="s">
        <v>4</v>
      </c>
      <c r="B1178" s="4" t="s">
        <v>5</v>
      </c>
      <c r="C1178" s="4" t="s">
        <v>13</v>
      </c>
      <c r="D1178" s="4" t="s">
        <v>29</v>
      </c>
      <c r="E1178" s="4" t="s">
        <v>29</v>
      </c>
      <c r="F1178" s="4" t="s">
        <v>29</v>
      </c>
    </row>
    <row r="1179" spans="1:10">
      <c r="A1179" t="n">
        <v>10431</v>
      </c>
      <c r="B1179" s="53" t="n">
        <v>45</v>
      </c>
      <c r="C1179" s="7" t="n">
        <v>9</v>
      </c>
      <c r="D1179" s="7" t="n">
        <v>0.0500000007450581</v>
      </c>
      <c r="E1179" s="7" t="n">
        <v>0.0500000007450581</v>
      </c>
      <c r="F1179" s="7" t="n">
        <v>0.300000011920929</v>
      </c>
    </row>
    <row r="1180" spans="1:10">
      <c r="A1180" t="s">
        <v>4</v>
      </c>
      <c r="B1180" s="4" t="s">
        <v>5</v>
      </c>
      <c r="C1180" s="4" t="s">
        <v>10</v>
      </c>
    </row>
    <row r="1181" spans="1:10">
      <c r="A1181" t="n">
        <v>10445</v>
      </c>
      <c r="B1181" s="38" t="n">
        <v>16</v>
      </c>
      <c r="C1181" s="7" t="n">
        <v>1800</v>
      </c>
    </row>
    <row r="1182" spans="1:10">
      <c r="A1182" t="s">
        <v>4</v>
      </c>
      <c r="B1182" s="4" t="s">
        <v>5</v>
      </c>
      <c r="C1182" s="4" t="s">
        <v>28</v>
      </c>
    </row>
    <row r="1183" spans="1:10">
      <c r="A1183" t="n">
        <v>10448</v>
      </c>
      <c r="B1183" s="15" t="n">
        <v>3</v>
      </c>
      <c r="C1183" s="12" t="n">
        <f t="normal" ca="1">A1171</f>
        <v>0</v>
      </c>
    </row>
    <row r="1184" spans="1:10">
      <c r="A1184" t="s">
        <v>4</v>
      </c>
      <c r="B1184" s="4" t="s">
        <v>5</v>
      </c>
    </row>
    <row r="1185" spans="1:15">
      <c r="A1185" t="n">
        <v>10453</v>
      </c>
      <c r="B1185" s="5" t="n">
        <v>1</v>
      </c>
    </row>
    <row r="1186" spans="1:15" s="3" customFormat="1" customHeight="0">
      <c r="A1186" s="3" t="s">
        <v>2</v>
      </c>
      <c r="B1186" s="3" t="s">
        <v>145</v>
      </c>
    </row>
    <row r="1187" spans="1:15">
      <c r="A1187" t="s">
        <v>4</v>
      </c>
      <c r="B1187" s="4" t="s">
        <v>5</v>
      </c>
      <c r="C1187" s="4" t="s">
        <v>13</v>
      </c>
      <c r="D1187" s="4" t="s">
        <v>9</v>
      </c>
      <c r="E1187" s="4" t="s">
        <v>13</v>
      </c>
      <c r="F1187" s="4" t="s">
        <v>28</v>
      </c>
    </row>
    <row r="1188" spans="1:15">
      <c r="A1188" t="n">
        <v>10456</v>
      </c>
      <c r="B1188" s="11" t="n">
        <v>5</v>
      </c>
      <c r="C1188" s="7" t="n">
        <v>0</v>
      </c>
      <c r="D1188" s="7" t="n">
        <v>1</v>
      </c>
      <c r="E1188" s="7" t="n">
        <v>1</v>
      </c>
      <c r="F1188" s="12" t="n">
        <f t="normal" ca="1">A1202</f>
        <v>0</v>
      </c>
    </row>
    <row r="1189" spans="1:15">
      <c r="A1189" t="s">
        <v>4</v>
      </c>
      <c r="B1189" s="4" t="s">
        <v>5</v>
      </c>
      <c r="C1189" s="4" t="s">
        <v>13</v>
      </c>
      <c r="D1189" s="4" t="s">
        <v>10</v>
      </c>
      <c r="E1189" s="4" t="s">
        <v>29</v>
      </c>
      <c r="F1189" s="4" t="s">
        <v>10</v>
      </c>
      <c r="G1189" s="4" t="s">
        <v>9</v>
      </c>
      <c r="H1189" s="4" t="s">
        <v>9</v>
      </c>
      <c r="I1189" s="4" t="s">
        <v>10</v>
      </c>
      <c r="J1189" s="4" t="s">
        <v>10</v>
      </c>
      <c r="K1189" s="4" t="s">
        <v>9</v>
      </c>
      <c r="L1189" s="4" t="s">
        <v>9</v>
      </c>
      <c r="M1189" s="4" t="s">
        <v>9</v>
      </c>
      <c r="N1189" s="4" t="s">
        <v>9</v>
      </c>
      <c r="O1189" s="4" t="s">
        <v>6</v>
      </c>
    </row>
    <row r="1190" spans="1:15">
      <c r="A1190" t="n">
        <v>10467</v>
      </c>
      <c r="B1190" s="16" t="n">
        <v>50</v>
      </c>
      <c r="C1190" s="7" t="n">
        <v>0</v>
      </c>
      <c r="D1190" s="7" t="n">
        <v>2023</v>
      </c>
      <c r="E1190" s="7" t="n">
        <v>0.699999988079071</v>
      </c>
      <c r="F1190" s="7" t="n">
        <v>0</v>
      </c>
      <c r="G1190" s="7" t="n">
        <v>0</v>
      </c>
      <c r="H1190" s="7" t="n">
        <v>0</v>
      </c>
      <c r="I1190" s="7" t="n">
        <v>0</v>
      </c>
      <c r="J1190" s="7" t="n">
        <v>65533</v>
      </c>
      <c r="K1190" s="7" t="n">
        <v>0</v>
      </c>
      <c r="L1190" s="7" t="n">
        <v>0</v>
      </c>
      <c r="M1190" s="7" t="n">
        <v>0</v>
      </c>
      <c r="N1190" s="7" t="n">
        <v>0</v>
      </c>
      <c r="O1190" s="7" t="s">
        <v>12</v>
      </c>
    </row>
    <row r="1191" spans="1:15">
      <c r="A1191" t="s">
        <v>4</v>
      </c>
      <c r="B1191" s="4" t="s">
        <v>5</v>
      </c>
      <c r="C1191" s="4" t="s">
        <v>13</v>
      </c>
      <c r="D1191" s="4" t="s">
        <v>10</v>
      </c>
      <c r="E1191" s="4" t="s">
        <v>29</v>
      </c>
      <c r="F1191" s="4" t="s">
        <v>10</v>
      </c>
      <c r="G1191" s="4" t="s">
        <v>9</v>
      </c>
      <c r="H1191" s="4" t="s">
        <v>9</v>
      </c>
      <c r="I1191" s="4" t="s">
        <v>10</v>
      </c>
      <c r="J1191" s="4" t="s">
        <v>10</v>
      </c>
      <c r="K1191" s="4" t="s">
        <v>9</v>
      </c>
      <c r="L1191" s="4" t="s">
        <v>9</v>
      </c>
      <c r="M1191" s="4" t="s">
        <v>9</v>
      </c>
      <c r="N1191" s="4" t="s">
        <v>9</v>
      </c>
      <c r="O1191" s="4" t="s">
        <v>6</v>
      </c>
    </row>
    <row r="1192" spans="1:15">
      <c r="A1192" t="n">
        <v>10506</v>
      </c>
      <c r="B1192" s="16" t="n">
        <v>50</v>
      </c>
      <c r="C1192" s="7" t="n">
        <v>0</v>
      </c>
      <c r="D1192" s="7" t="n">
        <v>2119</v>
      </c>
      <c r="E1192" s="7" t="n">
        <v>0.5</v>
      </c>
      <c r="F1192" s="7" t="n">
        <v>0</v>
      </c>
      <c r="G1192" s="7" t="n">
        <v>0</v>
      </c>
      <c r="H1192" s="7" t="n">
        <v>0</v>
      </c>
      <c r="I1192" s="7" t="n">
        <v>0</v>
      </c>
      <c r="J1192" s="7" t="n">
        <v>65533</v>
      </c>
      <c r="K1192" s="7" t="n">
        <v>0</v>
      </c>
      <c r="L1192" s="7" t="n">
        <v>0</v>
      </c>
      <c r="M1192" s="7" t="n">
        <v>0</v>
      </c>
      <c r="N1192" s="7" t="n">
        <v>0</v>
      </c>
      <c r="O1192" s="7" t="s">
        <v>12</v>
      </c>
    </row>
    <row r="1193" spans="1:15">
      <c r="A1193" t="s">
        <v>4</v>
      </c>
      <c r="B1193" s="4" t="s">
        <v>5</v>
      </c>
      <c r="C1193" s="4" t="s">
        <v>13</v>
      </c>
      <c r="D1193" s="4" t="s">
        <v>9</v>
      </c>
      <c r="E1193" s="4" t="s">
        <v>9</v>
      </c>
      <c r="F1193" s="4" t="s">
        <v>9</v>
      </c>
    </row>
    <row r="1194" spans="1:15">
      <c r="A1194" t="n">
        <v>10545</v>
      </c>
      <c r="B1194" s="16" t="n">
        <v>50</v>
      </c>
      <c r="C1194" s="7" t="n">
        <v>255</v>
      </c>
      <c r="D1194" s="7" t="n">
        <v>1050253722</v>
      </c>
      <c r="E1194" s="7" t="n">
        <v>1065353216</v>
      </c>
      <c r="F1194" s="7" t="n">
        <v>1045220557</v>
      </c>
    </row>
    <row r="1195" spans="1:15">
      <c r="A1195" t="s">
        <v>4</v>
      </c>
      <c r="B1195" s="4" t="s">
        <v>5</v>
      </c>
      <c r="C1195" s="4" t="s">
        <v>13</v>
      </c>
      <c r="D1195" s="4" t="s">
        <v>29</v>
      </c>
      <c r="E1195" s="4" t="s">
        <v>29</v>
      </c>
      <c r="F1195" s="4" t="s">
        <v>29</v>
      </c>
    </row>
    <row r="1196" spans="1:15">
      <c r="A1196" t="n">
        <v>10559</v>
      </c>
      <c r="B1196" s="53" t="n">
        <v>45</v>
      </c>
      <c r="C1196" s="7" t="n">
        <v>9</v>
      </c>
      <c r="D1196" s="7" t="n">
        <v>0.100000001490116</v>
      </c>
      <c r="E1196" s="7" t="n">
        <v>0.100000001490116</v>
      </c>
      <c r="F1196" s="7" t="n">
        <v>0.5</v>
      </c>
    </row>
    <row r="1197" spans="1:15">
      <c r="A1197" t="s">
        <v>4</v>
      </c>
      <c r="B1197" s="4" t="s">
        <v>5</v>
      </c>
      <c r="C1197" s="4" t="s">
        <v>10</v>
      </c>
    </row>
    <row r="1198" spans="1:15">
      <c r="A1198" t="n">
        <v>10573</v>
      </c>
      <c r="B1198" s="38" t="n">
        <v>16</v>
      </c>
      <c r="C1198" s="7" t="n">
        <v>1000</v>
      </c>
    </row>
    <row r="1199" spans="1:15">
      <c r="A1199" t="s">
        <v>4</v>
      </c>
      <c r="B1199" s="4" t="s">
        <v>5</v>
      </c>
      <c r="C1199" s="4" t="s">
        <v>28</v>
      </c>
    </row>
    <row r="1200" spans="1:15">
      <c r="A1200" t="n">
        <v>10576</v>
      </c>
      <c r="B1200" s="15" t="n">
        <v>3</v>
      </c>
      <c r="C1200" s="12" t="n">
        <f t="normal" ca="1">A1188</f>
        <v>0</v>
      </c>
    </row>
    <row r="1201" spans="1:15">
      <c r="A1201" t="s">
        <v>4</v>
      </c>
      <c r="B1201" s="4" t="s">
        <v>5</v>
      </c>
    </row>
    <row r="1202" spans="1:15">
      <c r="A1202" t="n">
        <v>10581</v>
      </c>
      <c r="B1202" s="5" t="n">
        <v>1</v>
      </c>
    </row>
    <row r="1203" spans="1:15" s="3" customFormat="1" customHeight="0">
      <c r="A1203" s="3" t="s">
        <v>2</v>
      </c>
      <c r="B1203" s="3" t="s">
        <v>146</v>
      </c>
    </row>
    <row r="1204" spans="1:15">
      <c r="A1204" t="s">
        <v>4</v>
      </c>
      <c r="B1204" s="4" t="s">
        <v>5</v>
      </c>
      <c r="C1204" s="4" t="s">
        <v>13</v>
      </c>
      <c r="D1204" s="4" t="s">
        <v>13</v>
      </c>
      <c r="E1204" s="4" t="s">
        <v>13</v>
      </c>
      <c r="F1204" s="4" t="s">
        <v>13</v>
      </c>
    </row>
    <row r="1205" spans="1:15">
      <c r="A1205" t="n">
        <v>10584</v>
      </c>
      <c r="B1205" s="8" t="n">
        <v>14</v>
      </c>
      <c r="C1205" s="7" t="n">
        <v>2</v>
      </c>
      <c r="D1205" s="7" t="n">
        <v>0</v>
      </c>
      <c r="E1205" s="7" t="n">
        <v>0</v>
      </c>
      <c r="F1205" s="7" t="n">
        <v>0</v>
      </c>
    </row>
    <row r="1206" spans="1:15">
      <c r="A1206" t="s">
        <v>4</v>
      </c>
      <c r="B1206" s="4" t="s">
        <v>5</v>
      </c>
      <c r="C1206" s="4" t="s">
        <v>13</v>
      </c>
      <c r="D1206" s="31" t="s">
        <v>54</v>
      </c>
      <c r="E1206" s="4" t="s">
        <v>5</v>
      </c>
      <c r="F1206" s="4" t="s">
        <v>13</v>
      </c>
      <c r="G1206" s="4" t="s">
        <v>10</v>
      </c>
      <c r="H1206" s="31" t="s">
        <v>55</v>
      </c>
      <c r="I1206" s="4" t="s">
        <v>13</v>
      </c>
      <c r="J1206" s="4" t="s">
        <v>9</v>
      </c>
      <c r="K1206" s="4" t="s">
        <v>13</v>
      </c>
      <c r="L1206" s="4" t="s">
        <v>13</v>
      </c>
      <c r="M1206" s="31" t="s">
        <v>54</v>
      </c>
      <c r="N1206" s="4" t="s">
        <v>5</v>
      </c>
      <c r="O1206" s="4" t="s">
        <v>13</v>
      </c>
      <c r="P1206" s="4" t="s">
        <v>10</v>
      </c>
      <c r="Q1206" s="31" t="s">
        <v>55</v>
      </c>
      <c r="R1206" s="4" t="s">
        <v>13</v>
      </c>
      <c r="S1206" s="4" t="s">
        <v>9</v>
      </c>
      <c r="T1206" s="4" t="s">
        <v>13</v>
      </c>
      <c r="U1206" s="4" t="s">
        <v>13</v>
      </c>
      <c r="V1206" s="4" t="s">
        <v>13</v>
      </c>
      <c r="W1206" s="4" t="s">
        <v>28</v>
      </c>
    </row>
    <row r="1207" spans="1:15">
      <c r="A1207" t="n">
        <v>10589</v>
      </c>
      <c r="B1207" s="11" t="n">
        <v>5</v>
      </c>
      <c r="C1207" s="7" t="n">
        <v>28</v>
      </c>
      <c r="D1207" s="31" t="s">
        <v>3</v>
      </c>
      <c r="E1207" s="10" t="n">
        <v>162</v>
      </c>
      <c r="F1207" s="7" t="n">
        <v>3</v>
      </c>
      <c r="G1207" s="7" t="n">
        <v>6</v>
      </c>
      <c r="H1207" s="31" t="s">
        <v>3</v>
      </c>
      <c r="I1207" s="7" t="n">
        <v>0</v>
      </c>
      <c r="J1207" s="7" t="n">
        <v>1</v>
      </c>
      <c r="K1207" s="7" t="n">
        <v>2</v>
      </c>
      <c r="L1207" s="7" t="n">
        <v>28</v>
      </c>
      <c r="M1207" s="31" t="s">
        <v>3</v>
      </c>
      <c r="N1207" s="10" t="n">
        <v>162</v>
      </c>
      <c r="O1207" s="7" t="n">
        <v>3</v>
      </c>
      <c r="P1207" s="7" t="n">
        <v>6</v>
      </c>
      <c r="Q1207" s="31" t="s">
        <v>3</v>
      </c>
      <c r="R1207" s="7" t="n">
        <v>0</v>
      </c>
      <c r="S1207" s="7" t="n">
        <v>2</v>
      </c>
      <c r="T1207" s="7" t="n">
        <v>2</v>
      </c>
      <c r="U1207" s="7" t="n">
        <v>11</v>
      </c>
      <c r="V1207" s="7" t="n">
        <v>1</v>
      </c>
      <c r="W1207" s="12" t="n">
        <f t="normal" ca="1">A1211</f>
        <v>0</v>
      </c>
    </row>
    <row r="1208" spans="1:15">
      <c r="A1208" t="s">
        <v>4</v>
      </c>
      <c r="B1208" s="4" t="s">
        <v>5</v>
      </c>
      <c r="C1208" s="4" t="s">
        <v>13</v>
      </c>
      <c r="D1208" s="4" t="s">
        <v>10</v>
      </c>
      <c r="E1208" s="4" t="s">
        <v>29</v>
      </c>
    </row>
    <row r="1209" spans="1:15">
      <c r="A1209" t="n">
        <v>10618</v>
      </c>
      <c r="B1209" s="34" t="n">
        <v>58</v>
      </c>
      <c r="C1209" s="7" t="n">
        <v>0</v>
      </c>
      <c r="D1209" s="7" t="n">
        <v>0</v>
      </c>
      <c r="E1209" s="7" t="n">
        <v>1</v>
      </c>
    </row>
    <row r="1210" spans="1:15">
      <c r="A1210" t="s">
        <v>4</v>
      </c>
      <c r="B1210" s="4" t="s">
        <v>5</v>
      </c>
      <c r="C1210" s="4" t="s">
        <v>13</v>
      </c>
      <c r="D1210" s="31" t="s">
        <v>54</v>
      </c>
      <c r="E1210" s="4" t="s">
        <v>5</v>
      </c>
      <c r="F1210" s="4" t="s">
        <v>13</v>
      </c>
      <c r="G1210" s="4" t="s">
        <v>10</v>
      </c>
      <c r="H1210" s="31" t="s">
        <v>55</v>
      </c>
      <c r="I1210" s="4" t="s">
        <v>13</v>
      </c>
      <c r="J1210" s="4" t="s">
        <v>9</v>
      </c>
      <c r="K1210" s="4" t="s">
        <v>13</v>
      </c>
      <c r="L1210" s="4" t="s">
        <v>13</v>
      </c>
      <c r="M1210" s="31" t="s">
        <v>54</v>
      </c>
      <c r="N1210" s="4" t="s">
        <v>5</v>
      </c>
      <c r="O1210" s="4" t="s">
        <v>13</v>
      </c>
      <c r="P1210" s="4" t="s">
        <v>10</v>
      </c>
      <c r="Q1210" s="31" t="s">
        <v>55</v>
      </c>
      <c r="R1210" s="4" t="s">
        <v>13</v>
      </c>
      <c r="S1210" s="4" t="s">
        <v>9</v>
      </c>
      <c r="T1210" s="4" t="s">
        <v>13</v>
      </c>
      <c r="U1210" s="4" t="s">
        <v>13</v>
      </c>
      <c r="V1210" s="4" t="s">
        <v>13</v>
      </c>
      <c r="W1210" s="4" t="s">
        <v>28</v>
      </c>
    </row>
    <row r="1211" spans="1:15">
      <c r="A1211" t="n">
        <v>10626</v>
      </c>
      <c r="B1211" s="11" t="n">
        <v>5</v>
      </c>
      <c r="C1211" s="7" t="n">
        <v>28</v>
      </c>
      <c r="D1211" s="31" t="s">
        <v>3</v>
      </c>
      <c r="E1211" s="10" t="n">
        <v>162</v>
      </c>
      <c r="F1211" s="7" t="n">
        <v>3</v>
      </c>
      <c r="G1211" s="7" t="n">
        <v>6</v>
      </c>
      <c r="H1211" s="31" t="s">
        <v>3</v>
      </c>
      <c r="I1211" s="7" t="n">
        <v>0</v>
      </c>
      <c r="J1211" s="7" t="n">
        <v>1</v>
      </c>
      <c r="K1211" s="7" t="n">
        <v>3</v>
      </c>
      <c r="L1211" s="7" t="n">
        <v>28</v>
      </c>
      <c r="M1211" s="31" t="s">
        <v>3</v>
      </c>
      <c r="N1211" s="10" t="n">
        <v>162</v>
      </c>
      <c r="O1211" s="7" t="n">
        <v>3</v>
      </c>
      <c r="P1211" s="7" t="n">
        <v>6</v>
      </c>
      <c r="Q1211" s="31" t="s">
        <v>3</v>
      </c>
      <c r="R1211" s="7" t="n">
        <v>0</v>
      </c>
      <c r="S1211" s="7" t="n">
        <v>2</v>
      </c>
      <c r="T1211" s="7" t="n">
        <v>3</v>
      </c>
      <c r="U1211" s="7" t="n">
        <v>9</v>
      </c>
      <c r="V1211" s="7" t="n">
        <v>1</v>
      </c>
      <c r="W1211" s="12" t="n">
        <f t="normal" ca="1">A1221</f>
        <v>0</v>
      </c>
    </row>
    <row r="1212" spans="1:15">
      <c r="A1212" t="s">
        <v>4</v>
      </c>
      <c r="B1212" s="4" t="s">
        <v>5</v>
      </c>
      <c r="C1212" s="4" t="s">
        <v>13</v>
      </c>
      <c r="D1212" s="31" t="s">
        <v>54</v>
      </c>
      <c r="E1212" s="4" t="s">
        <v>5</v>
      </c>
      <c r="F1212" s="4" t="s">
        <v>10</v>
      </c>
      <c r="G1212" s="4" t="s">
        <v>13</v>
      </c>
      <c r="H1212" s="4" t="s">
        <v>13</v>
      </c>
      <c r="I1212" s="4" t="s">
        <v>6</v>
      </c>
      <c r="J1212" s="31" t="s">
        <v>55</v>
      </c>
      <c r="K1212" s="4" t="s">
        <v>13</v>
      </c>
      <c r="L1212" s="4" t="s">
        <v>13</v>
      </c>
      <c r="M1212" s="31" t="s">
        <v>54</v>
      </c>
      <c r="N1212" s="4" t="s">
        <v>5</v>
      </c>
      <c r="O1212" s="4" t="s">
        <v>13</v>
      </c>
      <c r="P1212" s="31" t="s">
        <v>55</v>
      </c>
      <c r="Q1212" s="4" t="s">
        <v>13</v>
      </c>
      <c r="R1212" s="4" t="s">
        <v>9</v>
      </c>
      <c r="S1212" s="4" t="s">
        <v>13</v>
      </c>
      <c r="T1212" s="4" t="s">
        <v>13</v>
      </c>
      <c r="U1212" s="4" t="s">
        <v>13</v>
      </c>
      <c r="V1212" s="31" t="s">
        <v>54</v>
      </c>
      <c r="W1212" s="4" t="s">
        <v>5</v>
      </c>
      <c r="X1212" s="4" t="s">
        <v>13</v>
      </c>
      <c r="Y1212" s="31" t="s">
        <v>55</v>
      </c>
      <c r="Z1212" s="4" t="s">
        <v>13</v>
      </c>
      <c r="AA1212" s="4" t="s">
        <v>9</v>
      </c>
      <c r="AB1212" s="4" t="s">
        <v>13</v>
      </c>
      <c r="AC1212" s="4" t="s">
        <v>13</v>
      </c>
      <c r="AD1212" s="4" t="s">
        <v>13</v>
      </c>
      <c r="AE1212" s="4" t="s">
        <v>28</v>
      </c>
    </row>
    <row r="1213" spans="1:15">
      <c r="A1213" t="n">
        <v>10655</v>
      </c>
      <c r="B1213" s="11" t="n">
        <v>5</v>
      </c>
      <c r="C1213" s="7" t="n">
        <v>28</v>
      </c>
      <c r="D1213" s="31" t="s">
        <v>3</v>
      </c>
      <c r="E1213" s="47" t="n">
        <v>47</v>
      </c>
      <c r="F1213" s="7" t="n">
        <v>61456</v>
      </c>
      <c r="G1213" s="7" t="n">
        <v>2</v>
      </c>
      <c r="H1213" s="7" t="n">
        <v>0</v>
      </c>
      <c r="I1213" s="7" t="s">
        <v>78</v>
      </c>
      <c r="J1213" s="31" t="s">
        <v>3</v>
      </c>
      <c r="K1213" s="7" t="n">
        <v>8</v>
      </c>
      <c r="L1213" s="7" t="n">
        <v>28</v>
      </c>
      <c r="M1213" s="31" t="s">
        <v>3</v>
      </c>
      <c r="N1213" s="17" t="n">
        <v>74</v>
      </c>
      <c r="O1213" s="7" t="n">
        <v>65</v>
      </c>
      <c r="P1213" s="31" t="s">
        <v>3</v>
      </c>
      <c r="Q1213" s="7" t="n">
        <v>0</v>
      </c>
      <c r="R1213" s="7" t="n">
        <v>1</v>
      </c>
      <c r="S1213" s="7" t="n">
        <v>3</v>
      </c>
      <c r="T1213" s="7" t="n">
        <v>9</v>
      </c>
      <c r="U1213" s="7" t="n">
        <v>28</v>
      </c>
      <c r="V1213" s="31" t="s">
        <v>3</v>
      </c>
      <c r="W1213" s="17" t="n">
        <v>74</v>
      </c>
      <c r="X1213" s="7" t="n">
        <v>65</v>
      </c>
      <c r="Y1213" s="31" t="s">
        <v>3</v>
      </c>
      <c r="Z1213" s="7" t="n">
        <v>0</v>
      </c>
      <c r="AA1213" s="7" t="n">
        <v>2</v>
      </c>
      <c r="AB1213" s="7" t="n">
        <v>3</v>
      </c>
      <c r="AC1213" s="7" t="n">
        <v>9</v>
      </c>
      <c r="AD1213" s="7" t="n">
        <v>1</v>
      </c>
      <c r="AE1213" s="12" t="n">
        <f t="normal" ca="1">A1217</f>
        <v>0</v>
      </c>
    </row>
    <row r="1214" spans="1:15">
      <c r="A1214" t="s">
        <v>4</v>
      </c>
      <c r="B1214" s="4" t="s">
        <v>5</v>
      </c>
      <c r="C1214" s="4" t="s">
        <v>10</v>
      </c>
      <c r="D1214" s="4" t="s">
        <v>13</v>
      </c>
      <c r="E1214" s="4" t="s">
        <v>13</v>
      </c>
      <c r="F1214" s="4" t="s">
        <v>6</v>
      </c>
    </row>
    <row r="1215" spans="1:15">
      <c r="A1215" t="n">
        <v>10703</v>
      </c>
      <c r="B1215" s="47" t="n">
        <v>47</v>
      </c>
      <c r="C1215" s="7" t="n">
        <v>61456</v>
      </c>
      <c r="D1215" s="7" t="n">
        <v>0</v>
      </c>
      <c r="E1215" s="7" t="n">
        <v>0</v>
      </c>
      <c r="F1215" s="7" t="s">
        <v>79</v>
      </c>
    </row>
    <row r="1216" spans="1:15">
      <c r="A1216" t="s">
        <v>4</v>
      </c>
      <c r="B1216" s="4" t="s">
        <v>5</v>
      </c>
      <c r="C1216" s="4" t="s">
        <v>13</v>
      </c>
      <c r="D1216" s="4" t="s">
        <v>10</v>
      </c>
      <c r="E1216" s="4" t="s">
        <v>29</v>
      </c>
    </row>
    <row r="1217" spans="1:31">
      <c r="A1217" t="n">
        <v>10716</v>
      </c>
      <c r="B1217" s="34" t="n">
        <v>58</v>
      </c>
      <c r="C1217" s="7" t="n">
        <v>0</v>
      </c>
      <c r="D1217" s="7" t="n">
        <v>300</v>
      </c>
      <c r="E1217" s="7" t="n">
        <v>1</v>
      </c>
    </row>
    <row r="1218" spans="1:31">
      <c r="A1218" t="s">
        <v>4</v>
      </c>
      <c r="B1218" s="4" t="s">
        <v>5</v>
      </c>
      <c r="C1218" s="4" t="s">
        <v>13</v>
      </c>
      <c r="D1218" s="4" t="s">
        <v>10</v>
      </c>
    </row>
    <row r="1219" spans="1:31">
      <c r="A1219" t="n">
        <v>10724</v>
      </c>
      <c r="B1219" s="34" t="n">
        <v>58</v>
      </c>
      <c r="C1219" s="7" t="n">
        <v>255</v>
      </c>
      <c r="D1219" s="7" t="n">
        <v>0</v>
      </c>
    </row>
    <row r="1220" spans="1:31">
      <c r="A1220" t="s">
        <v>4</v>
      </c>
      <c r="B1220" s="4" t="s">
        <v>5</v>
      </c>
      <c r="C1220" s="4" t="s">
        <v>13</v>
      </c>
      <c r="D1220" s="4" t="s">
        <v>13</v>
      </c>
      <c r="E1220" s="4" t="s">
        <v>13</v>
      </c>
      <c r="F1220" s="4" t="s">
        <v>13</v>
      </c>
    </row>
    <row r="1221" spans="1:31">
      <c r="A1221" t="n">
        <v>10728</v>
      </c>
      <c r="B1221" s="8" t="n">
        <v>14</v>
      </c>
      <c r="C1221" s="7" t="n">
        <v>0</v>
      </c>
      <c r="D1221" s="7" t="n">
        <v>0</v>
      </c>
      <c r="E1221" s="7" t="n">
        <v>0</v>
      </c>
      <c r="F1221" s="7" t="n">
        <v>64</v>
      </c>
    </row>
    <row r="1222" spans="1:31">
      <c r="A1222" t="s">
        <v>4</v>
      </c>
      <c r="B1222" s="4" t="s">
        <v>5</v>
      </c>
      <c r="C1222" s="4" t="s">
        <v>13</v>
      </c>
      <c r="D1222" s="4" t="s">
        <v>10</v>
      </c>
    </row>
    <row r="1223" spans="1:31">
      <c r="A1223" t="n">
        <v>10733</v>
      </c>
      <c r="B1223" s="26" t="n">
        <v>22</v>
      </c>
      <c r="C1223" s="7" t="n">
        <v>0</v>
      </c>
      <c r="D1223" s="7" t="n">
        <v>6</v>
      </c>
    </row>
    <row r="1224" spans="1:31">
      <c r="A1224" t="s">
        <v>4</v>
      </c>
      <c r="B1224" s="4" t="s">
        <v>5</v>
      </c>
      <c r="C1224" s="4" t="s">
        <v>13</v>
      </c>
      <c r="D1224" s="4" t="s">
        <v>10</v>
      </c>
    </row>
    <row r="1225" spans="1:31">
      <c r="A1225" t="n">
        <v>10737</v>
      </c>
      <c r="B1225" s="34" t="n">
        <v>58</v>
      </c>
      <c r="C1225" s="7" t="n">
        <v>5</v>
      </c>
      <c r="D1225" s="7" t="n">
        <v>300</v>
      </c>
    </row>
    <row r="1226" spans="1:31">
      <c r="A1226" t="s">
        <v>4</v>
      </c>
      <c r="B1226" s="4" t="s">
        <v>5</v>
      </c>
      <c r="C1226" s="4" t="s">
        <v>29</v>
      </c>
      <c r="D1226" s="4" t="s">
        <v>10</v>
      </c>
    </row>
    <row r="1227" spans="1:31">
      <c r="A1227" t="n">
        <v>10741</v>
      </c>
      <c r="B1227" s="48" t="n">
        <v>103</v>
      </c>
      <c r="C1227" s="7" t="n">
        <v>0</v>
      </c>
      <c r="D1227" s="7" t="n">
        <v>300</v>
      </c>
    </row>
    <row r="1228" spans="1:31">
      <c r="A1228" t="s">
        <v>4</v>
      </c>
      <c r="B1228" s="4" t="s">
        <v>5</v>
      </c>
      <c r="C1228" s="4" t="s">
        <v>13</v>
      </c>
    </row>
    <row r="1229" spans="1:31">
      <c r="A1229" t="n">
        <v>10748</v>
      </c>
      <c r="B1229" s="32" t="n">
        <v>64</v>
      </c>
      <c r="C1229" s="7" t="n">
        <v>7</v>
      </c>
    </row>
    <row r="1230" spans="1:31">
      <c r="A1230" t="s">
        <v>4</v>
      </c>
      <c r="B1230" s="4" t="s">
        <v>5</v>
      </c>
      <c r="C1230" s="4" t="s">
        <v>13</v>
      </c>
      <c r="D1230" s="4" t="s">
        <v>10</v>
      </c>
    </row>
    <row r="1231" spans="1:31">
      <c r="A1231" t="n">
        <v>10750</v>
      </c>
      <c r="B1231" s="49" t="n">
        <v>72</v>
      </c>
      <c r="C1231" s="7" t="n">
        <v>5</v>
      </c>
      <c r="D1231" s="7" t="n">
        <v>0</v>
      </c>
    </row>
    <row r="1232" spans="1:31">
      <c r="A1232" t="s">
        <v>4</v>
      </c>
      <c r="B1232" s="4" t="s">
        <v>5</v>
      </c>
      <c r="C1232" s="4" t="s">
        <v>13</v>
      </c>
      <c r="D1232" s="31" t="s">
        <v>54</v>
      </c>
      <c r="E1232" s="4" t="s">
        <v>5</v>
      </c>
      <c r="F1232" s="4" t="s">
        <v>13</v>
      </c>
      <c r="G1232" s="4" t="s">
        <v>10</v>
      </c>
      <c r="H1232" s="31" t="s">
        <v>55</v>
      </c>
      <c r="I1232" s="4" t="s">
        <v>13</v>
      </c>
      <c r="J1232" s="4" t="s">
        <v>9</v>
      </c>
      <c r="K1232" s="4" t="s">
        <v>13</v>
      </c>
      <c r="L1232" s="4" t="s">
        <v>13</v>
      </c>
      <c r="M1232" s="4" t="s">
        <v>28</v>
      </c>
    </row>
    <row r="1233" spans="1:13">
      <c r="A1233" t="n">
        <v>10754</v>
      </c>
      <c r="B1233" s="11" t="n">
        <v>5</v>
      </c>
      <c r="C1233" s="7" t="n">
        <v>28</v>
      </c>
      <c r="D1233" s="31" t="s">
        <v>3</v>
      </c>
      <c r="E1233" s="10" t="n">
        <v>162</v>
      </c>
      <c r="F1233" s="7" t="n">
        <v>4</v>
      </c>
      <c r="G1233" s="7" t="n">
        <v>6</v>
      </c>
      <c r="H1233" s="31" t="s">
        <v>3</v>
      </c>
      <c r="I1233" s="7" t="n">
        <v>0</v>
      </c>
      <c r="J1233" s="7" t="n">
        <v>1</v>
      </c>
      <c r="K1233" s="7" t="n">
        <v>2</v>
      </c>
      <c r="L1233" s="7" t="n">
        <v>1</v>
      </c>
      <c r="M1233" s="12" t="n">
        <f t="normal" ca="1">A1239</f>
        <v>0</v>
      </c>
    </row>
    <row r="1234" spans="1:13">
      <c r="A1234" t="s">
        <v>4</v>
      </c>
      <c r="B1234" s="4" t="s">
        <v>5</v>
      </c>
      <c r="C1234" s="4" t="s">
        <v>13</v>
      </c>
      <c r="D1234" s="4" t="s">
        <v>6</v>
      </c>
    </row>
    <row r="1235" spans="1:13">
      <c r="A1235" t="n">
        <v>10771</v>
      </c>
      <c r="B1235" s="9" t="n">
        <v>2</v>
      </c>
      <c r="C1235" s="7" t="n">
        <v>10</v>
      </c>
      <c r="D1235" s="7" t="s">
        <v>80</v>
      </c>
    </row>
    <row r="1236" spans="1:13">
      <c r="A1236" t="s">
        <v>4</v>
      </c>
      <c r="B1236" s="4" t="s">
        <v>5</v>
      </c>
      <c r="C1236" s="4" t="s">
        <v>10</v>
      </c>
    </row>
    <row r="1237" spans="1:13">
      <c r="A1237" t="n">
        <v>10788</v>
      </c>
      <c r="B1237" s="38" t="n">
        <v>16</v>
      </c>
      <c r="C1237" s="7" t="n">
        <v>0</v>
      </c>
    </row>
    <row r="1238" spans="1:13">
      <c r="A1238" t="s">
        <v>4</v>
      </c>
      <c r="B1238" s="4" t="s">
        <v>5</v>
      </c>
      <c r="C1238" s="4" t="s">
        <v>13</v>
      </c>
      <c r="D1238" s="4" t="s">
        <v>10</v>
      </c>
      <c r="E1238" s="4" t="s">
        <v>13</v>
      </c>
      <c r="F1238" s="4" t="s">
        <v>6</v>
      </c>
    </row>
    <row r="1239" spans="1:13">
      <c r="A1239" t="n">
        <v>10791</v>
      </c>
      <c r="B1239" s="68" t="n">
        <v>39</v>
      </c>
      <c r="C1239" s="7" t="n">
        <v>10</v>
      </c>
      <c r="D1239" s="7" t="n">
        <v>65533</v>
      </c>
      <c r="E1239" s="7" t="n">
        <v>200</v>
      </c>
      <c r="F1239" s="7" t="s">
        <v>147</v>
      </c>
    </row>
    <row r="1240" spans="1:13">
      <c r="A1240" t="s">
        <v>4</v>
      </c>
      <c r="B1240" s="4" t="s">
        <v>5</v>
      </c>
      <c r="C1240" s="4" t="s">
        <v>13</v>
      </c>
      <c r="D1240" s="4" t="s">
        <v>10</v>
      </c>
      <c r="E1240" s="4" t="s">
        <v>13</v>
      </c>
      <c r="F1240" s="4" t="s">
        <v>6</v>
      </c>
    </row>
    <row r="1241" spans="1:13">
      <c r="A1241" t="n">
        <v>10815</v>
      </c>
      <c r="B1241" s="68" t="n">
        <v>39</v>
      </c>
      <c r="C1241" s="7" t="n">
        <v>10</v>
      </c>
      <c r="D1241" s="7" t="n">
        <v>65533</v>
      </c>
      <c r="E1241" s="7" t="n">
        <v>201</v>
      </c>
      <c r="F1241" s="7" t="s">
        <v>148</v>
      </c>
    </row>
    <row r="1242" spans="1:13">
      <c r="A1242" t="s">
        <v>4</v>
      </c>
      <c r="B1242" s="4" t="s">
        <v>5</v>
      </c>
      <c r="C1242" s="4" t="s">
        <v>13</v>
      </c>
      <c r="D1242" s="4" t="s">
        <v>10</v>
      </c>
      <c r="E1242" s="4" t="s">
        <v>13</v>
      </c>
      <c r="F1242" s="4" t="s">
        <v>6</v>
      </c>
    </row>
    <row r="1243" spans="1:13">
      <c r="A1243" t="n">
        <v>10839</v>
      </c>
      <c r="B1243" s="68" t="n">
        <v>39</v>
      </c>
      <c r="C1243" s="7" t="n">
        <v>10</v>
      </c>
      <c r="D1243" s="7" t="n">
        <v>65533</v>
      </c>
      <c r="E1243" s="7" t="n">
        <v>202</v>
      </c>
      <c r="F1243" s="7" t="s">
        <v>149</v>
      </c>
    </row>
    <row r="1244" spans="1:13">
      <c r="A1244" t="s">
        <v>4</v>
      </c>
      <c r="B1244" s="4" t="s">
        <v>5</v>
      </c>
      <c r="C1244" s="4" t="s">
        <v>13</v>
      </c>
      <c r="D1244" s="4" t="s">
        <v>10</v>
      </c>
      <c r="E1244" s="4" t="s">
        <v>13</v>
      </c>
      <c r="F1244" s="4" t="s">
        <v>6</v>
      </c>
    </row>
    <row r="1245" spans="1:13">
      <c r="A1245" t="n">
        <v>10863</v>
      </c>
      <c r="B1245" s="68" t="n">
        <v>39</v>
      </c>
      <c r="C1245" s="7" t="n">
        <v>10</v>
      </c>
      <c r="D1245" s="7" t="n">
        <v>65533</v>
      </c>
      <c r="E1245" s="7" t="n">
        <v>203</v>
      </c>
      <c r="F1245" s="7" t="s">
        <v>150</v>
      </c>
    </row>
    <row r="1246" spans="1:13">
      <c r="A1246" t="s">
        <v>4</v>
      </c>
      <c r="B1246" s="4" t="s">
        <v>5</v>
      </c>
      <c r="C1246" s="4" t="s">
        <v>13</v>
      </c>
      <c r="D1246" s="4" t="s">
        <v>10</v>
      </c>
      <c r="E1246" s="4" t="s">
        <v>13</v>
      </c>
      <c r="F1246" s="4" t="s">
        <v>28</v>
      </c>
    </row>
    <row r="1247" spans="1:13">
      <c r="A1247" t="n">
        <v>10887</v>
      </c>
      <c r="B1247" s="11" t="n">
        <v>5</v>
      </c>
      <c r="C1247" s="7" t="n">
        <v>30</v>
      </c>
      <c r="D1247" s="7" t="n">
        <v>4160</v>
      </c>
      <c r="E1247" s="7" t="n">
        <v>1</v>
      </c>
      <c r="F1247" s="12" t="n">
        <f t="normal" ca="1">A1253</f>
        <v>0</v>
      </c>
    </row>
    <row r="1248" spans="1:13">
      <c r="A1248" t="s">
        <v>4</v>
      </c>
      <c r="B1248" s="4" t="s">
        <v>5</v>
      </c>
      <c r="C1248" s="4" t="s">
        <v>13</v>
      </c>
      <c r="D1248" s="4" t="s">
        <v>10</v>
      </c>
      <c r="E1248" s="4" t="s">
        <v>10</v>
      </c>
      <c r="F1248" s="4" t="s">
        <v>10</v>
      </c>
      <c r="G1248" s="4" t="s">
        <v>10</v>
      </c>
      <c r="H1248" s="4" t="s">
        <v>10</v>
      </c>
      <c r="I1248" s="4" t="s">
        <v>10</v>
      </c>
      <c r="J1248" s="4" t="s">
        <v>10</v>
      </c>
      <c r="K1248" s="4" t="s">
        <v>10</v>
      </c>
      <c r="L1248" s="4" t="s">
        <v>10</v>
      </c>
      <c r="M1248" s="4" t="s">
        <v>10</v>
      </c>
      <c r="N1248" s="4" t="s">
        <v>9</v>
      </c>
      <c r="O1248" s="4" t="s">
        <v>9</v>
      </c>
      <c r="P1248" s="4" t="s">
        <v>9</v>
      </c>
      <c r="Q1248" s="4" t="s">
        <v>9</v>
      </c>
      <c r="R1248" s="4" t="s">
        <v>13</v>
      </c>
      <c r="S1248" s="4" t="s">
        <v>6</v>
      </c>
    </row>
    <row r="1249" spans="1:19">
      <c r="A1249" t="n">
        <v>10896</v>
      </c>
      <c r="B1249" s="69" t="n">
        <v>75</v>
      </c>
      <c r="C1249" s="7" t="n">
        <v>0</v>
      </c>
      <c r="D1249" s="7" t="n">
        <v>0</v>
      </c>
      <c r="E1249" s="7" t="n">
        <v>0</v>
      </c>
      <c r="F1249" s="7" t="n">
        <v>1024</v>
      </c>
      <c r="G1249" s="7" t="n">
        <v>720</v>
      </c>
      <c r="H1249" s="7" t="n">
        <v>0</v>
      </c>
      <c r="I1249" s="7" t="n">
        <v>0</v>
      </c>
      <c r="J1249" s="7" t="n">
        <v>0</v>
      </c>
      <c r="K1249" s="7" t="n">
        <v>0</v>
      </c>
      <c r="L1249" s="7" t="n">
        <v>1024</v>
      </c>
      <c r="M1249" s="7" t="n">
        <v>720</v>
      </c>
      <c r="N1249" s="7" t="n">
        <v>1065353216</v>
      </c>
      <c r="O1249" s="7" t="n">
        <v>1065353216</v>
      </c>
      <c r="P1249" s="7" t="n">
        <v>1065353216</v>
      </c>
      <c r="Q1249" s="7" t="n">
        <v>0</v>
      </c>
      <c r="R1249" s="7" t="n">
        <v>0</v>
      </c>
      <c r="S1249" s="7" t="s">
        <v>151</v>
      </c>
    </row>
    <row r="1250" spans="1:19">
      <c r="A1250" t="s">
        <v>4</v>
      </c>
      <c r="B1250" s="4" t="s">
        <v>5</v>
      </c>
      <c r="C1250" s="4" t="s">
        <v>28</v>
      </c>
    </row>
    <row r="1251" spans="1:19">
      <c r="A1251" t="n">
        <v>10945</v>
      </c>
      <c r="B1251" s="15" t="n">
        <v>3</v>
      </c>
      <c r="C1251" s="12" t="n">
        <f t="normal" ca="1">A1321</f>
        <v>0</v>
      </c>
    </row>
    <row r="1252" spans="1:19">
      <c r="A1252" t="s">
        <v>4</v>
      </c>
      <c r="B1252" s="4" t="s">
        <v>5</v>
      </c>
      <c r="C1252" s="4" t="s">
        <v>13</v>
      </c>
      <c r="D1252" s="4" t="s">
        <v>10</v>
      </c>
      <c r="E1252" s="4" t="s">
        <v>13</v>
      </c>
      <c r="F1252" s="4" t="s">
        <v>28</v>
      </c>
    </row>
    <row r="1253" spans="1:19">
      <c r="A1253" t="n">
        <v>10950</v>
      </c>
      <c r="B1253" s="11" t="n">
        <v>5</v>
      </c>
      <c r="C1253" s="7" t="n">
        <v>30</v>
      </c>
      <c r="D1253" s="7" t="n">
        <v>4161</v>
      </c>
      <c r="E1253" s="7" t="n">
        <v>1</v>
      </c>
      <c r="F1253" s="12" t="n">
        <f t="normal" ca="1">A1259</f>
        <v>0</v>
      </c>
    </row>
    <row r="1254" spans="1:19">
      <c r="A1254" t="s">
        <v>4</v>
      </c>
      <c r="B1254" s="4" t="s">
        <v>5</v>
      </c>
      <c r="C1254" s="4" t="s">
        <v>13</v>
      </c>
      <c r="D1254" s="4" t="s">
        <v>10</v>
      </c>
      <c r="E1254" s="4" t="s">
        <v>10</v>
      </c>
      <c r="F1254" s="4" t="s">
        <v>10</v>
      </c>
      <c r="G1254" s="4" t="s">
        <v>10</v>
      </c>
      <c r="H1254" s="4" t="s">
        <v>10</v>
      </c>
      <c r="I1254" s="4" t="s">
        <v>10</v>
      </c>
      <c r="J1254" s="4" t="s">
        <v>10</v>
      </c>
      <c r="K1254" s="4" t="s">
        <v>10</v>
      </c>
      <c r="L1254" s="4" t="s">
        <v>10</v>
      </c>
      <c r="M1254" s="4" t="s">
        <v>10</v>
      </c>
      <c r="N1254" s="4" t="s">
        <v>9</v>
      </c>
      <c r="O1254" s="4" t="s">
        <v>9</v>
      </c>
      <c r="P1254" s="4" t="s">
        <v>9</v>
      </c>
      <c r="Q1254" s="4" t="s">
        <v>9</v>
      </c>
      <c r="R1254" s="4" t="s">
        <v>13</v>
      </c>
      <c r="S1254" s="4" t="s">
        <v>6</v>
      </c>
    </row>
    <row r="1255" spans="1:19">
      <c r="A1255" t="n">
        <v>10959</v>
      </c>
      <c r="B1255" s="69" t="n">
        <v>75</v>
      </c>
      <c r="C1255" s="7" t="n">
        <v>0</v>
      </c>
      <c r="D1255" s="7" t="n">
        <v>0</v>
      </c>
      <c r="E1255" s="7" t="n">
        <v>0</v>
      </c>
      <c r="F1255" s="7" t="n">
        <v>1024</v>
      </c>
      <c r="G1255" s="7" t="n">
        <v>720</v>
      </c>
      <c r="H1255" s="7" t="n">
        <v>0</v>
      </c>
      <c r="I1255" s="7" t="n">
        <v>0</v>
      </c>
      <c r="J1255" s="7" t="n">
        <v>0</v>
      </c>
      <c r="K1255" s="7" t="n">
        <v>0</v>
      </c>
      <c r="L1255" s="7" t="n">
        <v>1024</v>
      </c>
      <c r="M1255" s="7" t="n">
        <v>720</v>
      </c>
      <c r="N1255" s="7" t="n">
        <v>1065353216</v>
      </c>
      <c r="O1255" s="7" t="n">
        <v>1065353216</v>
      </c>
      <c r="P1255" s="7" t="n">
        <v>1065353216</v>
      </c>
      <c r="Q1255" s="7" t="n">
        <v>0</v>
      </c>
      <c r="R1255" s="7" t="n">
        <v>0</v>
      </c>
      <c r="S1255" s="7" t="s">
        <v>152</v>
      </c>
    </row>
    <row r="1256" spans="1:19">
      <c r="A1256" t="s">
        <v>4</v>
      </c>
      <c r="B1256" s="4" t="s">
        <v>5</v>
      </c>
      <c r="C1256" s="4" t="s">
        <v>28</v>
      </c>
    </row>
    <row r="1257" spans="1:19">
      <c r="A1257" t="n">
        <v>11008</v>
      </c>
      <c r="B1257" s="15" t="n">
        <v>3</v>
      </c>
      <c r="C1257" s="12" t="n">
        <f t="normal" ca="1">A1321</f>
        <v>0</v>
      </c>
    </row>
    <row r="1258" spans="1:19">
      <c r="A1258" t="s">
        <v>4</v>
      </c>
      <c r="B1258" s="4" t="s">
        <v>5</v>
      </c>
      <c r="C1258" s="4" t="s">
        <v>13</v>
      </c>
      <c r="D1258" s="4" t="s">
        <v>10</v>
      </c>
      <c r="E1258" s="4" t="s">
        <v>13</v>
      </c>
      <c r="F1258" s="4" t="s">
        <v>28</v>
      </c>
    </row>
    <row r="1259" spans="1:19">
      <c r="A1259" t="n">
        <v>11013</v>
      </c>
      <c r="B1259" s="11" t="n">
        <v>5</v>
      </c>
      <c r="C1259" s="7" t="n">
        <v>30</v>
      </c>
      <c r="D1259" s="7" t="n">
        <v>4162</v>
      </c>
      <c r="E1259" s="7" t="n">
        <v>1</v>
      </c>
      <c r="F1259" s="12" t="n">
        <f t="normal" ca="1">A1265</f>
        <v>0</v>
      </c>
    </row>
    <row r="1260" spans="1:19">
      <c r="A1260" t="s">
        <v>4</v>
      </c>
      <c r="B1260" s="4" t="s">
        <v>5</v>
      </c>
      <c r="C1260" s="4" t="s">
        <v>13</v>
      </c>
      <c r="D1260" s="4" t="s">
        <v>10</v>
      </c>
      <c r="E1260" s="4" t="s">
        <v>10</v>
      </c>
      <c r="F1260" s="4" t="s">
        <v>10</v>
      </c>
      <c r="G1260" s="4" t="s">
        <v>10</v>
      </c>
      <c r="H1260" s="4" t="s">
        <v>10</v>
      </c>
      <c r="I1260" s="4" t="s">
        <v>10</v>
      </c>
      <c r="J1260" s="4" t="s">
        <v>10</v>
      </c>
      <c r="K1260" s="4" t="s">
        <v>10</v>
      </c>
      <c r="L1260" s="4" t="s">
        <v>10</v>
      </c>
      <c r="M1260" s="4" t="s">
        <v>10</v>
      </c>
      <c r="N1260" s="4" t="s">
        <v>9</v>
      </c>
      <c r="O1260" s="4" t="s">
        <v>9</v>
      </c>
      <c r="P1260" s="4" t="s">
        <v>9</v>
      </c>
      <c r="Q1260" s="4" t="s">
        <v>9</v>
      </c>
      <c r="R1260" s="4" t="s">
        <v>13</v>
      </c>
      <c r="S1260" s="4" t="s">
        <v>6</v>
      </c>
    </row>
    <row r="1261" spans="1:19">
      <c r="A1261" t="n">
        <v>11022</v>
      </c>
      <c r="B1261" s="69" t="n">
        <v>75</v>
      </c>
      <c r="C1261" s="7" t="n">
        <v>0</v>
      </c>
      <c r="D1261" s="7" t="n">
        <v>0</v>
      </c>
      <c r="E1261" s="7" t="n">
        <v>0</v>
      </c>
      <c r="F1261" s="7" t="n">
        <v>1024</v>
      </c>
      <c r="G1261" s="7" t="n">
        <v>720</v>
      </c>
      <c r="H1261" s="7" t="n">
        <v>0</v>
      </c>
      <c r="I1261" s="7" t="n">
        <v>0</v>
      </c>
      <c r="J1261" s="7" t="n">
        <v>0</v>
      </c>
      <c r="K1261" s="7" t="n">
        <v>0</v>
      </c>
      <c r="L1261" s="7" t="n">
        <v>1024</v>
      </c>
      <c r="M1261" s="7" t="n">
        <v>720</v>
      </c>
      <c r="N1261" s="7" t="n">
        <v>1065353216</v>
      </c>
      <c r="O1261" s="7" t="n">
        <v>1065353216</v>
      </c>
      <c r="P1261" s="7" t="n">
        <v>1065353216</v>
      </c>
      <c r="Q1261" s="7" t="n">
        <v>0</v>
      </c>
      <c r="R1261" s="7" t="n">
        <v>0</v>
      </c>
      <c r="S1261" s="7" t="s">
        <v>153</v>
      </c>
    </row>
    <row r="1262" spans="1:19">
      <c r="A1262" t="s">
        <v>4</v>
      </c>
      <c r="B1262" s="4" t="s">
        <v>5</v>
      </c>
      <c r="C1262" s="4" t="s">
        <v>28</v>
      </c>
    </row>
    <row r="1263" spans="1:19">
      <c r="A1263" t="n">
        <v>11071</v>
      </c>
      <c r="B1263" s="15" t="n">
        <v>3</v>
      </c>
      <c r="C1263" s="12" t="n">
        <f t="normal" ca="1">A1321</f>
        <v>0</v>
      </c>
    </row>
    <row r="1264" spans="1:19">
      <c r="A1264" t="s">
        <v>4</v>
      </c>
      <c r="B1264" s="4" t="s">
        <v>5</v>
      </c>
      <c r="C1264" s="4" t="s">
        <v>13</v>
      </c>
      <c r="D1264" s="4" t="s">
        <v>10</v>
      </c>
      <c r="E1264" s="4" t="s">
        <v>13</v>
      </c>
      <c r="F1264" s="4" t="s">
        <v>28</v>
      </c>
    </row>
    <row r="1265" spans="1:19">
      <c r="A1265" t="n">
        <v>11076</v>
      </c>
      <c r="B1265" s="11" t="n">
        <v>5</v>
      </c>
      <c r="C1265" s="7" t="n">
        <v>30</v>
      </c>
      <c r="D1265" s="7" t="n">
        <v>4163</v>
      </c>
      <c r="E1265" s="7" t="n">
        <v>1</v>
      </c>
      <c r="F1265" s="12" t="n">
        <f t="normal" ca="1">A1271</f>
        <v>0</v>
      </c>
    </row>
    <row r="1266" spans="1:19">
      <c r="A1266" t="s">
        <v>4</v>
      </c>
      <c r="B1266" s="4" t="s">
        <v>5</v>
      </c>
      <c r="C1266" s="4" t="s">
        <v>13</v>
      </c>
      <c r="D1266" s="4" t="s">
        <v>10</v>
      </c>
      <c r="E1266" s="4" t="s">
        <v>10</v>
      </c>
      <c r="F1266" s="4" t="s">
        <v>10</v>
      </c>
      <c r="G1266" s="4" t="s">
        <v>10</v>
      </c>
      <c r="H1266" s="4" t="s">
        <v>10</v>
      </c>
      <c r="I1266" s="4" t="s">
        <v>10</v>
      </c>
      <c r="J1266" s="4" t="s">
        <v>10</v>
      </c>
      <c r="K1266" s="4" t="s">
        <v>10</v>
      </c>
      <c r="L1266" s="4" t="s">
        <v>10</v>
      </c>
      <c r="M1266" s="4" t="s">
        <v>10</v>
      </c>
      <c r="N1266" s="4" t="s">
        <v>9</v>
      </c>
      <c r="O1266" s="4" t="s">
        <v>9</v>
      </c>
      <c r="P1266" s="4" t="s">
        <v>9</v>
      </c>
      <c r="Q1266" s="4" t="s">
        <v>9</v>
      </c>
      <c r="R1266" s="4" t="s">
        <v>13</v>
      </c>
      <c r="S1266" s="4" t="s">
        <v>6</v>
      </c>
    </row>
    <row r="1267" spans="1:19">
      <c r="A1267" t="n">
        <v>11085</v>
      </c>
      <c r="B1267" s="69" t="n">
        <v>75</v>
      </c>
      <c r="C1267" s="7" t="n">
        <v>0</v>
      </c>
      <c r="D1267" s="7" t="n">
        <v>0</v>
      </c>
      <c r="E1267" s="7" t="n">
        <v>0</v>
      </c>
      <c r="F1267" s="7" t="n">
        <v>1024</v>
      </c>
      <c r="G1267" s="7" t="n">
        <v>720</v>
      </c>
      <c r="H1267" s="7" t="n">
        <v>0</v>
      </c>
      <c r="I1267" s="7" t="n">
        <v>0</v>
      </c>
      <c r="J1267" s="7" t="n">
        <v>0</v>
      </c>
      <c r="K1267" s="7" t="n">
        <v>0</v>
      </c>
      <c r="L1267" s="7" t="n">
        <v>1024</v>
      </c>
      <c r="M1267" s="7" t="n">
        <v>720</v>
      </c>
      <c r="N1267" s="7" t="n">
        <v>1065353216</v>
      </c>
      <c r="O1267" s="7" t="n">
        <v>1065353216</v>
      </c>
      <c r="P1267" s="7" t="n">
        <v>1065353216</v>
      </c>
      <c r="Q1267" s="7" t="n">
        <v>0</v>
      </c>
      <c r="R1267" s="7" t="n">
        <v>0</v>
      </c>
      <c r="S1267" s="7" t="s">
        <v>154</v>
      </c>
    </row>
    <row r="1268" spans="1:19">
      <c r="A1268" t="s">
        <v>4</v>
      </c>
      <c r="B1268" s="4" t="s">
        <v>5</v>
      </c>
      <c r="C1268" s="4" t="s">
        <v>28</v>
      </c>
    </row>
    <row r="1269" spans="1:19">
      <c r="A1269" t="n">
        <v>11134</v>
      </c>
      <c r="B1269" s="15" t="n">
        <v>3</v>
      </c>
      <c r="C1269" s="12" t="n">
        <f t="normal" ca="1">A1321</f>
        <v>0</v>
      </c>
    </row>
    <row r="1270" spans="1:19">
      <c r="A1270" t="s">
        <v>4</v>
      </c>
      <c r="B1270" s="4" t="s">
        <v>5</v>
      </c>
      <c r="C1270" s="4" t="s">
        <v>13</v>
      </c>
      <c r="D1270" s="4" t="s">
        <v>10</v>
      </c>
      <c r="E1270" s="4" t="s">
        <v>13</v>
      </c>
      <c r="F1270" s="4" t="s">
        <v>28</v>
      </c>
    </row>
    <row r="1271" spans="1:19">
      <c r="A1271" t="n">
        <v>11139</v>
      </c>
      <c r="B1271" s="11" t="n">
        <v>5</v>
      </c>
      <c r="C1271" s="7" t="n">
        <v>30</v>
      </c>
      <c r="D1271" s="7" t="n">
        <v>4164</v>
      </c>
      <c r="E1271" s="7" t="n">
        <v>1</v>
      </c>
      <c r="F1271" s="12" t="n">
        <f t="normal" ca="1">A1277</f>
        <v>0</v>
      </c>
    </row>
    <row r="1272" spans="1:19">
      <c r="A1272" t="s">
        <v>4</v>
      </c>
      <c r="B1272" s="4" t="s">
        <v>5</v>
      </c>
      <c r="C1272" s="4" t="s">
        <v>13</v>
      </c>
      <c r="D1272" s="4" t="s">
        <v>10</v>
      </c>
      <c r="E1272" s="4" t="s">
        <v>10</v>
      </c>
      <c r="F1272" s="4" t="s">
        <v>10</v>
      </c>
      <c r="G1272" s="4" t="s">
        <v>10</v>
      </c>
      <c r="H1272" s="4" t="s">
        <v>10</v>
      </c>
      <c r="I1272" s="4" t="s">
        <v>10</v>
      </c>
      <c r="J1272" s="4" t="s">
        <v>10</v>
      </c>
      <c r="K1272" s="4" t="s">
        <v>10</v>
      </c>
      <c r="L1272" s="4" t="s">
        <v>10</v>
      </c>
      <c r="M1272" s="4" t="s">
        <v>10</v>
      </c>
      <c r="N1272" s="4" t="s">
        <v>9</v>
      </c>
      <c r="O1272" s="4" t="s">
        <v>9</v>
      </c>
      <c r="P1272" s="4" t="s">
        <v>9</v>
      </c>
      <c r="Q1272" s="4" t="s">
        <v>9</v>
      </c>
      <c r="R1272" s="4" t="s">
        <v>13</v>
      </c>
      <c r="S1272" s="4" t="s">
        <v>6</v>
      </c>
    </row>
    <row r="1273" spans="1:19">
      <c r="A1273" t="n">
        <v>11148</v>
      </c>
      <c r="B1273" s="69" t="n">
        <v>75</v>
      </c>
      <c r="C1273" s="7" t="n">
        <v>0</v>
      </c>
      <c r="D1273" s="7" t="n">
        <v>0</v>
      </c>
      <c r="E1273" s="7" t="n">
        <v>0</v>
      </c>
      <c r="F1273" s="7" t="n">
        <v>1024</v>
      </c>
      <c r="G1273" s="7" t="n">
        <v>720</v>
      </c>
      <c r="H1273" s="7" t="n">
        <v>0</v>
      </c>
      <c r="I1273" s="7" t="n">
        <v>0</v>
      </c>
      <c r="J1273" s="7" t="n">
        <v>0</v>
      </c>
      <c r="K1273" s="7" t="n">
        <v>0</v>
      </c>
      <c r="L1273" s="7" t="n">
        <v>1024</v>
      </c>
      <c r="M1273" s="7" t="n">
        <v>720</v>
      </c>
      <c r="N1273" s="7" t="n">
        <v>1065353216</v>
      </c>
      <c r="O1273" s="7" t="n">
        <v>1065353216</v>
      </c>
      <c r="P1273" s="7" t="n">
        <v>1065353216</v>
      </c>
      <c r="Q1273" s="7" t="n">
        <v>0</v>
      </c>
      <c r="R1273" s="7" t="n">
        <v>0</v>
      </c>
      <c r="S1273" s="7" t="s">
        <v>155</v>
      </c>
    </row>
    <row r="1274" spans="1:19">
      <c r="A1274" t="s">
        <v>4</v>
      </c>
      <c r="B1274" s="4" t="s">
        <v>5</v>
      </c>
      <c r="C1274" s="4" t="s">
        <v>28</v>
      </c>
    </row>
    <row r="1275" spans="1:19">
      <c r="A1275" t="n">
        <v>11197</v>
      </c>
      <c r="B1275" s="15" t="n">
        <v>3</v>
      </c>
      <c r="C1275" s="12" t="n">
        <f t="normal" ca="1">A1321</f>
        <v>0</v>
      </c>
    </row>
    <row r="1276" spans="1:19">
      <c r="A1276" t="s">
        <v>4</v>
      </c>
      <c r="B1276" s="4" t="s">
        <v>5</v>
      </c>
      <c r="C1276" s="4" t="s">
        <v>13</v>
      </c>
      <c r="D1276" s="4" t="s">
        <v>10</v>
      </c>
      <c r="E1276" s="4" t="s">
        <v>13</v>
      </c>
      <c r="F1276" s="4" t="s">
        <v>28</v>
      </c>
    </row>
    <row r="1277" spans="1:19">
      <c r="A1277" t="n">
        <v>11202</v>
      </c>
      <c r="B1277" s="11" t="n">
        <v>5</v>
      </c>
      <c r="C1277" s="7" t="n">
        <v>30</v>
      </c>
      <c r="D1277" s="7" t="n">
        <v>4165</v>
      </c>
      <c r="E1277" s="7" t="n">
        <v>1</v>
      </c>
      <c r="F1277" s="12" t="n">
        <f t="normal" ca="1">A1283</f>
        <v>0</v>
      </c>
    </row>
    <row r="1278" spans="1:19">
      <c r="A1278" t="s">
        <v>4</v>
      </c>
      <c r="B1278" s="4" t="s">
        <v>5</v>
      </c>
      <c r="C1278" s="4" t="s">
        <v>13</v>
      </c>
      <c r="D1278" s="4" t="s">
        <v>10</v>
      </c>
      <c r="E1278" s="4" t="s">
        <v>10</v>
      </c>
      <c r="F1278" s="4" t="s">
        <v>10</v>
      </c>
      <c r="G1278" s="4" t="s">
        <v>10</v>
      </c>
      <c r="H1278" s="4" t="s">
        <v>10</v>
      </c>
      <c r="I1278" s="4" t="s">
        <v>10</v>
      </c>
      <c r="J1278" s="4" t="s">
        <v>10</v>
      </c>
      <c r="K1278" s="4" t="s">
        <v>10</v>
      </c>
      <c r="L1278" s="4" t="s">
        <v>10</v>
      </c>
      <c r="M1278" s="4" t="s">
        <v>10</v>
      </c>
      <c r="N1278" s="4" t="s">
        <v>9</v>
      </c>
      <c r="O1278" s="4" t="s">
        <v>9</v>
      </c>
      <c r="P1278" s="4" t="s">
        <v>9</v>
      </c>
      <c r="Q1278" s="4" t="s">
        <v>9</v>
      </c>
      <c r="R1278" s="4" t="s">
        <v>13</v>
      </c>
      <c r="S1278" s="4" t="s">
        <v>6</v>
      </c>
    </row>
    <row r="1279" spans="1:19">
      <c r="A1279" t="n">
        <v>11211</v>
      </c>
      <c r="B1279" s="69" t="n">
        <v>75</v>
      </c>
      <c r="C1279" s="7" t="n">
        <v>0</v>
      </c>
      <c r="D1279" s="7" t="n">
        <v>0</v>
      </c>
      <c r="E1279" s="7" t="n">
        <v>0</v>
      </c>
      <c r="F1279" s="7" t="n">
        <v>1024</v>
      </c>
      <c r="G1279" s="7" t="n">
        <v>720</v>
      </c>
      <c r="H1279" s="7" t="n">
        <v>0</v>
      </c>
      <c r="I1279" s="7" t="n">
        <v>0</v>
      </c>
      <c r="J1279" s="7" t="n">
        <v>0</v>
      </c>
      <c r="K1279" s="7" t="n">
        <v>0</v>
      </c>
      <c r="L1279" s="7" t="n">
        <v>1024</v>
      </c>
      <c r="M1279" s="7" t="n">
        <v>720</v>
      </c>
      <c r="N1279" s="7" t="n">
        <v>1065353216</v>
      </c>
      <c r="O1279" s="7" t="n">
        <v>1065353216</v>
      </c>
      <c r="P1279" s="7" t="n">
        <v>1065353216</v>
      </c>
      <c r="Q1279" s="7" t="n">
        <v>0</v>
      </c>
      <c r="R1279" s="7" t="n">
        <v>0</v>
      </c>
      <c r="S1279" s="7" t="s">
        <v>156</v>
      </c>
    </row>
    <row r="1280" spans="1:19">
      <c r="A1280" t="s">
        <v>4</v>
      </c>
      <c r="B1280" s="4" t="s">
        <v>5</v>
      </c>
      <c r="C1280" s="4" t="s">
        <v>28</v>
      </c>
    </row>
    <row r="1281" spans="1:19">
      <c r="A1281" t="n">
        <v>11260</v>
      </c>
      <c r="B1281" s="15" t="n">
        <v>3</v>
      </c>
      <c r="C1281" s="12" t="n">
        <f t="normal" ca="1">A1321</f>
        <v>0</v>
      </c>
    </row>
    <row r="1282" spans="1:19">
      <c r="A1282" t="s">
        <v>4</v>
      </c>
      <c r="B1282" s="4" t="s">
        <v>5</v>
      </c>
      <c r="C1282" s="4" t="s">
        <v>13</v>
      </c>
      <c r="D1282" s="4" t="s">
        <v>10</v>
      </c>
      <c r="E1282" s="4" t="s">
        <v>13</v>
      </c>
      <c r="F1282" s="4" t="s">
        <v>28</v>
      </c>
    </row>
    <row r="1283" spans="1:19">
      <c r="A1283" t="n">
        <v>11265</v>
      </c>
      <c r="B1283" s="11" t="n">
        <v>5</v>
      </c>
      <c r="C1283" s="7" t="n">
        <v>30</v>
      </c>
      <c r="D1283" s="7" t="n">
        <v>4167</v>
      </c>
      <c r="E1283" s="7" t="n">
        <v>1</v>
      </c>
      <c r="F1283" s="12" t="n">
        <f t="normal" ca="1">A1289</f>
        <v>0</v>
      </c>
    </row>
    <row r="1284" spans="1:19">
      <c r="A1284" t="s">
        <v>4</v>
      </c>
      <c r="B1284" s="4" t="s">
        <v>5</v>
      </c>
      <c r="C1284" s="4" t="s">
        <v>13</v>
      </c>
      <c r="D1284" s="4" t="s">
        <v>10</v>
      </c>
      <c r="E1284" s="4" t="s">
        <v>10</v>
      </c>
      <c r="F1284" s="4" t="s">
        <v>10</v>
      </c>
      <c r="G1284" s="4" t="s">
        <v>10</v>
      </c>
      <c r="H1284" s="4" t="s">
        <v>10</v>
      </c>
      <c r="I1284" s="4" t="s">
        <v>10</v>
      </c>
      <c r="J1284" s="4" t="s">
        <v>10</v>
      </c>
      <c r="K1284" s="4" t="s">
        <v>10</v>
      </c>
      <c r="L1284" s="4" t="s">
        <v>10</v>
      </c>
      <c r="M1284" s="4" t="s">
        <v>10</v>
      </c>
      <c r="N1284" s="4" t="s">
        <v>9</v>
      </c>
      <c r="O1284" s="4" t="s">
        <v>9</v>
      </c>
      <c r="P1284" s="4" t="s">
        <v>9</v>
      </c>
      <c r="Q1284" s="4" t="s">
        <v>9</v>
      </c>
      <c r="R1284" s="4" t="s">
        <v>13</v>
      </c>
      <c r="S1284" s="4" t="s">
        <v>6</v>
      </c>
    </row>
    <row r="1285" spans="1:19">
      <c r="A1285" t="n">
        <v>11274</v>
      </c>
      <c r="B1285" s="69" t="n">
        <v>75</v>
      </c>
      <c r="C1285" s="7" t="n">
        <v>0</v>
      </c>
      <c r="D1285" s="7" t="n">
        <v>0</v>
      </c>
      <c r="E1285" s="7" t="n">
        <v>0</v>
      </c>
      <c r="F1285" s="7" t="n">
        <v>1024</v>
      </c>
      <c r="G1285" s="7" t="n">
        <v>720</v>
      </c>
      <c r="H1285" s="7" t="n">
        <v>0</v>
      </c>
      <c r="I1285" s="7" t="n">
        <v>0</v>
      </c>
      <c r="J1285" s="7" t="n">
        <v>0</v>
      </c>
      <c r="K1285" s="7" t="n">
        <v>0</v>
      </c>
      <c r="L1285" s="7" t="n">
        <v>1024</v>
      </c>
      <c r="M1285" s="7" t="n">
        <v>720</v>
      </c>
      <c r="N1285" s="7" t="n">
        <v>1065353216</v>
      </c>
      <c r="O1285" s="7" t="n">
        <v>1065353216</v>
      </c>
      <c r="P1285" s="7" t="n">
        <v>1065353216</v>
      </c>
      <c r="Q1285" s="7" t="n">
        <v>0</v>
      </c>
      <c r="R1285" s="7" t="n">
        <v>0</v>
      </c>
      <c r="S1285" s="7" t="s">
        <v>157</v>
      </c>
    </row>
    <row r="1286" spans="1:19">
      <c r="A1286" t="s">
        <v>4</v>
      </c>
      <c r="B1286" s="4" t="s">
        <v>5</v>
      </c>
      <c r="C1286" s="4" t="s">
        <v>28</v>
      </c>
    </row>
    <row r="1287" spans="1:19">
      <c r="A1287" t="n">
        <v>11323</v>
      </c>
      <c r="B1287" s="15" t="n">
        <v>3</v>
      </c>
      <c r="C1287" s="12" t="n">
        <f t="normal" ca="1">A1321</f>
        <v>0</v>
      </c>
    </row>
    <row r="1288" spans="1:19">
      <c r="A1288" t="s">
        <v>4</v>
      </c>
      <c r="B1288" s="4" t="s">
        <v>5</v>
      </c>
      <c r="C1288" s="4" t="s">
        <v>13</v>
      </c>
      <c r="D1288" s="4" t="s">
        <v>10</v>
      </c>
      <c r="E1288" s="4" t="s">
        <v>13</v>
      </c>
      <c r="F1288" s="4" t="s">
        <v>28</v>
      </c>
    </row>
    <row r="1289" spans="1:19">
      <c r="A1289" t="n">
        <v>11328</v>
      </c>
      <c r="B1289" s="11" t="n">
        <v>5</v>
      </c>
      <c r="C1289" s="7" t="n">
        <v>30</v>
      </c>
      <c r="D1289" s="7" t="n">
        <v>4168</v>
      </c>
      <c r="E1289" s="7" t="n">
        <v>1</v>
      </c>
      <c r="F1289" s="12" t="n">
        <f t="normal" ca="1">A1295</f>
        <v>0</v>
      </c>
    </row>
    <row r="1290" spans="1:19">
      <c r="A1290" t="s">
        <v>4</v>
      </c>
      <c r="B1290" s="4" t="s">
        <v>5</v>
      </c>
      <c r="C1290" s="4" t="s">
        <v>13</v>
      </c>
      <c r="D1290" s="4" t="s">
        <v>10</v>
      </c>
      <c r="E1290" s="4" t="s">
        <v>10</v>
      </c>
      <c r="F1290" s="4" t="s">
        <v>10</v>
      </c>
      <c r="G1290" s="4" t="s">
        <v>10</v>
      </c>
      <c r="H1290" s="4" t="s">
        <v>10</v>
      </c>
      <c r="I1290" s="4" t="s">
        <v>10</v>
      </c>
      <c r="J1290" s="4" t="s">
        <v>10</v>
      </c>
      <c r="K1290" s="4" t="s">
        <v>10</v>
      </c>
      <c r="L1290" s="4" t="s">
        <v>10</v>
      </c>
      <c r="M1290" s="4" t="s">
        <v>10</v>
      </c>
      <c r="N1290" s="4" t="s">
        <v>9</v>
      </c>
      <c r="O1290" s="4" t="s">
        <v>9</v>
      </c>
      <c r="P1290" s="4" t="s">
        <v>9</v>
      </c>
      <c r="Q1290" s="4" t="s">
        <v>9</v>
      </c>
      <c r="R1290" s="4" t="s">
        <v>13</v>
      </c>
      <c r="S1290" s="4" t="s">
        <v>6</v>
      </c>
    </row>
    <row r="1291" spans="1:19">
      <c r="A1291" t="n">
        <v>11337</v>
      </c>
      <c r="B1291" s="69" t="n">
        <v>75</v>
      </c>
      <c r="C1291" s="7" t="n">
        <v>0</v>
      </c>
      <c r="D1291" s="7" t="n">
        <v>0</v>
      </c>
      <c r="E1291" s="7" t="n">
        <v>0</v>
      </c>
      <c r="F1291" s="7" t="n">
        <v>1024</v>
      </c>
      <c r="G1291" s="7" t="n">
        <v>720</v>
      </c>
      <c r="H1291" s="7" t="n">
        <v>0</v>
      </c>
      <c r="I1291" s="7" t="n">
        <v>0</v>
      </c>
      <c r="J1291" s="7" t="n">
        <v>0</v>
      </c>
      <c r="K1291" s="7" t="n">
        <v>0</v>
      </c>
      <c r="L1291" s="7" t="n">
        <v>1024</v>
      </c>
      <c r="M1291" s="7" t="n">
        <v>720</v>
      </c>
      <c r="N1291" s="7" t="n">
        <v>1065353216</v>
      </c>
      <c r="O1291" s="7" t="n">
        <v>1065353216</v>
      </c>
      <c r="P1291" s="7" t="n">
        <v>1065353216</v>
      </c>
      <c r="Q1291" s="7" t="n">
        <v>0</v>
      </c>
      <c r="R1291" s="7" t="n">
        <v>0</v>
      </c>
      <c r="S1291" s="7" t="s">
        <v>158</v>
      </c>
    </row>
    <row r="1292" spans="1:19">
      <c r="A1292" t="s">
        <v>4</v>
      </c>
      <c r="B1292" s="4" t="s">
        <v>5</v>
      </c>
      <c r="C1292" s="4" t="s">
        <v>28</v>
      </c>
    </row>
    <row r="1293" spans="1:19">
      <c r="A1293" t="n">
        <v>11386</v>
      </c>
      <c r="B1293" s="15" t="n">
        <v>3</v>
      </c>
      <c r="C1293" s="12" t="n">
        <f t="normal" ca="1">A1321</f>
        <v>0</v>
      </c>
    </row>
    <row r="1294" spans="1:19">
      <c r="A1294" t="s">
        <v>4</v>
      </c>
      <c r="B1294" s="4" t="s">
        <v>5</v>
      </c>
      <c r="C1294" s="4" t="s">
        <v>13</v>
      </c>
      <c r="D1294" s="4" t="s">
        <v>10</v>
      </c>
      <c r="E1294" s="4" t="s">
        <v>13</v>
      </c>
      <c r="F1294" s="4" t="s">
        <v>28</v>
      </c>
    </row>
    <row r="1295" spans="1:19">
      <c r="A1295" t="n">
        <v>11391</v>
      </c>
      <c r="B1295" s="11" t="n">
        <v>5</v>
      </c>
      <c r="C1295" s="7" t="n">
        <v>30</v>
      </c>
      <c r="D1295" s="7" t="n">
        <v>4166</v>
      </c>
      <c r="E1295" s="7" t="n">
        <v>1</v>
      </c>
      <c r="F1295" s="12" t="n">
        <f t="normal" ca="1">A1301</f>
        <v>0</v>
      </c>
    </row>
    <row r="1296" spans="1:19">
      <c r="A1296" t="s">
        <v>4</v>
      </c>
      <c r="B1296" s="4" t="s">
        <v>5</v>
      </c>
      <c r="C1296" s="4" t="s">
        <v>13</v>
      </c>
      <c r="D1296" s="4" t="s">
        <v>10</v>
      </c>
      <c r="E1296" s="4" t="s">
        <v>10</v>
      </c>
      <c r="F1296" s="4" t="s">
        <v>10</v>
      </c>
      <c r="G1296" s="4" t="s">
        <v>10</v>
      </c>
      <c r="H1296" s="4" t="s">
        <v>10</v>
      </c>
      <c r="I1296" s="4" t="s">
        <v>10</v>
      </c>
      <c r="J1296" s="4" t="s">
        <v>10</v>
      </c>
      <c r="K1296" s="4" t="s">
        <v>10</v>
      </c>
      <c r="L1296" s="4" t="s">
        <v>10</v>
      </c>
      <c r="M1296" s="4" t="s">
        <v>10</v>
      </c>
      <c r="N1296" s="4" t="s">
        <v>9</v>
      </c>
      <c r="O1296" s="4" t="s">
        <v>9</v>
      </c>
      <c r="P1296" s="4" t="s">
        <v>9</v>
      </c>
      <c r="Q1296" s="4" t="s">
        <v>9</v>
      </c>
      <c r="R1296" s="4" t="s">
        <v>13</v>
      </c>
      <c r="S1296" s="4" t="s">
        <v>6</v>
      </c>
    </row>
    <row r="1297" spans="1:19">
      <c r="A1297" t="n">
        <v>11400</v>
      </c>
      <c r="B1297" s="69" t="n">
        <v>75</v>
      </c>
      <c r="C1297" s="7" t="n">
        <v>0</v>
      </c>
      <c r="D1297" s="7" t="n">
        <v>0</v>
      </c>
      <c r="E1297" s="7" t="n">
        <v>0</v>
      </c>
      <c r="F1297" s="7" t="n">
        <v>1024</v>
      </c>
      <c r="G1297" s="7" t="n">
        <v>720</v>
      </c>
      <c r="H1297" s="7" t="n">
        <v>0</v>
      </c>
      <c r="I1297" s="7" t="n">
        <v>0</v>
      </c>
      <c r="J1297" s="7" t="n">
        <v>0</v>
      </c>
      <c r="K1297" s="7" t="n">
        <v>0</v>
      </c>
      <c r="L1297" s="7" t="n">
        <v>1024</v>
      </c>
      <c r="M1297" s="7" t="n">
        <v>720</v>
      </c>
      <c r="N1297" s="7" t="n">
        <v>1065353216</v>
      </c>
      <c r="O1297" s="7" t="n">
        <v>1065353216</v>
      </c>
      <c r="P1297" s="7" t="n">
        <v>1065353216</v>
      </c>
      <c r="Q1297" s="7" t="n">
        <v>0</v>
      </c>
      <c r="R1297" s="7" t="n">
        <v>0</v>
      </c>
      <c r="S1297" s="7" t="s">
        <v>159</v>
      </c>
    </row>
    <row r="1298" spans="1:19">
      <c r="A1298" t="s">
        <v>4</v>
      </c>
      <c r="B1298" s="4" t="s">
        <v>5</v>
      </c>
      <c r="C1298" s="4" t="s">
        <v>28</v>
      </c>
    </row>
    <row r="1299" spans="1:19">
      <c r="A1299" t="n">
        <v>11449</v>
      </c>
      <c r="B1299" s="15" t="n">
        <v>3</v>
      </c>
      <c r="C1299" s="12" t="n">
        <f t="normal" ca="1">A1321</f>
        <v>0</v>
      </c>
    </row>
    <row r="1300" spans="1:19">
      <c r="A1300" t="s">
        <v>4</v>
      </c>
      <c r="B1300" s="4" t="s">
        <v>5</v>
      </c>
      <c r="C1300" s="4" t="s">
        <v>13</v>
      </c>
      <c r="D1300" s="4" t="s">
        <v>10</v>
      </c>
      <c r="E1300" s="4" t="s">
        <v>13</v>
      </c>
      <c r="F1300" s="4" t="s">
        <v>28</v>
      </c>
    </row>
    <row r="1301" spans="1:19">
      <c r="A1301" t="n">
        <v>11454</v>
      </c>
      <c r="B1301" s="11" t="n">
        <v>5</v>
      </c>
      <c r="C1301" s="7" t="n">
        <v>30</v>
      </c>
      <c r="D1301" s="7" t="n">
        <v>4170</v>
      </c>
      <c r="E1301" s="7" t="n">
        <v>1</v>
      </c>
      <c r="F1301" s="12" t="n">
        <f t="normal" ca="1">A1307</f>
        <v>0</v>
      </c>
    </row>
    <row r="1302" spans="1:19">
      <c r="A1302" t="s">
        <v>4</v>
      </c>
      <c r="B1302" s="4" t="s">
        <v>5</v>
      </c>
      <c r="C1302" s="4" t="s">
        <v>13</v>
      </c>
      <c r="D1302" s="4" t="s">
        <v>10</v>
      </c>
      <c r="E1302" s="4" t="s">
        <v>10</v>
      </c>
      <c r="F1302" s="4" t="s">
        <v>10</v>
      </c>
      <c r="G1302" s="4" t="s">
        <v>10</v>
      </c>
      <c r="H1302" s="4" t="s">
        <v>10</v>
      </c>
      <c r="I1302" s="4" t="s">
        <v>10</v>
      </c>
      <c r="J1302" s="4" t="s">
        <v>10</v>
      </c>
      <c r="K1302" s="4" t="s">
        <v>10</v>
      </c>
      <c r="L1302" s="4" t="s">
        <v>10</v>
      </c>
      <c r="M1302" s="4" t="s">
        <v>10</v>
      </c>
      <c r="N1302" s="4" t="s">
        <v>9</v>
      </c>
      <c r="O1302" s="4" t="s">
        <v>9</v>
      </c>
      <c r="P1302" s="4" t="s">
        <v>9</v>
      </c>
      <c r="Q1302" s="4" t="s">
        <v>9</v>
      </c>
      <c r="R1302" s="4" t="s">
        <v>13</v>
      </c>
      <c r="S1302" s="4" t="s">
        <v>6</v>
      </c>
    </row>
    <row r="1303" spans="1:19">
      <c r="A1303" t="n">
        <v>11463</v>
      </c>
      <c r="B1303" s="69" t="n">
        <v>75</v>
      </c>
      <c r="C1303" s="7" t="n">
        <v>0</v>
      </c>
      <c r="D1303" s="7" t="n">
        <v>0</v>
      </c>
      <c r="E1303" s="7" t="n">
        <v>0</v>
      </c>
      <c r="F1303" s="7" t="n">
        <v>1024</v>
      </c>
      <c r="G1303" s="7" t="n">
        <v>720</v>
      </c>
      <c r="H1303" s="7" t="n">
        <v>0</v>
      </c>
      <c r="I1303" s="7" t="n">
        <v>0</v>
      </c>
      <c r="J1303" s="7" t="n">
        <v>0</v>
      </c>
      <c r="K1303" s="7" t="n">
        <v>0</v>
      </c>
      <c r="L1303" s="7" t="n">
        <v>1024</v>
      </c>
      <c r="M1303" s="7" t="n">
        <v>720</v>
      </c>
      <c r="N1303" s="7" t="n">
        <v>1065353216</v>
      </c>
      <c r="O1303" s="7" t="n">
        <v>1065353216</v>
      </c>
      <c r="P1303" s="7" t="n">
        <v>1065353216</v>
      </c>
      <c r="Q1303" s="7" t="n">
        <v>0</v>
      </c>
      <c r="R1303" s="7" t="n">
        <v>0</v>
      </c>
      <c r="S1303" s="7" t="s">
        <v>160</v>
      </c>
    </row>
    <row r="1304" spans="1:19">
      <c r="A1304" t="s">
        <v>4</v>
      </c>
      <c r="B1304" s="4" t="s">
        <v>5</v>
      </c>
      <c r="C1304" s="4" t="s">
        <v>28</v>
      </c>
    </row>
    <row r="1305" spans="1:19">
      <c r="A1305" t="n">
        <v>11512</v>
      </c>
      <c r="B1305" s="15" t="n">
        <v>3</v>
      </c>
      <c r="C1305" s="12" t="n">
        <f t="normal" ca="1">A1321</f>
        <v>0</v>
      </c>
    </row>
    <row r="1306" spans="1:19">
      <c r="A1306" t="s">
        <v>4</v>
      </c>
      <c r="B1306" s="4" t="s">
        <v>5</v>
      </c>
      <c r="C1306" s="4" t="s">
        <v>13</v>
      </c>
      <c r="D1306" s="4" t="s">
        <v>10</v>
      </c>
      <c r="E1306" s="4" t="s">
        <v>13</v>
      </c>
      <c r="F1306" s="4" t="s">
        <v>28</v>
      </c>
    </row>
    <row r="1307" spans="1:19">
      <c r="A1307" t="n">
        <v>11517</v>
      </c>
      <c r="B1307" s="11" t="n">
        <v>5</v>
      </c>
      <c r="C1307" s="7" t="n">
        <v>30</v>
      </c>
      <c r="D1307" s="7" t="n">
        <v>4171</v>
      </c>
      <c r="E1307" s="7" t="n">
        <v>1</v>
      </c>
      <c r="F1307" s="12" t="n">
        <f t="normal" ca="1">A1313</f>
        <v>0</v>
      </c>
    </row>
    <row r="1308" spans="1:19">
      <c r="A1308" t="s">
        <v>4</v>
      </c>
      <c r="B1308" s="4" t="s">
        <v>5</v>
      </c>
      <c r="C1308" s="4" t="s">
        <v>13</v>
      </c>
      <c r="D1308" s="4" t="s">
        <v>10</v>
      </c>
      <c r="E1308" s="4" t="s">
        <v>10</v>
      </c>
      <c r="F1308" s="4" t="s">
        <v>10</v>
      </c>
      <c r="G1308" s="4" t="s">
        <v>10</v>
      </c>
      <c r="H1308" s="4" t="s">
        <v>10</v>
      </c>
      <c r="I1308" s="4" t="s">
        <v>10</v>
      </c>
      <c r="J1308" s="4" t="s">
        <v>10</v>
      </c>
      <c r="K1308" s="4" t="s">
        <v>10</v>
      </c>
      <c r="L1308" s="4" t="s">
        <v>10</v>
      </c>
      <c r="M1308" s="4" t="s">
        <v>10</v>
      </c>
      <c r="N1308" s="4" t="s">
        <v>9</v>
      </c>
      <c r="O1308" s="4" t="s">
        <v>9</v>
      </c>
      <c r="P1308" s="4" t="s">
        <v>9</v>
      </c>
      <c r="Q1308" s="4" t="s">
        <v>9</v>
      </c>
      <c r="R1308" s="4" t="s">
        <v>13</v>
      </c>
      <c r="S1308" s="4" t="s">
        <v>6</v>
      </c>
    </row>
    <row r="1309" spans="1:19">
      <c r="A1309" t="n">
        <v>11526</v>
      </c>
      <c r="B1309" s="69" t="n">
        <v>75</v>
      </c>
      <c r="C1309" s="7" t="n">
        <v>0</v>
      </c>
      <c r="D1309" s="7" t="n">
        <v>0</v>
      </c>
      <c r="E1309" s="7" t="n">
        <v>0</v>
      </c>
      <c r="F1309" s="7" t="n">
        <v>1024</v>
      </c>
      <c r="G1309" s="7" t="n">
        <v>720</v>
      </c>
      <c r="H1309" s="7" t="n">
        <v>0</v>
      </c>
      <c r="I1309" s="7" t="n">
        <v>0</v>
      </c>
      <c r="J1309" s="7" t="n">
        <v>0</v>
      </c>
      <c r="K1309" s="7" t="n">
        <v>0</v>
      </c>
      <c r="L1309" s="7" t="n">
        <v>1024</v>
      </c>
      <c r="M1309" s="7" t="n">
        <v>720</v>
      </c>
      <c r="N1309" s="7" t="n">
        <v>1065353216</v>
      </c>
      <c r="O1309" s="7" t="n">
        <v>1065353216</v>
      </c>
      <c r="P1309" s="7" t="n">
        <v>1065353216</v>
      </c>
      <c r="Q1309" s="7" t="n">
        <v>0</v>
      </c>
      <c r="R1309" s="7" t="n">
        <v>0</v>
      </c>
      <c r="S1309" s="7" t="s">
        <v>161</v>
      </c>
    </row>
    <row r="1310" spans="1:19">
      <c r="A1310" t="s">
        <v>4</v>
      </c>
      <c r="B1310" s="4" t="s">
        <v>5</v>
      </c>
      <c r="C1310" s="4" t="s">
        <v>28</v>
      </c>
    </row>
    <row r="1311" spans="1:19">
      <c r="A1311" t="n">
        <v>11575</v>
      </c>
      <c r="B1311" s="15" t="n">
        <v>3</v>
      </c>
      <c r="C1311" s="12" t="n">
        <f t="normal" ca="1">A1321</f>
        <v>0</v>
      </c>
    </row>
    <row r="1312" spans="1:19">
      <c r="A1312" t="s">
        <v>4</v>
      </c>
      <c r="B1312" s="4" t="s">
        <v>5</v>
      </c>
      <c r="C1312" s="4" t="s">
        <v>13</v>
      </c>
      <c r="D1312" s="4" t="s">
        <v>10</v>
      </c>
      <c r="E1312" s="4" t="s">
        <v>13</v>
      </c>
      <c r="F1312" s="4" t="s">
        <v>28</v>
      </c>
    </row>
    <row r="1313" spans="1:19">
      <c r="A1313" t="n">
        <v>11580</v>
      </c>
      <c r="B1313" s="11" t="n">
        <v>5</v>
      </c>
      <c r="C1313" s="7" t="n">
        <v>30</v>
      </c>
      <c r="D1313" s="7" t="n">
        <v>4169</v>
      </c>
      <c r="E1313" s="7" t="n">
        <v>1</v>
      </c>
      <c r="F1313" s="12" t="n">
        <f t="normal" ca="1">A1319</f>
        <v>0</v>
      </c>
    </row>
    <row r="1314" spans="1:19">
      <c r="A1314" t="s">
        <v>4</v>
      </c>
      <c r="B1314" s="4" t="s">
        <v>5</v>
      </c>
      <c r="C1314" s="4" t="s">
        <v>13</v>
      </c>
      <c r="D1314" s="4" t="s">
        <v>10</v>
      </c>
      <c r="E1314" s="4" t="s">
        <v>10</v>
      </c>
      <c r="F1314" s="4" t="s">
        <v>10</v>
      </c>
      <c r="G1314" s="4" t="s">
        <v>10</v>
      </c>
      <c r="H1314" s="4" t="s">
        <v>10</v>
      </c>
      <c r="I1314" s="4" t="s">
        <v>10</v>
      </c>
      <c r="J1314" s="4" t="s">
        <v>10</v>
      </c>
      <c r="K1314" s="4" t="s">
        <v>10</v>
      </c>
      <c r="L1314" s="4" t="s">
        <v>10</v>
      </c>
      <c r="M1314" s="4" t="s">
        <v>10</v>
      </c>
      <c r="N1314" s="4" t="s">
        <v>9</v>
      </c>
      <c r="O1314" s="4" t="s">
        <v>9</v>
      </c>
      <c r="P1314" s="4" t="s">
        <v>9</v>
      </c>
      <c r="Q1314" s="4" t="s">
        <v>9</v>
      </c>
      <c r="R1314" s="4" t="s">
        <v>13</v>
      </c>
      <c r="S1314" s="4" t="s">
        <v>6</v>
      </c>
    </row>
    <row r="1315" spans="1:19">
      <c r="A1315" t="n">
        <v>11589</v>
      </c>
      <c r="B1315" s="69" t="n">
        <v>75</v>
      </c>
      <c r="C1315" s="7" t="n">
        <v>0</v>
      </c>
      <c r="D1315" s="7" t="n">
        <v>0</v>
      </c>
      <c r="E1315" s="7" t="n">
        <v>0</v>
      </c>
      <c r="F1315" s="7" t="n">
        <v>1024</v>
      </c>
      <c r="G1315" s="7" t="n">
        <v>720</v>
      </c>
      <c r="H1315" s="7" t="n">
        <v>0</v>
      </c>
      <c r="I1315" s="7" t="n">
        <v>0</v>
      </c>
      <c r="J1315" s="7" t="n">
        <v>0</v>
      </c>
      <c r="K1315" s="7" t="n">
        <v>0</v>
      </c>
      <c r="L1315" s="7" t="n">
        <v>1024</v>
      </c>
      <c r="M1315" s="7" t="n">
        <v>720</v>
      </c>
      <c r="N1315" s="7" t="n">
        <v>1065353216</v>
      </c>
      <c r="O1315" s="7" t="n">
        <v>1065353216</v>
      </c>
      <c r="P1315" s="7" t="n">
        <v>1065353216</v>
      </c>
      <c r="Q1315" s="7" t="n">
        <v>0</v>
      </c>
      <c r="R1315" s="7" t="n">
        <v>0</v>
      </c>
      <c r="S1315" s="7" t="s">
        <v>162</v>
      </c>
    </row>
    <row r="1316" spans="1:19">
      <c r="A1316" t="s">
        <v>4</v>
      </c>
      <c r="B1316" s="4" t="s">
        <v>5</v>
      </c>
      <c r="C1316" s="4" t="s">
        <v>28</v>
      </c>
    </row>
    <row r="1317" spans="1:19">
      <c r="A1317" t="n">
        <v>11638</v>
      </c>
      <c r="B1317" s="15" t="n">
        <v>3</v>
      </c>
      <c r="C1317" s="12" t="n">
        <f t="normal" ca="1">A1321</f>
        <v>0</v>
      </c>
    </row>
    <row r="1318" spans="1:19">
      <c r="A1318" t="s">
        <v>4</v>
      </c>
      <c r="B1318" s="4" t="s">
        <v>5</v>
      </c>
      <c r="C1318" s="4" t="s">
        <v>13</v>
      </c>
      <c r="D1318" s="4" t="s">
        <v>10</v>
      </c>
      <c r="E1318" s="4" t="s">
        <v>10</v>
      </c>
      <c r="F1318" s="4" t="s">
        <v>10</v>
      </c>
      <c r="G1318" s="4" t="s">
        <v>10</v>
      </c>
      <c r="H1318" s="4" t="s">
        <v>10</v>
      </c>
      <c r="I1318" s="4" t="s">
        <v>10</v>
      </c>
      <c r="J1318" s="4" t="s">
        <v>10</v>
      </c>
      <c r="K1318" s="4" t="s">
        <v>10</v>
      </c>
      <c r="L1318" s="4" t="s">
        <v>10</v>
      </c>
      <c r="M1318" s="4" t="s">
        <v>10</v>
      </c>
      <c r="N1318" s="4" t="s">
        <v>9</v>
      </c>
      <c r="O1318" s="4" t="s">
        <v>9</v>
      </c>
      <c r="P1318" s="4" t="s">
        <v>9</v>
      </c>
      <c r="Q1318" s="4" t="s">
        <v>9</v>
      </c>
      <c r="R1318" s="4" t="s">
        <v>13</v>
      </c>
      <c r="S1318" s="4" t="s">
        <v>6</v>
      </c>
    </row>
    <row r="1319" spans="1:19">
      <c r="A1319" t="n">
        <v>11643</v>
      </c>
      <c r="B1319" s="69" t="n">
        <v>75</v>
      </c>
      <c r="C1319" s="7" t="n">
        <v>0</v>
      </c>
      <c r="D1319" s="7" t="n">
        <v>0</v>
      </c>
      <c r="E1319" s="7" t="n">
        <v>0</v>
      </c>
      <c r="F1319" s="7" t="n">
        <v>1024</v>
      </c>
      <c r="G1319" s="7" t="n">
        <v>720</v>
      </c>
      <c r="H1319" s="7" t="n">
        <v>0</v>
      </c>
      <c r="I1319" s="7" t="n">
        <v>0</v>
      </c>
      <c r="J1319" s="7" t="n">
        <v>0</v>
      </c>
      <c r="K1319" s="7" t="n">
        <v>0</v>
      </c>
      <c r="L1319" s="7" t="n">
        <v>1024</v>
      </c>
      <c r="M1319" s="7" t="n">
        <v>720</v>
      </c>
      <c r="N1319" s="7" t="n">
        <v>1065353216</v>
      </c>
      <c r="O1319" s="7" t="n">
        <v>1065353216</v>
      </c>
      <c r="P1319" s="7" t="n">
        <v>1065353216</v>
      </c>
      <c r="Q1319" s="7" t="n">
        <v>0</v>
      </c>
      <c r="R1319" s="7" t="n">
        <v>0</v>
      </c>
      <c r="S1319" s="7" t="s">
        <v>163</v>
      </c>
    </row>
    <row r="1320" spans="1:19">
      <c r="A1320" t="s">
        <v>4</v>
      </c>
      <c r="B1320" s="4" t="s">
        <v>5</v>
      </c>
      <c r="C1320" s="4" t="s">
        <v>13</v>
      </c>
      <c r="D1320" s="4" t="s">
        <v>13</v>
      </c>
      <c r="E1320" s="4" t="s">
        <v>13</v>
      </c>
      <c r="F1320" s="4" t="s">
        <v>29</v>
      </c>
      <c r="G1320" s="4" t="s">
        <v>29</v>
      </c>
      <c r="H1320" s="4" t="s">
        <v>29</v>
      </c>
      <c r="I1320" s="4" t="s">
        <v>29</v>
      </c>
      <c r="J1320" s="4" t="s">
        <v>29</v>
      </c>
    </row>
    <row r="1321" spans="1:19">
      <c r="A1321" t="n">
        <v>11692</v>
      </c>
      <c r="B1321" s="70" t="n">
        <v>76</v>
      </c>
      <c r="C1321" s="7" t="n">
        <v>0</v>
      </c>
      <c r="D1321" s="7" t="n">
        <v>9</v>
      </c>
      <c r="E1321" s="7" t="n">
        <v>2</v>
      </c>
      <c r="F1321" s="7" t="n">
        <v>0</v>
      </c>
      <c r="G1321" s="7" t="n">
        <v>0</v>
      </c>
      <c r="H1321" s="7" t="n">
        <v>0</v>
      </c>
      <c r="I1321" s="7" t="n">
        <v>0</v>
      </c>
      <c r="J1321" s="7" t="n">
        <v>0</v>
      </c>
    </row>
    <row r="1322" spans="1:19">
      <c r="A1322" t="s">
        <v>4</v>
      </c>
      <c r="B1322" s="4" t="s">
        <v>5</v>
      </c>
      <c r="C1322" s="4" t="s">
        <v>13</v>
      </c>
      <c r="D1322" s="4" t="s">
        <v>10</v>
      </c>
      <c r="E1322" s="4" t="s">
        <v>10</v>
      </c>
      <c r="F1322" s="4" t="s">
        <v>10</v>
      </c>
      <c r="G1322" s="4" t="s">
        <v>10</v>
      </c>
      <c r="H1322" s="4" t="s">
        <v>10</v>
      </c>
      <c r="I1322" s="4" t="s">
        <v>10</v>
      </c>
      <c r="J1322" s="4" t="s">
        <v>10</v>
      </c>
      <c r="K1322" s="4" t="s">
        <v>10</v>
      </c>
      <c r="L1322" s="4" t="s">
        <v>10</v>
      </c>
      <c r="M1322" s="4" t="s">
        <v>10</v>
      </c>
      <c r="N1322" s="4" t="s">
        <v>9</v>
      </c>
      <c r="O1322" s="4" t="s">
        <v>9</v>
      </c>
      <c r="P1322" s="4" t="s">
        <v>9</v>
      </c>
      <c r="Q1322" s="4" t="s">
        <v>9</v>
      </c>
      <c r="R1322" s="4" t="s">
        <v>13</v>
      </c>
      <c r="S1322" s="4" t="s">
        <v>6</v>
      </c>
    </row>
    <row r="1323" spans="1:19">
      <c r="A1323" t="n">
        <v>11716</v>
      </c>
      <c r="B1323" s="69" t="n">
        <v>75</v>
      </c>
      <c r="C1323" s="7" t="n">
        <v>1</v>
      </c>
      <c r="D1323" s="7" t="n">
        <v>340</v>
      </c>
      <c r="E1323" s="7" t="n">
        <v>350</v>
      </c>
      <c r="F1323" s="7" t="n">
        <v>852</v>
      </c>
      <c r="G1323" s="7" t="n">
        <v>414</v>
      </c>
      <c r="H1323" s="7" t="n">
        <v>0</v>
      </c>
      <c r="I1323" s="7" t="n">
        <v>0</v>
      </c>
      <c r="J1323" s="7" t="n">
        <v>0</v>
      </c>
      <c r="K1323" s="7" t="n">
        <v>192</v>
      </c>
      <c r="L1323" s="7" t="n">
        <v>512</v>
      </c>
      <c r="M1323" s="7" t="n">
        <v>256</v>
      </c>
      <c r="N1323" s="7" t="n">
        <v>1065353216</v>
      </c>
      <c r="O1323" s="7" t="n">
        <v>1065353216</v>
      </c>
      <c r="P1323" s="7" t="n">
        <v>1065353216</v>
      </c>
      <c r="Q1323" s="7" t="n">
        <v>0</v>
      </c>
      <c r="R1323" s="7" t="n">
        <v>0</v>
      </c>
      <c r="S1323" s="7" t="s">
        <v>164</v>
      </c>
    </row>
    <row r="1324" spans="1:19">
      <c r="A1324" t="s">
        <v>4</v>
      </c>
      <c r="B1324" s="4" t="s">
        <v>5</v>
      </c>
      <c r="C1324" s="4" t="s">
        <v>10</v>
      </c>
      <c r="D1324" s="4" t="s">
        <v>6</v>
      </c>
      <c r="E1324" s="4" t="s">
        <v>6</v>
      </c>
      <c r="F1324" s="4" t="s">
        <v>6</v>
      </c>
      <c r="G1324" s="4" t="s">
        <v>13</v>
      </c>
      <c r="H1324" s="4" t="s">
        <v>9</v>
      </c>
      <c r="I1324" s="4" t="s">
        <v>29</v>
      </c>
      <c r="J1324" s="4" t="s">
        <v>29</v>
      </c>
      <c r="K1324" s="4" t="s">
        <v>29</v>
      </c>
      <c r="L1324" s="4" t="s">
        <v>29</v>
      </c>
      <c r="M1324" s="4" t="s">
        <v>29</v>
      </c>
      <c r="N1324" s="4" t="s">
        <v>29</v>
      </c>
      <c r="O1324" s="4" t="s">
        <v>29</v>
      </c>
      <c r="P1324" s="4" t="s">
        <v>6</v>
      </c>
      <c r="Q1324" s="4" t="s">
        <v>6</v>
      </c>
      <c r="R1324" s="4" t="s">
        <v>9</v>
      </c>
      <c r="S1324" s="4" t="s">
        <v>13</v>
      </c>
      <c r="T1324" s="4" t="s">
        <v>9</v>
      </c>
      <c r="U1324" s="4" t="s">
        <v>9</v>
      </c>
      <c r="V1324" s="4" t="s">
        <v>10</v>
      </c>
    </row>
    <row r="1325" spans="1:19">
      <c r="A1325" t="n">
        <v>11765</v>
      </c>
      <c r="B1325" s="19" t="n">
        <v>19</v>
      </c>
      <c r="C1325" s="7" t="n">
        <v>7032</v>
      </c>
      <c r="D1325" s="7" t="s">
        <v>81</v>
      </c>
      <c r="E1325" s="7" t="s">
        <v>82</v>
      </c>
      <c r="F1325" s="7" t="s">
        <v>12</v>
      </c>
      <c r="G1325" s="7" t="n">
        <v>0</v>
      </c>
      <c r="H1325" s="7" t="n">
        <v>1</v>
      </c>
      <c r="I1325" s="7" t="n">
        <v>0</v>
      </c>
      <c r="J1325" s="7" t="n">
        <v>0</v>
      </c>
      <c r="K1325" s="7" t="n">
        <v>0</v>
      </c>
      <c r="L1325" s="7" t="n">
        <v>0</v>
      </c>
      <c r="M1325" s="7" t="n">
        <v>1</v>
      </c>
      <c r="N1325" s="7" t="n">
        <v>1.60000002384186</v>
      </c>
      <c r="O1325" s="7" t="n">
        <v>0.0900000035762787</v>
      </c>
      <c r="P1325" s="7" t="s">
        <v>12</v>
      </c>
      <c r="Q1325" s="7" t="s">
        <v>12</v>
      </c>
      <c r="R1325" s="7" t="n">
        <v>-1</v>
      </c>
      <c r="S1325" s="7" t="n">
        <v>0</v>
      </c>
      <c r="T1325" s="7" t="n">
        <v>0</v>
      </c>
      <c r="U1325" s="7" t="n">
        <v>0</v>
      </c>
      <c r="V1325" s="7" t="n">
        <v>0</v>
      </c>
    </row>
    <row r="1326" spans="1:19">
      <c r="A1326" t="s">
        <v>4</v>
      </c>
      <c r="B1326" s="4" t="s">
        <v>5</v>
      </c>
      <c r="C1326" s="4" t="s">
        <v>10</v>
      </c>
      <c r="D1326" s="4" t="s">
        <v>6</v>
      </c>
      <c r="E1326" s="4" t="s">
        <v>6</v>
      </c>
      <c r="F1326" s="4" t="s">
        <v>6</v>
      </c>
      <c r="G1326" s="4" t="s">
        <v>13</v>
      </c>
      <c r="H1326" s="4" t="s">
        <v>9</v>
      </c>
      <c r="I1326" s="4" t="s">
        <v>29</v>
      </c>
      <c r="J1326" s="4" t="s">
        <v>29</v>
      </c>
      <c r="K1326" s="4" t="s">
        <v>29</v>
      </c>
      <c r="L1326" s="4" t="s">
        <v>29</v>
      </c>
      <c r="M1326" s="4" t="s">
        <v>29</v>
      </c>
      <c r="N1326" s="4" t="s">
        <v>29</v>
      </c>
      <c r="O1326" s="4" t="s">
        <v>29</v>
      </c>
      <c r="P1326" s="4" t="s">
        <v>6</v>
      </c>
      <c r="Q1326" s="4" t="s">
        <v>6</v>
      </c>
      <c r="R1326" s="4" t="s">
        <v>9</v>
      </c>
      <c r="S1326" s="4" t="s">
        <v>13</v>
      </c>
      <c r="T1326" s="4" t="s">
        <v>9</v>
      </c>
      <c r="U1326" s="4" t="s">
        <v>9</v>
      </c>
      <c r="V1326" s="4" t="s">
        <v>10</v>
      </c>
    </row>
    <row r="1327" spans="1:19">
      <c r="A1327" t="n">
        <v>11835</v>
      </c>
      <c r="B1327" s="19" t="n">
        <v>19</v>
      </c>
      <c r="C1327" s="7" t="n">
        <v>16</v>
      </c>
      <c r="D1327" s="7" t="s">
        <v>165</v>
      </c>
      <c r="E1327" s="7" t="s">
        <v>166</v>
      </c>
      <c r="F1327" s="7" t="s">
        <v>12</v>
      </c>
      <c r="G1327" s="7" t="n">
        <v>0</v>
      </c>
      <c r="H1327" s="7" t="n">
        <v>1</v>
      </c>
      <c r="I1327" s="7" t="n">
        <v>0</v>
      </c>
      <c r="J1327" s="7" t="n">
        <v>0</v>
      </c>
      <c r="K1327" s="7" t="n">
        <v>0</v>
      </c>
      <c r="L1327" s="7" t="n">
        <v>0</v>
      </c>
      <c r="M1327" s="7" t="n">
        <v>1</v>
      </c>
      <c r="N1327" s="7" t="n">
        <v>1.60000002384186</v>
      </c>
      <c r="O1327" s="7" t="n">
        <v>0.0900000035762787</v>
      </c>
      <c r="P1327" s="7" t="s">
        <v>12</v>
      </c>
      <c r="Q1327" s="7" t="s">
        <v>12</v>
      </c>
      <c r="R1327" s="7" t="n">
        <v>-1</v>
      </c>
      <c r="S1327" s="7" t="n">
        <v>0</v>
      </c>
      <c r="T1327" s="7" t="n">
        <v>0</v>
      </c>
      <c r="U1327" s="7" t="n">
        <v>0</v>
      </c>
      <c r="V1327" s="7" t="n">
        <v>0</v>
      </c>
    </row>
    <row r="1328" spans="1:19">
      <c r="A1328" t="s">
        <v>4</v>
      </c>
      <c r="B1328" s="4" t="s">
        <v>5</v>
      </c>
      <c r="C1328" s="4" t="s">
        <v>10</v>
      </c>
      <c r="D1328" s="4" t="s">
        <v>6</v>
      </c>
      <c r="E1328" s="4" t="s">
        <v>6</v>
      </c>
      <c r="F1328" s="4" t="s">
        <v>6</v>
      </c>
      <c r="G1328" s="4" t="s">
        <v>13</v>
      </c>
      <c r="H1328" s="4" t="s">
        <v>9</v>
      </c>
      <c r="I1328" s="4" t="s">
        <v>29</v>
      </c>
      <c r="J1328" s="4" t="s">
        <v>29</v>
      </c>
      <c r="K1328" s="4" t="s">
        <v>29</v>
      </c>
      <c r="L1328" s="4" t="s">
        <v>29</v>
      </c>
      <c r="M1328" s="4" t="s">
        <v>29</v>
      </c>
      <c r="N1328" s="4" t="s">
        <v>29</v>
      </c>
      <c r="O1328" s="4" t="s">
        <v>29</v>
      </c>
      <c r="P1328" s="4" t="s">
        <v>6</v>
      </c>
      <c r="Q1328" s="4" t="s">
        <v>6</v>
      </c>
      <c r="R1328" s="4" t="s">
        <v>9</v>
      </c>
      <c r="S1328" s="4" t="s">
        <v>13</v>
      </c>
      <c r="T1328" s="4" t="s">
        <v>9</v>
      </c>
      <c r="U1328" s="4" t="s">
        <v>9</v>
      </c>
      <c r="V1328" s="4" t="s">
        <v>10</v>
      </c>
    </row>
    <row r="1329" spans="1:22">
      <c r="A1329" t="n">
        <v>11904</v>
      </c>
      <c r="B1329" s="19" t="n">
        <v>19</v>
      </c>
      <c r="C1329" s="7" t="n">
        <v>17</v>
      </c>
      <c r="D1329" s="7" t="s">
        <v>167</v>
      </c>
      <c r="E1329" s="7" t="s">
        <v>168</v>
      </c>
      <c r="F1329" s="7" t="s">
        <v>12</v>
      </c>
      <c r="G1329" s="7" t="n">
        <v>0</v>
      </c>
      <c r="H1329" s="7" t="n">
        <v>1</v>
      </c>
      <c r="I1329" s="7" t="n">
        <v>0</v>
      </c>
      <c r="J1329" s="7" t="n">
        <v>0</v>
      </c>
      <c r="K1329" s="7" t="n">
        <v>0</v>
      </c>
      <c r="L1329" s="7" t="n">
        <v>0</v>
      </c>
      <c r="M1329" s="7" t="n">
        <v>1</v>
      </c>
      <c r="N1329" s="7" t="n">
        <v>1.60000002384186</v>
      </c>
      <c r="O1329" s="7" t="n">
        <v>0.0900000035762787</v>
      </c>
      <c r="P1329" s="7" t="s">
        <v>12</v>
      </c>
      <c r="Q1329" s="7" t="s">
        <v>12</v>
      </c>
      <c r="R1329" s="7" t="n">
        <v>-1</v>
      </c>
      <c r="S1329" s="7" t="n">
        <v>0</v>
      </c>
      <c r="T1329" s="7" t="n">
        <v>0</v>
      </c>
      <c r="U1329" s="7" t="n">
        <v>0</v>
      </c>
      <c r="V1329" s="7" t="n">
        <v>0</v>
      </c>
    </row>
    <row r="1330" spans="1:22">
      <c r="A1330" t="s">
        <v>4</v>
      </c>
      <c r="B1330" s="4" t="s">
        <v>5</v>
      </c>
      <c r="C1330" s="4" t="s">
        <v>10</v>
      </c>
      <c r="D1330" s="4" t="s">
        <v>6</v>
      </c>
      <c r="E1330" s="4" t="s">
        <v>6</v>
      </c>
      <c r="F1330" s="4" t="s">
        <v>6</v>
      </c>
      <c r="G1330" s="4" t="s">
        <v>13</v>
      </c>
      <c r="H1330" s="4" t="s">
        <v>9</v>
      </c>
      <c r="I1330" s="4" t="s">
        <v>29</v>
      </c>
      <c r="J1330" s="4" t="s">
        <v>29</v>
      </c>
      <c r="K1330" s="4" t="s">
        <v>29</v>
      </c>
      <c r="L1330" s="4" t="s">
        <v>29</v>
      </c>
      <c r="M1330" s="4" t="s">
        <v>29</v>
      </c>
      <c r="N1330" s="4" t="s">
        <v>29</v>
      </c>
      <c r="O1330" s="4" t="s">
        <v>29</v>
      </c>
      <c r="P1330" s="4" t="s">
        <v>6</v>
      </c>
      <c r="Q1330" s="4" t="s">
        <v>6</v>
      </c>
      <c r="R1330" s="4" t="s">
        <v>9</v>
      </c>
      <c r="S1330" s="4" t="s">
        <v>13</v>
      </c>
      <c r="T1330" s="4" t="s">
        <v>9</v>
      </c>
      <c r="U1330" s="4" t="s">
        <v>9</v>
      </c>
      <c r="V1330" s="4" t="s">
        <v>10</v>
      </c>
    </row>
    <row r="1331" spans="1:22">
      <c r="A1331" t="n">
        <v>11973</v>
      </c>
      <c r="B1331" s="19" t="n">
        <v>19</v>
      </c>
      <c r="C1331" s="7" t="n">
        <v>18</v>
      </c>
      <c r="D1331" s="7" t="s">
        <v>169</v>
      </c>
      <c r="E1331" s="7" t="s">
        <v>170</v>
      </c>
      <c r="F1331" s="7" t="s">
        <v>12</v>
      </c>
      <c r="G1331" s="7" t="n">
        <v>0</v>
      </c>
      <c r="H1331" s="7" t="n">
        <v>1</v>
      </c>
      <c r="I1331" s="7" t="n">
        <v>0</v>
      </c>
      <c r="J1331" s="7" t="n">
        <v>0</v>
      </c>
      <c r="K1331" s="7" t="n">
        <v>0</v>
      </c>
      <c r="L1331" s="7" t="n">
        <v>0</v>
      </c>
      <c r="M1331" s="7" t="n">
        <v>1</v>
      </c>
      <c r="N1331" s="7" t="n">
        <v>1.60000002384186</v>
      </c>
      <c r="O1331" s="7" t="n">
        <v>0.0900000035762787</v>
      </c>
      <c r="P1331" s="7" t="s">
        <v>12</v>
      </c>
      <c r="Q1331" s="7" t="s">
        <v>12</v>
      </c>
      <c r="R1331" s="7" t="n">
        <v>-1</v>
      </c>
      <c r="S1331" s="7" t="n">
        <v>0</v>
      </c>
      <c r="T1331" s="7" t="n">
        <v>0</v>
      </c>
      <c r="U1331" s="7" t="n">
        <v>0</v>
      </c>
      <c r="V1331" s="7" t="n">
        <v>0</v>
      </c>
    </row>
    <row r="1332" spans="1:22">
      <c r="A1332" t="s">
        <v>4</v>
      </c>
      <c r="B1332" s="4" t="s">
        <v>5</v>
      </c>
      <c r="C1332" s="4" t="s">
        <v>10</v>
      </c>
      <c r="D1332" s="4" t="s">
        <v>6</v>
      </c>
      <c r="E1332" s="4" t="s">
        <v>6</v>
      </c>
      <c r="F1332" s="4" t="s">
        <v>6</v>
      </c>
      <c r="G1332" s="4" t="s">
        <v>13</v>
      </c>
      <c r="H1332" s="4" t="s">
        <v>9</v>
      </c>
      <c r="I1332" s="4" t="s">
        <v>29</v>
      </c>
      <c r="J1332" s="4" t="s">
        <v>29</v>
      </c>
      <c r="K1332" s="4" t="s">
        <v>29</v>
      </c>
      <c r="L1332" s="4" t="s">
        <v>29</v>
      </c>
      <c r="M1332" s="4" t="s">
        <v>29</v>
      </c>
      <c r="N1332" s="4" t="s">
        <v>29</v>
      </c>
      <c r="O1332" s="4" t="s">
        <v>29</v>
      </c>
      <c r="P1332" s="4" t="s">
        <v>6</v>
      </c>
      <c r="Q1332" s="4" t="s">
        <v>6</v>
      </c>
      <c r="R1332" s="4" t="s">
        <v>9</v>
      </c>
      <c r="S1332" s="4" t="s">
        <v>13</v>
      </c>
      <c r="T1332" s="4" t="s">
        <v>9</v>
      </c>
      <c r="U1332" s="4" t="s">
        <v>9</v>
      </c>
      <c r="V1332" s="4" t="s">
        <v>10</v>
      </c>
    </row>
    <row r="1333" spans="1:22">
      <c r="A1333" t="n">
        <v>12051</v>
      </c>
      <c r="B1333" s="19" t="n">
        <v>19</v>
      </c>
      <c r="C1333" s="7" t="n">
        <v>1660</v>
      </c>
      <c r="D1333" s="7" t="s">
        <v>83</v>
      </c>
      <c r="E1333" s="7" t="s">
        <v>84</v>
      </c>
      <c r="F1333" s="7" t="s">
        <v>12</v>
      </c>
      <c r="G1333" s="7" t="n">
        <v>0</v>
      </c>
      <c r="H1333" s="7" t="n">
        <v>1</v>
      </c>
      <c r="I1333" s="7" t="n">
        <v>10.0600004196167</v>
      </c>
      <c r="J1333" s="7" t="n">
        <v>30.7999992370605</v>
      </c>
      <c r="K1333" s="7" t="n">
        <v>-33.0099983215332</v>
      </c>
      <c r="L1333" s="7" t="n">
        <v>144.300003051758</v>
      </c>
      <c r="M1333" s="7" t="n">
        <v>1</v>
      </c>
      <c r="N1333" s="7" t="n">
        <v>1.60000002384186</v>
      </c>
      <c r="O1333" s="7" t="n">
        <v>0.0900000035762787</v>
      </c>
      <c r="P1333" s="7" t="s">
        <v>22</v>
      </c>
      <c r="Q1333" s="7" t="s">
        <v>12</v>
      </c>
      <c r="R1333" s="7" t="n">
        <v>-1</v>
      </c>
      <c r="S1333" s="7" t="n">
        <v>0</v>
      </c>
      <c r="T1333" s="7" t="n">
        <v>0</v>
      </c>
      <c r="U1333" s="7" t="n">
        <v>0</v>
      </c>
      <c r="V1333" s="7" t="n">
        <v>0</v>
      </c>
    </row>
    <row r="1334" spans="1:22">
      <c r="A1334" t="s">
        <v>4</v>
      </c>
      <c r="B1334" s="4" t="s">
        <v>5</v>
      </c>
      <c r="C1334" s="4" t="s">
        <v>10</v>
      </c>
      <c r="D1334" s="4" t="s">
        <v>13</v>
      </c>
      <c r="E1334" s="4" t="s">
        <v>13</v>
      </c>
      <c r="F1334" s="4" t="s">
        <v>6</v>
      </c>
    </row>
    <row r="1335" spans="1:22">
      <c r="A1335" t="n">
        <v>12133</v>
      </c>
      <c r="B1335" s="24" t="n">
        <v>20</v>
      </c>
      <c r="C1335" s="7" t="n">
        <v>0</v>
      </c>
      <c r="D1335" s="7" t="n">
        <v>3</v>
      </c>
      <c r="E1335" s="7" t="n">
        <v>10</v>
      </c>
      <c r="F1335" s="7" t="s">
        <v>85</v>
      </c>
    </row>
    <row r="1336" spans="1:22">
      <c r="A1336" t="s">
        <v>4</v>
      </c>
      <c r="B1336" s="4" t="s">
        <v>5</v>
      </c>
      <c r="C1336" s="4" t="s">
        <v>10</v>
      </c>
    </row>
    <row r="1337" spans="1:22">
      <c r="A1337" t="n">
        <v>12151</v>
      </c>
      <c r="B1337" s="38" t="n">
        <v>16</v>
      </c>
      <c r="C1337" s="7" t="n">
        <v>0</v>
      </c>
    </row>
    <row r="1338" spans="1:22">
      <c r="A1338" t="s">
        <v>4</v>
      </c>
      <c r="B1338" s="4" t="s">
        <v>5</v>
      </c>
      <c r="C1338" s="4" t="s">
        <v>10</v>
      </c>
      <c r="D1338" s="4" t="s">
        <v>13</v>
      </c>
      <c r="E1338" s="4" t="s">
        <v>13</v>
      </c>
      <c r="F1338" s="4" t="s">
        <v>6</v>
      </c>
    </row>
    <row r="1339" spans="1:22">
      <c r="A1339" t="n">
        <v>12154</v>
      </c>
      <c r="B1339" s="24" t="n">
        <v>20</v>
      </c>
      <c r="C1339" s="7" t="n">
        <v>7032</v>
      </c>
      <c r="D1339" s="7" t="n">
        <v>3</v>
      </c>
      <c r="E1339" s="7" t="n">
        <v>10</v>
      </c>
      <c r="F1339" s="7" t="s">
        <v>85</v>
      </c>
    </row>
    <row r="1340" spans="1:22">
      <c r="A1340" t="s">
        <v>4</v>
      </c>
      <c r="B1340" s="4" t="s">
        <v>5</v>
      </c>
      <c r="C1340" s="4" t="s">
        <v>10</v>
      </c>
    </row>
    <row r="1341" spans="1:22">
      <c r="A1341" t="n">
        <v>12172</v>
      </c>
      <c r="B1341" s="38" t="n">
        <v>16</v>
      </c>
      <c r="C1341" s="7" t="n">
        <v>0</v>
      </c>
    </row>
    <row r="1342" spans="1:22">
      <c r="A1342" t="s">
        <v>4</v>
      </c>
      <c r="B1342" s="4" t="s">
        <v>5</v>
      </c>
      <c r="C1342" s="4" t="s">
        <v>10</v>
      </c>
      <c r="D1342" s="4" t="s">
        <v>13</v>
      </c>
      <c r="E1342" s="4" t="s">
        <v>13</v>
      </c>
      <c r="F1342" s="4" t="s">
        <v>6</v>
      </c>
    </row>
    <row r="1343" spans="1:22">
      <c r="A1343" t="n">
        <v>12175</v>
      </c>
      <c r="B1343" s="24" t="n">
        <v>20</v>
      </c>
      <c r="C1343" s="7" t="n">
        <v>16</v>
      </c>
      <c r="D1343" s="7" t="n">
        <v>3</v>
      </c>
      <c r="E1343" s="7" t="n">
        <v>10</v>
      </c>
      <c r="F1343" s="7" t="s">
        <v>85</v>
      </c>
    </row>
    <row r="1344" spans="1:22">
      <c r="A1344" t="s">
        <v>4</v>
      </c>
      <c r="B1344" s="4" t="s">
        <v>5</v>
      </c>
      <c r="C1344" s="4" t="s">
        <v>10</v>
      </c>
    </row>
    <row r="1345" spans="1:22">
      <c r="A1345" t="n">
        <v>12193</v>
      </c>
      <c r="B1345" s="38" t="n">
        <v>16</v>
      </c>
      <c r="C1345" s="7" t="n">
        <v>0</v>
      </c>
    </row>
    <row r="1346" spans="1:22">
      <c r="A1346" t="s">
        <v>4</v>
      </c>
      <c r="B1346" s="4" t="s">
        <v>5</v>
      </c>
      <c r="C1346" s="4" t="s">
        <v>10</v>
      </c>
      <c r="D1346" s="4" t="s">
        <v>13</v>
      </c>
      <c r="E1346" s="4" t="s">
        <v>13</v>
      </c>
      <c r="F1346" s="4" t="s">
        <v>6</v>
      </c>
    </row>
    <row r="1347" spans="1:22">
      <c r="A1347" t="n">
        <v>12196</v>
      </c>
      <c r="B1347" s="24" t="n">
        <v>20</v>
      </c>
      <c r="C1347" s="7" t="n">
        <v>17</v>
      </c>
      <c r="D1347" s="7" t="n">
        <v>3</v>
      </c>
      <c r="E1347" s="7" t="n">
        <v>10</v>
      </c>
      <c r="F1347" s="7" t="s">
        <v>85</v>
      </c>
    </row>
    <row r="1348" spans="1:22">
      <c r="A1348" t="s">
        <v>4</v>
      </c>
      <c r="B1348" s="4" t="s">
        <v>5</v>
      </c>
      <c r="C1348" s="4" t="s">
        <v>10</v>
      </c>
    </row>
    <row r="1349" spans="1:22">
      <c r="A1349" t="n">
        <v>12214</v>
      </c>
      <c r="B1349" s="38" t="n">
        <v>16</v>
      </c>
      <c r="C1349" s="7" t="n">
        <v>0</v>
      </c>
    </row>
    <row r="1350" spans="1:22">
      <c r="A1350" t="s">
        <v>4</v>
      </c>
      <c r="B1350" s="4" t="s">
        <v>5</v>
      </c>
      <c r="C1350" s="4" t="s">
        <v>10</v>
      </c>
      <c r="D1350" s="4" t="s">
        <v>13</v>
      </c>
      <c r="E1350" s="4" t="s">
        <v>13</v>
      </c>
      <c r="F1350" s="4" t="s">
        <v>6</v>
      </c>
    </row>
    <row r="1351" spans="1:22">
      <c r="A1351" t="n">
        <v>12217</v>
      </c>
      <c r="B1351" s="24" t="n">
        <v>20</v>
      </c>
      <c r="C1351" s="7" t="n">
        <v>18</v>
      </c>
      <c r="D1351" s="7" t="n">
        <v>3</v>
      </c>
      <c r="E1351" s="7" t="n">
        <v>10</v>
      </c>
      <c r="F1351" s="7" t="s">
        <v>85</v>
      </c>
    </row>
    <row r="1352" spans="1:22">
      <c r="A1352" t="s">
        <v>4</v>
      </c>
      <c r="B1352" s="4" t="s">
        <v>5</v>
      </c>
      <c r="C1352" s="4" t="s">
        <v>10</v>
      </c>
    </row>
    <row r="1353" spans="1:22">
      <c r="A1353" t="n">
        <v>12235</v>
      </c>
      <c r="B1353" s="38" t="n">
        <v>16</v>
      </c>
      <c r="C1353" s="7" t="n">
        <v>0</v>
      </c>
    </row>
    <row r="1354" spans="1:22">
      <c r="A1354" t="s">
        <v>4</v>
      </c>
      <c r="B1354" s="4" t="s">
        <v>5</v>
      </c>
      <c r="C1354" s="4" t="s">
        <v>10</v>
      </c>
      <c r="D1354" s="4" t="s">
        <v>13</v>
      </c>
      <c r="E1354" s="4" t="s">
        <v>13</v>
      </c>
      <c r="F1354" s="4" t="s">
        <v>6</v>
      </c>
    </row>
    <row r="1355" spans="1:22">
      <c r="A1355" t="n">
        <v>12238</v>
      </c>
      <c r="B1355" s="24" t="n">
        <v>20</v>
      </c>
      <c r="C1355" s="7" t="n">
        <v>1660</v>
      </c>
      <c r="D1355" s="7" t="n">
        <v>3</v>
      </c>
      <c r="E1355" s="7" t="n">
        <v>10</v>
      </c>
      <c r="F1355" s="7" t="s">
        <v>85</v>
      </c>
    </row>
    <row r="1356" spans="1:22">
      <c r="A1356" t="s">
        <v>4</v>
      </c>
      <c r="B1356" s="4" t="s">
        <v>5</v>
      </c>
      <c r="C1356" s="4" t="s">
        <v>10</v>
      </c>
    </row>
    <row r="1357" spans="1:22">
      <c r="A1357" t="n">
        <v>12256</v>
      </c>
      <c r="B1357" s="38" t="n">
        <v>16</v>
      </c>
      <c r="C1357" s="7" t="n">
        <v>0</v>
      </c>
    </row>
    <row r="1358" spans="1:22">
      <c r="A1358" t="s">
        <v>4</v>
      </c>
      <c r="B1358" s="4" t="s">
        <v>5</v>
      </c>
      <c r="C1358" s="4" t="s">
        <v>10</v>
      </c>
    </row>
    <row r="1359" spans="1:22">
      <c r="A1359" t="n">
        <v>12259</v>
      </c>
      <c r="B1359" s="14" t="n">
        <v>13</v>
      </c>
      <c r="C1359" s="7" t="n">
        <v>6465</v>
      </c>
    </row>
    <row r="1360" spans="1:22">
      <c r="A1360" t="s">
        <v>4</v>
      </c>
      <c r="B1360" s="4" t="s">
        <v>5</v>
      </c>
      <c r="C1360" s="4" t="s">
        <v>6</v>
      </c>
      <c r="D1360" s="4" t="s">
        <v>10</v>
      </c>
    </row>
    <row r="1361" spans="1:6">
      <c r="A1361" t="n">
        <v>12262</v>
      </c>
      <c r="B1361" s="71" t="n">
        <v>29</v>
      </c>
      <c r="C1361" s="7" t="s">
        <v>171</v>
      </c>
      <c r="D1361" s="7" t="n">
        <v>16</v>
      </c>
    </row>
    <row r="1362" spans="1:6">
      <c r="A1362" t="s">
        <v>4</v>
      </c>
      <c r="B1362" s="4" t="s">
        <v>5</v>
      </c>
      <c r="C1362" s="4" t="s">
        <v>6</v>
      </c>
      <c r="D1362" s="4" t="s">
        <v>10</v>
      </c>
    </row>
    <row r="1363" spans="1:6">
      <c r="A1363" t="n">
        <v>12282</v>
      </c>
      <c r="B1363" s="71" t="n">
        <v>29</v>
      </c>
      <c r="C1363" s="7" t="s">
        <v>172</v>
      </c>
      <c r="D1363" s="7" t="n">
        <v>17</v>
      </c>
    </row>
    <row r="1364" spans="1:6">
      <c r="A1364" t="s">
        <v>4</v>
      </c>
      <c r="B1364" s="4" t="s">
        <v>5</v>
      </c>
      <c r="C1364" s="4" t="s">
        <v>6</v>
      </c>
      <c r="D1364" s="4" t="s">
        <v>10</v>
      </c>
    </row>
    <row r="1365" spans="1:6">
      <c r="A1365" t="n">
        <v>12303</v>
      </c>
      <c r="B1365" s="71" t="n">
        <v>29</v>
      </c>
      <c r="C1365" s="7" t="s">
        <v>173</v>
      </c>
      <c r="D1365" s="7" t="n">
        <v>18</v>
      </c>
    </row>
    <row r="1366" spans="1:6">
      <c r="A1366" t="s">
        <v>4</v>
      </c>
      <c r="B1366" s="4" t="s">
        <v>5</v>
      </c>
      <c r="C1366" s="4" t="s">
        <v>13</v>
      </c>
      <c r="D1366" s="4" t="s">
        <v>6</v>
      </c>
      <c r="E1366" s="4" t="s">
        <v>10</v>
      </c>
    </row>
    <row r="1367" spans="1:6">
      <c r="A1367" t="n">
        <v>12324</v>
      </c>
      <c r="B1367" s="18" t="n">
        <v>94</v>
      </c>
      <c r="C1367" s="7" t="n">
        <v>1</v>
      </c>
      <c r="D1367" s="7" t="s">
        <v>33</v>
      </c>
      <c r="E1367" s="7" t="n">
        <v>1</v>
      </c>
    </row>
    <row r="1368" spans="1:6">
      <c r="A1368" t="s">
        <v>4</v>
      </c>
      <c r="B1368" s="4" t="s">
        <v>5</v>
      </c>
      <c r="C1368" s="4" t="s">
        <v>13</v>
      </c>
      <c r="D1368" s="4" t="s">
        <v>6</v>
      </c>
      <c r="E1368" s="4" t="s">
        <v>10</v>
      </c>
    </row>
    <row r="1369" spans="1:6">
      <c r="A1369" t="n">
        <v>12341</v>
      </c>
      <c r="B1369" s="18" t="n">
        <v>94</v>
      </c>
      <c r="C1369" s="7" t="n">
        <v>1</v>
      </c>
      <c r="D1369" s="7" t="s">
        <v>33</v>
      </c>
      <c r="E1369" s="7" t="n">
        <v>2</v>
      </c>
    </row>
    <row r="1370" spans="1:6">
      <c r="A1370" t="s">
        <v>4</v>
      </c>
      <c r="B1370" s="4" t="s">
        <v>5</v>
      </c>
      <c r="C1370" s="4" t="s">
        <v>13</v>
      </c>
      <c r="D1370" s="4" t="s">
        <v>6</v>
      </c>
      <c r="E1370" s="4" t="s">
        <v>10</v>
      </c>
    </row>
    <row r="1371" spans="1:6">
      <c r="A1371" t="n">
        <v>12358</v>
      </c>
      <c r="B1371" s="18" t="n">
        <v>94</v>
      </c>
      <c r="C1371" s="7" t="n">
        <v>0</v>
      </c>
      <c r="D1371" s="7" t="s">
        <v>33</v>
      </c>
      <c r="E1371" s="7" t="n">
        <v>4</v>
      </c>
    </row>
    <row r="1372" spans="1:6">
      <c r="A1372" t="s">
        <v>4</v>
      </c>
      <c r="B1372" s="4" t="s">
        <v>5</v>
      </c>
      <c r="C1372" s="4" t="s">
        <v>13</v>
      </c>
      <c r="D1372" s="4" t="s">
        <v>6</v>
      </c>
      <c r="E1372" s="4" t="s">
        <v>10</v>
      </c>
    </row>
    <row r="1373" spans="1:6">
      <c r="A1373" t="n">
        <v>12375</v>
      </c>
      <c r="B1373" s="18" t="n">
        <v>94</v>
      </c>
      <c r="C1373" s="7" t="n">
        <v>1</v>
      </c>
      <c r="D1373" s="7" t="s">
        <v>31</v>
      </c>
      <c r="E1373" s="7" t="n">
        <v>1</v>
      </c>
    </row>
    <row r="1374" spans="1:6">
      <c r="A1374" t="s">
        <v>4</v>
      </c>
      <c r="B1374" s="4" t="s">
        <v>5</v>
      </c>
      <c r="C1374" s="4" t="s">
        <v>13</v>
      </c>
      <c r="D1374" s="4" t="s">
        <v>6</v>
      </c>
      <c r="E1374" s="4" t="s">
        <v>10</v>
      </c>
    </row>
    <row r="1375" spans="1:6">
      <c r="A1375" t="n">
        <v>12386</v>
      </c>
      <c r="B1375" s="18" t="n">
        <v>94</v>
      </c>
      <c r="C1375" s="7" t="n">
        <v>1</v>
      </c>
      <c r="D1375" s="7" t="s">
        <v>31</v>
      </c>
      <c r="E1375" s="7" t="n">
        <v>2</v>
      </c>
    </row>
    <row r="1376" spans="1:6">
      <c r="A1376" t="s">
        <v>4</v>
      </c>
      <c r="B1376" s="4" t="s">
        <v>5</v>
      </c>
      <c r="C1376" s="4" t="s">
        <v>13</v>
      </c>
      <c r="D1376" s="4" t="s">
        <v>6</v>
      </c>
      <c r="E1376" s="4" t="s">
        <v>10</v>
      </c>
    </row>
    <row r="1377" spans="1:5">
      <c r="A1377" t="n">
        <v>12397</v>
      </c>
      <c r="B1377" s="18" t="n">
        <v>94</v>
      </c>
      <c r="C1377" s="7" t="n">
        <v>0</v>
      </c>
      <c r="D1377" s="7" t="s">
        <v>31</v>
      </c>
      <c r="E1377" s="7" t="n">
        <v>4</v>
      </c>
    </row>
    <row r="1378" spans="1:5">
      <c r="A1378" t="s">
        <v>4</v>
      </c>
      <c r="B1378" s="4" t="s">
        <v>5</v>
      </c>
      <c r="C1378" s="4" t="s">
        <v>13</v>
      </c>
      <c r="D1378" s="4" t="s">
        <v>10</v>
      </c>
      <c r="E1378" s="4" t="s">
        <v>13</v>
      </c>
      <c r="F1378" s="4" t="s">
        <v>6</v>
      </c>
      <c r="G1378" s="4" t="s">
        <v>6</v>
      </c>
      <c r="H1378" s="4" t="s">
        <v>6</v>
      </c>
      <c r="I1378" s="4" t="s">
        <v>6</v>
      </c>
      <c r="J1378" s="4" t="s">
        <v>6</v>
      </c>
      <c r="K1378" s="4" t="s">
        <v>6</v>
      </c>
      <c r="L1378" s="4" t="s">
        <v>6</v>
      </c>
      <c r="M1378" s="4" t="s">
        <v>6</v>
      </c>
      <c r="N1378" s="4" t="s">
        <v>6</v>
      </c>
      <c r="O1378" s="4" t="s">
        <v>6</v>
      </c>
      <c r="P1378" s="4" t="s">
        <v>6</v>
      </c>
      <c r="Q1378" s="4" t="s">
        <v>6</v>
      </c>
      <c r="R1378" s="4" t="s">
        <v>6</v>
      </c>
      <c r="S1378" s="4" t="s">
        <v>6</v>
      </c>
      <c r="T1378" s="4" t="s">
        <v>6</v>
      </c>
      <c r="U1378" s="4" t="s">
        <v>6</v>
      </c>
    </row>
    <row r="1379" spans="1:5">
      <c r="A1379" t="n">
        <v>12408</v>
      </c>
      <c r="B1379" s="51" t="n">
        <v>36</v>
      </c>
      <c r="C1379" s="7" t="n">
        <v>8</v>
      </c>
      <c r="D1379" s="7" t="n">
        <v>1660</v>
      </c>
      <c r="E1379" s="7" t="n">
        <v>0</v>
      </c>
      <c r="F1379" s="7" t="s">
        <v>174</v>
      </c>
      <c r="G1379" s="7" t="s">
        <v>175</v>
      </c>
      <c r="H1379" s="7" t="s">
        <v>176</v>
      </c>
      <c r="I1379" s="7" t="s">
        <v>177</v>
      </c>
      <c r="J1379" s="7" t="s">
        <v>178</v>
      </c>
      <c r="K1379" s="7" t="s">
        <v>179</v>
      </c>
      <c r="L1379" s="7" t="s">
        <v>12</v>
      </c>
      <c r="M1379" s="7" t="s">
        <v>12</v>
      </c>
      <c r="N1379" s="7" t="s">
        <v>12</v>
      </c>
      <c r="O1379" s="7" t="s">
        <v>12</v>
      </c>
      <c r="P1379" s="7" t="s">
        <v>12</v>
      </c>
      <c r="Q1379" s="7" t="s">
        <v>12</v>
      </c>
      <c r="R1379" s="7" t="s">
        <v>12</v>
      </c>
      <c r="S1379" s="7" t="s">
        <v>12</v>
      </c>
      <c r="T1379" s="7" t="s">
        <v>12</v>
      </c>
      <c r="U1379" s="7" t="s">
        <v>12</v>
      </c>
    </row>
    <row r="1380" spans="1:5">
      <c r="A1380" t="s">
        <v>4</v>
      </c>
      <c r="B1380" s="4" t="s">
        <v>5</v>
      </c>
      <c r="C1380" s="4" t="s">
        <v>13</v>
      </c>
      <c r="D1380" s="4" t="s">
        <v>10</v>
      </c>
      <c r="E1380" s="4" t="s">
        <v>13</v>
      </c>
      <c r="F1380" s="4" t="s">
        <v>6</v>
      </c>
      <c r="G1380" s="4" t="s">
        <v>6</v>
      </c>
      <c r="H1380" s="4" t="s">
        <v>6</v>
      </c>
      <c r="I1380" s="4" t="s">
        <v>6</v>
      </c>
      <c r="J1380" s="4" t="s">
        <v>6</v>
      </c>
      <c r="K1380" s="4" t="s">
        <v>6</v>
      </c>
      <c r="L1380" s="4" t="s">
        <v>6</v>
      </c>
      <c r="M1380" s="4" t="s">
        <v>6</v>
      </c>
      <c r="N1380" s="4" t="s">
        <v>6</v>
      </c>
      <c r="O1380" s="4" t="s">
        <v>6</v>
      </c>
      <c r="P1380" s="4" t="s">
        <v>6</v>
      </c>
      <c r="Q1380" s="4" t="s">
        <v>6</v>
      </c>
      <c r="R1380" s="4" t="s">
        <v>6</v>
      </c>
      <c r="S1380" s="4" t="s">
        <v>6</v>
      </c>
      <c r="T1380" s="4" t="s">
        <v>6</v>
      </c>
      <c r="U1380" s="4" t="s">
        <v>6</v>
      </c>
    </row>
    <row r="1381" spans="1:5">
      <c r="A1381" t="n">
        <v>12489</v>
      </c>
      <c r="B1381" s="51" t="n">
        <v>36</v>
      </c>
      <c r="C1381" s="7" t="n">
        <v>8</v>
      </c>
      <c r="D1381" s="7" t="n">
        <v>0</v>
      </c>
      <c r="E1381" s="7" t="n">
        <v>0</v>
      </c>
      <c r="F1381" s="7" t="s">
        <v>180</v>
      </c>
      <c r="G1381" s="7" t="s">
        <v>181</v>
      </c>
      <c r="H1381" s="7" t="s">
        <v>182</v>
      </c>
      <c r="I1381" s="7" t="s">
        <v>12</v>
      </c>
      <c r="J1381" s="7" t="s">
        <v>12</v>
      </c>
      <c r="K1381" s="7" t="s">
        <v>12</v>
      </c>
      <c r="L1381" s="7" t="s">
        <v>12</v>
      </c>
      <c r="M1381" s="7" t="s">
        <v>12</v>
      </c>
      <c r="N1381" s="7" t="s">
        <v>12</v>
      </c>
      <c r="O1381" s="7" t="s">
        <v>12</v>
      </c>
      <c r="P1381" s="7" t="s">
        <v>12</v>
      </c>
      <c r="Q1381" s="7" t="s">
        <v>12</v>
      </c>
      <c r="R1381" s="7" t="s">
        <v>12</v>
      </c>
      <c r="S1381" s="7" t="s">
        <v>12</v>
      </c>
      <c r="T1381" s="7" t="s">
        <v>12</v>
      </c>
      <c r="U1381" s="7" t="s">
        <v>12</v>
      </c>
    </row>
    <row r="1382" spans="1:5">
      <c r="A1382" t="s">
        <v>4</v>
      </c>
      <c r="B1382" s="4" t="s">
        <v>5</v>
      </c>
      <c r="C1382" s="4" t="s">
        <v>13</v>
      </c>
      <c r="D1382" s="4" t="s">
        <v>10</v>
      </c>
      <c r="E1382" s="4" t="s">
        <v>13</v>
      </c>
      <c r="F1382" s="4" t="s">
        <v>6</v>
      </c>
      <c r="G1382" s="4" t="s">
        <v>6</v>
      </c>
      <c r="H1382" s="4" t="s">
        <v>6</v>
      </c>
      <c r="I1382" s="4" t="s">
        <v>6</v>
      </c>
      <c r="J1382" s="4" t="s">
        <v>6</v>
      </c>
      <c r="K1382" s="4" t="s">
        <v>6</v>
      </c>
      <c r="L1382" s="4" t="s">
        <v>6</v>
      </c>
      <c r="M1382" s="4" t="s">
        <v>6</v>
      </c>
      <c r="N1382" s="4" t="s">
        <v>6</v>
      </c>
      <c r="O1382" s="4" t="s">
        <v>6</v>
      </c>
      <c r="P1382" s="4" t="s">
        <v>6</v>
      </c>
      <c r="Q1382" s="4" t="s">
        <v>6</v>
      </c>
      <c r="R1382" s="4" t="s">
        <v>6</v>
      </c>
      <c r="S1382" s="4" t="s">
        <v>6</v>
      </c>
      <c r="T1382" s="4" t="s">
        <v>6</v>
      </c>
      <c r="U1382" s="4" t="s">
        <v>6</v>
      </c>
    </row>
    <row r="1383" spans="1:5">
      <c r="A1383" t="n">
        <v>12538</v>
      </c>
      <c r="B1383" s="51" t="n">
        <v>36</v>
      </c>
      <c r="C1383" s="7" t="n">
        <v>8</v>
      </c>
      <c r="D1383" s="7" t="n">
        <v>7032</v>
      </c>
      <c r="E1383" s="7" t="n">
        <v>0</v>
      </c>
      <c r="F1383" s="7" t="s">
        <v>88</v>
      </c>
      <c r="G1383" s="7" t="s">
        <v>183</v>
      </c>
      <c r="H1383" s="7" t="s">
        <v>12</v>
      </c>
      <c r="I1383" s="7" t="s">
        <v>12</v>
      </c>
      <c r="J1383" s="7" t="s">
        <v>12</v>
      </c>
      <c r="K1383" s="7" t="s">
        <v>12</v>
      </c>
      <c r="L1383" s="7" t="s">
        <v>12</v>
      </c>
      <c r="M1383" s="7" t="s">
        <v>12</v>
      </c>
      <c r="N1383" s="7" t="s">
        <v>12</v>
      </c>
      <c r="O1383" s="7" t="s">
        <v>12</v>
      </c>
      <c r="P1383" s="7" t="s">
        <v>12</v>
      </c>
      <c r="Q1383" s="7" t="s">
        <v>12</v>
      </c>
      <c r="R1383" s="7" t="s">
        <v>12</v>
      </c>
      <c r="S1383" s="7" t="s">
        <v>12</v>
      </c>
      <c r="T1383" s="7" t="s">
        <v>12</v>
      </c>
      <c r="U1383" s="7" t="s">
        <v>12</v>
      </c>
    </row>
    <row r="1384" spans="1:5">
      <c r="A1384" t="s">
        <v>4</v>
      </c>
      <c r="B1384" s="4" t="s">
        <v>5</v>
      </c>
      <c r="C1384" s="4" t="s">
        <v>13</v>
      </c>
      <c r="D1384" s="4" t="s">
        <v>10</v>
      </c>
      <c r="E1384" s="4" t="s">
        <v>13</v>
      </c>
      <c r="F1384" s="4" t="s">
        <v>6</v>
      </c>
      <c r="G1384" s="4" t="s">
        <v>6</v>
      </c>
      <c r="H1384" s="4" t="s">
        <v>6</v>
      </c>
      <c r="I1384" s="4" t="s">
        <v>6</v>
      </c>
      <c r="J1384" s="4" t="s">
        <v>6</v>
      </c>
      <c r="K1384" s="4" t="s">
        <v>6</v>
      </c>
      <c r="L1384" s="4" t="s">
        <v>6</v>
      </c>
      <c r="M1384" s="4" t="s">
        <v>6</v>
      </c>
      <c r="N1384" s="4" t="s">
        <v>6</v>
      </c>
      <c r="O1384" s="4" t="s">
        <v>6</v>
      </c>
      <c r="P1384" s="4" t="s">
        <v>6</v>
      </c>
      <c r="Q1384" s="4" t="s">
        <v>6</v>
      </c>
      <c r="R1384" s="4" t="s">
        <v>6</v>
      </c>
      <c r="S1384" s="4" t="s">
        <v>6</v>
      </c>
      <c r="T1384" s="4" t="s">
        <v>6</v>
      </c>
      <c r="U1384" s="4" t="s">
        <v>6</v>
      </c>
    </row>
    <row r="1385" spans="1:5">
      <c r="A1385" t="n">
        <v>12577</v>
      </c>
      <c r="B1385" s="51" t="n">
        <v>36</v>
      </c>
      <c r="C1385" s="7" t="n">
        <v>8</v>
      </c>
      <c r="D1385" s="7" t="n">
        <v>16</v>
      </c>
      <c r="E1385" s="7" t="n">
        <v>0</v>
      </c>
      <c r="F1385" s="7" t="s">
        <v>184</v>
      </c>
      <c r="G1385" s="7" t="s">
        <v>12</v>
      </c>
      <c r="H1385" s="7" t="s">
        <v>12</v>
      </c>
      <c r="I1385" s="7" t="s">
        <v>12</v>
      </c>
      <c r="J1385" s="7" t="s">
        <v>12</v>
      </c>
      <c r="K1385" s="7" t="s">
        <v>12</v>
      </c>
      <c r="L1385" s="7" t="s">
        <v>12</v>
      </c>
      <c r="M1385" s="7" t="s">
        <v>12</v>
      </c>
      <c r="N1385" s="7" t="s">
        <v>12</v>
      </c>
      <c r="O1385" s="7" t="s">
        <v>12</v>
      </c>
      <c r="P1385" s="7" t="s">
        <v>12</v>
      </c>
      <c r="Q1385" s="7" t="s">
        <v>12</v>
      </c>
      <c r="R1385" s="7" t="s">
        <v>12</v>
      </c>
      <c r="S1385" s="7" t="s">
        <v>12</v>
      </c>
      <c r="T1385" s="7" t="s">
        <v>12</v>
      </c>
      <c r="U1385" s="7" t="s">
        <v>12</v>
      </c>
    </row>
    <row r="1386" spans="1:5">
      <c r="A1386" t="s">
        <v>4</v>
      </c>
      <c r="B1386" s="4" t="s">
        <v>5</v>
      </c>
      <c r="C1386" s="4" t="s">
        <v>13</v>
      </c>
      <c r="D1386" s="4" t="s">
        <v>10</v>
      </c>
      <c r="E1386" s="4" t="s">
        <v>13</v>
      </c>
      <c r="F1386" s="4" t="s">
        <v>6</v>
      </c>
      <c r="G1386" s="4" t="s">
        <v>6</v>
      </c>
      <c r="H1386" s="4" t="s">
        <v>6</v>
      </c>
      <c r="I1386" s="4" t="s">
        <v>6</v>
      </c>
      <c r="J1386" s="4" t="s">
        <v>6</v>
      </c>
      <c r="K1386" s="4" t="s">
        <v>6</v>
      </c>
      <c r="L1386" s="4" t="s">
        <v>6</v>
      </c>
      <c r="M1386" s="4" t="s">
        <v>6</v>
      </c>
      <c r="N1386" s="4" t="s">
        <v>6</v>
      </c>
      <c r="O1386" s="4" t="s">
        <v>6</v>
      </c>
      <c r="P1386" s="4" t="s">
        <v>6</v>
      </c>
      <c r="Q1386" s="4" t="s">
        <v>6</v>
      </c>
      <c r="R1386" s="4" t="s">
        <v>6</v>
      </c>
      <c r="S1386" s="4" t="s">
        <v>6</v>
      </c>
      <c r="T1386" s="4" t="s">
        <v>6</v>
      </c>
      <c r="U1386" s="4" t="s">
        <v>6</v>
      </c>
    </row>
    <row r="1387" spans="1:5">
      <c r="A1387" t="n">
        <v>12607</v>
      </c>
      <c r="B1387" s="51" t="n">
        <v>36</v>
      </c>
      <c r="C1387" s="7" t="n">
        <v>8</v>
      </c>
      <c r="D1387" s="7" t="n">
        <v>17</v>
      </c>
      <c r="E1387" s="7" t="n">
        <v>0</v>
      </c>
      <c r="F1387" s="7" t="s">
        <v>185</v>
      </c>
      <c r="G1387" s="7" t="s">
        <v>12</v>
      </c>
      <c r="H1387" s="7" t="s">
        <v>12</v>
      </c>
      <c r="I1387" s="7" t="s">
        <v>12</v>
      </c>
      <c r="J1387" s="7" t="s">
        <v>12</v>
      </c>
      <c r="K1387" s="7" t="s">
        <v>12</v>
      </c>
      <c r="L1387" s="7" t="s">
        <v>12</v>
      </c>
      <c r="M1387" s="7" t="s">
        <v>12</v>
      </c>
      <c r="N1387" s="7" t="s">
        <v>12</v>
      </c>
      <c r="O1387" s="7" t="s">
        <v>12</v>
      </c>
      <c r="P1387" s="7" t="s">
        <v>12</v>
      </c>
      <c r="Q1387" s="7" t="s">
        <v>12</v>
      </c>
      <c r="R1387" s="7" t="s">
        <v>12</v>
      </c>
      <c r="S1387" s="7" t="s">
        <v>12</v>
      </c>
      <c r="T1387" s="7" t="s">
        <v>12</v>
      </c>
      <c r="U1387" s="7" t="s">
        <v>12</v>
      </c>
    </row>
    <row r="1388" spans="1:5">
      <c r="A1388" t="s">
        <v>4</v>
      </c>
      <c r="B1388" s="4" t="s">
        <v>5</v>
      </c>
      <c r="C1388" s="4" t="s">
        <v>10</v>
      </c>
      <c r="D1388" s="4" t="s">
        <v>29</v>
      </c>
      <c r="E1388" s="4" t="s">
        <v>29</v>
      </c>
      <c r="F1388" s="4" t="s">
        <v>29</v>
      </c>
      <c r="G1388" s="4" t="s">
        <v>29</v>
      </c>
    </row>
    <row r="1389" spans="1:5">
      <c r="A1389" t="n">
        <v>12640</v>
      </c>
      <c r="B1389" s="50" t="n">
        <v>46</v>
      </c>
      <c r="C1389" s="7" t="n">
        <v>0</v>
      </c>
      <c r="D1389" s="7" t="n">
        <v>26.75</v>
      </c>
      <c r="E1389" s="7" t="n">
        <v>-7.23000001907349</v>
      </c>
      <c r="F1389" s="7" t="n">
        <v>-59.6500015258789</v>
      </c>
      <c r="G1389" s="7" t="n">
        <v>304.799987792969</v>
      </c>
    </row>
    <row r="1390" spans="1:5">
      <c r="A1390" t="s">
        <v>4</v>
      </c>
      <c r="B1390" s="4" t="s">
        <v>5</v>
      </c>
      <c r="C1390" s="4" t="s">
        <v>10</v>
      </c>
      <c r="D1390" s="4" t="s">
        <v>29</v>
      </c>
      <c r="E1390" s="4" t="s">
        <v>29</v>
      </c>
      <c r="F1390" s="4" t="s">
        <v>29</v>
      </c>
      <c r="G1390" s="4" t="s">
        <v>29</v>
      </c>
    </row>
    <row r="1391" spans="1:5">
      <c r="A1391" t="n">
        <v>12659</v>
      </c>
      <c r="B1391" s="50" t="n">
        <v>46</v>
      </c>
      <c r="C1391" s="7" t="n">
        <v>7032</v>
      </c>
      <c r="D1391" s="7" t="n">
        <v>26.9699993133545</v>
      </c>
      <c r="E1391" s="7" t="n">
        <v>-7.26999998092651</v>
      </c>
      <c r="F1391" s="7" t="n">
        <v>-59.25</v>
      </c>
      <c r="G1391" s="7" t="n">
        <v>309.700012207031</v>
      </c>
    </row>
    <row r="1392" spans="1:5">
      <c r="A1392" t="s">
        <v>4</v>
      </c>
      <c r="B1392" s="4" t="s">
        <v>5</v>
      </c>
      <c r="C1392" s="4" t="s">
        <v>10</v>
      </c>
      <c r="D1392" s="4" t="s">
        <v>29</v>
      </c>
      <c r="E1392" s="4" t="s">
        <v>29</v>
      </c>
      <c r="F1392" s="4" t="s">
        <v>29</v>
      </c>
      <c r="G1392" s="4" t="s">
        <v>29</v>
      </c>
    </row>
    <row r="1393" spans="1:21">
      <c r="A1393" t="n">
        <v>12678</v>
      </c>
      <c r="B1393" s="50" t="n">
        <v>46</v>
      </c>
      <c r="C1393" s="7" t="n">
        <v>1660</v>
      </c>
      <c r="D1393" s="7" t="n">
        <v>22.5799999237061</v>
      </c>
      <c r="E1393" s="7" t="n">
        <v>-7.32999992370605</v>
      </c>
      <c r="F1393" s="7" t="n">
        <v>-56.2400016784668</v>
      </c>
      <c r="G1393" s="7" t="n">
        <v>127.099998474121</v>
      </c>
    </row>
    <row r="1394" spans="1:21">
      <c r="A1394" t="s">
        <v>4</v>
      </c>
      <c r="B1394" s="4" t="s">
        <v>5</v>
      </c>
      <c r="C1394" s="4" t="s">
        <v>10</v>
      </c>
      <c r="D1394" s="4" t="s">
        <v>10</v>
      </c>
      <c r="E1394" s="4" t="s">
        <v>10</v>
      </c>
    </row>
    <row r="1395" spans="1:21">
      <c r="A1395" t="n">
        <v>12697</v>
      </c>
      <c r="B1395" s="63" t="n">
        <v>61</v>
      </c>
      <c r="C1395" s="7" t="n">
        <v>0</v>
      </c>
      <c r="D1395" s="7" t="n">
        <v>1660</v>
      </c>
      <c r="E1395" s="7" t="n">
        <v>0</v>
      </c>
    </row>
    <row r="1396" spans="1:21">
      <c r="A1396" t="s">
        <v>4</v>
      </c>
      <c r="B1396" s="4" t="s">
        <v>5</v>
      </c>
      <c r="C1396" s="4" t="s">
        <v>10</v>
      </c>
      <c r="D1396" s="4" t="s">
        <v>9</v>
      </c>
    </row>
    <row r="1397" spans="1:21">
      <c r="A1397" t="n">
        <v>12704</v>
      </c>
      <c r="B1397" s="52" t="n">
        <v>43</v>
      </c>
      <c r="C1397" s="7" t="n">
        <v>16</v>
      </c>
      <c r="D1397" s="7" t="n">
        <v>1</v>
      </c>
    </row>
    <row r="1398" spans="1:21">
      <c r="A1398" t="s">
        <v>4</v>
      </c>
      <c r="B1398" s="4" t="s">
        <v>5</v>
      </c>
      <c r="C1398" s="4" t="s">
        <v>10</v>
      </c>
      <c r="D1398" s="4" t="s">
        <v>9</v>
      </c>
    </row>
    <row r="1399" spans="1:21">
      <c r="A1399" t="n">
        <v>12711</v>
      </c>
      <c r="B1399" s="52" t="n">
        <v>43</v>
      </c>
      <c r="C1399" s="7" t="n">
        <v>17</v>
      </c>
      <c r="D1399" s="7" t="n">
        <v>1</v>
      </c>
    </row>
    <row r="1400" spans="1:21">
      <c r="A1400" t="s">
        <v>4</v>
      </c>
      <c r="B1400" s="4" t="s">
        <v>5</v>
      </c>
      <c r="C1400" s="4" t="s">
        <v>10</v>
      </c>
      <c r="D1400" s="4" t="s">
        <v>9</v>
      </c>
    </row>
    <row r="1401" spans="1:21">
      <c r="A1401" t="n">
        <v>12718</v>
      </c>
      <c r="B1401" s="52" t="n">
        <v>43</v>
      </c>
      <c r="C1401" s="7" t="n">
        <v>18</v>
      </c>
      <c r="D1401" s="7" t="n">
        <v>1</v>
      </c>
    </row>
    <row r="1402" spans="1:21">
      <c r="A1402" t="s">
        <v>4</v>
      </c>
      <c r="B1402" s="4" t="s">
        <v>5</v>
      </c>
      <c r="C1402" s="4" t="s">
        <v>10</v>
      </c>
      <c r="D1402" s="4" t="s">
        <v>13</v>
      </c>
      <c r="E1402" s="4" t="s">
        <v>6</v>
      </c>
      <c r="F1402" s="4" t="s">
        <v>29</v>
      </c>
      <c r="G1402" s="4" t="s">
        <v>29</v>
      </c>
      <c r="H1402" s="4" t="s">
        <v>29</v>
      </c>
    </row>
    <row r="1403" spans="1:21">
      <c r="A1403" t="n">
        <v>12725</v>
      </c>
      <c r="B1403" s="61" t="n">
        <v>48</v>
      </c>
      <c r="C1403" s="7" t="n">
        <v>7032</v>
      </c>
      <c r="D1403" s="7" t="n">
        <v>0</v>
      </c>
      <c r="E1403" s="7" t="s">
        <v>88</v>
      </c>
      <c r="F1403" s="7" t="n">
        <v>-1</v>
      </c>
      <c r="G1403" s="7" t="n">
        <v>1</v>
      </c>
      <c r="H1403" s="7" t="n">
        <v>0</v>
      </c>
    </row>
    <row r="1404" spans="1:21">
      <c r="A1404" t="s">
        <v>4</v>
      </c>
      <c r="B1404" s="4" t="s">
        <v>5</v>
      </c>
      <c r="C1404" s="4" t="s">
        <v>10</v>
      </c>
      <c r="D1404" s="4" t="s">
        <v>9</v>
      </c>
    </row>
    <row r="1405" spans="1:21">
      <c r="A1405" t="n">
        <v>12751</v>
      </c>
      <c r="B1405" s="52" t="n">
        <v>43</v>
      </c>
      <c r="C1405" s="7" t="n">
        <v>0</v>
      </c>
      <c r="D1405" s="7" t="n">
        <v>16</v>
      </c>
    </row>
    <row r="1406" spans="1:21">
      <c r="A1406" t="s">
        <v>4</v>
      </c>
      <c r="B1406" s="4" t="s">
        <v>5</v>
      </c>
      <c r="C1406" s="4" t="s">
        <v>10</v>
      </c>
      <c r="D1406" s="4" t="s">
        <v>13</v>
      </c>
      <c r="E1406" s="4" t="s">
        <v>13</v>
      </c>
      <c r="F1406" s="4" t="s">
        <v>6</v>
      </c>
    </row>
    <row r="1407" spans="1:21">
      <c r="A1407" t="n">
        <v>12758</v>
      </c>
      <c r="B1407" s="47" t="n">
        <v>47</v>
      </c>
      <c r="C1407" s="7" t="n">
        <v>0</v>
      </c>
      <c r="D1407" s="7" t="n">
        <v>0</v>
      </c>
      <c r="E1407" s="7" t="n">
        <v>0</v>
      </c>
      <c r="F1407" s="7" t="s">
        <v>186</v>
      </c>
    </row>
    <row r="1408" spans="1:21">
      <c r="A1408" t="s">
        <v>4</v>
      </c>
      <c r="B1408" s="4" t="s">
        <v>5</v>
      </c>
      <c r="C1408" s="4" t="s">
        <v>10</v>
      </c>
    </row>
    <row r="1409" spans="1:8">
      <c r="A1409" t="n">
        <v>12780</v>
      </c>
      <c r="B1409" s="38" t="n">
        <v>16</v>
      </c>
      <c r="C1409" s="7" t="n">
        <v>0</v>
      </c>
    </row>
    <row r="1410" spans="1:8">
      <c r="A1410" t="s">
        <v>4</v>
      </c>
      <c r="B1410" s="4" t="s">
        <v>5</v>
      </c>
      <c r="C1410" s="4" t="s">
        <v>10</v>
      </c>
      <c r="D1410" s="4" t="s">
        <v>13</v>
      </c>
      <c r="E1410" s="4" t="s">
        <v>6</v>
      </c>
      <c r="F1410" s="4" t="s">
        <v>29</v>
      </c>
      <c r="G1410" s="4" t="s">
        <v>29</v>
      </c>
      <c r="H1410" s="4" t="s">
        <v>29</v>
      </c>
    </row>
    <row r="1411" spans="1:8">
      <c r="A1411" t="n">
        <v>12783</v>
      </c>
      <c r="B1411" s="61" t="n">
        <v>48</v>
      </c>
      <c r="C1411" s="7" t="n">
        <v>0</v>
      </c>
      <c r="D1411" s="7" t="n">
        <v>0</v>
      </c>
      <c r="E1411" s="7" t="s">
        <v>79</v>
      </c>
      <c r="F1411" s="7" t="n">
        <v>0</v>
      </c>
      <c r="G1411" s="7" t="n">
        <v>1</v>
      </c>
      <c r="H1411" s="7" t="n">
        <v>0</v>
      </c>
    </row>
    <row r="1412" spans="1:8">
      <c r="A1412" t="s">
        <v>4</v>
      </c>
      <c r="B1412" s="4" t="s">
        <v>5</v>
      </c>
      <c r="C1412" s="4" t="s">
        <v>13</v>
      </c>
      <c r="D1412" s="4" t="s">
        <v>13</v>
      </c>
      <c r="E1412" s="4" t="s">
        <v>29</v>
      </c>
      <c r="F1412" s="4" t="s">
        <v>29</v>
      </c>
      <c r="G1412" s="4" t="s">
        <v>29</v>
      </c>
      <c r="H1412" s="4" t="s">
        <v>10</v>
      </c>
    </row>
    <row r="1413" spans="1:8">
      <c r="A1413" t="n">
        <v>12807</v>
      </c>
      <c r="B1413" s="53" t="n">
        <v>45</v>
      </c>
      <c r="C1413" s="7" t="n">
        <v>2</v>
      </c>
      <c r="D1413" s="7" t="n">
        <v>3</v>
      </c>
      <c r="E1413" s="7" t="n">
        <v>22.8700008392334</v>
      </c>
      <c r="F1413" s="7" t="n">
        <v>-2.71000003814697</v>
      </c>
      <c r="G1413" s="7" t="n">
        <v>-56.5099983215332</v>
      </c>
      <c r="H1413" s="7" t="n">
        <v>0</v>
      </c>
    </row>
    <row r="1414" spans="1:8">
      <c r="A1414" t="s">
        <v>4</v>
      </c>
      <c r="B1414" s="4" t="s">
        <v>5</v>
      </c>
      <c r="C1414" s="4" t="s">
        <v>13</v>
      </c>
      <c r="D1414" s="4" t="s">
        <v>13</v>
      </c>
      <c r="E1414" s="4" t="s">
        <v>29</v>
      </c>
      <c r="F1414" s="4" t="s">
        <v>29</v>
      </c>
      <c r="G1414" s="4" t="s">
        <v>29</v>
      </c>
      <c r="H1414" s="4" t="s">
        <v>10</v>
      </c>
      <c r="I1414" s="4" t="s">
        <v>13</v>
      </c>
    </row>
    <row r="1415" spans="1:8">
      <c r="A1415" t="n">
        <v>12824</v>
      </c>
      <c r="B1415" s="53" t="n">
        <v>45</v>
      </c>
      <c r="C1415" s="7" t="n">
        <v>4</v>
      </c>
      <c r="D1415" s="7" t="n">
        <v>3</v>
      </c>
      <c r="E1415" s="7" t="n">
        <v>33.4799995422363</v>
      </c>
      <c r="F1415" s="7" t="n">
        <v>137.639999389648</v>
      </c>
      <c r="G1415" s="7" t="n">
        <v>3</v>
      </c>
      <c r="H1415" s="7" t="n">
        <v>0</v>
      </c>
      <c r="I1415" s="7" t="n">
        <v>0</v>
      </c>
    </row>
    <row r="1416" spans="1:8">
      <c r="A1416" t="s">
        <v>4</v>
      </c>
      <c r="B1416" s="4" t="s">
        <v>5</v>
      </c>
      <c r="C1416" s="4" t="s">
        <v>13</v>
      </c>
      <c r="D1416" s="4" t="s">
        <v>13</v>
      </c>
      <c r="E1416" s="4" t="s">
        <v>29</v>
      </c>
      <c r="F1416" s="4" t="s">
        <v>10</v>
      </c>
    </row>
    <row r="1417" spans="1:8">
      <c r="A1417" t="n">
        <v>12842</v>
      </c>
      <c r="B1417" s="53" t="n">
        <v>45</v>
      </c>
      <c r="C1417" s="7" t="n">
        <v>5</v>
      </c>
      <c r="D1417" s="7" t="n">
        <v>3</v>
      </c>
      <c r="E1417" s="7" t="n">
        <v>5.30000019073486</v>
      </c>
      <c r="F1417" s="7" t="n">
        <v>0</v>
      </c>
    </row>
    <row r="1418" spans="1:8">
      <c r="A1418" t="s">
        <v>4</v>
      </c>
      <c r="B1418" s="4" t="s">
        <v>5</v>
      </c>
      <c r="C1418" s="4" t="s">
        <v>13</v>
      </c>
      <c r="D1418" s="4" t="s">
        <v>13</v>
      </c>
      <c r="E1418" s="4" t="s">
        <v>29</v>
      </c>
      <c r="F1418" s="4" t="s">
        <v>10</v>
      </c>
    </row>
    <row r="1419" spans="1:8">
      <c r="A1419" t="n">
        <v>12851</v>
      </c>
      <c r="B1419" s="53" t="n">
        <v>45</v>
      </c>
      <c r="C1419" s="7" t="n">
        <v>11</v>
      </c>
      <c r="D1419" s="7" t="n">
        <v>3</v>
      </c>
      <c r="E1419" s="7" t="n">
        <v>48.5999984741211</v>
      </c>
      <c r="F1419" s="7" t="n">
        <v>0</v>
      </c>
    </row>
    <row r="1420" spans="1:8">
      <c r="A1420" t="s">
        <v>4</v>
      </c>
      <c r="B1420" s="4" t="s">
        <v>5</v>
      </c>
      <c r="C1420" s="4" t="s">
        <v>13</v>
      </c>
      <c r="D1420" s="4" t="s">
        <v>13</v>
      </c>
      <c r="E1420" s="4" t="s">
        <v>29</v>
      </c>
      <c r="F1420" s="4" t="s">
        <v>29</v>
      </c>
      <c r="G1420" s="4" t="s">
        <v>29</v>
      </c>
      <c r="H1420" s="4" t="s">
        <v>10</v>
      </c>
      <c r="I1420" s="4" t="s">
        <v>13</v>
      </c>
    </row>
    <row r="1421" spans="1:8">
      <c r="A1421" t="n">
        <v>12860</v>
      </c>
      <c r="B1421" s="53" t="n">
        <v>45</v>
      </c>
      <c r="C1421" s="7" t="n">
        <v>4</v>
      </c>
      <c r="D1421" s="7" t="n">
        <v>3</v>
      </c>
      <c r="E1421" s="7" t="n">
        <v>33.5400009155273</v>
      </c>
      <c r="F1421" s="7" t="n">
        <v>94.1800003051758</v>
      </c>
      <c r="G1421" s="7" t="n">
        <v>-3</v>
      </c>
      <c r="H1421" s="7" t="n">
        <v>7000</v>
      </c>
      <c r="I1421" s="7" t="n">
        <v>0</v>
      </c>
    </row>
    <row r="1422" spans="1:8">
      <c r="A1422" t="s">
        <v>4</v>
      </c>
      <c r="B1422" s="4" t="s">
        <v>5</v>
      </c>
      <c r="C1422" s="4" t="s">
        <v>13</v>
      </c>
      <c r="D1422" s="4" t="s">
        <v>10</v>
      </c>
      <c r="E1422" s="4" t="s">
        <v>9</v>
      </c>
      <c r="F1422" s="4" t="s">
        <v>10</v>
      </c>
      <c r="G1422" s="4" t="s">
        <v>9</v>
      </c>
      <c r="H1422" s="4" t="s">
        <v>13</v>
      </c>
    </row>
    <row r="1423" spans="1:8">
      <c r="A1423" t="n">
        <v>12878</v>
      </c>
      <c r="B1423" s="13" t="n">
        <v>49</v>
      </c>
      <c r="C1423" s="7" t="n">
        <v>0</v>
      </c>
      <c r="D1423" s="7" t="n">
        <v>562</v>
      </c>
      <c r="E1423" s="7" t="n">
        <v>1065353216</v>
      </c>
      <c r="F1423" s="7" t="n">
        <v>0</v>
      </c>
      <c r="G1423" s="7" t="n">
        <v>0</v>
      </c>
      <c r="H1423" s="7" t="n">
        <v>0</v>
      </c>
    </row>
    <row r="1424" spans="1:8">
      <c r="A1424" t="s">
        <v>4</v>
      </c>
      <c r="B1424" s="4" t="s">
        <v>5</v>
      </c>
      <c r="C1424" s="4" t="s">
        <v>10</v>
      </c>
      <c r="D1424" s="4" t="s">
        <v>13</v>
      </c>
      <c r="E1424" s="4" t="s">
        <v>6</v>
      </c>
      <c r="F1424" s="4" t="s">
        <v>29</v>
      </c>
      <c r="G1424" s="4" t="s">
        <v>29</v>
      </c>
      <c r="H1424" s="4" t="s">
        <v>29</v>
      </c>
    </row>
    <row r="1425" spans="1:9">
      <c r="A1425" t="n">
        <v>12893</v>
      </c>
      <c r="B1425" s="61" t="n">
        <v>48</v>
      </c>
      <c r="C1425" s="7" t="n">
        <v>1660</v>
      </c>
      <c r="D1425" s="7" t="n">
        <v>0</v>
      </c>
      <c r="E1425" s="7" t="s">
        <v>177</v>
      </c>
      <c r="F1425" s="7" t="n">
        <v>-1</v>
      </c>
      <c r="G1425" s="7" t="n">
        <v>1</v>
      </c>
      <c r="H1425" s="7" t="n">
        <v>0</v>
      </c>
    </row>
    <row r="1426" spans="1:9">
      <c r="A1426" t="s">
        <v>4</v>
      </c>
      <c r="B1426" s="4" t="s">
        <v>5</v>
      </c>
      <c r="C1426" s="4" t="s">
        <v>13</v>
      </c>
      <c r="D1426" s="4" t="s">
        <v>10</v>
      </c>
      <c r="E1426" s="4" t="s">
        <v>10</v>
      </c>
      <c r="F1426" s="4" t="s">
        <v>9</v>
      </c>
    </row>
    <row r="1427" spans="1:9">
      <c r="A1427" t="n">
        <v>12920</v>
      </c>
      <c r="B1427" s="54" t="n">
        <v>84</v>
      </c>
      <c r="C1427" s="7" t="n">
        <v>0</v>
      </c>
      <c r="D1427" s="7" t="n">
        <v>0</v>
      </c>
      <c r="E1427" s="7" t="n">
        <v>0</v>
      </c>
      <c r="F1427" s="7" t="n">
        <v>1056964608</v>
      </c>
    </row>
    <row r="1428" spans="1:9">
      <c r="A1428" t="s">
        <v>4</v>
      </c>
      <c r="B1428" s="4" t="s">
        <v>5</v>
      </c>
      <c r="C1428" s="4" t="s">
        <v>13</v>
      </c>
      <c r="D1428" s="4" t="s">
        <v>10</v>
      </c>
      <c r="E1428" s="4" t="s">
        <v>6</v>
      </c>
      <c r="F1428" s="4" t="s">
        <v>6</v>
      </c>
      <c r="G1428" s="4" t="s">
        <v>6</v>
      </c>
      <c r="H1428" s="4" t="s">
        <v>6</v>
      </c>
    </row>
    <row r="1429" spans="1:9">
      <c r="A1429" t="n">
        <v>12930</v>
      </c>
      <c r="B1429" s="56" t="n">
        <v>51</v>
      </c>
      <c r="C1429" s="7" t="n">
        <v>3</v>
      </c>
      <c r="D1429" s="7" t="n">
        <v>0</v>
      </c>
      <c r="E1429" s="7" t="s">
        <v>187</v>
      </c>
      <c r="F1429" s="7" t="s">
        <v>187</v>
      </c>
      <c r="G1429" s="7" t="s">
        <v>105</v>
      </c>
      <c r="H1429" s="7" t="s">
        <v>106</v>
      </c>
    </row>
    <row r="1430" spans="1:9">
      <c r="A1430" t="s">
        <v>4</v>
      </c>
      <c r="B1430" s="4" t="s">
        <v>5</v>
      </c>
      <c r="C1430" s="4" t="s">
        <v>13</v>
      </c>
      <c r="D1430" s="4" t="s">
        <v>10</v>
      </c>
      <c r="E1430" s="4" t="s">
        <v>29</v>
      </c>
    </row>
    <row r="1431" spans="1:9">
      <c r="A1431" t="n">
        <v>12943</v>
      </c>
      <c r="B1431" s="34" t="n">
        <v>58</v>
      </c>
      <c r="C1431" s="7" t="n">
        <v>100</v>
      </c>
      <c r="D1431" s="7" t="n">
        <v>1000</v>
      </c>
      <c r="E1431" s="7" t="n">
        <v>1</v>
      </c>
    </row>
    <row r="1432" spans="1:9">
      <c r="A1432" t="s">
        <v>4</v>
      </c>
      <c r="B1432" s="4" t="s">
        <v>5</v>
      </c>
      <c r="C1432" s="4" t="s">
        <v>13</v>
      </c>
      <c r="D1432" s="4" t="s">
        <v>10</v>
      </c>
    </row>
    <row r="1433" spans="1:9">
      <c r="A1433" t="n">
        <v>12951</v>
      </c>
      <c r="B1433" s="34" t="n">
        <v>58</v>
      </c>
      <c r="C1433" s="7" t="n">
        <v>255</v>
      </c>
      <c r="D1433" s="7" t="n">
        <v>0</v>
      </c>
    </row>
    <row r="1434" spans="1:9">
      <c r="A1434" t="s">
        <v>4</v>
      </c>
      <c r="B1434" s="4" t="s">
        <v>5</v>
      </c>
      <c r="C1434" s="4" t="s">
        <v>13</v>
      </c>
      <c r="D1434" s="4" t="s">
        <v>10</v>
      </c>
      <c r="E1434" s="4" t="s">
        <v>29</v>
      </c>
      <c r="F1434" s="4" t="s">
        <v>10</v>
      </c>
      <c r="G1434" s="4" t="s">
        <v>9</v>
      </c>
      <c r="H1434" s="4" t="s">
        <v>9</v>
      </c>
      <c r="I1434" s="4" t="s">
        <v>10</v>
      </c>
      <c r="J1434" s="4" t="s">
        <v>10</v>
      </c>
      <c r="K1434" s="4" t="s">
        <v>9</v>
      </c>
      <c r="L1434" s="4" t="s">
        <v>9</v>
      </c>
      <c r="M1434" s="4" t="s">
        <v>9</v>
      </c>
      <c r="N1434" s="4" t="s">
        <v>9</v>
      </c>
      <c r="O1434" s="4" t="s">
        <v>6</v>
      </c>
    </row>
    <row r="1435" spans="1:9">
      <c r="A1435" t="n">
        <v>12955</v>
      </c>
      <c r="B1435" s="16" t="n">
        <v>50</v>
      </c>
      <c r="C1435" s="7" t="n">
        <v>0</v>
      </c>
      <c r="D1435" s="7" t="n">
        <v>2134</v>
      </c>
      <c r="E1435" s="7" t="n">
        <v>1</v>
      </c>
      <c r="F1435" s="7" t="n">
        <v>0</v>
      </c>
      <c r="G1435" s="7" t="n">
        <v>0</v>
      </c>
      <c r="H1435" s="7" t="n">
        <v>-1061158912</v>
      </c>
      <c r="I1435" s="7" t="n">
        <v>0</v>
      </c>
      <c r="J1435" s="7" t="n">
        <v>65533</v>
      </c>
      <c r="K1435" s="7" t="n">
        <v>0</v>
      </c>
      <c r="L1435" s="7" t="n">
        <v>0</v>
      </c>
      <c r="M1435" s="7" t="n">
        <v>0</v>
      </c>
      <c r="N1435" s="7" t="n">
        <v>0</v>
      </c>
      <c r="O1435" s="7" t="s">
        <v>12</v>
      </c>
    </row>
    <row r="1436" spans="1:9">
      <c r="A1436" t="s">
        <v>4</v>
      </c>
      <c r="B1436" s="4" t="s">
        <v>5</v>
      </c>
      <c r="C1436" s="4" t="s">
        <v>13</v>
      </c>
      <c r="D1436" s="4" t="s">
        <v>10</v>
      </c>
    </row>
    <row r="1437" spans="1:9">
      <c r="A1437" t="n">
        <v>12994</v>
      </c>
      <c r="B1437" s="53" t="n">
        <v>45</v>
      </c>
      <c r="C1437" s="7" t="n">
        <v>7</v>
      </c>
      <c r="D1437" s="7" t="n">
        <v>255</v>
      </c>
    </row>
    <row r="1438" spans="1:9">
      <c r="A1438" t="s">
        <v>4</v>
      </c>
      <c r="B1438" s="4" t="s">
        <v>5</v>
      </c>
      <c r="C1438" s="4" t="s">
        <v>13</v>
      </c>
      <c r="D1438" s="4" t="s">
        <v>10</v>
      </c>
      <c r="E1438" s="4" t="s">
        <v>29</v>
      </c>
    </row>
    <row r="1439" spans="1:9">
      <c r="A1439" t="n">
        <v>12998</v>
      </c>
      <c r="B1439" s="34" t="n">
        <v>58</v>
      </c>
      <c r="C1439" s="7" t="n">
        <v>101</v>
      </c>
      <c r="D1439" s="7" t="n">
        <v>500</v>
      </c>
      <c r="E1439" s="7" t="n">
        <v>1</v>
      </c>
    </row>
    <row r="1440" spans="1:9">
      <c r="A1440" t="s">
        <v>4</v>
      </c>
      <c r="B1440" s="4" t="s">
        <v>5</v>
      </c>
      <c r="C1440" s="4" t="s">
        <v>13</v>
      </c>
      <c r="D1440" s="4" t="s">
        <v>10</v>
      </c>
    </row>
    <row r="1441" spans="1:15">
      <c r="A1441" t="n">
        <v>13006</v>
      </c>
      <c r="B1441" s="34" t="n">
        <v>58</v>
      </c>
      <c r="C1441" s="7" t="n">
        <v>254</v>
      </c>
      <c r="D1441" s="7" t="n">
        <v>0</v>
      </c>
    </row>
    <row r="1442" spans="1:15">
      <c r="A1442" t="s">
        <v>4</v>
      </c>
      <c r="B1442" s="4" t="s">
        <v>5</v>
      </c>
      <c r="C1442" s="4" t="s">
        <v>13</v>
      </c>
      <c r="D1442" s="4" t="s">
        <v>10</v>
      </c>
      <c r="E1442" s="4" t="s">
        <v>10</v>
      </c>
      <c r="F1442" s="4" t="s">
        <v>9</v>
      </c>
    </row>
    <row r="1443" spans="1:15">
      <c r="A1443" t="n">
        <v>13010</v>
      </c>
      <c r="B1443" s="54" t="n">
        <v>84</v>
      </c>
      <c r="C1443" s="7" t="n">
        <v>1</v>
      </c>
      <c r="D1443" s="7" t="n">
        <v>0</v>
      </c>
      <c r="E1443" s="7" t="n">
        <v>0</v>
      </c>
      <c r="F1443" s="7" t="n">
        <v>0</v>
      </c>
    </row>
    <row r="1444" spans="1:15">
      <c r="A1444" t="s">
        <v>4</v>
      </c>
      <c r="B1444" s="4" t="s">
        <v>5</v>
      </c>
      <c r="C1444" s="4" t="s">
        <v>13</v>
      </c>
      <c r="D1444" s="4" t="s">
        <v>13</v>
      </c>
      <c r="E1444" s="4" t="s">
        <v>29</v>
      </c>
      <c r="F1444" s="4" t="s">
        <v>29</v>
      </c>
      <c r="G1444" s="4" t="s">
        <v>29</v>
      </c>
      <c r="H1444" s="4" t="s">
        <v>10</v>
      </c>
    </row>
    <row r="1445" spans="1:15">
      <c r="A1445" t="n">
        <v>13020</v>
      </c>
      <c r="B1445" s="53" t="n">
        <v>45</v>
      </c>
      <c r="C1445" s="7" t="n">
        <v>2</v>
      </c>
      <c r="D1445" s="7" t="n">
        <v>3</v>
      </c>
      <c r="E1445" s="7" t="n">
        <v>21.6000003814697</v>
      </c>
      <c r="F1445" s="7" t="n">
        <v>-3.85999989509583</v>
      </c>
      <c r="G1445" s="7" t="n">
        <v>-57.439998626709</v>
      </c>
      <c r="H1445" s="7" t="n">
        <v>0</v>
      </c>
    </row>
    <row r="1446" spans="1:15">
      <c r="A1446" t="s">
        <v>4</v>
      </c>
      <c r="B1446" s="4" t="s">
        <v>5</v>
      </c>
      <c r="C1446" s="4" t="s">
        <v>13</v>
      </c>
      <c r="D1446" s="4" t="s">
        <v>13</v>
      </c>
      <c r="E1446" s="4" t="s">
        <v>29</v>
      </c>
      <c r="F1446" s="4" t="s">
        <v>29</v>
      </c>
      <c r="G1446" s="4" t="s">
        <v>29</v>
      </c>
      <c r="H1446" s="4" t="s">
        <v>10</v>
      </c>
      <c r="I1446" s="4" t="s">
        <v>13</v>
      </c>
    </row>
    <row r="1447" spans="1:15">
      <c r="A1447" t="n">
        <v>13037</v>
      </c>
      <c r="B1447" s="53" t="n">
        <v>45</v>
      </c>
      <c r="C1447" s="7" t="n">
        <v>4</v>
      </c>
      <c r="D1447" s="7" t="n">
        <v>3</v>
      </c>
      <c r="E1447" s="7" t="n">
        <v>27.9500007629395</v>
      </c>
      <c r="F1447" s="7" t="n">
        <v>282.010009765625</v>
      </c>
      <c r="G1447" s="7" t="n">
        <v>0</v>
      </c>
      <c r="H1447" s="7" t="n">
        <v>0</v>
      </c>
      <c r="I1447" s="7" t="n">
        <v>0</v>
      </c>
    </row>
    <row r="1448" spans="1:15">
      <c r="A1448" t="s">
        <v>4</v>
      </c>
      <c r="B1448" s="4" t="s">
        <v>5</v>
      </c>
      <c r="C1448" s="4" t="s">
        <v>13</v>
      </c>
      <c r="D1448" s="4" t="s">
        <v>13</v>
      </c>
      <c r="E1448" s="4" t="s">
        <v>29</v>
      </c>
      <c r="F1448" s="4" t="s">
        <v>10</v>
      </c>
    </row>
    <row r="1449" spans="1:15">
      <c r="A1449" t="n">
        <v>13055</v>
      </c>
      <c r="B1449" s="53" t="n">
        <v>45</v>
      </c>
      <c r="C1449" s="7" t="n">
        <v>5</v>
      </c>
      <c r="D1449" s="7" t="n">
        <v>3</v>
      </c>
      <c r="E1449" s="7" t="n">
        <v>2</v>
      </c>
      <c r="F1449" s="7" t="n">
        <v>0</v>
      </c>
    </row>
    <row r="1450" spans="1:15">
      <c r="A1450" t="s">
        <v>4</v>
      </c>
      <c r="B1450" s="4" t="s">
        <v>5</v>
      </c>
      <c r="C1450" s="4" t="s">
        <v>13</v>
      </c>
      <c r="D1450" s="4" t="s">
        <v>13</v>
      </c>
      <c r="E1450" s="4" t="s">
        <v>29</v>
      </c>
      <c r="F1450" s="4" t="s">
        <v>10</v>
      </c>
    </row>
    <row r="1451" spans="1:15">
      <c r="A1451" t="n">
        <v>13064</v>
      </c>
      <c r="B1451" s="53" t="n">
        <v>45</v>
      </c>
      <c r="C1451" s="7" t="n">
        <v>11</v>
      </c>
      <c r="D1451" s="7" t="n">
        <v>3</v>
      </c>
      <c r="E1451" s="7" t="n">
        <v>40</v>
      </c>
      <c r="F1451" s="7" t="n">
        <v>0</v>
      </c>
    </row>
    <row r="1452" spans="1:15">
      <c r="A1452" t="s">
        <v>4</v>
      </c>
      <c r="B1452" s="4" t="s">
        <v>5</v>
      </c>
      <c r="C1452" s="4" t="s">
        <v>13</v>
      </c>
      <c r="D1452" s="4" t="s">
        <v>13</v>
      </c>
      <c r="E1452" s="4" t="s">
        <v>29</v>
      </c>
      <c r="F1452" s="4" t="s">
        <v>29</v>
      </c>
      <c r="G1452" s="4" t="s">
        <v>29</v>
      </c>
      <c r="H1452" s="4" t="s">
        <v>10</v>
      </c>
    </row>
    <row r="1453" spans="1:15">
      <c r="A1453" t="n">
        <v>13073</v>
      </c>
      <c r="B1453" s="53" t="n">
        <v>45</v>
      </c>
      <c r="C1453" s="7" t="n">
        <v>2</v>
      </c>
      <c r="D1453" s="7" t="n">
        <v>3</v>
      </c>
      <c r="E1453" s="7" t="n">
        <v>22.4500007629395</v>
      </c>
      <c r="F1453" s="7" t="n">
        <v>-6.40999984741211</v>
      </c>
      <c r="G1453" s="7" t="n">
        <v>-58.2599983215332</v>
      </c>
      <c r="H1453" s="7" t="n">
        <v>4000</v>
      </c>
    </row>
    <row r="1454" spans="1:15">
      <c r="A1454" t="s">
        <v>4</v>
      </c>
      <c r="B1454" s="4" t="s">
        <v>5</v>
      </c>
      <c r="C1454" s="4" t="s">
        <v>13</v>
      </c>
      <c r="D1454" s="4" t="s">
        <v>13</v>
      </c>
      <c r="E1454" s="4" t="s">
        <v>29</v>
      </c>
      <c r="F1454" s="4" t="s">
        <v>29</v>
      </c>
      <c r="G1454" s="4" t="s">
        <v>29</v>
      </c>
      <c r="H1454" s="4" t="s">
        <v>10</v>
      </c>
      <c r="I1454" s="4" t="s">
        <v>13</v>
      </c>
    </row>
    <row r="1455" spans="1:15">
      <c r="A1455" t="n">
        <v>13090</v>
      </c>
      <c r="B1455" s="53" t="n">
        <v>45</v>
      </c>
      <c r="C1455" s="7" t="n">
        <v>4</v>
      </c>
      <c r="D1455" s="7" t="n">
        <v>3</v>
      </c>
      <c r="E1455" s="7" t="n">
        <v>0.629999995231628</v>
      </c>
      <c r="F1455" s="7" t="n">
        <v>273.600006103516</v>
      </c>
      <c r="G1455" s="7" t="n">
        <v>0</v>
      </c>
      <c r="H1455" s="7" t="n">
        <v>4000</v>
      </c>
      <c r="I1455" s="7" t="n">
        <v>1</v>
      </c>
    </row>
    <row r="1456" spans="1:15">
      <c r="A1456" t="s">
        <v>4</v>
      </c>
      <c r="B1456" s="4" t="s">
        <v>5</v>
      </c>
      <c r="C1456" s="4" t="s">
        <v>13</v>
      </c>
    </row>
    <row r="1457" spans="1:9">
      <c r="A1457" t="n">
        <v>13108</v>
      </c>
      <c r="B1457" s="62" t="n">
        <v>116</v>
      </c>
      <c r="C1457" s="7" t="n">
        <v>0</v>
      </c>
    </row>
    <row r="1458" spans="1:9">
      <c r="A1458" t="s">
        <v>4</v>
      </c>
      <c r="B1458" s="4" t="s">
        <v>5</v>
      </c>
      <c r="C1458" s="4" t="s">
        <v>13</v>
      </c>
      <c r="D1458" s="4" t="s">
        <v>10</v>
      </c>
    </row>
    <row r="1459" spans="1:9">
      <c r="A1459" t="n">
        <v>13110</v>
      </c>
      <c r="B1459" s="62" t="n">
        <v>116</v>
      </c>
      <c r="C1459" s="7" t="n">
        <v>2</v>
      </c>
      <c r="D1459" s="7" t="n">
        <v>1</v>
      </c>
    </row>
    <row r="1460" spans="1:9">
      <c r="A1460" t="s">
        <v>4</v>
      </c>
      <c r="B1460" s="4" t="s">
        <v>5</v>
      </c>
      <c r="C1460" s="4" t="s">
        <v>13</v>
      </c>
      <c r="D1460" s="4" t="s">
        <v>9</v>
      </c>
    </row>
    <row r="1461" spans="1:9">
      <c r="A1461" t="n">
        <v>13114</v>
      </c>
      <c r="B1461" s="62" t="n">
        <v>116</v>
      </c>
      <c r="C1461" s="7" t="n">
        <v>5</v>
      </c>
      <c r="D1461" s="7" t="n">
        <v>1120403456</v>
      </c>
    </row>
    <row r="1462" spans="1:9">
      <c r="A1462" t="s">
        <v>4</v>
      </c>
      <c r="B1462" s="4" t="s">
        <v>5</v>
      </c>
      <c r="C1462" s="4" t="s">
        <v>13</v>
      </c>
      <c r="D1462" s="4" t="s">
        <v>10</v>
      </c>
    </row>
    <row r="1463" spans="1:9">
      <c r="A1463" t="n">
        <v>13120</v>
      </c>
      <c r="B1463" s="62" t="n">
        <v>116</v>
      </c>
      <c r="C1463" s="7" t="n">
        <v>6</v>
      </c>
      <c r="D1463" s="7" t="n">
        <v>1</v>
      </c>
    </row>
    <row r="1464" spans="1:9">
      <c r="A1464" t="s">
        <v>4</v>
      </c>
      <c r="B1464" s="4" t="s">
        <v>5</v>
      </c>
      <c r="C1464" s="4" t="s">
        <v>13</v>
      </c>
      <c r="D1464" s="4" t="s">
        <v>10</v>
      </c>
    </row>
    <row r="1465" spans="1:9">
      <c r="A1465" t="n">
        <v>13124</v>
      </c>
      <c r="B1465" s="34" t="n">
        <v>58</v>
      </c>
      <c r="C1465" s="7" t="n">
        <v>255</v>
      </c>
      <c r="D1465" s="7" t="n">
        <v>0</v>
      </c>
    </row>
    <row r="1466" spans="1:9">
      <c r="A1466" t="s">
        <v>4</v>
      </c>
      <c r="B1466" s="4" t="s">
        <v>5</v>
      </c>
      <c r="C1466" s="4" t="s">
        <v>13</v>
      </c>
      <c r="D1466" s="4" t="s">
        <v>10</v>
      </c>
    </row>
    <row r="1467" spans="1:9">
      <c r="A1467" t="n">
        <v>13128</v>
      </c>
      <c r="B1467" s="53" t="n">
        <v>45</v>
      </c>
      <c r="C1467" s="7" t="n">
        <v>7</v>
      </c>
      <c r="D1467" s="7" t="n">
        <v>255</v>
      </c>
    </row>
    <row r="1468" spans="1:9">
      <c r="A1468" t="s">
        <v>4</v>
      </c>
      <c r="B1468" s="4" t="s">
        <v>5</v>
      </c>
      <c r="C1468" s="4" t="s">
        <v>13</v>
      </c>
      <c r="D1468" s="4" t="s">
        <v>29</v>
      </c>
      <c r="E1468" s="4" t="s">
        <v>10</v>
      </c>
      <c r="F1468" s="4" t="s">
        <v>13</v>
      </c>
    </row>
    <row r="1469" spans="1:9">
      <c r="A1469" t="n">
        <v>13132</v>
      </c>
      <c r="B1469" s="13" t="n">
        <v>49</v>
      </c>
      <c r="C1469" s="7" t="n">
        <v>3</v>
      </c>
      <c r="D1469" s="7" t="n">
        <v>0.699999988079071</v>
      </c>
      <c r="E1469" s="7" t="n">
        <v>500</v>
      </c>
      <c r="F1469" s="7" t="n">
        <v>0</v>
      </c>
    </row>
    <row r="1470" spans="1:9">
      <c r="A1470" t="s">
        <v>4</v>
      </c>
      <c r="B1470" s="4" t="s">
        <v>5</v>
      </c>
      <c r="C1470" s="4" t="s">
        <v>13</v>
      </c>
      <c r="D1470" s="4" t="s">
        <v>10</v>
      </c>
      <c r="E1470" s="4" t="s">
        <v>6</v>
      </c>
    </row>
    <row r="1471" spans="1:9">
      <c r="A1471" t="n">
        <v>13141</v>
      </c>
      <c r="B1471" s="56" t="n">
        <v>51</v>
      </c>
      <c r="C1471" s="7" t="n">
        <v>4</v>
      </c>
      <c r="D1471" s="7" t="n">
        <v>0</v>
      </c>
      <c r="E1471" s="7" t="s">
        <v>188</v>
      </c>
    </row>
    <row r="1472" spans="1:9">
      <c r="A1472" t="s">
        <v>4</v>
      </c>
      <c r="B1472" s="4" t="s">
        <v>5</v>
      </c>
      <c r="C1472" s="4" t="s">
        <v>10</v>
      </c>
    </row>
    <row r="1473" spans="1:6">
      <c r="A1473" t="n">
        <v>13154</v>
      </c>
      <c r="B1473" s="38" t="n">
        <v>16</v>
      </c>
      <c r="C1473" s="7" t="n">
        <v>0</v>
      </c>
    </row>
    <row r="1474" spans="1:6">
      <c r="A1474" t="s">
        <v>4</v>
      </c>
      <c r="B1474" s="4" t="s">
        <v>5</v>
      </c>
      <c r="C1474" s="4" t="s">
        <v>10</v>
      </c>
      <c r="D1474" s="4" t="s">
        <v>13</v>
      </c>
      <c r="E1474" s="4" t="s">
        <v>9</v>
      </c>
      <c r="F1474" s="4" t="s">
        <v>52</v>
      </c>
      <c r="G1474" s="4" t="s">
        <v>13</v>
      </c>
      <c r="H1474" s="4" t="s">
        <v>13</v>
      </c>
    </row>
    <row r="1475" spans="1:6">
      <c r="A1475" t="n">
        <v>13157</v>
      </c>
      <c r="B1475" s="57" t="n">
        <v>26</v>
      </c>
      <c r="C1475" s="7" t="n">
        <v>0</v>
      </c>
      <c r="D1475" s="7" t="n">
        <v>17</v>
      </c>
      <c r="E1475" s="7" t="n">
        <v>52383</v>
      </c>
      <c r="F1475" s="7" t="s">
        <v>189</v>
      </c>
      <c r="G1475" s="7" t="n">
        <v>2</v>
      </c>
      <c r="H1475" s="7" t="n">
        <v>0</v>
      </c>
    </row>
    <row r="1476" spans="1:6">
      <c r="A1476" t="s">
        <v>4</v>
      </c>
      <c r="B1476" s="4" t="s">
        <v>5</v>
      </c>
    </row>
    <row r="1477" spans="1:6">
      <c r="A1477" t="n">
        <v>13214</v>
      </c>
      <c r="B1477" s="30" t="n">
        <v>28</v>
      </c>
    </row>
    <row r="1478" spans="1:6">
      <c r="A1478" t="s">
        <v>4</v>
      </c>
      <c r="B1478" s="4" t="s">
        <v>5</v>
      </c>
      <c r="C1478" s="4" t="s">
        <v>10</v>
      </c>
      <c r="D1478" s="4" t="s">
        <v>13</v>
      </c>
    </row>
    <row r="1479" spans="1:6">
      <c r="A1479" t="n">
        <v>13215</v>
      </c>
      <c r="B1479" s="58" t="n">
        <v>89</v>
      </c>
      <c r="C1479" s="7" t="n">
        <v>65533</v>
      </c>
      <c r="D1479" s="7" t="n">
        <v>1</v>
      </c>
    </row>
    <row r="1480" spans="1:6">
      <c r="A1480" t="s">
        <v>4</v>
      </c>
      <c r="B1480" s="4" t="s">
        <v>5</v>
      </c>
      <c r="C1480" s="4" t="s">
        <v>10</v>
      </c>
      <c r="D1480" s="4" t="s">
        <v>13</v>
      </c>
      <c r="E1480" s="4" t="s">
        <v>6</v>
      </c>
      <c r="F1480" s="4" t="s">
        <v>29</v>
      </c>
      <c r="G1480" s="4" t="s">
        <v>29</v>
      </c>
      <c r="H1480" s="4" t="s">
        <v>29</v>
      </c>
    </row>
    <row r="1481" spans="1:6">
      <c r="A1481" t="n">
        <v>13219</v>
      </c>
      <c r="B1481" s="61" t="n">
        <v>48</v>
      </c>
      <c r="C1481" s="7" t="n">
        <v>0</v>
      </c>
      <c r="D1481" s="7" t="n">
        <v>0</v>
      </c>
      <c r="E1481" s="7" t="s">
        <v>180</v>
      </c>
      <c r="F1481" s="7" t="n">
        <v>-1</v>
      </c>
      <c r="G1481" s="7" t="n">
        <v>1</v>
      </c>
      <c r="H1481" s="7" t="n">
        <v>0</v>
      </c>
    </row>
    <row r="1482" spans="1:6">
      <c r="A1482" t="s">
        <v>4</v>
      </c>
      <c r="B1482" s="4" t="s">
        <v>5</v>
      </c>
      <c r="C1482" s="4" t="s">
        <v>10</v>
      </c>
    </row>
    <row r="1483" spans="1:6">
      <c r="A1483" t="n">
        <v>13245</v>
      </c>
      <c r="B1483" s="38" t="n">
        <v>16</v>
      </c>
      <c r="C1483" s="7" t="n">
        <v>500</v>
      </c>
    </row>
    <row r="1484" spans="1:6">
      <c r="A1484" t="s">
        <v>4</v>
      </c>
      <c r="B1484" s="4" t="s">
        <v>5</v>
      </c>
      <c r="C1484" s="4" t="s">
        <v>13</v>
      </c>
      <c r="D1484" s="4" t="s">
        <v>13</v>
      </c>
      <c r="E1484" s="4" t="s">
        <v>13</v>
      </c>
      <c r="F1484" s="4" t="s">
        <v>13</v>
      </c>
    </row>
    <row r="1485" spans="1:6">
      <c r="A1485" t="n">
        <v>13248</v>
      </c>
      <c r="B1485" s="8" t="n">
        <v>14</v>
      </c>
      <c r="C1485" s="7" t="n">
        <v>0</v>
      </c>
      <c r="D1485" s="7" t="n">
        <v>1</v>
      </c>
      <c r="E1485" s="7" t="n">
        <v>0</v>
      </c>
      <c r="F1485" s="7" t="n">
        <v>0</v>
      </c>
    </row>
    <row r="1486" spans="1:6">
      <c r="A1486" t="s">
        <v>4</v>
      </c>
      <c r="B1486" s="4" t="s">
        <v>5</v>
      </c>
      <c r="C1486" s="4" t="s">
        <v>13</v>
      </c>
      <c r="D1486" s="4" t="s">
        <v>10</v>
      </c>
      <c r="E1486" s="4" t="s">
        <v>6</v>
      </c>
    </row>
    <row r="1487" spans="1:6">
      <c r="A1487" t="n">
        <v>13253</v>
      </c>
      <c r="B1487" s="56" t="n">
        <v>51</v>
      </c>
      <c r="C1487" s="7" t="n">
        <v>4</v>
      </c>
      <c r="D1487" s="7" t="n">
        <v>0</v>
      </c>
      <c r="E1487" s="7" t="s">
        <v>190</v>
      </c>
    </row>
    <row r="1488" spans="1:6">
      <c r="A1488" t="s">
        <v>4</v>
      </c>
      <c r="B1488" s="4" t="s">
        <v>5</v>
      </c>
      <c r="C1488" s="4" t="s">
        <v>10</v>
      </c>
    </row>
    <row r="1489" spans="1:8">
      <c r="A1489" t="n">
        <v>13267</v>
      </c>
      <c r="B1489" s="38" t="n">
        <v>16</v>
      </c>
      <c r="C1489" s="7" t="n">
        <v>0</v>
      </c>
    </row>
    <row r="1490" spans="1:8">
      <c r="A1490" t="s">
        <v>4</v>
      </c>
      <c r="B1490" s="4" t="s">
        <v>5</v>
      </c>
      <c r="C1490" s="4" t="s">
        <v>10</v>
      </c>
      <c r="D1490" s="4" t="s">
        <v>13</v>
      </c>
      <c r="E1490" s="4" t="s">
        <v>9</v>
      </c>
      <c r="F1490" s="4" t="s">
        <v>52</v>
      </c>
      <c r="G1490" s="4" t="s">
        <v>13</v>
      </c>
      <c r="H1490" s="4" t="s">
        <v>13</v>
      </c>
      <c r="I1490" s="4" t="s">
        <v>13</v>
      </c>
      <c r="J1490" s="4" t="s">
        <v>9</v>
      </c>
      <c r="K1490" s="4" t="s">
        <v>52</v>
      </c>
      <c r="L1490" s="4" t="s">
        <v>13</v>
      </c>
      <c r="M1490" s="4" t="s">
        <v>13</v>
      </c>
    </row>
    <row r="1491" spans="1:8">
      <c r="A1491" t="n">
        <v>13270</v>
      </c>
      <c r="B1491" s="57" t="n">
        <v>26</v>
      </c>
      <c r="C1491" s="7" t="n">
        <v>0</v>
      </c>
      <c r="D1491" s="7" t="n">
        <v>17</v>
      </c>
      <c r="E1491" s="7" t="n">
        <v>52384</v>
      </c>
      <c r="F1491" s="7" t="s">
        <v>191</v>
      </c>
      <c r="G1491" s="7" t="n">
        <v>2</v>
      </c>
      <c r="H1491" s="7" t="n">
        <v>3</v>
      </c>
      <c r="I1491" s="7" t="n">
        <v>17</v>
      </c>
      <c r="J1491" s="7" t="n">
        <v>52385</v>
      </c>
      <c r="K1491" s="7" t="s">
        <v>192</v>
      </c>
      <c r="L1491" s="7" t="n">
        <v>2</v>
      </c>
      <c r="M1491" s="7" t="n">
        <v>0</v>
      </c>
    </row>
    <row r="1492" spans="1:8">
      <c r="A1492" t="s">
        <v>4</v>
      </c>
      <c r="B1492" s="4" t="s">
        <v>5</v>
      </c>
    </row>
    <row r="1493" spans="1:8">
      <c r="A1493" t="n">
        <v>13353</v>
      </c>
      <c r="B1493" s="30" t="n">
        <v>28</v>
      </c>
    </row>
    <row r="1494" spans="1:8">
      <c r="A1494" t="s">
        <v>4</v>
      </c>
      <c r="B1494" s="4" t="s">
        <v>5</v>
      </c>
      <c r="C1494" s="4" t="s">
        <v>10</v>
      </c>
      <c r="D1494" s="4" t="s">
        <v>13</v>
      </c>
    </row>
    <row r="1495" spans="1:8">
      <c r="A1495" t="n">
        <v>13354</v>
      </c>
      <c r="B1495" s="58" t="n">
        <v>89</v>
      </c>
      <c r="C1495" s="7" t="n">
        <v>65533</v>
      </c>
      <c r="D1495" s="7" t="n">
        <v>1</v>
      </c>
    </row>
    <row r="1496" spans="1:8">
      <c r="A1496" t="s">
        <v>4</v>
      </c>
      <c r="B1496" s="4" t="s">
        <v>5</v>
      </c>
      <c r="C1496" s="4" t="s">
        <v>9</v>
      </c>
    </row>
    <row r="1497" spans="1:8">
      <c r="A1497" t="n">
        <v>13358</v>
      </c>
      <c r="B1497" s="41" t="n">
        <v>15</v>
      </c>
      <c r="C1497" s="7" t="n">
        <v>256</v>
      </c>
    </row>
    <row r="1498" spans="1:8">
      <c r="A1498" t="s">
        <v>4</v>
      </c>
      <c r="B1498" s="4" t="s">
        <v>5</v>
      </c>
      <c r="C1498" s="4" t="s">
        <v>13</v>
      </c>
      <c r="D1498" s="4" t="s">
        <v>10</v>
      </c>
      <c r="E1498" s="4" t="s">
        <v>6</v>
      </c>
    </row>
    <row r="1499" spans="1:8">
      <c r="A1499" t="n">
        <v>13363</v>
      </c>
      <c r="B1499" s="56" t="n">
        <v>51</v>
      </c>
      <c r="C1499" s="7" t="n">
        <v>4</v>
      </c>
      <c r="D1499" s="7" t="n">
        <v>7032</v>
      </c>
      <c r="E1499" s="7" t="s">
        <v>193</v>
      </c>
    </row>
    <row r="1500" spans="1:8">
      <c r="A1500" t="s">
        <v>4</v>
      </c>
      <c r="B1500" s="4" t="s">
        <v>5</v>
      </c>
      <c r="C1500" s="4" t="s">
        <v>10</v>
      </c>
    </row>
    <row r="1501" spans="1:8">
      <c r="A1501" t="n">
        <v>13376</v>
      </c>
      <c r="B1501" s="38" t="n">
        <v>16</v>
      </c>
      <c r="C1501" s="7" t="n">
        <v>0</v>
      </c>
    </row>
    <row r="1502" spans="1:8">
      <c r="A1502" t="s">
        <v>4</v>
      </c>
      <c r="B1502" s="4" t="s">
        <v>5</v>
      </c>
      <c r="C1502" s="4" t="s">
        <v>10</v>
      </c>
      <c r="D1502" s="4" t="s">
        <v>13</v>
      </c>
      <c r="E1502" s="4" t="s">
        <v>9</v>
      </c>
      <c r="F1502" s="4" t="s">
        <v>52</v>
      </c>
      <c r="G1502" s="4" t="s">
        <v>13</v>
      </c>
      <c r="H1502" s="4" t="s">
        <v>13</v>
      </c>
    </row>
    <row r="1503" spans="1:8">
      <c r="A1503" t="n">
        <v>13379</v>
      </c>
      <c r="B1503" s="57" t="n">
        <v>26</v>
      </c>
      <c r="C1503" s="7" t="n">
        <v>7032</v>
      </c>
      <c r="D1503" s="7" t="n">
        <v>17</v>
      </c>
      <c r="E1503" s="7" t="n">
        <v>18363</v>
      </c>
      <c r="F1503" s="7" t="s">
        <v>194</v>
      </c>
      <c r="G1503" s="7" t="n">
        <v>2</v>
      </c>
      <c r="H1503" s="7" t="n">
        <v>0</v>
      </c>
    </row>
    <row r="1504" spans="1:8">
      <c r="A1504" t="s">
        <v>4</v>
      </c>
      <c r="B1504" s="4" t="s">
        <v>5</v>
      </c>
    </row>
    <row r="1505" spans="1:13">
      <c r="A1505" t="n">
        <v>13420</v>
      </c>
      <c r="B1505" s="30" t="n">
        <v>28</v>
      </c>
    </row>
    <row r="1506" spans="1:13">
      <c r="A1506" t="s">
        <v>4</v>
      </c>
      <c r="B1506" s="4" t="s">
        <v>5</v>
      </c>
      <c r="C1506" s="4" t="s">
        <v>13</v>
      </c>
      <c r="D1506" s="4" t="s">
        <v>10</v>
      </c>
      <c r="E1506" s="4" t="s">
        <v>29</v>
      </c>
    </row>
    <row r="1507" spans="1:13">
      <c r="A1507" t="n">
        <v>13421</v>
      </c>
      <c r="B1507" s="34" t="n">
        <v>58</v>
      </c>
      <c r="C1507" s="7" t="n">
        <v>101</v>
      </c>
      <c r="D1507" s="7" t="n">
        <v>300</v>
      </c>
      <c r="E1507" s="7" t="n">
        <v>1</v>
      </c>
    </row>
    <row r="1508" spans="1:13">
      <c r="A1508" t="s">
        <v>4</v>
      </c>
      <c r="B1508" s="4" t="s">
        <v>5</v>
      </c>
      <c r="C1508" s="4" t="s">
        <v>13</v>
      </c>
      <c r="D1508" s="4" t="s">
        <v>10</v>
      </c>
    </row>
    <row r="1509" spans="1:13">
      <c r="A1509" t="n">
        <v>13429</v>
      </c>
      <c r="B1509" s="34" t="n">
        <v>58</v>
      </c>
      <c r="C1509" s="7" t="n">
        <v>254</v>
      </c>
      <c r="D1509" s="7" t="n">
        <v>0</v>
      </c>
    </row>
    <row r="1510" spans="1:13">
      <c r="A1510" t="s">
        <v>4</v>
      </c>
      <c r="B1510" s="4" t="s">
        <v>5</v>
      </c>
      <c r="C1510" s="4" t="s">
        <v>10</v>
      </c>
      <c r="D1510" s="4" t="s">
        <v>13</v>
      </c>
      <c r="E1510" s="4" t="s">
        <v>6</v>
      </c>
      <c r="F1510" s="4" t="s">
        <v>29</v>
      </c>
      <c r="G1510" s="4" t="s">
        <v>29</v>
      </c>
      <c r="H1510" s="4" t="s">
        <v>29</v>
      </c>
    </row>
    <row r="1511" spans="1:13">
      <c r="A1511" t="n">
        <v>13433</v>
      </c>
      <c r="B1511" s="61" t="n">
        <v>48</v>
      </c>
      <c r="C1511" s="7" t="n">
        <v>0</v>
      </c>
      <c r="D1511" s="7" t="n">
        <v>0</v>
      </c>
      <c r="E1511" s="7" t="s">
        <v>181</v>
      </c>
      <c r="F1511" s="7" t="n">
        <v>0</v>
      </c>
      <c r="G1511" s="7" t="n">
        <v>1</v>
      </c>
      <c r="H1511" s="7" t="n">
        <v>0</v>
      </c>
    </row>
    <row r="1512" spans="1:13">
      <c r="A1512" t="s">
        <v>4</v>
      </c>
      <c r="B1512" s="4" t="s">
        <v>5</v>
      </c>
      <c r="C1512" s="4" t="s">
        <v>13</v>
      </c>
      <c r="D1512" s="4" t="s">
        <v>13</v>
      </c>
      <c r="E1512" s="4" t="s">
        <v>29</v>
      </c>
      <c r="F1512" s="4" t="s">
        <v>29</v>
      </c>
      <c r="G1512" s="4" t="s">
        <v>29</v>
      </c>
      <c r="H1512" s="4" t="s">
        <v>10</v>
      </c>
    </row>
    <row r="1513" spans="1:13">
      <c r="A1513" t="n">
        <v>13460</v>
      </c>
      <c r="B1513" s="53" t="n">
        <v>45</v>
      </c>
      <c r="C1513" s="7" t="n">
        <v>2</v>
      </c>
      <c r="D1513" s="7" t="n">
        <v>3</v>
      </c>
      <c r="E1513" s="7" t="n">
        <v>24.1100006103516</v>
      </c>
      <c r="F1513" s="7" t="n">
        <v>-3.82999992370605</v>
      </c>
      <c r="G1513" s="7" t="n">
        <v>-56.5299987792969</v>
      </c>
      <c r="H1513" s="7" t="n">
        <v>0</v>
      </c>
    </row>
    <row r="1514" spans="1:13">
      <c r="A1514" t="s">
        <v>4</v>
      </c>
      <c r="B1514" s="4" t="s">
        <v>5</v>
      </c>
      <c r="C1514" s="4" t="s">
        <v>13</v>
      </c>
      <c r="D1514" s="4" t="s">
        <v>13</v>
      </c>
      <c r="E1514" s="4" t="s">
        <v>29</v>
      </c>
      <c r="F1514" s="4" t="s">
        <v>29</v>
      </c>
      <c r="G1514" s="4" t="s">
        <v>29</v>
      </c>
      <c r="H1514" s="4" t="s">
        <v>10</v>
      </c>
      <c r="I1514" s="4" t="s">
        <v>13</v>
      </c>
    </row>
    <row r="1515" spans="1:13">
      <c r="A1515" t="n">
        <v>13477</v>
      </c>
      <c r="B1515" s="53" t="n">
        <v>45</v>
      </c>
      <c r="C1515" s="7" t="n">
        <v>4</v>
      </c>
      <c r="D1515" s="7" t="n">
        <v>3</v>
      </c>
      <c r="E1515" s="7" t="n">
        <v>330.619995117188</v>
      </c>
      <c r="F1515" s="7" t="n">
        <v>152.720001220703</v>
      </c>
      <c r="G1515" s="7" t="n">
        <v>3</v>
      </c>
      <c r="H1515" s="7" t="n">
        <v>0</v>
      </c>
      <c r="I1515" s="7" t="n">
        <v>0</v>
      </c>
    </row>
    <row r="1516" spans="1:13">
      <c r="A1516" t="s">
        <v>4</v>
      </c>
      <c r="B1516" s="4" t="s">
        <v>5</v>
      </c>
      <c r="C1516" s="4" t="s">
        <v>13</v>
      </c>
      <c r="D1516" s="4" t="s">
        <v>13</v>
      </c>
      <c r="E1516" s="4" t="s">
        <v>29</v>
      </c>
      <c r="F1516" s="4" t="s">
        <v>10</v>
      </c>
    </row>
    <row r="1517" spans="1:13">
      <c r="A1517" t="n">
        <v>13495</v>
      </c>
      <c r="B1517" s="53" t="n">
        <v>45</v>
      </c>
      <c r="C1517" s="7" t="n">
        <v>5</v>
      </c>
      <c r="D1517" s="7" t="n">
        <v>3</v>
      </c>
      <c r="E1517" s="7" t="n">
        <v>8.19999980926514</v>
      </c>
      <c r="F1517" s="7" t="n">
        <v>0</v>
      </c>
    </row>
    <row r="1518" spans="1:13">
      <c r="A1518" t="s">
        <v>4</v>
      </c>
      <c r="B1518" s="4" t="s">
        <v>5</v>
      </c>
      <c r="C1518" s="4" t="s">
        <v>13</v>
      </c>
      <c r="D1518" s="4" t="s">
        <v>13</v>
      </c>
      <c r="E1518" s="4" t="s">
        <v>29</v>
      </c>
      <c r="F1518" s="4" t="s">
        <v>10</v>
      </c>
    </row>
    <row r="1519" spans="1:13">
      <c r="A1519" t="n">
        <v>13504</v>
      </c>
      <c r="B1519" s="53" t="n">
        <v>45</v>
      </c>
      <c r="C1519" s="7" t="n">
        <v>11</v>
      </c>
      <c r="D1519" s="7" t="n">
        <v>3</v>
      </c>
      <c r="E1519" s="7" t="n">
        <v>22.7999992370605</v>
      </c>
      <c r="F1519" s="7" t="n">
        <v>0</v>
      </c>
    </row>
    <row r="1520" spans="1:13">
      <c r="A1520" t="s">
        <v>4</v>
      </c>
      <c r="B1520" s="4" t="s">
        <v>5</v>
      </c>
      <c r="C1520" s="4" t="s">
        <v>13</v>
      </c>
    </row>
    <row r="1521" spans="1:9">
      <c r="A1521" t="n">
        <v>13513</v>
      </c>
      <c r="B1521" s="62" t="n">
        <v>116</v>
      </c>
      <c r="C1521" s="7" t="n">
        <v>0</v>
      </c>
    </row>
    <row r="1522" spans="1:9">
      <c r="A1522" t="s">
        <v>4</v>
      </c>
      <c r="B1522" s="4" t="s">
        <v>5</v>
      </c>
      <c r="C1522" s="4" t="s">
        <v>13</v>
      </c>
      <c r="D1522" s="4" t="s">
        <v>10</v>
      </c>
    </row>
    <row r="1523" spans="1:9">
      <c r="A1523" t="n">
        <v>13515</v>
      </c>
      <c r="B1523" s="62" t="n">
        <v>116</v>
      </c>
      <c r="C1523" s="7" t="n">
        <v>2</v>
      </c>
      <c r="D1523" s="7" t="n">
        <v>1</v>
      </c>
    </row>
    <row r="1524" spans="1:9">
      <c r="A1524" t="s">
        <v>4</v>
      </c>
      <c r="B1524" s="4" t="s">
        <v>5</v>
      </c>
      <c r="C1524" s="4" t="s">
        <v>13</v>
      </c>
      <c r="D1524" s="4" t="s">
        <v>9</v>
      </c>
    </row>
    <row r="1525" spans="1:9">
      <c r="A1525" t="n">
        <v>13519</v>
      </c>
      <c r="B1525" s="62" t="n">
        <v>116</v>
      </c>
      <c r="C1525" s="7" t="n">
        <v>5</v>
      </c>
      <c r="D1525" s="7" t="n">
        <v>1117782016</v>
      </c>
    </row>
    <row r="1526" spans="1:9">
      <c r="A1526" t="s">
        <v>4</v>
      </c>
      <c r="B1526" s="4" t="s">
        <v>5</v>
      </c>
      <c r="C1526" s="4" t="s">
        <v>13</v>
      </c>
      <c r="D1526" s="4" t="s">
        <v>10</v>
      </c>
    </row>
    <row r="1527" spans="1:9">
      <c r="A1527" t="n">
        <v>13525</v>
      </c>
      <c r="B1527" s="62" t="n">
        <v>116</v>
      </c>
      <c r="C1527" s="7" t="n">
        <v>6</v>
      </c>
      <c r="D1527" s="7" t="n">
        <v>1</v>
      </c>
    </row>
    <row r="1528" spans="1:9">
      <c r="A1528" t="s">
        <v>4</v>
      </c>
      <c r="B1528" s="4" t="s">
        <v>5</v>
      </c>
      <c r="C1528" s="4" t="s">
        <v>13</v>
      </c>
      <c r="D1528" s="4" t="s">
        <v>10</v>
      </c>
    </row>
    <row r="1529" spans="1:9">
      <c r="A1529" t="n">
        <v>13529</v>
      </c>
      <c r="B1529" s="34" t="n">
        <v>58</v>
      </c>
      <c r="C1529" s="7" t="n">
        <v>255</v>
      </c>
      <c r="D1529" s="7" t="n">
        <v>0</v>
      </c>
    </row>
    <row r="1530" spans="1:9">
      <c r="A1530" t="s">
        <v>4</v>
      </c>
      <c r="B1530" s="4" t="s">
        <v>5</v>
      </c>
      <c r="C1530" s="4" t="s">
        <v>13</v>
      </c>
      <c r="D1530" s="4" t="s">
        <v>10</v>
      </c>
      <c r="E1530" s="4" t="s">
        <v>29</v>
      </c>
      <c r="F1530" s="4" t="s">
        <v>10</v>
      </c>
      <c r="G1530" s="4" t="s">
        <v>9</v>
      </c>
      <c r="H1530" s="4" t="s">
        <v>9</v>
      </c>
      <c r="I1530" s="4" t="s">
        <v>10</v>
      </c>
      <c r="J1530" s="4" t="s">
        <v>10</v>
      </c>
      <c r="K1530" s="4" t="s">
        <v>9</v>
      </c>
      <c r="L1530" s="4" t="s">
        <v>9</v>
      </c>
      <c r="M1530" s="4" t="s">
        <v>9</v>
      </c>
      <c r="N1530" s="4" t="s">
        <v>9</v>
      </c>
      <c r="O1530" s="4" t="s">
        <v>6</v>
      </c>
    </row>
    <row r="1531" spans="1:9">
      <c r="A1531" t="n">
        <v>13533</v>
      </c>
      <c r="B1531" s="16" t="n">
        <v>50</v>
      </c>
      <c r="C1531" s="7" t="n">
        <v>0</v>
      </c>
      <c r="D1531" s="7" t="n">
        <v>4427</v>
      </c>
      <c r="E1531" s="7" t="n">
        <v>0.800000011920929</v>
      </c>
      <c r="F1531" s="7" t="n">
        <v>0</v>
      </c>
      <c r="G1531" s="7" t="n">
        <v>0</v>
      </c>
      <c r="H1531" s="7" t="n">
        <v>0</v>
      </c>
      <c r="I1531" s="7" t="n">
        <v>0</v>
      </c>
      <c r="J1531" s="7" t="n">
        <v>65533</v>
      </c>
      <c r="K1531" s="7" t="n">
        <v>0</v>
      </c>
      <c r="L1531" s="7" t="n">
        <v>0</v>
      </c>
      <c r="M1531" s="7" t="n">
        <v>0</v>
      </c>
      <c r="N1531" s="7" t="n">
        <v>0</v>
      </c>
      <c r="O1531" s="7" t="s">
        <v>12</v>
      </c>
    </row>
    <row r="1532" spans="1:9">
      <c r="A1532" t="s">
        <v>4</v>
      </c>
      <c r="B1532" s="4" t="s">
        <v>5</v>
      </c>
      <c r="C1532" s="4" t="s">
        <v>10</v>
      </c>
      <c r="D1532" s="4" t="s">
        <v>13</v>
      </c>
      <c r="E1532" s="4" t="s">
        <v>6</v>
      </c>
      <c r="F1532" s="4" t="s">
        <v>29</v>
      </c>
      <c r="G1532" s="4" t="s">
        <v>29</v>
      </c>
      <c r="H1532" s="4" t="s">
        <v>29</v>
      </c>
    </row>
    <row r="1533" spans="1:9">
      <c r="A1533" t="n">
        <v>13572</v>
      </c>
      <c r="B1533" s="61" t="n">
        <v>48</v>
      </c>
      <c r="C1533" s="7" t="n">
        <v>1660</v>
      </c>
      <c r="D1533" s="7" t="n">
        <v>0</v>
      </c>
      <c r="E1533" s="7" t="s">
        <v>174</v>
      </c>
      <c r="F1533" s="7" t="n">
        <v>-1</v>
      </c>
      <c r="G1533" s="7" t="n">
        <v>1</v>
      </c>
      <c r="H1533" s="7" t="n">
        <v>0</v>
      </c>
    </row>
    <row r="1534" spans="1:9">
      <c r="A1534" t="s">
        <v>4</v>
      </c>
      <c r="B1534" s="4" t="s">
        <v>5</v>
      </c>
      <c r="C1534" s="4" t="s">
        <v>10</v>
      </c>
    </row>
    <row r="1535" spans="1:9">
      <c r="A1535" t="n">
        <v>13599</v>
      </c>
      <c r="B1535" s="38" t="n">
        <v>16</v>
      </c>
      <c r="C1535" s="7" t="n">
        <v>1000</v>
      </c>
    </row>
    <row r="1536" spans="1:9">
      <c r="A1536" t="s">
        <v>4</v>
      </c>
      <c r="B1536" s="4" t="s">
        <v>5</v>
      </c>
      <c r="C1536" s="4" t="s">
        <v>10</v>
      </c>
      <c r="D1536" s="4" t="s">
        <v>13</v>
      </c>
      <c r="E1536" s="4" t="s">
        <v>29</v>
      </c>
      <c r="F1536" s="4" t="s">
        <v>10</v>
      </c>
    </row>
    <row r="1537" spans="1:15">
      <c r="A1537" t="n">
        <v>13602</v>
      </c>
      <c r="B1537" s="55" t="n">
        <v>59</v>
      </c>
      <c r="C1537" s="7" t="n">
        <v>0</v>
      </c>
      <c r="D1537" s="7" t="n">
        <v>1</v>
      </c>
      <c r="E1537" s="7" t="n">
        <v>0.150000005960464</v>
      </c>
      <c r="F1537" s="7" t="n">
        <v>0</v>
      </c>
    </row>
    <row r="1538" spans="1:15">
      <c r="A1538" t="s">
        <v>4</v>
      </c>
      <c r="B1538" s="4" t="s">
        <v>5</v>
      </c>
      <c r="C1538" s="4" t="s">
        <v>10</v>
      </c>
    </row>
    <row r="1539" spans="1:15">
      <c r="A1539" t="n">
        <v>13612</v>
      </c>
      <c r="B1539" s="38" t="n">
        <v>16</v>
      </c>
      <c r="C1539" s="7" t="n">
        <v>1000</v>
      </c>
    </row>
    <row r="1540" spans="1:15">
      <c r="A1540" t="s">
        <v>4</v>
      </c>
      <c r="B1540" s="4" t="s">
        <v>5</v>
      </c>
      <c r="C1540" s="4" t="s">
        <v>13</v>
      </c>
      <c r="D1540" s="4" t="s">
        <v>29</v>
      </c>
      <c r="E1540" s="4" t="s">
        <v>29</v>
      </c>
      <c r="F1540" s="4" t="s">
        <v>29</v>
      </c>
    </row>
    <row r="1541" spans="1:15">
      <c r="A1541" t="n">
        <v>13615</v>
      </c>
      <c r="B1541" s="53" t="n">
        <v>45</v>
      </c>
      <c r="C1541" s="7" t="n">
        <v>9</v>
      </c>
      <c r="D1541" s="7" t="n">
        <v>0.0199999995529652</v>
      </c>
      <c r="E1541" s="7" t="n">
        <v>0.0199999995529652</v>
      </c>
      <c r="F1541" s="7" t="n">
        <v>0.5</v>
      </c>
    </row>
    <row r="1542" spans="1:15">
      <c r="A1542" t="s">
        <v>4</v>
      </c>
      <c r="B1542" s="4" t="s">
        <v>5</v>
      </c>
      <c r="C1542" s="4" t="s">
        <v>13</v>
      </c>
      <c r="D1542" s="4" t="s">
        <v>10</v>
      </c>
      <c r="E1542" s="4" t="s">
        <v>6</v>
      </c>
    </row>
    <row r="1543" spans="1:15">
      <c r="A1543" t="n">
        <v>13629</v>
      </c>
      <c r="B1543" s="56" t="n">
        <v>51</v>
      </c>
      <c r="C1543" s="7" t="n">
        <v>4</v>
      </c>
      <c r="D1543" s="7" t="n">
        <v>7032</v>
      </c>
      <c r="E1543" s="7" t="s">
        <v>121</v>
      </c>
    </row>
    <row r="1544" spans="1:15">
      <c r="A1544" t="s">
        <v>4</v>
      </c>
      <c r="B1544" s="4" t="s">
        <v>5</v>
      </c>
      <c r="C1544" s="4" t="s">
        <v>10</v>
      </c>
    </row>
    <row r="1545" spans="1:15">
      <c r="A1545" t="n">
        <v>13642</v>
      </c>
      <c r="B1545" s="38" t="n">
        <v>16</v>
      </c>
      <c r="C1545" s="7" t="n">
        <v>0</v>
      </c>
    </row>
    <row r="1546" spans="1:15">
      <c r="A1546" t="s">
        <v>4</v>
      </c>
      <c r="B1546" s="4" t="s">
        <v>5</v>
      </c>
      <c r="C1546" s="4" t="s">
        <v>10</v>
      </c>
      <c r="D1546" s="4" t="s">
        <v>13</v>
      </c>
      <c r="E1546" s="4" t="s">
        <v>9</v>
      </c>
      <c r="F1546" s="4" t="s">
        <v>52</v>
      </c>
      <c r="G1546" s="4" t="s">
        <v>13</v>
      </c>
      <c r="H1546" s="4" t="s">
        <v>13</v>
      </c>
      <c r="I1546" s="4" t="s">
        <v>13</v>
      </c>
    </row>
    <row r="1547" spans="1:15">
      <c r="A1547" t="n">
        <v>13645</v>
      </c>
      <c r="B1547" s="57" t="n">
        <v>26</v>
      </c>
      <c r="C1547" s="7" t="n">
        <v>7032</v>
      </c>
      <c r="D1547" s="7" t="n">
        <v>17</v>
      </c>
      <c r="E1547" s="7" t="n">
        <v>18364</v>
      </c>
      <c r="F1547" s="7" t="s">
        <v>195</v>
      </c>
      <c r="G1547" s="7" t="n">
        <v>8</v>
      </c>
      <c r="H1547" s="7" t="n">
        <v>2</v>
      </c>
      <c r="I1547" s="7" t="n">
        <v>0</v>
      </c>
    </row>
    <row r="1548" spans="1:15">
      <c r="A1548" t="s">
        <v>4</v>
      </c>
      <c r="B1548" s="4" t="s">
        <v>5</v>
      </c>
      <c r="C1548" s="4" t="s">
        <v>10</v>
      </c>
    </row>
    <row r="1549" spans="1:15">
      <c r="A1549" t="n">
        <v>13673</v>
      </c>
      <c r="B1549" s="38" t="n">
        <v>16</v>
      </c>
      <c r="C1549" s="7" t="n">
        <v>1500</v>
      </c>
    </row>
    <row r="1550" spans="1:15">
      <c r="A1550" t="s">
        <v>4</v>
      </c>
      <c r="B1550" s="4" t="s">
        <v>5</v>
      </c>
      <c r="C1550" s="4" t="s">
        <v>10</v>
      </c>
      <c r="D1550" s="4" t="s">
        <v>13</v>
      </c>
    </row>
    <row r="1551" spans="1:15">
      <c r="A1551" t="n">
        <v>13676</v>
      </c>
      <c r="B1551" s="58" t="n">
        <v>89</v>
      </c>
      <c r="C1551" s="7" t="n">
        <v>7032</v>
      </c>
      <c r="D1551" s="7" t="n">
        <v>0</v>
      </c>
    </row>
    <row r="1552" spans="1:15">
      <c r="A1552" t="s">
        <v>4</v>
      </c>
      <c r="B1552" s="4" t="s">
        <v>5</v>
      </c>
      <c r="C1552" s="4" t="s">
        <v>13</v>
      </c>
      <c r="D1552" s="4" t="s">
        <v>10</v>
      </c>
      <c r="E1552" s="4" t="s">
        <v>29</v>
      </c>
    </row>
    <row r="1553" spans="1:9">
      <c r="A1553" t="n">
        <v>13680</v>
      </c>
      <c r="B1553" s="34" t="n">
        <v>58</v>
      </c>
      <c r="C1553" s="7" t="n">
        <v>101</v>
      </c>
      <c r="D1553" s="7" t="n">
        <v>300</v>
      </c>
      <c r="E1553" s="7" t="n">
        <v>1</v>
      </c>
    </row>
    <row r="1554" spans="1:9">
      <c r="A1554" t="s">
        <v>4</v>
      </c>
      <c r="B1554" s="4" t="s">
        <v>5</v>
      </c>
      <c r="C1554" s="4" t="s">
        <v>13</v>
      </c>
      <c r="D1554" s="4" t="s">
        <v>10</v>
      </c>
    </row>
    <row r="1555" spans="1:9">
      <c r="A1555" t="n">
        <v>13688</v>
      </c>
      <c r="B1555" s="34" t="n">
        <v>58</v>
      </c>
      <c r="C1555" s="7" t="n">
        <v>254</v>
      </c>
      <c r="D1555" s="7" t="n">
        <v>0</v>
      </c>
    </row>
    <row r="1556" spans="1:9">
      <c r="A1556" t="s">
        <v>4</v>
      </c>
      <c r="B1556" s="4" t="s">
        <v>5</v>
      </c>
      <c r="C1556" s="4" t="s">
        <v>13</v>
      </c>
    </row>
    <row r="1557" spans="1:9">
      <c r="A1557" t="n">
        <v>13692</v>
      </c>
      <c r="B1557" s="62" t="n">
        <v>116</v>
      </c>
      <c r="C1557" s="7" t="n">
        <v>0</v>
      </c>
    </row>
    <row r="1558" spans="1:9">
      <c r="A1558" t="s">
        <v>4</v>
      </c>
      <c r="B1558" s="4" t="s">
        <v>5</v>
      </c>
      <c r="C1558" s="4" t="s">
        <v>13</v>
      </c>
      <c r="D1558" s="4" t="s">
        <v>10</v>
      </c>
    </row>
    <row r="1559" spans="1:9">
      <c r="A1559" t="n">
        <v>13694</v>
      </c>
      <c r="B1559" s="62" t="n">
        <v>116</v>
      </c>
      <c r="C1559" s="7" t="n">
        <v>2</v>
      </c>
      <c r="D1559" s="7" t="n">
        <v>1</v>
      </c>
    </row>
    <row r="1560" spans="1:9">
      <c r="A1560" t="s">
        <v>4</v>
      </c>
      <c r="B1560" s="4" t="s">
        <v>5</v>
      </c>
      <c r="C1560" s="4" t="s">
        <v>13</v>
      </c>
      <c r="D1560" s="4" t="s">
        <v>9</v>
      </c>
    </row>
    <row r="1561" spans="1:9">
      <c r="A1561" t="n">
        <v>13698</v>
      </c>
      <c r="B1561" s="62" t="n">
        <v>116</v>
      </c>
      <c r="C1561" s="7" t="n">
        <v>5</v>
      </c>
      <c r="D1561" s="7" t="n">
        <v>1120403456</v>
      </c>
    </row>
    <row r="1562" spans="1:9">
      <c r="A1562" t="s">
        <v>4</v>
      </c>
      <c r="B1562" s="4" t="s">
        <v>5</v>
      </c>
      <c r="C1562" s="4" t="s">
        <v>13</v>
      </c>
      <c r="D1562" s="4" t="s">
        <v>10</v>
      </c>
    </row>
    <row r="1563" spans="1:9">
      <c r="A1563" t="n">
        <v>13704</v>
      </c>
      <c r="B1563" s="62" t="n">
        <v>116</v>
      </c>
      <c r="C1563" s="7" t="n">
        <v>6</v>
      </c>
      <c r="D1563" s="7" t="n">
        <v>1</v>
      </c>
    </row>
    <row r="1564" spans="1:9">
      <c r="A1564" t="s">
        <v>4</v>
      </c>
      <c r="B1564" s="4" t="s">
        <v>5</v>
      </c>
      <c r="C1564" s="4" t="s">
        <v>13</v>
      </c>
      <c r="D1564" s="4" t="s">
        <v>13</v>
      </c>
      <c r="E1564" s="4" t="s">
        <v>29</v>
      </c>
      <c r="F1564" s="4" t="s">
        <v>29</v>
      </c>
      <c r="G1564" s="4" t="s">
        <v>29</v>
      </c>
      <c r="H1564" s="4" t="s">
        <v>10</v>
      </c>
    </row>
    <row r="1565" spans="1:9">
      <c r="A1565" t="n">
        <v>13708</v>
      </c>
      <c r="B1565" s="53" t="n">
        <v>45</v>
      </c>
      <c r="C1565" s="7" t="n">
        <v>2</v>
      </c>
      <c r="D1565" s="7" t="n">
        <v>3</v>
      </c>
      <c r="E1565" s="7" t="n">
        <v>26.5699996948242</v>
      </c>
      <c r="F1565" s="7" t="n">
        <v>-6.98000001907349</v>
      </c>
      <c r="G1565" s="7" t="n">
        <v>-59.4199981689453</v>
      </c>
      <c r="H1565" s="7" t="n">
        <v>0</v>
      </c>
    </row>
    <row r="1566" spans="1:9">
      <c r="A1566" t="s">
        <v>4</v>
      </c>
      <c r="B1566" s="4" t="s">
        <v>5</v>
      </c>
      <c r="C1566" s="4" t="s">
        <v>13</v>
      </c>
      <c r="D1566" s="4" t="s">
        <v>13</v>
      </c>
      <c r="E1566" s="4" t="s">
        <v>29</v>
      </c>
      <c r="F1566" s="4" t="s">
        <v>29</v>
      </c>
      <c r="G1566" s="4" t="s">
        <v>29</v>
      </c>
      <c r="H1566" s="4" t="s">
        <v>10</v>
      </c>
      <c r="I1566" s="4" t="s">
        <v>13</v>
      </c>
    </row>
    <row r="1567" spans="1:9">
      <c r="A1567" t="n">
        <v>13725</v>
      </c>
      <c r="B1567" s="53" t="n">
        <v>45</v>
      </c>
      <c r="C1567" s="7" t="n">
        <v>4</v>
      </c>
      <c r="D1567" s="7" t="n">
        <v>3</v>
      </c>
      <c r="E1567" s="7" t="n">
        <v>14.1999998092651</v>
      </c>
      <c r="F1567" s="7" t="n">
        <v>324.690002441406</v>
      </c>
      <c r="G1567" s="7" t="n">
        <v>0</v>
      </c>
      <c r="H1567" s="7" t="n">
        <v>0</v>
      </c>
      <c r="I1567" s="7" t="n">
        <v>0</v>
      </c>
    </row>
    <row r="1568" spans="1:9">
      <c r="A1568" t="s">
        <v>4</v>
      </c>
      <c r="B1568" s="4" t="s">
        <v>5</v>
      </c>
      <c r="C1568" s="4" t="s">
        <v>13</v>
      </c>
      <c r="D1568" s="4" t="s">
        <v>13</v>
      </c>
      <c r="E1568" s="4" t="s">
        <v>29</v>
      </c>
      <c r="F1568" s="4" t="s">
        <v>10</v>
      </c>
    </row>
    <row r="1569" spans="1:9">
      <c r="A1569" t="n">
        <v>13743</v>
      </c>
      <c r="B1569" s="53" t="n">
        <v>45</v>
      </c>
      <c r="C1569" s="7" t="n">
        <v>5</v>
      </c>
      <c r="D1569" s="7" t="n">
        <v>3</v>
      </c>
      <c r="E1569" s="7" t="n">
        <v>2.70000004768372</v>
      </c>
      <c r="F1569" s="7" t="n">
        <v>0</v>
      </c>
    </row>
    <row r="1570" spans="1:9">
      <c r="A1570" t="s">
        <v>4</v>
      </c>
      <c r="B1570" s="4" t="s">
        <v>5</v>
      </c>
      <c r="C1570" s="4" t="s">
        <v>13</v>
      </c>
      <c r="D1570" s="4" t="s">
        <v>13</v>
      </c>
      <c r="E1570" s="4" t="s">
        <v>29</v>
      </c>
      <c r="F1570" s="4" t="s">
        <v>10</v>
      </c>
    </row>
    <row r="1571" spans="1:9">
      <c r="A1571" t="n">
        <v>13752</v>
      </c>
      <c r="B1571" s="53" t="n">
        <v>45</v>
      </c>
      <c r="C1571" s="7" t="n">
        <v>11</v>
      </c>
      <c r="D1571" s="7" t="n">
        <v>3</v>
      </c>
      <c r="E1571" s="7" t="n">
        <v>48</v>
      </c>
      <c r="F1571" s="7" t="n">
        <v>0</v>
      </c>
    </row>
    <row r="1572" spans="1:9">
      <c r="A1572" t="s">
        <v>4</v>
      </c>
      <c r="B1572" s="4" t="s">
        <v>5</v>
      </c>
      <c r="C1572" s="4" t="s">
        <v>10</v>
      </c>
      <c r="D1572" s="4" t="s">
        <v>10</v>
      </c>
      <c r="E1572" s="4" t="s">
        <v>29</v>
      </c>
      <c r="F1572" s="4" t="s">
        <v>29</v>
      </c>
      <c r="G1572" s="4" t="s">
        <v>29</v>
      </c>
      <c r="H1572" s="4" t="s">
        <v>29</v>
      </c>
      <c r="I1572" s="4" t="s">
        <v>13</v>
      </c>
      <c r="J1572" s="4" t="s">
        <v>10</v>
      </c>
    </row>
    <row r="1573" spans="1:9">
      <c r="A1573" t="n">
        <v>13761</v>
      </c>
      <c r="B1573" s="59" t="n">
        <v>55</v>
      </c>
      <c r="C1573" s="7" t="n">
        <v>7032</v>
      </c>
      <c r="D1573" s="7" t="n">
        <v>65533</v>
      </c>
      <c r="E1573" s="7" t="n">
        <v>26.4300003051758</v>
      </c>
      <c r="F1573" s="7" t="n">
        <v>-7.26999998092651</v>
      </c>
      <c r="G1573" s="7" t="n">
        <v>-58.9099998474121</v>
      </c>
      <c r="H1573" s="7" t="n">
        <v>2.79999995231628</v>
      </c>
      <c r="I1573" s="7" t="n">
        <v>2</v>
      </c>
      <c r="J1573" s="7" t="n">
        <v>0</v>
      </c>
    </row>
    <row r="1574" spans="1:9">
      <c r="A1574" t="s">
        <v>4</v>
      </c>
      <c r="B1574" s="4" t="s">
        <v>5</v>
      </c>
      <c r="C1574" s="4" t="s">
        <v>10</v>
      </c>
      <c r="D1574" s="4" t="s">
        <v>29</v>
      </c>
      <c r="E1574" s="4" t="s">
        <v>29</v>
      </c>
      <c r="F1574" s="4" t="s">
        <v>13</v>
      </c>
    </row>
    <row r="1575" spans="1:9">
      <c r="A1575" t="n">
        <v>13785</v>
      </c>
      <c r="B1575" s="72" t="n">
        <v>52</v>
      </c>
      <c r="C1575" s="7" t="n">
        <v>7032</v>
      </c>
      <c r="D1575" s="7" t="n">
        <v>309.700012207031</v>
      </c>
      <c r="E1575" s="7" t="n">
        <v>10</v>
      </c>
      <c r="F1575" s="7" t="n">
        <v>1</v>
      </c>
    </row>
    <row r="1576" spans="1:9">
      <c r="A1576" t="s">
        <v>4</v>
      </c>
      <c r="B1576" s="4" t="s">
        <v>5</v>
      </c>
      <c r="C1576" s="4" t="s">
        <v>13</v>
      </c>
      <c r="D1576" s="4" t="s">
        <v>10</v>
      </c>
    </row>
    <row r="1577" spans="1:9">
      <c r="A1577" t="n">
        <v>13797</v>
      </c>
      <c r="B1577" s="34" t="n">
        <v>58</v>
      </c>
      <c r="C1577" s="7" t="n">
        <v>255</v>
      </c>
      <c r="D1577" s="7" t="n">
        <v>0</v>
      </c>
    </row>
    <row r="1578" spans="1:9">
      <c r="A1578" t="s">
        <v>4</v>
      </c>
      <c r="B1578" s="4" t="s">
        <v>5</v>
      </c>
      <c r="C1578" s="4" t="s">
        <v>10</v>
      </c>
      <c r="D1578" s="4" t="s">
        <v>13</v>
      </c>
    </row>
    <row r="1579" spans="1:9">
      <c r="A1579" t="n">
        <v>13801</v>
      </c>
      <c r="B1579" s="60" t="n">
        <v>56</v>
      </c>
      <c r="C1579" s="7" t="n">
        <v>7032</v>
      </c>
      <c r="D1579" s="7" t="n">
        <v>0</v>
      </c>
    </row>
    <row r="1580" spans="1:9">
      <c r="A1580" t="s">
        <v>4</v>
      </c>
      <c r="B1580" s="4" t="s">
        <v>5</v>
      </c>
      <c r="C1580" s="4" t="s">
        <v>13</v>
      </c>
      <c r="D1580" s="4" t="s">
        <v>13</v>
      </c>
      <c r="E1580" s="4" t="s">
        <v>29</v>
      </c>
      <c r="F1580" s="4" t="s">
        <v>29</v>
      </c>
      <c r="G1580" s="4" t="s">
        <v>29</v>
      </c>
      <c r="H1580" s="4" t="s">
        <v>10</v>
      </c>
    </row>
    <row r="1581" spans="1:9">
      <c r="A1581" t="n">
        <v>13805</v>
      </c>
      <c r="B1581" s="53" t="n">
        <v>45</v>
      </c>
      <c r="C1581" s="7" t="n">
        <v>2</v>
      </c>
      <c r="D1581" s="7" t="n">
        <v>3</v>
      </c>
      <c r="E1581" s="7" t="n">
        <v>26.5699996948242</v>
      </c>
      <c r="F1581" s="7" t="n">
        <v>-6.3600001335144</v>
      </c>
      <c r="G1581" s="7" t="n">
        <v>-59.4199981689453</v>
      </c>
      <c r="H1581" s="7" t="n">
        <v>500</v>
      </c>
    </row>
    <row r="1582" spans="1:9">
      <c r="A1582" t="s">
        <v>4</v>
      </c>
      <c r="B1582" s="4" t="s">
        <v>5</v>
      </c>
      <c r="C1582" s="4" t="s">
        <v>13</v>
      </c>
      <c r="D1582" s="4" t="s">
        <v>13</v>
      </c>
      <c r="E1582" s="4" t="s">
        <v>29</v>
      </c>
      <c r="F1582" s="4" t="s">
        <v>29</v>
      </c>
      <c r="G1582" s="4" t="s">
        <v>29</v>
      </c>
      <c r="H1582" s="4" t="s">
        <v>10</v>
      </c>
      <c r="I1582" s="4" t="s">
        <v>13</v>
      </c>
    </row>
    <row r="1583" spans="1:9">
      <c r="A1583" t="n">
        <v>13822</v>
      </c>
      <c r="B1583" s="53" t="n">
        <v>45</v>
      </c>
      <c r="C1583" s="7" t="n">
        <v>4</v>
      </c>
      <c r="D1583" s="7" t="n">
        <v>3</v>
      </c>
      <c r="E1583" s="7" t="n">
        <v>14.039999961853</v>
      </c>
      <c r="F1583" s="7" t="n">
        <v>325.529998779297</v>
      </c>
      <c r="G1583" s="7" t="n">
        <v>0</v>
      </c>
      <c r="H1583" s="7" t="n">
        <v>500</v>
      </c>
      <c r="I1583" s="7" t="n">
        <v>1</v>
      </c>
    </row>
    <row r="1584" spans="1:9">
      <c r="A1584" t="s">
        <v>4</v>
      </c>
      <c r="B1584" s="4" t="s">
        <v>5</v>
      </c>
      <c r="C1584" s="4" t="s">
        <v>13</v>
      </c>
      <c r="D1584" s="4" t="s">
        <v>13</v>
      </c>
      <c r="E1584" s="4" t="s">
        <v>29</v>
      </c>
      <c r="F1584" s="4" t="s">
        <v>10</v>
      </c>
    </row>
    <row r="1585" spans="1:10">
      <c r="A1585" t="n">
        <v>13840</v>
      </c>
      <c r="B1585" s="53" t="n">
        <v>45</v>
      </c>
      <c r="C1585" s="7" t="n">
        <v>5</v>
      </c>
      <c r="D1585" s="7" t="n">
        <v>3</v>
      </c>
      <c r="E1585" s="7" t="n">
        <v>4.59999990463257</v>
      </c>
      <c r="F1585" s="7" t="n">
        <v>500</v>
      </c>
    </row>
    <row r="1586" spans="1:10">
      <c r="A1586" t="s">
        <v>4</v>
      </c>
      <c r="B1586" s="4" t="s">
        <v>5</v>
      </c>
      <c r="C1586" s="4" t="s">
        <v>13</v>
      </c>
      <c r="D1586" s="4" t="s">
        <v>10</v>
      </c>
      <c r="E1586" s="4" t="s">
        <v>29</v>
      </c>
      <c r="F1586" s="4" t="s">
        <v>10</v>
      </c>
      <c r="G1586" s="4" t="s">
        <v>9</v>
      </c>
      <c r="H1586" s="4" t="s">
        <v>9</v>
      </c>
      <c r="I1586" s="4" t="s">
        <v>10</v>
      </c>
      <c r="J1586" s="4" t="s">
        <v>10</v>
      </c>
      <c r="K1586" s="4" t="s">
        <v>9</v>
      </c>
      <c r="L1586" s="4" t="s">
        <v>9</v>
      </c>
      <c r="M1586" s="4" t="s">
        <v>9</v>
      </c>
      <c r="N1586" s="4" t="s">
        <v>9</v>
      </c>
      <c r="O1586" s="4" t="s">
        <v>6</v>
      </c>
    </row>
    <row r="1587" spans="1:10">
      <c r="A1587" t="n">
        <v>13849</v>
      </c>
      <c r="B1587" s="16" t="n">
        <v>50</v>
      </c>
      <c r="C1587" s="7" t="n">
        <v>0</v>
      </c>
      <c r="D1587" s="7" t="n">
        <v>2088</v>
      </c>
      <c r="E1587" s="7" t="n">
        <v>1</v>
      </c>
      <c r="F1587" s="7" t="n">
        <v>0</v>
      </c>
      <c r="G1587" s="7" t="n">
        <v>0</v>
      </c>
      <c r="H1587" s="7" t="n">
        <v>-1061158912</v>
      </c>
      <c r="I1587" s="7" t="n">
        <v>0</v>
      </c>
      <c r="J1587" s="7" t="n">
        <v>65533</v>
      </c>
      <c r="K1587" s="7" t="n">
        <v>0</v>
      </c>
      <c r="L1587" s="7" t="n">
        <v>0</v>
      </c>
      <c r="M1587" s="7" t="n">
        <v>0</v>
      </c>
      <c r="N1587" s="7" t="n">
        <v>0</v>
      </c>
      <c r="O1587" s="7" t="s">
        <v>12</v>
      </c>
    </row>
    <row r="1588" spans="1:10">
      <c r="A1588" t="s">
        <v>4</v>
      </c>
      <c r="B1588" s="4" t="s">
        <v>5</v>
      </c>
      <c r="C1588" s="4" t="s">
        <v>13</v>
      </c>
      <c r="D1588" s="4" t="s">
        <v>10</v>
      </c>
      <c r="E1588" s="4" t="s">
        <v>29</v>
      </c>
      <c r="F1588" s="4" t="s">
        <v>10</v>
      </c>
      <c r="G1588" s="4" t="s">
        <v>9</v>
      </c>
      <c r="H1588" s="4" t="s">
        <v>9</v>
      </c>
      <c r="I1588" s="4" t="s">
        <v>10</v>
      </c>
      <c r="J1588" s="4" t="s">
        <v>10</v>
      </c>
      <c r="K1588" s="4" t="s">
        <v>9</v>
      </c>
      <c r="L1588" s="4" t="s">
        <v>9</v>
      </c>
      <c r="M1588" s="4" t="s">
        <v>9</v>
      </c>
      <c r="N1588" s="4" t="s">
        <v>9</v>
      </c>
      <c r="O1588" s="4" t="s">
        <v>6</v>
      </c>
    </row>
    <row r="1589" spans="1:10">
      <c r="A1589" t="n">
        <v>13888</v>
      </c>
      <c r="B1589" s="16" t="n">
        <v>50</v>
      </c>
      <c r="C1589" s="7" t="n">
        <v>0</v>
      </c>
      <c r="D1589" s="7" t="n">
        <v>4438</v>
      </c>
      <c r="E1589" s="7" t="n">
        <v>0.400000005960464</v>
      </c>
      <c r="F1589" s="7" t="n">
        <v>0</v>
      </c>
      <c r="G1589" s="7" t="n">
        <v>0</v>
      </c>
      <c r="H1589" s="7" t="n">
        <v>0</v>
      </c>
      <c r="I1589" s="7" t="n">
        <v>0</v>
      </c>
      <c r="J1589" s="7" t="n">
        <v>65533</v>
      </c>
      <c r="K1589" s="7" t="n">
        <v>0</v>
      </c>
      <c r="L1589" s="7" t="n">
        <v>0</v>
      </c>
      <c r="M1589" s="7" t="n">
        <v>0</v>
      </c>
      <c r="N1589" s="7" t="n">
        <v>0</v>
      </c>
      <c r="O1589" s="7" t="s">
        <v>12</v>
      </c>
    </row>
    <row r="1590" spans="1:10">
      <c r="A1590" t="s">
        <v>4</v>
      </c>
      <c r="B1590" s="4" t="s">
        <v>5</v>
      </c>
      <c r="C1590" s="4" t="s">
        <v>13</v>
      </c>
      <c r="D1590" s="4" t="s">
        <v>10</v>
      </c>
      <c r="E1590" s="4" t="s">
        <v>10</v>
      </c>
      <c r="F1590" s="4" t="s">
        <v>10</v>
      </c>
      <c r="G1590" s="4" t="s">
        <v>10</v>
      </c>
      <c r="H1590" s="4" t="s">
        <v>10</v>
      </c>
      <c r="I1590" s="4" t="s">
        <v>6</v>
      </c>
      <c r="J1590" s="4" t="s">
        <v>29</v>
      </c>
      <c r="K1590" s="4" t="s">
        <v>29</v>
      </c>
      <c r="L1590" s="4" t="s">
        <v>29</v>
      </c>
      <c r="M1590" s="4" t="s">
        <v>9</v>
      </c>
      <c r="N1590" s="4" t="s">
        <v>9</v>
      </c>
      <c r="O1590" s="4" t="s">
        <v>29</v>
      </c>
      <c r="P1590" s="4" t="s">
        <v>29</v>
      </c>
      <c r="Q1590" s="4" t="s">
        <v>29</v>
      </c>
      <c r="R1590" s="4" t="s">
        <v>29</v>
      </c>
      <c r="S1590" s="4" t="s">
        <v>13</v>
      </c>
    </row>
    <row r="1591" spans="1:10">
      <c r="A1591" t="n">
        <v>13927</v>
      </c>
      <c r="B1591" s="68" t="n">
        <v>39</v>
      </c>
      <c r="C1591" s="7" t="n">
        <v>12</v>
      </c>
      <c r="D1591" s="7" t="n">
        <v>65533</v>
      </c>
      <c r="E1591" s="7" t="n">
        <v>200</v>
      </c>
      <c r="F1591" s="7" t="n">
        <v>0</v>
      </c>
      <c r="G1591" s="7" t="n">
        <v>0</v>
      </c>
      <c r="H1591" s="7" t="n">
        <v>1</v>
      </c>
      <c r="I1591" s="7" t="s">
        <v>196</v>
      </c>
      <c r="J1591" s="7" t="n">
        <v>0</v>
      </c>
      <c r="K1591" s="7" t="n">
        <v>-0.5</v>
      </c>
      <c r="L1591" s="7" t="n">
        <v>0</v>
      </c>
      <c r="M1591" s="7" t="n">
        <v>0</v>
      </c>
      <c r="N1591" s="7" t="n">
        <v>0</v>
      </c>
      <c r="O1591" s="7" t="n">
        <v>0</v>
      </c>
      <c r="P1591" s="7" t="n">
        <v>1</v>
      </c>
      <c r="Q1591" s="7" t="n">
        <v>1</v>
      </c>
      <c r="R1591" s="7" t="n">
        <v>1</v>
      </c>
      <c r="S1591" s="7" t="n">
        <v>103</v>
      </c>
    </row>
    <row r="1592" spans="1:10">
      <c r="A1592" t="s">
        <v>4</v>
      </c>
      <c r="B1592" s="4" t="s">
        <v>5</v>
      </c>
      <c r="C1592" s="4" t="s">
        <v>10</v>
      </c>
      <c r="D1592" s="4" t="s">
        <v>13</v>
      </c>
      <c r="E1592" s="4" t="s">
        <v>6</v>
      </c>
      <c r="F1592" s="4" t="s">
        <v>29</v>
      </c>
      <c r="G1592" s="4" t="s">
        <v>29</v>
      </c>
      <c r="H1592" s="4" t="s">
        <v>29</v>
      </c>
    </row>
    <row r="1593" spans="1:10">
      <c r="A1593" t="n">
        <v>13988</v>
      </c>
      <c r="B1593" s="61" t="n">
        <v>48</v>
      </c>
      <c r="C1593" s="7" t="n">
        <v>7032</v>
      </c>
      <c r="D1593" s="7" t="n">
        <v>0</v>
      </c>
      <c r="E1593" s="7" t="s">
        <v>88</v>
      </c>
      <c r="F1593" s="7" t="n">
        <v>-1</v>
      </c>
      <c r="G1593" s="7" t="n">
        <v>1</v>
      </c>
      <c r="H1593" s="7" t="n">
        <v>0</v>
      </c>
    </row>
    <row r="1594" spans="1:10">
      <c r="A1594" t="s">
        <v>4</v>
      </c>
      <c r="B1594" s="4" t="s">
        <v>5</v>
      </c>
      <c r="C1594" s="4" t="s">
        <v>10</v>
      </c>
    </row>
    <row r="1595" spans="1:10">
      <c r="A1595" t="n">
        <v>14014</v>
      </c>
      <c r="B1595" s="38" t="n">
        <v>16</v>
      </c>
      <c r="C1595" s="7" t="n">
        <v>1500</v>
      </c>
    </row>
    <row r="1596" spans="1:10">
      <c r="A1596" t="s">
        <v>4</v>
      </c>
      <c r="B1596" s="4" t="s">
        <v>5</v>
      </c>
      <c r="C1596" s="4" t="s">
        <v>13</v>
      </c>
      <c r="D1596" s="4" t="s">
        <v>10</v>
      </c>
      <c r="E1596" s="4" t="s">
        <v>29</v>
      </c>
    </row>
    <row r="1597" spans="1:10">
      <c r="A1597" t="n">
        <v>14017</v>
      </c>
      <c r="B1597" s="34" t="n">
        <v>58</v>
      </c>
      <c r="C1597" s="7" t="n">
        <v>101</v>
      </c>
      <c r="D1597" s="7" t="n">
        <v>500</v>
      </c>
      <c r="E1597" s="7" t="n">
        <v>1</v>
      </c>
    </row>
    <row r="1598" spans="1:10">
      <c r="A1598" t="s">
        <v>4</v>
      </c>
      <c r="B1598" s="4" t="s">
        <v>5</v>
      </c>
      <c r="C1598" s="4" t="s">
        <v>13</v>
      </c>
      <c r="D1598" s="4" t="s">
        <v>10</v>
      </c>
    </row>
    <row r="1599" spans="1:10">
      <c r="A1599" t="n">
        <v>14025</v>
      </c>
      <c r="B1599" s="34" t="n">
        <v>58</v>
      </c>
      <c r="C1599" s="7" t="n">
        <v>254</v>
      </c>
      <c r="D1599" s="7" t="n">
        <v>0</v>
      </c>
    </row>
    <row r="1600" spans="1:10">
      <c r="A1600" t="s">
        <v>4</v>
      </c>
      <c r="B1600" s="4" t="s">
        <v>5</v>
      </c>
      <c r="C1600" s="4" t="s">
        <v>13</v>
      </c>
      <c r="D1600" s="4" t="s">
        <v>13</v>
      </c>
      <c r="E1600" s="4" t="s">
        <v>29</v>
      </c>
      <c r="F1600" s="4" t="s">
        <v>29</v>
      </c>
      <c r="G1600" s="4" t="s">
        <v>29</v>
      </c>
      <c r="H1600" s="4" t="s">
        <v>10</v>
      </c>
    </row>
    <row r="1601" spans="1:19">
      <c r="A1601" t="n">
        <v>14029</v>
      </c>
      <c r="B1601" s="53" t="n">
        <v>45</v>
      </c>
      <c r="C1601" s="7" t="n">
        <v>2</v>
      </c>
      <c r="D1601" s="7" t="n">
        <v>3</v>
      </c>
      <c r="E1601" s="7" t="n">
        <v>24.4300003051758</v>
      </c>
      <c r="F1601" s="7" t="n">
        <v>-2.40000009536743</v>
      </c>
      <c r="G1601" s="7" t="n">
        <v>-58.0900001525879</v>
      </c>
      <c r="H1601" s="7" t="n">
        <v>0</v>
      </c>
    </row>
    <row r="1602" spans="1:19">
      <c r="A1602" t="s">
        <v>4</v>
      </c>
      <c r="B1602" s="4" t="s">
        <v>5</v>
      </c>
      <c r="C1602" s="4" t="s">
        <v>13</v>
      </c>
      <c r="D1602" s="4" t="s">
        <v>13</v>
      </c>
      <c r="E1602" s="4" t="s">
        <v>29</v>
      </c>
      <c r="F1602" s="4" t="s">
        <v>29</v>
      </c>
      <c r="G1602" s="4" t="s">
        <v>29</v>
      </c>
      <c r="H1602" s="4" t="s">
        <v>10</v>
      </c>
      <c r="I1602" s="4" t="s">
        <v>13</v>
      </c>
    </row>
    <row r="1603" spans="1:19">
      <c r="A1603" t="n">
        <v>14046</v>
      </c>
      <c r="B1603" s="53" t="n">
        <v>45</v>
      </c>
      <c r="C1603" s="7" t="n">
        <v>4</v>
      </c>
      <c r="D1603" s="7" t="n">
        <v>3</v>
      </c>
      <c r="E1603" s="7" t="n">
        <v>17.6900005340576</v>
      </c>
      <c r="F1603" s="7" t="n">
        <v>38.7700004577637</v>
      </c>
      <c r="G1603" s="7" t="n">
        <v>4</v>
      </c>
      <c r="H1603" s="7" t="n">
        <v>0</v>
      </c>
      <c r="I1603" s="7" t="n">
        <v>0</v>
      </c>
    </row>
    <row r="1604" spans="1:19">
      <c r="A1604" t="s">
        <v>4</v>
      </c>
      <c r="B1604" s="4" t="s">
        <v>5</v>
      </c>
      <c r="C1604" s="4" t="s">
        <v>13</v>
      </c>
      <c r="D1604" s="4" t="s">
        <v>13</v>
      </c>
      <c r="E1604" s="4" t="s">
        <v>29</v>
      </c>
      <c r="F1604" s="4" t="s">
        <v>10</v>
      </c>
    </row>
    <row r="1605" spans="1:19">
      <c r="A1605" t="n">
        <v>14064</v>
      </c>
      <c r="B1605" s="53" t="n">
        <v>45</v>
      </c>
      <c r="C1605" s="7" t="n">
        <v>5</v>
      </c>
      <c r="D1605" s="7" t="n">
        <v>3</v>
      </c>
      <c r="E1605" s="7" t="n">
        <v>6</v>
      </c>
      <c r="F1605" s="7" t="n">
        <v>0</v>
      </c>
    </row>
    <row r="1606" spans="1:19">
      <c r="A1606" t="s">
        <v>4</v>
      </c>
      <c r="B1606" s="4" t="s">
        <v>5</v>
      </c>
      <c r="C1606" s="4" t="s">
        <v>13</v>
      </c>
      <c r="D1606" s="4" t="s">
        <v>13</v>
      </c>
      <c r="E1606" s="4" t="s">
        <v>29</v>
      </c>
      <c r="F1606" s="4" t="s">
        <v>10</v>
      </c>
    </row>
    <row r="1607" spans="1:19">
      <c r="A1607" t="n">
        <v>14073</v>
      </c>
      <c r="B1607" s="53" t="n">
        <v>45</v>
      </c>
      <c r="C1607" s="7" t="n">
        <v>11</v>
      </c>
      <c r="D1607" s="7" t="n">
        <v>3</v>
      </c>
      <c r="E1607" s="7" t="n">
        <v>48</v>
      </c>
      <c r="F1607" s="7" t="n">
        <v>0</v>
      </c>
    </row>
    <row r="1608" spans="1:19">
      <c r="A1608" t="s">
        <v>4</v>
      </c>
      <c r="B1608" s="4" t="s">
        <v>5</v>
      </c>
      <c r="C1608" s="4" t="s">
        <v>13</v>
      </c>
      <c r="D1608" s="4" t="s">
        <v>13</v>
      </c>
      <c r="E1608" s="4" t="s">
        <v>29</v>
      </c>
      <c r="F1608" s="4" t="s">
        <v>29</v>
      </c>
      <c r="G1608" s="4" t="s">
        <v>29</v>
      </c>
      <c r="H1608" s="4" t="s">
        <v>10</v>
      </c>
    </row>
    <row r="1609" spans="1:19">
      <c r="A1609" t="n">
        <v>14082</v>
      </c>
      <c r="B1609" s="53" t="n">
        <v>45</v>
      </c>
      <c r="C1609" s="7" t="n">
        <v>2</v>
      </c>
      <c r="D1609" s="7" t="n">
        <v>3</v>
      </c>
      <c r="E1609" s="7" t="n">
        <v>23.8700008392334</v>
      </c>
      <c r="F1609" s="7" t="n">
        <v>-4.59000015258789</v>
      </c>
      <c r="G1609" s="7" t="n">
        <v>-58.7900009155273</v>
      </c>
      <c r="H1609" s="7" t="n">
        <v>3000</v>
      </c>
    </row>
    <row r="1610" spans="1:19">
      <c r="A1610" t="s">
        <v>4</v>
      </c>
      <c r="B1610" s="4" t="s">
        <v>5</v>
      </c>
      <c r="C1610" s="4" t="s">
        <v>13</v>
      </c>
      <c r="D1610" s="4" t="s">
        <v>13</v>
      </c>
      <c r="E1610" s="4" t="s">
        <v>29</v>
      </c>
      <c r="F1610" s="4" t="s">
        <v>29</v>
      </c>
      <c r="G1610" s="4" t="s">
        <v>29</v>
      </c>
      <c r="H1610" s="4" t="s">
        <v>10</v>
      </c>
      <c r="I1610" s="4" t="s">
        <v>13</v>
      </c>
    </row>
    <row r="1611" spans="1:19">
      <c r="A1611" t="n">
        <v>14099</v>
      </c>
      <c r="B1611" s="53" t="n">
        <v>45</v>
      </c>
      <c r="C1611" s="7" t="n">
        <v>4</v>
      </c>
      <c r="D1611" s="7" t="n">
        <v>3</v>
      </c>
      <c r="E1611" s="7" t="n">
        <v>345.880004882813</v>
      </c>
      <c r="F1611" s="7" t="n">
        <v>75.25</v>
      </c>
      <c r="G1611" s="7" t="n">
        <v>4</v>
      </c>
      <c r="H1611" s="7" t="n">
        <v>3000</v>
      </c>
      <c r="I1611" s="7" t="n">
        <v>1</v>
      </c>
    </row>
    <row r="1612" spans="1:19">
      <c r="A1612" t="s">
        <v>4</v>
      </c>
      <c r="B1612" s="4" t="s">
        <v>5</v>
      </c>
      <c r="C1612" s="4" t="s">
        <v>13</v>
      </c>
      <c r="D1612" s="4" t="s">
        <v>13</v>
      </c>
      <c r="E1612" s="4" t="s">
        <v>29</v>
      </c>
      <c r="F1612" s="4" t="s">
        <v>10</v>
      </c>
    </row>
    <row r="1613" spans="1:19">
      <c r="A1613" t="n">
        <v>14117</v>
      </c>
      <c r="B1613" s="53" t="n">
        <v>45</v>
      </c>
      <c r="C1613" s="7" t="n">
        <v>5</v>
      </c>
      <c r="D1613" s="7" t="n">
        <v>3</v>
      </c>
      <c r="E1613" s="7" t="n">
        <v>7.90000009536743</v>
      </c>
      <c r="F1613" s="7" t="n">
        <v>3000</v>
      </c>
    </row>
    <row r="1614" spans="1:19">
      <c r="A1614" t="s">
        <v>4</v>
      </c>
      <c r="B1614" s="4" t="s">
        <v>5</v>
      </c>
      <c r="C1614" s="4" t="s">
        <v>13</v>
      </c>
      <c r="D1614" s="4" t="s">
        <v>10</v>
      </c>
      <c r="E1614" s="4" t="s">
        <v>13</v>
      </c>
    </row>
    <row r="1615" spans="1:19">
      <c r="A1615" t="n">
        <v>14126</v>
      </c>
      <c r="B1615" s="68" t="n">
        <v>39</v>
      </c>
      <c r="C1615" s="7" t="n">
        <v>13</v>
      </c>
      <c r="D1615" s="7" t="n">
        <v>65533</v>
      </c>
      <c r="E1615" s="7" t="n">
        <v>103</v>
      </c>
    </row>
    <row r="1616" spans="1:19">
      <c r="A1616" t="s">
        <v>4</v>
      </c>
      <c r="B1616" s="4" t="s">
        <v>5</v>
      </c>
      <c r="C1616" s="4" t="s">
        <v>13</v>
      </c>
      <c r="D1616" s="4" t="s">
        <v>10</v>
      </c>
      <c r="E1616" s="4" t="s">
        <v>10</v>
      </c>
      <c r="F1616" s="4" t="s">
        <v>10</v>
      </c>
      <c r="G1616" s="4" t="s">
        <v>10</v>
      </c>
      <c r="H1616" s="4" t="s">
        <v>10</v>
      </c>
      <c r="I1616" s="4" t="s">
        <v>6</v>
      </c>
      <c r="J1616" s="4" t="s">
        <v>29</v>
      </c>
      <c r="K1616" s="4" t="s">
        <v>29</v>
      </c>
      <c r="L1616" s="4" t="s">
        <v>29</v>
      </c>
      <c r="M1616" s="4" t="s">
        <v>9</v>
      </c>
      <c r="N1616" s="4" t="s">
        <v>9</v>
      </c>
      <c r="O1616" s="4" t="s">
        <v>29</v>
      </c>
      <c r="P1616" s="4" t="s">
        <v>29</v>
      </c>
      <c r="Q1616" s="4" t="s">
        <v>29</v>
      </c>
      <c r="R1616" s="4" t="s">
        <v>29</v>
      </c>
      <c r="S1616" s="4" t="s">
        <v>13</v>
      </c>
    </row>
    <row r="1617" spans="1:19">
      <c r="A1617" t="n">
        <v>14131</v>
      </c>
      <c r="B1617" s="68" t="n">
        <v>39</v>
      </c>
      <c r="C1617" s="7" t="n">
        <v>12</v>
      </c>
      <c r="D1617" s="7" t="n">
        <v>65533</v>
      </c>
      <c r="E1617" s="7" t="n">
        <v>201</v>
      </c>
      <c r="F1617" s="7" t="n">
        <v>0</v>
      </c>
      <c r="G1617" s="7" t="n">
        <v>0</v>
      </c>
      <c r="H1617" s="7" t="n">
        <v>1</v>
      </c>
      <c r="I1617" s="7" t="s">
        <v>196</v>
      </c>
      <c r="J1617" s="7" t="n">
        <v>0</v>
      </c>
      <c r="K1617" s="7" t="n">
        <v>-0.5</v>
      </c>
      <c r="L1617" s="7" t="n">
        <v>0</v>
      </c>
      <c r="M1617" s="7" t="n">
        <v>0</v>
      </c>
      <c r="N1617" s="7" t="n">
        <v>0</v>
      </c>
      <c r="O1617" s="7" t="n">
        <v>0</v>
      </c>
      <c r="P1617" s="7" t="n">
        <v>1</v>
      </c>
      <c r="Q1617" s="7" t="n">
        <v>1</v>
      </c>
      <c r="R1617" s="7" t="n">
        <v>1</v>
      </c>
      <c r="S1617" s="7" t="n">
        <v>103</v>
      </c>
    </row>
    <row r="1618" spans="1:19">
      <c r="A1618" t="s">
        <v>4</v>
      </c>
      <c r="B1618" s="4" t="s">
        <v>5</v>
      </c>
      <c r="C1618" s="4" t="s">
        <v>13</v>
      </c>
      <c r="D1618" s="4" t="s">
        <v>10</v>
      </c>
    </row>
    <row r="1619" spans="1:19">
      <c r="A1619" t="n">
        <v>14192</v>
      </c>
      <c r="B1619" s="34" t="n">
        <v>58</v>
      </c>
      <c r="C1619" s="7" t="n">
        <v>255</v>
      </c>
      <c r="D1619" s="7" t="n">
        <v>0</v>
      </c>
    </row>
    <row r="1620" spans="1:19">
      <c r="A1620" t="s">
        <v>4</v>
      </c>
      <c r="B1620" s="4" t="s">
        <v>5</v>
      </c>
      <c r="C1620" s="4" t="s">
        <v>10</v>
      </c>
    </row>
    <row r="1621" spans="1:19">
      <c r="A1621" t="n">
        <v>14196</v>
      </c>
      <c r="B1621" s="38" t="n">
        <v>16</v>
      </c>
      <c r="C1621" s="7" t="n">
        <v>2300</v>
      </c>
    </row>
    <row r="1622" spans="1:19">
      <c r="A1622" t="s">
        <v>4</v>
      </c>
      <c r="B1622" s="4" t="s">
        <v>5</v>
      </c>
      <c r="C1622" s="4" t="s">
        <v>13</v>
      </c>
      <c r="D1622" s="4" t="s">
        <v>10</v>
      </c>
      <c r="E1622" s="4" t="s">
        <v>29</v>
      </c>
      <c r="F1622" s="4" t="s">
        <v>10</v>
      </c>
      <c r="G1622" s="4" t="s">
        <v>9</v>
      </c>
      <c r="H1622" s="4" t="s">
        <v>9</v>
      </c>
      <c r="I1622" s="4" t="s">
        <v>10</v>
      </c>
      <c r="J1622" s="4" t="s">
        <v>10</v>
      </c>
      <c r="K1622" s="4" t="s">
        <v>9</v>
      </c>
      <c r="L1622" s="4" t="s">
        <v>9</v>
      </c>
      <c r="M1622" s="4" t="s">
        <v>9</v>
      </c>
      <c r="N1622" s="4" t="s">
        <v>9</v>
      </c>
      <c r="O1622" s="4" t="s">
        <v>6</v>
      </c>
    </row>
    <row r="1623" spans="1:19">
      <c r="A1623" t="n">
        <v>14199</v>
      </c>
      <c r="B1623" s="16" t="n">
        <v>50</v>
      </c>
      <c r="C1623" s="7" t="n">
        <v>0</v>
      </c>
      <c r="D1623" s="7" t="n">
        <v>4400</v>
      </c>
      <c r="E1623" s="7" t="n">
        <v>1</v>
      </c>
      <c r="F1623" s="7" t="n">
        <v>0</v>
      </c>
      <c r="G1623" s="7" t="n">
        <v>0</v>
      </c>
      <c r="H1623" s="7" t="n">
        <v>0</v>
      </c>
      <c r="I1623" s="7" t="n">
        <v>0</v>
      </c>
      <c r="J1623" s="7" t="n">
        <v>65533</v>
      </c>
      <c r="K1623" s="7" t="n">
        <v>0</v>
      </c>
      <c r="L1623" s="7" t="n">
        <v>0</v>
      </c>
      <c r="M1623" s="7" t="n">
        <v>0</v>
      </c>
      <c r="N1623" s="7" t="n">
        <v>0</v>
      </c>
      <c r="O1623" s="7" t="s">
        <v>12</v>
      </c>
    </row>
    <row r="1624" spans="1:19">
      <c r="A1624" t="s">
        <v>4</v>
      </c>
      <c r="B1624" s="4" t="s">
        <v>5</v>
      </c>
      <c r="C1624" s="4" t="s">
        <v>13</v>
      </c>
      <c r="D1624" s="4" t="s">
        <v>10</v>
      </c>
      <c r="E1624" s="4" t="s">
        <v>29</v>
      </c>
      <c r="F1624" s="4" t="s">
        <v>10</v>
      </c>
      <c r="G1624" s="4" t="s">
        <v>9</v>
      </c>
      <c r="H1624" s="4" t="s">
        <v>9</v>
      </c>
      <c r="I1624" s="4" t="s">
        <v>10</v>
      </c>
      <c r="J1624" s="4" t="s">
        <v>10</v>
      </c>
      <c r="K1624" s="4" t="s">
        <v>9</v>
      </c>
      <c r="L1624" s="4" t="s">
        <v>9</v>
      </c>
      <c r="M1624" s="4" t="s">
        <v>9</v>
      </c>
      <c r="N1624" s="4" t="s">
        <v>9</v>
      </c>
      <c r="O1624" s="4" t="s">
        <v>6</v>
      </c>
    </row>
    <row r="1625" spans="1:19">
      <c r="A1625" t="n">
        <v>14238</v>
      </c>
      <c r="B1625" s="16" t="n">
        <v>50</v>
      </c>
      <c r="C1625" s="7" t="n">
        <v>0</v>
      </c>
      <c r="D1625" s="7" t="n">
        <v>4427</v>
      </c>
      <c r="E1625" s="7" t="n">
        <v>1</v>
      </c>
      <c r="F1625" s="7" t="n">
        <v>0</v>
      </c>
      <c r="G1625" s="7" t="n">
        <v>0</v>
      </c>
      <c r="H1625" s="7" t="n">
        <v>0</v>
      </c>
      <c r="I1625" s="7" t="n">
        <v>0</v>
      </c>
      <c r="J1625" s="7" t="n">
        <v>65533</v>
      </c>
      <c r="K1625" s="7" t="n">
        <v>0</v>
      </c>
      <c r="L1625" s="7" t="n">
        <v>0</v>
      </c>
      <c r="M1625" s="7" t="n">
        <v>0</v>
      </c>
      <c r="N1625" s="7" t="n">
        <v>0</v>
      </c>
      <c r="O1625" s="7" t="s">
        <v>12</v>
      </c>
    </row>
    <row r="1626" spans="1:19">
      <c r="A1626" t="s">
        <v>4</v>
      </c>
      <c r="B1626" s="4" t="s">
        <v>5</v>
      </c>
      <c r="C1626" s="4" t="s">
        <v>13</v>
      </c>
      <c r="D1626" s="4" t="s">
        <v>10</v>
      </c>
      <c r="E1626" s="4" t="s">
        <v>10</v>
      </c>
      <c r="F1626" s="4" t="s">
        <v>9</v>
      </c>
    </row>
    <row r="1627" spans="1:19">
      <c r="A1627" t="n">
        <v>14277</v>
      </c>
      <c r="B1627" s="54" t="n">
        <v>84</v>
      </c>
      <c r="C1627" s="7" t="n">
        <v>0</v>
      </c>
      <c r="D1627" s="7" t="n">
        <v>0</v>
      </c>
      <c r="E1627" s="7" t="n">
        <v>0</v>
      </c>
      <c r="F1627" s="7" t="n">
        <v>1056964608</v>
      </c>
    </row>
    <row r="1628" spans="1:19">
      <c r="A1628" t="s">
        <v>4</v>
      </c>
      <c r="B1628" s="4" t="s">
        <v>5</v>
      </c>
      <c r="C1628" s="4" t="s">
        <v>10</v>
      </c>
      <c r="D1628" s="4" t="s">
        <v>13</v>
      </c>
      <c r="E1628" s="4" t="s">
        <v>6</v>
      </c>
      <c r="F1628" s="4" t="s">
        <v>29</v>
      </c>
      <c r="G1628" s="4" t="s">
        <v>29</v>
      </c>
      <c r="H1628" s="4" t="s">
        <v>29</v>
      </c>
    </row>
    <row r="1629" spans="1:19">
      <c r="A1629" t="n">
        <v>14287</v>
      </c>
      <c r="B1629" s="61" t="n">
        <v>48</v>
      </c>
      <c r="C1629" s="7" t="n">
        <v>1660</v>
      </c>
      <c r="D1629" s="7" t="n">
        <v>0</v>
      </c>
      <c r="E1629" s="7" t="s">
        <v>175</v>
      </c>
      <c r="F1629" s="7" t="n">
        <v>-1</v>
      </c>
      <c r="G1629" s="7" t="n">
        <v>1</v>
      </c>
      <c r="H1629" s="7" t="n">
        <v>0</v>
      </c>
    </row>
    <row r="1630" spans="1:19">
      <c r="A1630" t="s">
        <v>4</v>
      </c>
      <c r="B1630" s="4" t="s">
        <v>5</v>
      </c>
      <c r="C1630" s="4" t="s">
        <v>13</v>
      </c>
      <c r="D1630" s="4" t="s">
        <v>29</v>
      </c>
      <c r="E1630" s="4" t="s">
        <v>29</v>
      </c>
      <c r="F1630" s="4" t="s">
        <v>29</v>
      </c>
    </row>
    <row r="1631" spans="1:19">
      <c r="A1631" t="n">
        <v>14314</v>
      </c>
      <c r="B1631" s="53" t="n">
        <v>45</v>
      </c>
      <c r="C1631" s="7" t="n">
        <v>9</v>
      </c>
      <c r="D1631" s="7" t="n">
        <v>0.200000002980232</v>
      </c>
      <c r="E1631" s="7" t="n">
        <v>0.200000002980232</v>
      </c>
      <c r="F1631" s="7" t="n">
        <v>0.5</v>
      </c>
    </row>
    <row r="1632" spans="1:19">
      <c r="A1632" t="s">
        <v>4</v>
      </c>
      <c r="B1632" s="4" t="s">
        <v>5</v>
      </c>
      <c r="C1632" s="4" t="s">
        <v>13</v>
      </c>
      <c r="D1632" s="4" t="s">
        <v>10</v>
      </c>
      <c r="E1632" s="4" t="s">
        <v>29</v>
      </c>
    </row>
    <row r="1633" spans="1:19">
      <c r="A1633" t="n">
        <v>14328</v>
      </c>
      <c r="B1633" s="34" t="n">
        <v>58</v>
      </c>
      <c r="C1633" s="7" t="n">
        <v>3</v>
      </c>
      <c r="D1633" s="7" t="n">
        <v>100</v>
      </c>
      <c r="E1633" s="7" t="n">
        <v>1</v>
      </c>
    </row>
    <row r="1634" spans="1:19">
      <c r="A1634" t="s">
        <v>4</v>
      </c>
      <c r="B1634" s="4" t="s">
        <v>5</v>
      </c>
      <c r="C1634" s="4" t="s">
        <v>13</v>
      </c>
      <c r="D1634" s="4" t="s">
        <v>10</v>
      </c>
    </row>
    <row r="1635" spans="1:19">
      <c r="A1635" t="n">
        <v>14336</v>
      </c>
      <c r="B1635" s="34" t="n">
        <v>58</v>
      </c>
      <c r="C1635" s="7" t="n">
        <v>255</v>
      </c>
      <c r="D1635" s="7" t="n">
        <v>0</v>
      </c>
    </row>
    <row r="1636" spans="1:19">
      <c r="A1636" t="s">
        <v>4</v>
      </c>
      <c r="B1636" s="4" t="s">
        <v>5</v>
      </c>
      <c r="C1636" s="4" t="s">
        <v>13</v>
      </c>
      <c r="D1636" s="4" t="s">
        <v>10</v>
      </c>
      <c r="E1636" s="4" t="s">
        <v>29</v>
      </c>
      <c r="F1636" s="4" t="s">
        <v>10</v>
      </c>
      <c r="G1636" s="4" t="s">
        <v>9</v>
      </c>
      <c r="H1636" s="4" t="s">
        <v>9</v>
      </c>
      <c r="I1636" s="4" t="s">
        <v>10</v>
      </c>
      <c r="J1636" s="4" t="s">
        <v>10</v>
      </c>
      <c r="K1636" s="4" t="s">
        <v>9</v>
      </c>
      <c r="L1636" s="4" t="s">
        <v>9</v>
      </c>
      <c r="M1636" s="4" t="s">
        <v>9</v>
      </c>
      <c r="N1636" s="4" t="s">
        <v>9</v>
      </c>
      <c r="O1636" s="4" t="s">
        <v>6</v>
      </c>
    </row>
    <row r="1637" spans="1:19">
      <c r="A1637" t="n">
        <v>14340</v>
      </c>
      <c r="B1637" s="16" t="n">
        <v>50</v>
      </c>
      <c r="C1637" s="7" t="n">
        <v>0</v>
      </c>
      <c r="D1637" s="7" t="n">
        <v>4530</v>
      </c>
      <c r="E1637" s="7" t="n">
        <v>0.800000011920929</v>
      </c>
      <c r="F1637" s="7" t="n">
        <v>0</v>
      </c>
      <c r="G1637" s="7" t="n">
        <v>0</v>
      </c>
      <c r="H1637" s="7" t="n">
        <v>-1061158912</v>
      </c>
      <c r="I1637" s="7" t="n">
        <v>0</v>
      </c>
      <c r="J1637" s="7" t="n">
        <v>65533</v>
      </c>
      <c r="K1637" s="7" t="n">
        <v>0</v>
      </c>
      <c r="L1637" s="7" t="n">
        <v>0</v>
      </c>
      <c r="M1637" s="7" t="n">
        <v>0</v>
      </c>
      <c r="N1637" s="7" t="n">
        <v>0</v>
      </c>
      <c r="O1637" s="7" t="s">
        <v>12</v>
      </c>
    </row>
    <row r="1638" spans="1:19">
      <c r="A1638" t="s">
        <v>4</v>
      </c>
      <c r="B1638" s="4" t="s">
        <v>5</v>
      </c>
      <c r="C1638" s="4" t="s">
        <v>13</v>
      </c>
      <c r="D1638" s="4" t="s">
        <v>9</v>
      </c>
      <c r="E1638" s="4" t="s">
        <v>9</v>
      </c>
      <c r="F1638" s="4" t="s">
        <v>9</v>
      </c>
    </row>
    <row r="1639" spans="1:19">
      <c r="A1639" t="n">
        <v>14379</v>
      </c>
      <c r="B1639" s="16" t="n">
        <v>50</v>
      </c>
      <c r="C1639" s="7" t="n">
        <v>255</v>
      </c>
      <c r="D1639" s="7" t="n">
        <v>1056964608</v>
      </c>
      <c r="E1639" s="7" t="n">
        <v>1065353216</v>
      </c>
      <c r="F1639" s="7" t="n">
        <v>1045220557</v>
      </c>
    </row>
    <row r="1640" spans="1:19">
      <c r="A1640" t="s">
        <v>4</v>
      </c>
      <c r="B1640" s="4" t="s">
        <v>5</v>
      </c>
      <c r="C1640" s="4" t="s">
        <v>13</v>
      </c>
      <c r="D1640" s="4" t="s">
        <v>10</v>
      </c>
      <c r="E1640" s="4" t="s">
        <v>29</v>
      </c>
    </row>
    <row r="1641" spans="1:19">
      <c r="A1641" t="n">
        <v>14393</v>
      </c>
      <c r="B1641" s="34" t="n">
        <v>58</v>
      </c>
      <c r="C1641" s="7" t="n">
        <v>103</v>
      </c>
      <c r="D1641" s="7" t="n">
        <v>100</v>
      </c>
      <c r="E1641" s="7" t="n">
        <v>1</v>
      </c>
    </row>
    <row r="1642" spans="1:19">
      <c r="A1642" t="s">
        <v>4</v>
      </c>
      <c r="B1642" s="4" t="s">
        <v>5</v>
      </c>
      <c r="C1642" s="4" t="s">
        <v>13</v>
      </c>
      <c r="D1642" s="4" t="s">
        <v>10</v>
      </c>
    </row>
    <row r="1643" spans="1:19">
      <c r="A1643" t="n">
        <v>14401</v>
      </c>
      <c r="B1643" s="34" t="n">
        <v>58</v>
      </c>
      <c r="C1643" s="7" t="n">
        <v>255</v>
      </c>
      <c r="D1643" s="7" t="n">
        <v>0</v>
      </c>
    </row>
    <row r="1644" spans="1:19">
      <c r="A1644" t="s">
        <v>4</v>
      </c>
      <c r="B1644" s="4" t="s">
        <v>5</v>
      </c>
      <c r="C1644" s="4" t="s">
        <v>10</v>
      </c>
    </row>
    <row r="1645" spans="1:19">
      <c r="A1645" t="n">
        <v>14405</v>
      </c>
      <c r="B1645" s="38" t="n">
        <v>16</v>
      </c>
      <c r="C1645" s="7" t="n">
        <v>300</v>
      </c>
    </row>
    <row r="1646" spans="1:19">
      <c r="A1646" t="s">
        <v>4</v>
      </c>
      <c r="B1646" s="4" t="s">
        <v>5</v>
      </c>
      <c r="C1646" s="4" t="s">
        <v>10</v>
      </c>
      <c r="D1646" s="4" t="s">
        <v>10</v>
      </c>
      <c r="E1646" s="4" t="s">
        <v>29</v>
      </c>
      <c r="F1646" s="4" t="s">
        <v>29</v>
      </c>
      <c r="G1646" s="4" t="s">
        <v>29</v>
      </c>
      <c r="H1646" s="4" t="s">
        <v>29</v>
      </c>
      <c r="I1646" s="4" t="s">
        <v>29</v>
      </c>
      <c r="J1646" s="4" t="s">
        <v>13</v>
      </c>
      <c r="K1646" s="4" t="s">
        <v>10</v>
      </c>
    </row>
    <row r="1647" spans="1:19">
      <c r="A1647" t="n">
        <v>14408</v>
      </c>
      <c r="B1647" s="59" t="n">
        <v>55</v>
      </c>
      <c r="C1647" s="7" t="n">
        <v>7032</v>
      </c>
      <c r="D1647" s="7" t="n">
        <v>65026</v>
      </c>
      <c r="E1647" s="7" t="n">
        <v>32.9900016784668</v>
      </c>
      <c r="F1647" s="7" t="n">
        <v>-7.25</v>
      </c>
      <c r="G1647" s="7" t="n">
        <v>-51</v>
      </c>
      <c r="H1647" s="7" t="n">
        <v>1</v>
      </c>
      <c r="I1647" s="7" t="n">
        <v>20</v>
      </c>
      <c r="J1647" s="7" t="n">
        <v>0</v>
      </c>
      <c r="K1647" s="7" t="n">
        <v>0</v>
      </c>
    </row>
    <row r="1648" spans="1:19">
      <c r="A1648" t="s">
        <v>4</v>
      </c>
      <c r="B1648" s="4" t="s">
        <v>5</v>
      </c>
      <c r="C1648" s="4" t="s">
        <v>10</v>
      </c>
      <c r="D1648" s="4" t="s">
        <v>13</v>
      </c>
      <c r="E1648" s="4" t="s">
        <v>6</v>
      </c>
      <c r="F1648" s="4" t="s">
        <v>29</v>
      </c>
      <c r="G1648" s="4" t="s">
        <v>29</v>
      </c>
      <c r="H1648" s="4" t="s">
        <v>29</v>
      </c>
    </row>
    <row r="1649" spans="1:15">
      <c r="A1649" t="n">
        <v>14436</v>
      </c>
      <c r="B1649" s="61" t="n">
        <v>48</v>
      </c>
      <c r="C1649" s="7" t="n">
        <v>7032</v>
      </c>
      <c r="D1649" s="7" t="n">
        <v>0</v>
      </c>
      <c r="E1649" s="7" t="s">
        <v>183</v>
      </c>
      <c r="F1649" s="7" t="n">
        <v>-1</v>
      </c>
      <c r="G1649" s="7" t="n">
        <v>1</v>
      </c>
      <c r="H1649" s="7" t="n">
        <v>0</v>
      </c>
    </row>
    <row r="1650" spans="1:15">
      <c r="A1650" t="s">
        <v>4</v>
      </c>
      <c r="B1650" s="4" t="s">
        <v>5</v>
      </c>
      <c r="C1650" s="4" t="s">
        <v>13</v>
      </c>
      <c r="D1650" s="4" t="s">
        <v>13</v>
      </c>
      <c r="E1650" s="4" t="s">
        <v>29</v>
      </c>
      <c r="F1650" s="4" t="s">
        <v>29</v>
      </c>
      <c r="G1650" s="4" t="s">
        <v>29</v>
      </c>
      <c r="H1650" s="4" t="s">
        <v>10</v>
      </c>
    </row>
    <row r="1651" spans="1:15">
      <c r="A1651" t="n">
        <v>14462</v>
      </c>
      <c r="B1651" s="53" t="n">
        <v>45</v>
      </c>
      <c r="C1651" s="7" t="n">
        <v>2</v>
      </c>
      <c r="D1651" s="7" t="n">
        <v>3</v>
      </c>
      <c r="E1651" s="7" t="n">
        <v>27.5100002288818</v>
      </c>
      <c r="F1651" s="7" t="n">
        <v>-7.23000001907349</v>
      </c>
      <c r="G1651" s="7" t="n">
        <v>-55.4300003051758</v>
      </c>
      <c r="H1651" s="7" t="n">
        <v>800</v>
      </c>
    </row>
    <row r="1652" spans="1:15">
      <c r="A1652" t="s">
        <v>4</v>
      </c>
      <c r="B1652" s="4" t="s">
        <v>5</v>
      </c>
      <c r="C1652" s="4" t="s">
        <v>13</v>
      </c>
      <c r="D1652" s="4" t="s">
        <v>13</v>
      </c>
      <c r="E1652" s="4" t="s">
        <v>29</v>
      </c>
      <c r="F1652" s="4" t="s">
        <v>29</v>
      </c>
      <c r="G1652" s="4" t="s">
        <v>29</v>
      </c>
      <c r="H1652" s="4" t="s">
        <v>10</v>
      </c>
      <c r="I1652" s="4" t="s">
        <v>13</v>
      </c>
    </row>
    <row r="1653" spans="1:15">
      <c r="A1653" t="n">
        <v>14479</v>
      </c>
      <c r="B1653" s="53" t="n">
        <v>45</v>
      </c>
      <c r="C1653" s="7" t="n">
        <v>4</v>
      </c>
      <c r="D1653" s="7" t="n">
        <v>3</v>
      </c>
      <c r="E1653" s="7" t="n">
        <v>3.63000011444092</v>
      </c>
      <c r="F1653" s="7" t="n">
        <v>55.2000007629395</v>
      </c>
      <c r="G1653" s="7" t="n">
        <v>4</v>
      </c>
      <c r="H1653" s="7" t="n">
        <v>800</v>
      </c>
      <c r="I1653" s="7" t="n">
        <v>1</v>
      </c>
    </row>
    <row r="1654" spans="1:15">
      <c r="A1654" t="s">
        <v>4</v>
      </c>
      <c r="B1654" s="4" t="s">
        <v>5</v>
      </c>
      <c r="C1654" s="4" t="s">
        <v>13</v>
      </c>
      <c r="D1654" s="4" t="s">
        <v>13</v>
      </c>
      <c r="E1654" s="4" t="s">
        <v>29</v>
      </c>
      <c r="F1654" s="4" t="s">
        <v>10</v>
      </c>
    </row>
    <row r="1655" spans="1:15">
      <c r="A1655" t="n">
        <v>14497</v>
      </c>
      <c r="B1655" s="53" t="n">
        <v>45</v>
      </c>
      <c r="C1655" s="7" t="n">
        <v>5</v>
      </c>
      <c r="D1655" s="7" t="n">
        <v>3</v>
      </c>
      <c r="E1655" s="7" t="n">
        <v>9.5</v>
      </c>
      <c r="F1655" s="7" t="n">
        <v>800</v>
      </c>
    </row>
    <row r="1656" spans="1:15">
      <c r="A1656" t="s">
        <v>4</v>
      </c>
      <c r="B1656" s="4" t="s">
        <v>5</v>
      </c>
      <c r="C1656" s="4" t="s">
        <v>10</v>
      </c>
      <c r="D1656" s="4" t="s">
        <v>13</v>
      </c>
    </row>
    <row r="1657" spans="1:15">
      <c r="A1657" t="n">
        <v>14506</v>
      </c>
      <c r="B1657" s="60" t="n">
        <v>56</v>
      </c>
      <c r="C1657" s="7" t="n">
        <v>7032</v>
      </c>
      <c r="D1657" s="7" t="n">
        <v>0</v>
      </c>
    </row>
    <row r="1658" spans="1:15">
      <c r="A1658" t="s">
        <v>4</v>
      </c>
      <c r="B1658" s="4" t="s">
        <v>5</v>
      </c>
      <c r="C1658" s="4" t="s">
        <v>13</v>
      </c>
      <c r="D1658" s="4" t="s">
        <v>10</v>
      </c>
      <c r="E1658" s="4" t="s">
        <v>29</v>
      </c>
      <c r="F1658" s="4" t="s">
        <v>10</v>
      </c>
      <c r="G1658" s="4" t="s">
        <v>9</v>
      </c>
      <c r="H1658" s="4" t="s">
        <v>9</v>
      </c>
      <c r="I1658" s="4" t="s">
        <v>10</v>
      </c>
      <c r="J1658" s="4" t="s">
        <v>10</v>
      </c>
      <c r="K1658" s="4" t="s">
        <v>9</v>
      </c>
      <c r="L1658" s="4" t="s">
        <v>9</v>
      </c>
      <c r="M1658" s="4" t="s">
        <v>9</v>
      </c>
      <c r="N1658" s="4" t="s">
        <v>9</v>
      </c>
      <c r="O1658" s="4" t="s">
        <v>6</v>
      </c>
    </row>
    <row r="1659" spans="1:15">
      <c r="A1659" t="n">
        <v>14510</v>
      </c>
      <c r="B1659" s="16" t="n">
        <v>50</v>
      </c>
      <c r="C1659" s="7" t="n">
        <v>0</v>
      </c>
      <c r="D1659" s="7" t="n">
        <v>2030</v>
      </c>
      <c r="E1659" s="7" t="n">
        <v>0.800000011920929</v>
      </c>
      <c r="F1659" s="7" t="n">
        <v>100</v>
      </c>
      <c r="G1659" s="7" t="n">
        <v>0</v>
      </c>
      <c r="H1659" s="7" t="n">
        <v>-1061158912</v>
      </c>
      <c r="I1659" s="7" t="n">
        <v>0</v>
      </c>
      <c r="J1659" s="7" t="n">
        <v>65533</v>
      </c>
      <c r="K1659" s="7" t="n">
        <v>0</v>
      </c>
      <c r="L1659" s="7" t="n">
        <v>0</v>
      </c>
      <c r="M1659" s="7" t="n">
        <v>0</v>
      </c>
      <c r="N1659" s="7" t="n">
        <v>0</v>
      </c>
      <c r="O1659" s="7" t="s">
        <v>12</v>
      </c>
    </row>
    <row r="1660" spans="1:15">
      <c r="A1660" t="s">
        <v>4</v>
      </c>
      <c r="B1660" s="4" t="s">
        <v>5</v>
      </c>
      <c r="C1660" s="4" t="s">
        <v>13</v>
      </c>
      <c r="D1660" s="4" t="s">
        <v>10</v>
      </c>
      <c r="E1660" s="4" t="s">
        <v>29</v>
      </c>
    </row>
    <row r="1661" spans="1:15">
      <c r="A1661" t="n">
        <v>14549</v>
      </c>
      <c r="B1661" s="34" t="n">
        <v>58</v>
      </c>
      <c r="C1661" s="7" t="n">
        <v>101</v>
      </c>
      <c r="D1661" s="7" t="n">
        <v>300</v>
      </c>
      <c r="E1661" s="7" t="n">
        <v>1</v>
      </c>
    </row>
    <row r="1662" spans="1:15">
      <c r="A1662" t="s">
        <v>4</v>
      </c>
      <c r="B1662" s="4" t="s">
        <v>5</v>
      </c>
      <c r="C1662" s="4" t="s">
        <v>13</v>
      </c>
      <c r="D1662" s="4" t="s">
        <v>10</v>
      </c>
    </row>
    <row r="1663" spans="1:15">
      <c r="A1663" t="n">
        <v>14557</v>
      </c>
      <c r="B1663" s="34" t="n">
        <v>58</v>
      </c>
      <c r="C1663" s="7" t="n">
        <v>254</v>
      </c>
      <c r="D1663" s="7" t="n">
        <v>0</v>
      </c>
    </row>
    <row r="1664" spans="1:15">
      <c r="A1664" t="s">
        <v>4</v>
      </c>
      <c r="B1664" s="4" t="s">
        <v>5</v>
      </c>
      <c r="C1664" s="4" t="s">
        <v>13</v>
      </c>
      <c r="D1664" s="4" t="s">
        <v>10</v>
      </c>
      <c r="E1664" s="4" t="s">
        <v>10</v>
      </c>
      <c r="F1664" s="4" t="s">
        <v>9</v>
      </c>
    </row>
    <row r="1665" spans="1:15">
      <c r="A1665" t="n">
        <v>14561</v>
      </c>
      <c r="B1665" s="54" t="n">
        <v>84</v>
      </c>
      <c r="C1665" s="7" t="n">
        <v>1</v>
      </c>
      <c r="D1665" s="7" t="n">
        <v>0</v>
      </c>
      <c r="E1665" s="7" t="n">
        <v>0</v>
      </c>
      <c r="F1665" s="7" t="n">
        <v>0</v>
      </c>
    </row>
    <row r="1666" spans="1:15">
      <c r="A1666" t="s">
        <v>4</v>
      </c>
      <c r="B1666" s="4" t="s">
        <v>5</v>
      </c>
      <c r="C1666" s="4" t="s">
        <v>13</v>
      </c>
      <c r="D1666" s="4" t="s">
        <v>10</v>
      </c>
    </row>
    <row r="1667" spans="1:15">
      <c r="A1667" t="n">
        <v>14571</v>
      </c>
      <c r="B1667" s="34" t="n">
        <v>58</v>
      </c>
      <c r="C1667" s="7" t="n">
        <v>255</v>
      </c>
      <c r="D1667" s="7" t="n">
        <v>0</v>
      </c>
    </row>
    <row r="1668" spans="1:15">
      <c r="A1668" t="s">
        <v>4</v>
      </c>
      <c r="B1668" s="4" t="s">
        <v>5</v>
      </c>
      <c r="C1668" s="4" t="s">
        <v>13</v>
      </c>
      <c r="D1668" s="4" t="s">
        <v>10</v>
      </c>
      <c r="E1668" s="4" t="s">
        <v>6</v>
      </c>
    </row>
    <row r="1669" spans="1:15">
      <c r="A1669" t="n">
        <v>14575</v>
      </c>
      <c r="B1669" s="56" t="n">
        <v>51</v>
      </c>
      <c r="C1669" s="7" t="n">
        <v>4</v>
      </c>
      <c r="D1669" s="7" t="n">
        <v>7032</v>
      </c>
      <c r="E1669" s="7" t="s">
        <v>132</v>
      </c>
    </row>
    <row r="1670" spans="1:15">
      <c r="A1670" t="s">
        <v>4</v>
      </c>
      <c r="B1670" s="4" t="s">
        <v>5</v>
      </c>
      <c r="C1670" s="4" t="s">
        <v>10</v>
      </c>
    </row>
    <row r="1671" spans="1:15">
      <c r="A1671" t="n">
        <v>14589</v>
      </c>
      <c r="B1671" s="38" t="n">
        <v>16</v>
      </c>
      <c r="C1671" s="7" t="n">
        <v>0</v>
      </c>
    </row>
    <row r="1672" spans="1:15">
      <c r="A1672" t="s">
        <v>4</v>
      </c>
      <c r="B1672" s="4" t="s">
        <v>5</v>
      </c>
      <c r="C1672" s="4" t="s">
        <v>10</v>
      </c>
      <c r="D1672" s="4" t="s">
        <v>13</v>
      </c>
      <c r="E1672" s="4" t="s">
        <v>9</v>
      </c>
      <c r="F1672" s="4" t="s">
        <v>52</v>
      </c>
      <c r="G1672" s="4" t="s">
        <v>13</v>
      </c>
      <c r="H1672" s="4" t="s">
        <v>13</v>
      </c>
      <c r="I1672" s="4" t="s">
        <v>13</v>
      </c>
    </row>
    <row r="1673" spans="1:15">
      <c r="A1673" t="n">
        <v>14592</v>
      </c>
      <c r="B1673" s="57" t="n">
        <v>26</v>
      </c>
      <c r="C1673" s="7" t="n">
        <v>7032</v>
      </c>
      <c r="D1673" s="7" t="n">
        <v>17</v>
      </c>
      <c r="E1673" s="7" t="n">
        <v>18365</v>
      </c>
      <c r="F1673" s="7" t="s">
        <v>197</v>
      </c>
      <c r="G1673" s="7" t="n">
        <v>8</v>
      </c>
      <c r="H1673" s="7" t="n">
        <v>2</v>
      </c>
      <c r="I1673" s="7" t="n">
        <v>0</v>
      </c>
    </row>
    <row r="1674" spans="1:15">
      <c r="A1674" t="s">
        <v>4</v>
      </c>
      <c r="B1674" s="4" t="s">
        <v>5</v>
      </c>
      <c r="C1674" s="4" t="s">
        <v>10</v>
      </c>
    </row>
    <row r="1675" spans="1:15">
      <c r="A1675" t="n">
        <v>14608</v>
      </c>
      <c r="B1675" s="38" t="n">
        <v>16</v>
      </c>
      <c r="C1675" s="7" t="n">
        <v>1500</v>
      </c>
    </row>
    <row r="1676" spans="1:15">
      <c r="A1676" t="s">
        <v>4</v>
      </c>
      <c r="B1676" s="4" t="s">
        <v>5</v>
      </c>
      <c r="C1676" s="4" t="s">
        <v>10</v>
      </c>
      <c r="D1676" s="4" t="s">
        <v>13</v>
      </c>
    </row>
    <row r="1677" spans="1:15">
      <c r="A1677" t="n">
        <v>14611</v>
      </c>
      <c r="B1677" s="58" t="n">
        <v>89</v>
      </c>
      <c r="C1677" s="7" t="n">
        <v>7032</v>
      </c>
      <c r="D1677" s="7" t="n">
        <v>0</v>
      </c>
    </row>
    <row r="1678" spans="1:15">
      <c r="A1678" t="s">
        <v>4</v>
      </c>
      <c r="B1678" s="4" t="s">
        <v>5</v>
      </c>
      <c r="C1678" s="4" t="s">
        <v>10</v>
      </c>
      <c r="D1678" s="4" t="s">
        <v>10</v>
      </c>
      <c r="E1678" s="4" t="s">
        <v>10</v>
      </c>
    </row>
    <row r="1679" spans="1:15">
      <c r="A1679" t="n">
        <v>14615</v>
      </c>
      <c r="B1679" s="63" t="n">
        <v>61</v>
      </c>
      <c r="C1679" s="7" t="n">
        <v>0</v>
      </c>
      <c r="D1679" s="7" t="n">
        <v>7032</v>
      </c>
      <c r="E1679" s="7" t="n">
        <v>1000</v>
      </c>
    </row>
    <row r="1680" spans="1:15">
      <c r="A1680" t="s">
        <v>4</v>
      </c>
      <c r="B1680" s="4" t="s">
        <v>5</v>
      </c>
      <c r="C1680" s="4" t="s">
        <v>10</v>
      </c>
    </row>
    <row r="1681" spans="1:9">
      <c r="A1681" t="n">
        <v>14622</v>
      </c>
      <c r="B1681" s="38" t="n">
        <v>16</v>
      </c>
      <c r="C1681" s="7" t="n">
        <v>300</v>
      </c>
    </row>
    <row r="1682" spans="1:9">
      <c r="A1682" t="s">
        <v>4</v>
      </c>
      <c r="B1682" s="4" t="s">
        <v>5</v>
      </c>
      <c r="C1682" s="4" t="s">
        <v>13</v>
      </c>
      <c r="D1682" s="4" t="s">
        <v>10</v>
      </c>
      <c r="E1682" s="4" t="s">
        <v>6</v>
      </c>
    </row>
    <row r="1683" spans="1:9">
      <c r="A1683" t="n">
        <v>14625</v>
      </c>
      <c r="B1683" s="56" t="n">
        <v>51</v>
      </c>
      <c r="C1683" s="7" t="n">
        <v>4</v>
      </c>
      <c r="D1683" s="7" t="n">
        <v>0</v>
      </c>
      <c r="E1683" s="7" t="s">
        <v>188</v>
      </c>
    </row>
    <row r="1684" spans="1:9">
      <c r="A1684" t="s">
        <v>4</v>
      </c>
      <c r="B1684" s="4" t="s">
        <v>5</v>
      </c>
      <c r="C1684" s="4" t="s">
        <v>10</v>
      </c>
    </row>
    <row r="1685" spans="1:9">
      <c r="A1685" t="n">
        <v>14638</v>
      </c>
      <c r="B1685" s="38" t="n">
        <v>16</v>
      </c>
      <c r="C1685" s="7" t="n">
        <v>0</v>
      </c>
    </row>
    <row r="1686" spans="1:9">
      <c r="A1686" t="s">
        <v>4</v>
      </c>
      <c r="B1686" s="4" t="s">
        <v>5</v>
      </c>
      <c r="C1686" s="4" t="s">
        <v>10</v>
      </c>
      <c r="D1686" s="4" t="s">
        <v>13</v>
      </c>
      <c r="E1686" s="4" t="s">
        <v>9</v>
      </c>
      <c r="F1686" s="4" t="s">
        <v>52</v>
      </c>
      <c r="G1686" s="4" t="s">
        <v>13</v>
      </c>
      <c r="H1686" s="4" t="s">
        <v>13</v>
      </c>
    </row>
    <row r="1687" spans="1:9">
      <c r="A1687" t="n">
        <v>14641</v>
      </c>
      <c r="B1687" s="57" t="n">
        <v>26</v>
      </c>
      <c r="C1687" s="7" t="n">
        <v>0</v>
      </c>
      <c r="D1687" s="7" t="n">
        <v>17</v>
      </c>
      <c r="E1687" s="7" t="n">
        <v>52386</v>
      </c>
      <c r="F1687" s="7" t="s">
        <v>198</v>
      </c>
      <c r="G1687" s="7" t="n">
        <v>2</v>
      </c>
      <c r="H1687" s="7" t="n">
        <v>0</v>
      </c>
    </row>
    <row r="1688" spans="1:9">
      <c r="A1688" t="s">
        <v>4</v>
      </c>
      <c r="B1688" s="4" t="s">
        <v>5</v>
      </c>
    </row>
    <row r="1689" spans="1:9">
      <c r="A1689" t="n">
        <v>14665</v>
      </c>
      <c r="B1689" s="30" t="n">
        <v>28</v>
      </c>
    </row>
    <row r="1690" spans="1:9">
      <c r="A1690" t="s">
        <v>4</v>
      </c>
      <c r="B1690" s="4" t="s">
        <v>5</v>
      </c>
      <c r="C1690" s="4" t="s">
        <v>13</v>
      </c>
      <c r="D1690" s="4" t="s">
        <v>10</v>
      </c>
      <c r="E1690" s="4" t="s">
        <v>29</v>
      </c>
    </row>
    <row r="1691" spans="1:9">
      <c r="A1691" t="n">
        <v>14666</v>
      </c>
      <c r="B1691" s="34" t="n">
        <v>58</v>
      </c>
      <c r="C1691" s="7" t="n">
        <v>101</v>
      </c>
      <c r="D1691" s="7" t="n">
        <v>500</v>
      </c>
      <c r="E1691" s="7" t="n">
        <v>1</v>
      </c>
    </row>
    <row r="1692" spans="1:9">
      <c r="A1692" t="s">
        <v>4</v>
      </c>
      <c r="B1692" s="4" t="s">
        <v>5</v>
      </c>
      <c r="C1692" s="4" t="s">
        <v>13</v>
      </c>
      <c r="D1692" s="4" t="s">
        <v>10</v>
      </c>
    </row>
    <row r="1693" spans="1:9">
      <c r="A1693" t="n">
        <v>14674</v>
      </c>
      <c r="B1693" s="34" t="n">
        <v>58</v>
      </c>
      <c r="C1693" s="7" t="n">
        <v>254</v>
      </c>
      <c r="D1693" s="7" t="n">
        <v>0</v>
      </c>
    </row>
    <row r="1694" spans="1:9">
      <c r="A1694" t="s">
        <v>4</v>
      </c>
      <c r="B1694" s="4" t="s">
        <v>5</v>
      </c>
      <c r="C1694" s="4" t="s">
        <v>13</v>
      </c>
      <c r="D1694" s="4" t="s">
        <v>13</v>
      </c>
      <c r="E1694" s="4" t="s">
        <v>29</v>
      </c>
      <c r="F1694" s="4" t="s">
        <v>29</v>
      </c>
      <c r="G1694" s="4" t="s">
        <v>29</v>
      </c>
      <c r="H1694" s="4" t="s">
        <v>10</v>
      </c>
    </row>
    <row r="1695" spans="1:9">
      <c r="A1695" t="n">
        <v>14678</v>
      </c>
      <c r="B1695" s="53" t="n">
        <v>45</v>
      </c>
      <c r="C1695" s="7" t="n">
        <v>2</v>
      </c>
      <c r="D1695" s="7" t="n">
        <v>3</v>
      </c>
      <c r="E1695" s="7" t="n">
        <v>33.4900016784668</v>
      </c>
      <c r="F1695" s="7" t="n">
        <v>-6.90000009536743</v>
      </c>
      <c r="G1695" s="7" t="n">
        <v>-50.7599983215332</v>
      </c>
      <c r="H1695" s="7" t="n">
        <v>0</v>
      </c>
    </row>
    <row r="1696" spans="1:9">
      <c r="A1696" t="s">
        <v>4</v>
      </c>
      <c r="B1696" s="4" t="s">
        <v>5</v>
      </c>
      <c r="C1696" s="4" t="s">
        <v>13</v>
      </c>
      <c r="D1696" s="4" t="s">
        <v>13</v>
      </c>
      <c r="E1696" s="4" t="s">
        <v>29</v>
      </c>
      <c r="F1696" s="4" t="s">
        <v>29</v>
      </c>
      <c r="G1696" s="4" t="s">
        <v>29</v>
      </c>
      <c r="H1696" s="4" t="s">
        <v>10</v>
      </c>
      <c r="I1696" s="4" t="s">
        <v>13</v>
      </c>
    </row>
    <row r="1697" spans="1:9">
      <c r="A1697" t="n">
        <v>14695</v>
      </c>
      <c r="B1697" s="53" t="n">
        <v>45</v>
      </c>
      <c r="C1697" s="7" t="n">
        <v>4</v>
      </c>
      <c r="D1697" s="7" t="n">
        <v>3</v>
      </c>
      <c r="E1697" s="7" t="n">
        <v>38.9300003051758</v>
      </c>
      <c r="F1697" s="7" t="n">
        <v>82.4400024414063</v>
      </c>
      <c r="G1697" s="7" t="n">
        <v>-3</v>
      </c>
      <c r="H1697" s="7" t="n">
        <v>0</v>
      </c>
      <c r="I1697" s="7" t="n">
        <v>0</v>
      </c>
    </row>
    <row r="1698" spans="1:9">
      <c r="A1698" t="s">
        <v>4</v>
      </c>
      <c r="B1698" s="4" t="s">
        <v>5</v>
      </c>
      <c r="C1698" s="4" t="s">
        <v>13</v>
      </c>
      <c r="D1698" s="4" t="s">
        <v>13</v>
      </c>
      <c r="E1698" s="4" t="s">
        <v>29</v>
      </c>
      <c r="F1698" s="4" t="s">
        <v>10</v>
      </c>
    </row>
    <row r="1699" spans="1:9">
      <c r="A1699" t="n">
        <v>14713</v>
      </c>
      <c r="B1699" s="53" t="n">
        <v>45</v>
      </c>
      <c r="C1699" s="7" t="n">
        <v>5</v>
      </c>
      <c r="D1699" s="7" t="n">
        <v>3</v>
      </c>
      <c r="E1699" s="7" t="n">
        <v>2.29999995231628</v>
      </c>
      <c r="F1699" s="7" t="n">
        <v>0</v>
      </c>
    </row>
    <row r="1700" spans="1:9">
      <c r="A1700" t="s">
        <v>4</v>
      </c>
      <c r="B1700" s="4" t="s">
        <v>5</v>
      </c>
      <c r="C1700" s="4" t="s">
        <v>13</v>
      </c>
      <c r="D1700" s="4" t="s">
        <v>13</v>
      </c>
      <c r="E1700" s="4" t="s">
        <v>29</v>
      </c>
      <c r="F1700" s="4" t="s">
        <v>10</v>
      </c>
    </row>
    <row r="1701" spans="1:9">
      <c r="A1701" t="n">
        <v>14722</v>
      </c>
      <c r="B1701" s="53" t="n">
        <v>45</v>
      </c>
      <c r="C1701" s="7" t="n">
        <v>11</v>
      </c>
      <c r="D1701" s="7" t="n">
        <v>3</v>
      </c>
      <c r="E1701" s="7" t="n">
        <v>40.0999984741211</v>
      </c>
      <c r="F1701" s="7" t="n">
        <v>0</v>
      </c>
    </row>
    <row r="1702" spans="1:9">
      <c r="A1702" t="s">
        <v>4</v>
      </c>
      <c r="B1702" s="4" t="s">
        <v>5</v>
      </c>
      <c r="C1702" s="4" t="s">
        <v>10</v>
      </c>
      <c r="D1702" s="4" t="s">
        <v>29</v>
      </c>
      <c r="E1702" s="4" t="s">
        <v>29</v>
      </c>
      <c r="F1702" s="4" t="s">
        <v>29</v>
      </c>
      <c r="G1702" s="4" t="s">
        <v>29</v>
      </c>
    </row>
    <row r="1703" spans="1:9">
      <c r="A1703" t="n">
        <v>14731</v>
      </c>
      <c r="B1703" s="50" t="n">
        <v>46</v>
      </c>
      <c r="C1703" s="7" t="n">
        <v>0</v>
      </c>
      <c r="D1703" s="7" t="n">
        <v>33.0200004577637</v>
      </c>
      <c r="E1703" s="7" t="n">
        <v>-7.30999994277954</v>
      </c>
      <c r="F1703" s="7" t="n">
        <v>-53.4700012207031</v>
      </c>
      <c r="G1703" s="7" t="n">
        <v>224.699996948242</v>
      </c>
    </row>
    <row r="1704" spans="1:9">
      <c r="A1704" t="s">
        <v>4</v>
      </c>
      <c r="B1704" s="4" t="s">
        <v>5</v>
      </c>
      <c r="C1704" s="4" t="s">
        <v>10</v>
      </c>
      <c r="D1704" s="4" t="s">
        <v>29</v>
      </c>
      <c r="E1704" s="4" t="s">
        <v>29</v>
      </c>
      <c r="F1704" s="4" t="s">
        <v>29</v>
      </c>
      <c r="G1704" s="4" t="s">
        <v>29</v>
      </c>
    </row>
    <row r="1705" spans="1:9">
      <c r="A1705" t="n">
        <v>14750</v>
      </c>
      <c r="B1705" s="50" t="n">
        <v>46</v>
      </c>
      <c r="C1705" s="7" t="n">
        <v>7032</v>
      </c>
      <c r="D1705" s="7" t="n">
        <v>32.8400001525879</v>
      </c>
      <c r="E1705" s="7" t="n">
        <v>-7.34000015258789</v>
      </c>
      <c r="F1705" s="7" t="n">
        <v>-50.4900016784668</v>
      </c>
      <c r="G1705" s="7" t="n">
        <v>87.4000015258789</v>
      </c>
    </row>
    <row r="1706" spans="1:9">
      <c r="A1706" t="s">
        <v>4</v>
      </c>
      <c r="B1706" s="4" t="s">
        <v>5</v>
      </c>
      <c r="C1706" s="4" t="s">
        <v>10</v>
      </c>
      <c r="D1706" s="4" t="s">
        <v>29</v>
      </c>
      <c r="E1706" s="4" t="s">
        <v>29</v>
      </c>
      <c r="F1706" s="4" t="s">
        <v>29</v>
      </c>
      <c r="G1706" s="4" t="s">
        <v>29</v>
      </c>
    </row>
    <row r="1707" spans="1:9">
      <c r="A1707" t="n">
        <v>14769</v>
      </c>
      <c r="B1707" s="50" t="n">
        <v>46</v>
      </c>
      <c r="C1707" s="7" t="n">
        <v>1660</v>
      </c>
      <c r="D1707" s="7" t="n">
        <v>29.6299991607666</v>
      </c>
      <c r="E1707" s="7" t="n">
        <v>-7.32999992370605</v>
      </c>
      <c r="F1707" s="7" t="n">
        <v>-56.8699989318848</v>
      </c>
      <c r="G1707" s="7" t="n">
        <v>32.5999984741211</v>
      </c>
    </row>
    <row r="1708" spans="1:9">
      <c r="A1708" t="s">
        <v>4</v>
      </c>
      <c r="B1708" s="4" t="s">
        <v>5</v>
      </c>
      <c r="C1708" s="4" t="s">
        <v>10</v>
      </c>
      <c r="D1708" s="4" t="s">
        <v>10</v>
      </c>
      <c r="E1708" s="4" t="s">
        <v>29</v>
      </c>
      <c r="F1708" s="4" t="s">
        <v>29</v>
      </c>
      <c r="G1708" s="4" t="s">
        <v>29</v>
      </c>
      <c r="H1708" s="4" t="s">
        <v>29</v>
      </c>
      <c r="I1708" s="4" t="s">
        <v>13</v>
      </c>
      <c r="J1708" s="4" t="s">
        <v>10</v>
      </c>
    </row>
    <row r="1709" spans="1:9">
      <c r="A1709" t="n">
        <v>14788</v>
      </c>
      <c r="B1709" s="59" t="n">
        <v>55</v>
      </c>
      <c r="C1709" s="7" t="n">
        <v>0</v>
      </c>
      <c r="D1709" s="7" t="n">
        <v>65533</v>
      </c>
      <c r="E1709" s="7" t="n">
        <v>33.439998626709</v>
      </c>
      <c r="F1709" s="7" t="n">
        <v>-7.32000017166138</v>
      </c>
      <c r="G1709" s="7" t="n">
        <v>-50.9700012207031</v>
      </c>
      <c r="H1709" s="7" t="n">
        <v>2.79999995231628</v>
      </c>
      <c r="I1709" s="7" t="n">
        <v>2</v>
      </c>
      <c r="J1709" s="7" t="n">
        <v>0</v>
      </c>
    </row>
    <row r="1710" spans="1:9">
      <c r="A1710" t="s">
        <v>4</v>
      </c>
      <c r="B1710" s="4" t="s">
        <v>5</v>
      </c>
      <c r="C1710" s="4" t="s">
        <v>13</v>
      </c>
      <c r="D1710" s="4" t="s">
        <v>13</v>
      </c>
      <c r="E1710" s="4" t="s">
        <v>29</v>
      </c>
      <c r="F1710" s="4" t="s">
        <v>29</v>
      </c>
      <c r="G1710" s="4" t="s">
        <v>29</v>
      </c>
      <c r="H1710" s="4" t="s">
        <v>10</v>
      </c>
    </row>
    <row r="1711" spans="1:9">
      <c r="A1711" t="n">
        <v>14812</v>
      </c>
      <c r="B1711" s="53" t="n">
        <v>45</v>
      </c>
      <c r="C1711" s="7" t="n">
        <v>2</v>
      </c>
      <c r="D1711" s="7" t="n">
        <v>3</v>
      </c>
      <c r="E1711" s="7" t="n">
        <v>32.8199996948242</v>
      </c>
      <c r="F1711" s="7" t="n">
        <v>-6.23999977111816</v>
      </c>
      <c r="G1711" s="7" t="n">
        <v>-51.5200004577637</v>
      </c>
      <c r="H1711" s="7" t="n">
        <v>4000</v>
      </c>
    </row>
    <row r="1712" spans="1:9">
      <c r="A1712" t="s">
        <v>4</v>
      </c>
      <c r="B1712" s="4" t="s">
        <v>5</v>
      </c>
      <c r="C1712" s="4" t="s">
        <v>13</v>
      </c>
      <c r="D1712" s="4" t="s">
        <v>13</v>
      </c>
      <c r="E1712" s="4" t="s">
        <v>29</v>
      </c>
      <c r="F1712" s="4" t="s">
        <v>29</v>
      </c>
      <c r="G1712" s="4" t="s">
        <v>29</v>
      </c>
      <c r="H1712" s="4" t="s">
        <v>10</v>
      </c>
      <c r="I1712" s="4" t="s">
        <v>13</v>
      </c>
    </row>
    <row r="1713" spans="1:10">
      <c r="A1713" t="n">
        <v>14829</v>
      </c>
      <c r="B1713" s="53" t="n">
        <v>45</v>
      </c>
      <c r="C1713" s="7" t="n">
        <v>4</v>
      </c>
      <c r="D1713" s="7" t="n">
        <v>3</v>
      </c>
      <c r="E1713" s="7" t="n">
        <v>335.760009765625</v>
      </c>
      <c r="F1713" s="7" t="n">
        <v>22.4300003051758</v>
      </c>
      <c r="G1713" s="7" t="n">
        <v>-3</v>
      </c>
      <c r="H1713" s="7" t="n">
        <v>4000</v>
      </c>
      <c r="I1713" s="7" t="n">
        <v>1</v>
      </c>
    </row>
    <row r="1714" spans="1:10">
      <c r="A1714" t="s">
        <v>4</v>
      </c>
      <c r="B1714" s="4" t="s">
        <v>5</v>
      </c>
      <c r="C1714" s="4" t="s">
        <v>13</v>
      </c>
      <c r="D1714" s="4" t="s">
        <v>13</v>
      </c>
      <c r="E1714" s="4" t="s">
        <v>29</v>
      </c>
      <c r="F1714" s="4" t="s">
        <v>10</v>
      </c>
    </row>
    <row r="1715" spans="1:10">
      <c r="A1715" t="n">
        <v>14847</v>
      </c>
      <c r="B1715" s="53" t="n">
        <v>45</v>
      </c>
      <c r="C1715" s="7" t="n">
        <v>5</v>
      </c>
      <c r="D1715" s="7" t="n">
        <v>3</v>
      </c>
      <c r="E1715" s="7" t="n">
        <v>2.29999995231628</v>
      </c>
      <c r="F1715" s="7" t="n">
        <v>4000</v>
      </c>
    </row>
    <row r="1716" spans="1:10">
      <c r="A1716" t="s">
        <v>4</v>
      </c>
      <c r="B1716" s="4" t="s">
        <v>5</v>
      </c>
      <c r="C1716" s="4" t="s">
        <v>13</v>
      </c>
      <c r="D1716" s="4" t="s">
        <v>13</v>
      </c>
      <c r="E1716" s="4" t="s">
        <v>29</v>
      </c>
      <c r="F1716" s="4" t="s">
        <v>10</v>
      </c>
    </row>
    <row r="1717" spans="1:10">
      <c r="A1717" t="n">
        <v>14856</v>
      </c>
      <c r="B1717" s="53" t="n">
        <v>45</v>
      </c>
      <c r="C1717" s="7" t="n">
        <v>11</v>
      </c>
      <c r="D1717" s="7" t="n">
        <v>3</v>
      </c>
      <c r="E1717" s="7" t="n">
        <v>37.7999992370605</v>
      </c>
      <c r="F1717" s="7" t="n">
        <v>4000</v>
      </c>
    </row>
    <row r="1718" spans="1:10">
      <c r="A1718" t="s">
        <v>4</v>
      </c>
      <c r="B1718" s="4" t="s">
        <v>5</v>
      </c>
      <c r="C1718" s="4" t="s">
        <v>10</v>
      </c>
      <c r="D1718" s="4" t="s">
        <v>29</v>
      </c>
      <c r="E1718" s="4" t="s">
        <v>29</v>
      </c>
      <c r="F1718" s="4" t="s">
        <v>29</v>
      </c>
      <c r="G1718" s="4" t="s">
        <v>10</v>
      </c>
      <c r="H1718" s="4" t="s">
        <v>10</v>
      </c>
    </row>
    <row r="1719" spans="1:10">
      <c r="A1719" t="n">
        <v>14865</v>
      </c>
      <c r="B1719" s="64" t="n">
        <v>60</v>
      </c>
      <c r="C1719" s="7" t="n">
        <v>0</v>
      </c>
      <c r="D1719" s="7" t="n">
        <v>0</v>
      </c>
      <c r="E1719" s="7" t="n">
        <v>0</v>
      </c>
      <c r="F1719" s="7" t="n">
        <v>0</v>
      </c>
      <c r="G1719" s="7" t="n">
        <v>0</v>
      </c>
      <c r="H1719" s="7" t="n">
        <v>1</v>
      </c>
    </row>
    <row r="1720" spans="1:10">
      <c r="A1720" t="s">
        <v>4</v>
      </c>
      <c r="B1720" s="4" t="s">
        <v>5</v>
      </c>
      <c r="C1720" s="4" t="s">
        <v>10</v>
      </c>
      <c r="D1720" s="4" t="s">
        <v>29</v>
      </c>
      <c r="E1720" s="4" t="s">
        <v>29</v>
      </c>
      <c r="F1720" s="4" t="s">
        <v>29</v>
      </c>
      <c r="G1720" s="4" t="s">
        <v>10</v>
      </c>
      <c r="H1720" s="4" t="s">
        <v>10</v>
      </c>
    </row>
    <row r="1721" spans="1:10">
      <c r="A1721" t="n">
        <v>14884</v>
      </c>
      <c r="B1721" s="64" t="n">
        <v>60</v>
      </c>
      <c r="C1721" s="7" t="n">
        <v>0</v>
      </c>
      <c r="D1721" s="7" t="n">
        <v>0</v>
      </c>
      <c r="E1721" s="7" t="n">
        <v>0</v>
      </c>
      <c r="F1721" s="7" t="n">
        <v>0</v>
      </c>
      <c r="G1721" s="7" t="n">
        <v>0</v>
      </c>
      <c r="H1721" s="7" t="n">
        <v>0</v>
      </c>
    </row>
    <row r="1722" spans="1:10">
      <c r="A1722" t="s">
        <v>4</v>
      </c>
      <c r="B1722" s="4" t="s">
        <v>5</v>
      </c>
      <c r="C1722" s="4" t="s">
        <v>10</v>
      </c>
      <c r="D1722" s="4" t="s">
        <v>10</v>
      </c>
      <c r="E1722" s="4" t="s">
        <v>10</v>
      </c>
    </row>
    <row r="1723" spans="1:10">
      <c r="A1723" t="n">
        <v>14903</v>
      </c>
      <c r="B1723" s="63" t="n">
        <v>61</v>
      </c>
      <c r="C1723" s="7" t="n">
        <v>0</v>
      </c>
      <c r="D1723" s="7" t="n">
        <v>65533</v>
      </c>
      <c r="E1723" s="7" t="n">
        <v>0</v>
      </c>
    </row>
    <row r="1724" spans="1:10">
      <c r="A1724" t="s">
        <v>4</v>
      </c>
      <c r="B1724" s="4" t="s">
        <v>5</v>
      </c>
      <c r="C1724" s="4" t="s">
        <v>13</v>
      </c>
      <c r="D1724" s="4" t="s">
        <v>10</v>
      </c>
    </row>
    <row r="1725" spans="1:10">
      <c r="A1725" t="n">
        <v>14910</v>
      </c>
      <c r="B1725" s="34" t="n">
        <v>58</v>
      </c>
      <c r="C1725" s="7" t="n">
        <v>255</v>
      </c>
      <c r="D1725" s="7" t="n">
        <v>0</v>
      </c>
    </row>
    <row r="1726" spans="1:10">
      <c r="A1726" t="s">
        <v>4</v>
      </c>
      <c r="B1726" s="4" t="s">
        <v>5</v>
      </c>
      <c r="C1726" s="4" t="s">
        <v>10</v>
      </c>
      <c r="D1726" s="4" t="s">
        <v>13</v>
      </c>
    </row>
    <row r="1727" spans="1:10">
      <c r="A1727" t="n">
        <v>14914</v>
      </c>
      <c r="B1727" s="60" t="n">
        <v>56</v>
      </c>
      <c r="C1727" s="7" t="n">
        <v>0</v>
      </c>
      <c r="D1727" s="7" t="n">
        <v>1</v>
      </c>
    </row>
    <row r="1728" spans="1:10">
      <c r="A1728" t="s">
        <v>4</v>
      </c>
      <c r="B1728" s="4" t="s">
        <v>5</v>
      </c>
      <c r="C1728" s="4" t="s">
        <v>10</v>
      </c>
      <c r="D1728" s="4" t="s">
        <v>29</v>
      </c>
      <c r="E1728" s="4" t="s">
        <v>29</v>
      </c>
      <c r="F1728" s="4" t="s">
        <v>13</v>
      </c>
    </row>
    <row r="1729" spans="1:9">
      <c r="A1729" t="n">
        <v>14918</v>
      </c>
      <c r="B1729" s="72" t="n">
        <v>52</v>
      </c>
      <c r="C1729" s="7" t="n">
        <v>0</v>
      </c>
      <c r="D1729" s="7" t="n">
        <v>207.5</v>
      </c>
      <c r="E1729" s="7" t="n">
        <v>10</v>
      </c>
      <c r="F1729" s="7" t="n">
        <v>0</v>
      </c>
    </row>
    <row r="1730" spans="1:9">
      <c r="A1730" t="s">
        <v>4</v>
      </c>
      <c r="B1730" s="4" t="s">
        <v>5</v>
      </c>
      <c r="C1730" s="4" t="s">
        <v>10</v>
      </c>
    </row>
    <row r="1731" spans="1:9">
      <c r="A1731" t="n">
        <v>14930</v>
      </c>
      <c r="B1731" s="73" t="n">
        <v>54</v>
      </c>
      <c r="C1731" s="7" t="n">
        <v>0</v>
      </c>
    </row>
    <row r="1732" spans="1:9">
      <c r="A1732" t="s">
        <v>4</v>
      </c>
      <c r="B1732" s="4" t="s">
        <v>5</v>
      </c>
      <c r="C1732" s="4" t="s">
        <v>10</v>
      </c>
    </row>
    <row r="1733" spans="1:9">
      <c r="A1733" t="n">
        <v>14933</v>
      </c>
      <c r="B1733" s="38" t="n">
        <v>16</v>
      </c>
      <c r="C1733" s="7" t="n">
        <v>1500</v>
      </c>
    </row>
    <row r="1734" spans="1:9">
      <c r="A1734" t="s">
        <v>4</v>
      </c>
      <c r="B1734" s="4" t="s">
        <v>5</v>
      </c>
      <c r="C1734" s="4" t="s">
        <v>13</v>
      </c>
      <c r="D1734" s="4" t="s">
        <v>29</v>
      </c>
      <c r="E1734" s="4" t="s">
        <v>29</v>
      </c>
      <c r="F1734" s="4" t="s">
        <v>29</v>
      </c>
    </row>
    <row r="1735" spans="1:9">
      <c r="A1735" t="n">
        <v>14936</v>
      </c>
      <c r="B1735" s="53" t="n">
        <v>45</v>
      </c>
      <c r="C1735" s="7" t="n">
        <v>9</v>
      </c>
      <c r="D1735" s="7" t="n">
        <v>0.0500000007450581</v>
      </c>
      <c r="E1735" s="7" t="n">
        <v>0.0500000007450581</v>
      </c>
      <c r="F1735" s="7" t="n">
        <v>0.200000002980232</v>
      </c>
    </row>
    <row r="1736" spans="1:9">
      <c r="A1736" t="s">
        <v>4</v>
      </c>
      <c r="B1736" s="4" t="s">
        <v>5</v>
      </c>
      <c r="C1736" s="4" t="s">
        <v>13</v>
      </c>
      <c r="D1736" s="4" t="s">
        <v>13</v>
      </c>
      <c r="E1736" s="4" t="s">
        <v>13</v>
      </c>
      <c r="F1736" s="4" t="s">
        <v>13</v>
      </c>
    </row>
    <row r="1737" spans="1:9">
      <c r="A1737" t="n">
        <v>14950</v>
      </c>
      <c r="B1737" s="8" t="n">
        <v>14</v>
      </c>
      <c r="C1737" s="7" t="n">
        <v>0</v>
      </c>
      <c r="D1737" s="7" t="n">
        <v>1</v>
      </c>
      <c r="E1737" s="7" t="n">
        <v>0</v>
      </c>
      <c r="F1737" s="7" t="n">
        <v>0</v>
      </c>
    </row>
    <row r="1738" spans="1:9">
      <c r="A1738" t="s">
        <v>4</v>
      </c>
      <c r="B1738" s="4" t="s">
        <v>5</v>
      </c>
      <c r="C1738" s="4" t="s">
        <v>13</v>
      </c>
      <c r="D1738" s="4" t="s">
        <v>10</v>
      </c>
      <c r="E1738" s="4" t="s">
        <v>6</v>
      </c>
    </row>
    <row r="1739" spans="1:9">
      <c r="A1739" t="n">
        <v>14955</v>
      </c>
      <c r="B1739" s="56" t="n">
        <v>51</v>
      </c>
      <c r="C1739" s="7" t="n">
        <v>4</v>
      </c>
      <c r="D1739" s="7" t="n">
        <v>0</v>
      </c>
      <c r="E1739" s="7" t="s">
        <v>199</v>
      </c>
    </row>
    <row r="1740" spans="1:9">
      <c r="A1740" t="s">
        <v>4</v>
      </c>
      <c r="B1740" s="4" t="s">
        <v>5</v>
      </c>
      <c r="C1740" s="4" t="s">
        <v>10</v>
      </c>
    </row>
    <row r="1741" spans="1:9">
      <c r="A1741" t="n">
        <v>14970</v>
      </c>
      <c r="B1741" s="38" t="n">
        <v>16</v>
      </c>
      <c r="C1741" s="7" t="n">
        <v>0</v>
      </c>
    </row>
    <row r="1742" spans="1:9">
      <c r="A1742" t="s">
        <v>4</v>
      </c>
      <c r="B1742" s="4" t="s">
        <v>5</v>
      </c>
      <c r="C1742" s="4" t="s">
        <v>10</v>
      </c>
      <c r="D1742" s="4" t="s">
        <v>13</v>
      </c>
      <c r="E1742" s="4" t="s">
        <v>9</v>
      </c>
      <c r="F1742" s="4" t="s">
        <v>52</v>
      </c>
      <c r="G1742" s="4" t="s">
        <v>13</v>
      </c>
      <c r="H1742" s="4" t="s">
        <v>13</v>
      </c>
      <c r="I1742" s="4" t="s">
        <v>13</v>
      </c>
    </row>
    <row r="1743" spans="1:9">
      <c r="A1743" t="n">
        <v>14973</v>
      </c>
      <c r="B1743" s="57" t="n">
        <v>26</v>
      </c>
      <c r="C1743" s="7" t="n">
        <v>0</v>
      </c>
      <c r="D1743" s="7" t="n">
        <v>17</v>
      </c>
      <c r="E1743" s="7" t="n">
        <v>53956</v>
      </c>
      <c r="F1743" s="7" t="s">
        <v>200</v>
      </c>
      <c r="G1743" s="7" t="n">
        <v>8</v>
      </c>
      <c r="H1743" s="7" t="n">
        <v>2</v>
      </c>
      <c r="I1743" s="7" t="n">
        <v>0</v>
      </c>
    </row>
    <row r="1744" spans="1:9">
      <c r="A1744" t="s">
        <v>4</v>
      </c>
      <c r="B1744" s="4" t="s">
        <v>5</v>
      </c>
      <c r="C1744" s="4" t="s">
        <v>10</v>
      </c>
    </row>
    <row r="1745" spans="1:9">
      <c r="A1745" t="n">
        <v>14990</v>
      </c>
      <c r="B1745" s="38" t="n">
        <v>16</v>
      </c>
      <c r="C1745" s="7" t="n">
        <v>1000</v>
      </c>
    </row>
    <row r="1746" spans="1:9">
      <c r="A1746" t="s">
        <v>4</v>
      </c>
      <c r="B1746" s="4" t="s">
        <v>5</v>
      </c>
      <c r="C1746" s="4" t="s">
        <v>10</v>
      </c>
      <c r="D1746" s="4" t="s">
        <v>13</v>
      </c>
    </row>
    <row r="1747" spans="1:9">
      <c r="A1747" t="n">
        <v>14993</v>
      </c>
      <c r="B1747" s="58" t="n">
        <v>89</v>
      </c>
      <c r="C1747" s="7" t="n">
        <v>0</v>
      </c>
      <c r="D1747" s="7" t="n">
        <v>0</v>
      </c>
    </row>
    <row r="1748" spans="1:9">
      <c r="A1748" t="s">
        <v>4</v>
      </c>
      <c r="B1748" s="4" t="s">
        <v>5</v>
      </c>
      <c r="C1748" s="4" t="s">
        <v>13</v>
      </c>
      <c r="D1748" s="4" t="s">
        <v>10</v>
      </c>
      <c r="E1748" s="4" t="s">
        <v>29</v>
      </c>
      <c r="F1748" s="4" t="s">
        <v>10</v>
      </c>
      <c r="G1748" s="4" t="s">
        <v>9</v>
      </c>
      <c r="H1748" s="4" t="s">
        <v>9</v>
      </c>
      <c r="I1748" s="4" t="s">
        <v>10</v>
      </c>
      <c r="J1748" s="4" t="s">
        <v>10</v>
      </c>
      <c r="K1748" s="4" t="s">
        <v>9</v>
      </c>
      <c r="L1748" s="4" t="s">
        <v>9</v>
      </c>
      <c r="M1748" s="4" t="s">
        <v>9</v>
      </c>
      <c r="N1748" s="4" t="s">
        <v>9</v>
      </c>
      <c r="O1748" s="4" t="s">
        <v>6</v>
      </c>
    </row>
    <row r="1749" spans="1:9">
      <c r="A1749" t="n">
        <v>14997</v>
      </c>
      <c r="B1749" s="16" t="n">
        <v>50</v>
      </c>
      <c r="C1749" s="7" t="n">
        <v>50</v>
      </c>
      <c r="D1749" s="7" t="n">
        <v>52030</v>
      </c>
      <c r="E1749" s="7" t="n">
        <v>1</v>
      </c>
      <c r="F1749" s="7" t="n">
        <v>0</v>
      </c>
      <c r="G1749" s="7" t="n">
        <v>0</v>
      </c>
      <c r="H1749" s="7" t="n">
        <v>0</v>
      </c>
      <c r="I1749" s="7" t="n">
        <v>0</v>
      </c>
      <c r="J1749" s="7" t="n">
        <v>65533</v>
      </c>
      <c r="K1749" s="7" t="n">
        <v>0</v>
      </c>
      <c r="L1749" s="7" t="n">
        <v>0</v>
      </c>
      <c r="M1749" s="7" t="n">
        <v>0</v>
      </c>
      <c r="N1749" s="7" t="n">
        <v>0</v>
      </c>
      <c r="O1749" s="7" t="s">
        <v>12</v>
      </c>
    </row>
    <row r="1750" spans="1:9">
      <c r="A1750" t="s">
        <v>4</v>
      </c>
      <c r="B1750" s="4" t="s">
        <v>5</v>
      </c>
      <c r="C1750" s="4" t="s">
        <v>10</v>
      </c>
      <c r="D1750" s="4" t="s">
        <v>13</v>
      </c>
      <c r="E1750" s="4" t="s">
        <v>6</v>
      </c>
      <c r="F1750" s="4" t="s">
        <v>29</v>
      </c>
      <c r="G1750" s="4" t="s">
        <v>29</v>
      </c>
      <c r="H1750" s="4" t="s">
        <v>29</v>
      </c>
    </row>
    <row r="1751" spans="1:9">
      <c r="A1751" t="n">
        <v>15036</v>
      </c>
      <c r="B1751" s="61" t="n">
        <v>48</v>
      </c>
      <c r="C1751" s="7" t="n">
        <v>0</v>
      </c>
      <c r="D1751" s="7" t="n">
        <v>0</v>
      </c>
      <c r="E1751" s="7" t="s">
        <v>180</v>
      </c>
      <c r="F1751" s="7" t="n">
        <v>0.300000011920929</v>
      </c>
      <c r="G1751" s="7" t="n">
        <v>1</v>
      </c>
      <c r="H1751" s="7" t="n">
        <v>0</v>
      </c>
    </row>
    <row r="1752" spans="1:9">
      <c r="A1752" t="s">
        <v>4</v>
      </c>
      <c r="B1752" s="4" t="s">
        <v>5</v>
      </c>
      <c r="C1752" s="4" t="s">
        <v>10</v>
      </c>
    </row>
    <row r="1753" spans="1:9">
      <c r="A1753" t="n">
        <v>15062</v>
      </c>
      <c r="B1753" s="38" t="n">
        <v>16</v>
      </c>
      <c r="C1753" s="7" t="n">
        <v>2000</v>
      </c>
    </row>
    <row r="1754" spans="1:9">
      <c r="A1754" t="s">
        <v>4</v>
      </c>
      <c r="B1754" s="4" t="s">
        <v>5</v>
      </c>
      <c r="C1754" s="4" t="s">
        <v>9</v>
      </c>
    </row>
    <row r="1755" spans="1:9">
      <c r="A1755" t="n">
        <v>15065</v>
      </c>
      <c r="B1755" s="41" t="n">
        <v>15</v>
      </c>
      <c r="C1755" s="7" t="n">
        <v>256</v>
      </c>
    </row>
    <row r="1756" spans="1:9">
      <c r="A1756" t="s">
        <v>4</v>
      </c>
      <c r="B1756" s="4" t="s">
        <v>5</v>
      </c>
      <c r="C1756" s="4" t="s">
        <v>13</v>
      </c>
      <c r="D1756" s="4" t="s">
        <v>10</v>
      </c>
      <c r="E1756" s="4" t="s">
        <v>6</v>
      </c>
    </row>
    <row r="1757" spans="1:9">
      <c r="A1757" t="n">
        <v>15070</v>
      </c>
      <c r="B1757" s="56" t="n">
        <v>51</v>
      </c>
      <c r="C1757" s="7" t="n">
        <v>4</v>
      </c>
      <c r="D1757" s="7" t="n">
        <v>0</v>
      </c>
      <c r="E1757" s="7" t="s">
        <v>199</v>
      </c>
    </row>
    <row r="1758" spans="1:9">
      <c r="A1758" t="s">
        <v>4</v>
      </c>
      <c r="B1758" s="4" t="s">
        <v>5</v>
      </c>
      <c r="C1758" s="4" t="s">
        <v>10</v>
      </c>
    </row>
    <row r="1759" spans="1:9">
      <c r="A1759" t="n">
        <v>15085</v>
      </c>
      <c r="B1759" s="38" t="n">
        <v>16</v>
      </c>
      <c r="C1759" s="7" t="n">
        <v>0</v>
      </c>
    </row>
    <row r="1760" spans="1:9">
      <c r="A1760" t="s">
        <v>4</v>
      </c>
      <c r="B1760" s="4" t="s">
        <v>5</v>
      </c>
      <c r="C1760" s="4" t="s">
        <v>10</v>
      </c>
      <c r="D1760" s="4" t="s">
        <v>13</v>
      </c>
      <c r="E1760" s="4" t="s">
        <v>9</v>
      </c>
      <c r="F1760" s="4" t="s">
        <v>52</v>
      </c>
      <c r="G1760" s="4" t="s">
        <v>13</v>
      </c>
      <c r="H1760" s="4" t="s">
        <v>13</v>
      </c>
      <c r="I1760" s="4" t="s">
        <v>13</v>
      </c>
      <c r="J1760" s="4" t="s">
        <v>9</v>
      </c>
      <c r="K1760" s="4" t="s">
        <v>52</v>
      </c>
      <c r="L1760" s="4" t="s">
        <v>13</v>
      </c>
      <c r="M1760" s="4" t="s">
        <v>13</v>
      </c>
    </row>
    <row r="1761" spans="1:15">
      <c r="A1761" t="n">
        <v>15088</v>
      </c>
      <c r="B1761" s="57" t="n">
        <v>26</v>
      </c>
      <c r="C1761" s="7" t="n">
        <v>0</v>
      </c>
      <c r="D1761" s="7" t="n">
        <v>17</v>
      </c>
      <c r="E1761" s="7" t="n">
        <v>60000</v>
      </c>
      <c r="F1761" s="7" t="s">
        <v>201</v>
      </c>
      <c r="G1761" s="7" t="n">
        <v>2</v>
      </c>
      <c r="H1761" s="7" t="n">
        <v>3</v>
      </c>
      <c r="I1761" s="7" t="n">
        <v>17</v>
      </c>
      <c r="J1761" s="7" t="n">
        <v>60001</v>
      </c>
      <c r="K1761" s="7" t="s">
        <v>202</v>
      </c>
      <c r="L1761" s="7" t="n">
        <v>2</v>
      </c>
      <c r="M1761" s="7" t="n">
        <v>0</v>
      </c>
    </row>
    <row r="1762" spans="1:15">
      <c r="A1762" t="s">
        <v>4</v>
      </c>
      <c r="B1762" s="4" t="s">
        <v>5</v>
      </c>
    </row>
    <row r="1763" spans="1:15">
      <c r="A1763" t="n">
        <v>15193</v>
      </c>
      <c r="B1763" s="30" t="n">
        <v>28</v>
      </c>
    </row>
    <row r="1764" spans="1:15">
      <c r="A1764" t="s">
        <v>4</v>
      </c>
      <c r="B1764" s="4" t="s">
        <v>5</v>
      </c>
      <c r="C1764" s="4" t="s">
        <v>13</v>
      </c>
      <c r="D1764" s="4" t="s">
        <v>10</v>
      </c>
      <c r="E1764" s="4" t="s">
        <v>29</v>
      </c>
      <c r="F1764" s="4" t="s">
        <v>10</v>
      </c>
      <c r="G1764" s="4" t="s">
        <v>9</v>
      </c>
      <c r="H1764" s="4" t="s">
        <v>9</v>
      </c>
      <c r="I1764" s="4" t="s">
        <v>10</v>
      </c>
      <c r="J1764" s="4" t="s">
        <v>10</v>
      </c>
      <c r="K1764" s="4" t="s">
        <v>9</v>
      </c>
      <c r="L1764" s="4" t="s">
        <v>9</v>
      </c>
      <c r="M1764" s="4" t="s">
        <v>9</v>
      </c>
      <c r="N1764" s="4" t="s">
        <v>9</v>
      </c>
      <c r="O1764" s="4" t="s">
        <v>6</v>
      </c>
    </row>
    <row r="1765" spans="1:15">
      <c r="A1765" t="n">
        <v>15194</v>
      </c>
      <c r="B1765" s="16" t="n">
        <v>50</v>
      </c>
      <c r="C1765" s="7" t="n">
        <v>0</v>
      </c>
      <c r="D1765" s="7" t="n">
        <v>4427</v>
      </c>
      <c r="E1765" s="7" t="n">
        <v>0.800000011920929</v>
      </c>
      <c r="F1765" s="7" t="n">
        <v>0</v>
      </c>
      <c r="G1765" s="7" t="n">
        <v>0</v>
      </c>
      <c r="H1765" s="7" t="n">
        <v>0</v>
      </c>
      <c r="I1765" s="7" t="n">
        <v>0</v>
      </c>
      <c r="J1765" s="7" t="n">
        <v>65533</v>
      </c>
      <c r="K1765" s="7" t="n">
        <v>0</v>
      </c>
      <c r="L1765" s="7" t="n">
        <v>0</v>
      </c>
      <c r="M1765" s="7" t="n">
        <v>0</v>
      </c>
      <c r="N1765" s="7" t="n">
        <v>0</v>
      </c>
      <c r="O1765" s="7" t="s">
        <v>12</v>
      </c>
    </row>
    <row r="1766" spans="1:15">
      <c r="A1766" t="s">
        <v>4</v>
      </c>
      <c r="B1766" s="4" t="s">
        <v>5</v>
      </c>
      <c r="C1766" s="4" t="s">
        <v>10</v>
      </c>
      <c r="D1766" s="4" t="s">
        <v>13</v>
      </c>
      <c r="E1766" s="4" t="s">
        <v>6</v>
      </c>
      <c r="F1766" s="4" t="s">
        <v>29</v>
      </c>
      <c r="G1766" s="4" t="s">
        <v>29</v>
      </c>
      <c r="H1766" s="4" t="s">
        <v>29</v>
      </c>
    </row>
    <row r="1767" spans="1:15">
      <c r="A1767" t="n">
        <v>15233</v>
      </c>
      <c r="B1767" s="61" t="n">
        <v>48</v>
      </c>
      <c r="C1767" s="7" t="n">
        <v>1660</v>
      </c>
      <c r="D1767" s="7" t="n">
        <v>0</v>
      </c>
      <c r="E1767" s="7" t="s">
        <v>174</v>
      </c>
      <c r="F1767" s="7" t="n">
        <v>-1</v>
      </c>
      <c r="G1767" s="7" t="n">
        <v>1</v>
      </c>
      <c r="H1767" s="7" t="n">
        <v>0</v>
      </c>
    </row>
    <row r="1768" spans="1:15">
      <c r="A1768" t="s">
        <v>4</v>
      </c>
      <c r="B1768" s="4" t="s">
        <v>5</v>
      </c>
      <c r="C1768" s="4" t="s">
        <v>10</v>
      </c>
    </row>
    <row r="1769" spans="1:15">
      <c r="A1769" t="n">
        <v>15260</v>
      </c>
      <c r="B1769" s="38" t="n">
        <v>16</v>
      </c>
      <c r="C1769" s="7" t="n">
        <v>1500</v>
      </c>
    </row>
    <row r="1770" spans="1:15">
      <c r="A1770" t="s">
        <v>4</v>
      </c>
      <c r="B1770" s="4" t="s">
        <v>5</v>
      </c>
      <c r="C1770" s="4" t="s">
        <v>13</v>
      </c>
      <c r="D1770" s="4" t="s">
        <v>10</v>
      </c>
      <c r="E1770" s="4" t="s">
        <v>9</v>
      </c>
      <c r="F1770" s="4" t="s">
        <v>10</v>
      </c>
    </row>
    <row r="1771" spans="1:15">
      <c r="A1771" t="n">
        <v>15263</v>
      </c>
      <c r="B1771" s="16" t="n">
        <v>50</v>
      </c>
      <c r="C1771" s="7" t="n">
        <v>3</v>
      </c>
      <c r="D1771" s="7" t="n">
        <v>8060</v>
      </c>
      <c r="E1771" s="7" t="n">
        <v>1045220557</v>
      </c>
      <c r="F1771" s="7" t="n">
        <v>500</v>
      </c>
    </row>
    <row r="1772" spans="1:15">
      <c r="A1772" t="s">
        <v>4</v>
      </c>
      <c r="B1772" s="4" t="s">
        <v>5</v>
      </c>
      <c r="C1772" s="4" t="s">
        <v>13</v>
      </c>
      <c r="D1772" s="4" t="s">
        <v>29</v>
      </c>
      <c r="E1772" s="4" t="s">
        <v>10</v>
      </c>
      <c r="F1772" s="4" t="s">
        <v>13</v>
      </c>
    </row>
    <row r="1773" spans="1:15">
      <c r="A1773" t="n">
        <v>15273</v>
      </c>
      <c r="B1773" s="13" t="n">
        <v>49</v>
      </c>
      <c r="C1773" s="7" t="n">
        <v>3</v>
      </c>
      <c r="D1773" s="7" t="n">
        <v>0.5</v>
      </c>
      <c r="E1773" s="7" t="n">
        <v>500</v>
      </c>
      <c r="F1773" s="7" t="n">
        <v>0</v>
      </c>
    </row>
    <row r="1774" spans="1:15">
      <c r="A1774" t="s">
        <v>4</v>
      </c>
      <c r="B1774" s="4" t="s">
        <v>5</v>
      </c>
      <c r="C1774" s="4" t="s">
        <v>13</v>
      </c>
      <c r="D1774" s="4" t="s">
        <v>13</v>
      </c>
      <c r="E1774" s="4" t="s">
        <v>13</v>
      </c>
      <c r="F1774" s="4" t="s">
        <v>29</v>
      </c>
      <c r="G1774" s="4" t="s">
        <v>29</v>
      </c>
      <c r="H1774" s="4" t="s">
        <v>29</v>
      </c>
      <c r="I1774" s="4" t="s">
        <v>29</v>
      </c>
      <c r="J1774" s="4" t="s">
        <v>29</v>
      </c>
    </row>
    <row r="1775" spans="1:15">
      <c r="A1775" t="n">
        <v>15282</v>
      </c>
      <c r="B1775" s="70" t="n">
        <v>76</v>
      </c>
      <c r="C1775" s="7" t="n">
        <v>0</v>
      </c>
      <c r="D1775" s="7" t="n">
        <v>3</v>
      </c>
      <c r="E1775" s="7" t="n">
        <v>0</v>
      </c>
      <c r="F1775" s="7" t="n">
        <v>1</v>
      </c>
      <c r="G1775" s="7" t="n">
        <v>1</v>
      </c>
      <c r="H1775" s="7" t="n">
        <v>1</v>
      </c>
      <c r="I1775" s="7" t="n">
        <v>1</v>
      </c>
      <c r="J1775" s="7" t="n">
        <v>1000</v>
      </c>
    </row>
    <row r="1776" spans="1:15">
      <c r="A1776" t="s">
        <v>4</v>
      </c>
      <c r="B1776" s="4" t="s">
        <v>5</v>
      </c>
      <c r="C1776" s="4" t="s">
        <v>13</v>
      </c>
      <c r="D1776" s="4" t="s">
        <v>13</v>
      </c>
    </row>
    <row r="1777" spans="1:15">
      <c r="A1777" t="n">
        <v>15306</v>
      </c>
      <c r="B1777" s="74" t="n">
        <v>77</v>
      </c>
      <c r="C1777" s="7" t="n">
        <v>0</v>
      </c>
      <c r="D1777" s="7" t="n">
        <v>3</v>
      </c>
    </row>
    <row r="1778" spans="1:15">
      <c r="A1778" t="s">
        <v>4</v>
      </c>
      <c r="B1778" s="4" t="s">
        <v>5</v>
      </c>
      <c r="C1778" s="4" t="s">
        <v>10</v>
      </c>
    </row>
    <row r="1779" spans="1:15">
      <c r="A1779" t="n">
        <v>15309</v>
      </c>
      <c r="B1779" s="38" t="n">
        <v>16</v>
      </c>
      <c r="C1779" s="7" t="n">
        <v>1000</v>
      </c>
    </row>
    <row r="1780" spans="1:15">
      <c r="A1780" t="s">
        <v>4</v>
      </c>
      <c r="B1780" s="4" t="s">
        <v>5</v>
      </c>
      <c r="C1780" s="4" t="s">
        <v>13</v>
      </c>
      <c r="D1780" s="4" t="s">
        <v>13</v>
      </c>
      <c r="E1780" s="4" t="s">
        <v>29</v>
      </c>
      <c r="F1780" s="4" t="s">
        <v>29</v>
      </c>
      <c r="G1780" s="4" t="s">
        <v>29</v>
      </c>
      <c r="H1780" s="4" t="s">
        <v>10</v>
      </c>
    </row>
    <row r="1781" spans="1:15">
      <c r="A1781" t="n">
        <v>15312</v>
      </c>
      <c r="B1781" s="53" t="n">
        <v>45</v>
      </c>
      <c r="C1781" s="7" t="n">
        <v>2</v>
      </c>
      <c r="D1781" s="7" t="n">
        <v>3</v>
      </c>
      <c r="E1781" s="7" t="n">
        <v>33.1100006103516</v>
      </c>
      <c r="F1781" s="7" t="n">
        <v>-6.76999998092651</v>
      </c>
      <c r="G1781" s="7" t="n">
        <v>-52.1399993896484</v>
      </c>
      <c r="H1781" s="7" t="n">
        <v>0</v>
      </c>
    </row>
    <row r="1782" spans="1:15">
      <c r="A1782" t="s">
        <v>4</v>
      </c>
      <c r="B1782" s="4" t="s">
        <v>5</v>
      </c>
      <c r="C1782" s="4" t="s">
        <v>13</v>
      </c>
      <c r="D1782" s="4" t="s">
        <v>13</v>
      </c>
      <c r="E1782" s="4" t="s">
        <v>29</v>
      </c>
      <c r="F1782" s="4" t="s">
        <v>29</v>
      </c>
      <c r="G1782" s="4" t="s">
        <v>29</v>
      </c>
      <c r="H1782" s="4" t="s">
        <v>10</v>
      </c>
      <c r="I1782" s="4" t="s">
        <v>13</v>
      </c>
    </row>
    <row r="1783" spans="1:15">
      <c r="A1783" t="n">
        <v>15329</v>
      </c>
      <c r="B1783" s="53" t="n">
        <v>45</v>
      </c>
      <c r="C1783" s="7" t="n">
        <v>4</v>
      </c>
      <c r="D1783" s="7" t="n">
        <v>3</v>
      </c>
      <c r="E1783" s="7" t="n">
        <v>15.2600002288818</v>
      </c>
      <c r="F1783" s="7" t="n">
        <v>190.690002441406</v>
      </c>
      <c r="G1783" s="7" t="n">
        <v>-3</v>
      </c>
      <c r="H1783" s="7" t="n">
        <v>0</v>
      </c>
      <c r="I1783" s="7" t="n">
        <v>0</v>
      </c>
    </row>
    <row r="1784" spans="1:15">
      <c r="A1784" t="s">
        <v>4</v>
      </c>
      <c r="B1784" s="4" t="s">
        <v>5</v>
      </c>
      <c r="C1784" s="4" t="s">
        <v>13</v>
      </c>
      <c r="D1784" s="4" t="s">
        <v>13</v>
      </c>
      <c r="E1784" s="4" t="s">
        <v>29</v>
      </c>
      <c r="F1784" s="4" t="s">
        <v>10</v>
      </c>
    </row>
    <row r="1785" spans="1:15">
      <c r="A1785" t="n">
        <v>15347</v>
      </c>
      <c r="B1785" s="53" t="n">
        <v>45</v>
      </c>
      <c r="C1785" s="7" t="n">
        <v>5</v>
      </c>
      <c r="D1785" s="7" t="n">
        <v>3</v>
      </c>
      <c r="E1785" s="7" t="n">
        <v>2.29999995231628</v>
      </c>
      <c r="F1785" s="7" t="n">
        <v>0</v>
      </c>
    </row>
    <row r="1786" spans="1:15">
      <c r="A1786" t="s">
        <v>4</v>
      </c>
      <c r="B1786" s="4" t="s">
        <v>5</v>
      </c>
      <c r="C1786" s="4" t="s">
        <v>13</v>
      </c>
      <c r="D1786" s="4" t="s">
        <v>13</v>
      </c>
      <c r="E1786" s="4" t="s">
        <v>29</v>
      </c>
      <c r="F1786" s="4" t="s">
        <v>10</v>
      </c>
    </row>
    <row r="1787" spans="1:15">
      <c r="A1787" t="n">
        <v>15356</v>
      </c>
      <c r="B1787" s="53" t="n">
        <v>45</v>
      </c>
      <c r="C1787" s="7" t="n">
        <v>5</v>
      </c>
      <c r="D1787" s="7" t="n">
        <v>3</v>
      </c>
      <c r="E1787" s="7" t="n">
        <v>1.79999995231628</v>
      </c>
      <c r="F1787" s="7" t="n">
        <v>1500</v>
      </c>
    </row>
    <row r="1788" spans="1:15">
      <c r="A1788" t="s">
        <v>4</v>
      </c>
      <c r="B1788" s="4" t="s">
        <v>5</v>
      </c>
      <c r="C1788" s="4" t="s">
        <v>13</v>
      </c>
      <c r="D1788" s="4" t="s">
        <v>13</v>
      </c>
      <c r="E1788" s="4" t="s">
        <v>29</v>
      </c>
      <c r="F1788" s="4" t="s">
        <v>10</v>
      </c>
    </row>
    <row r="1789" spans="1:15">
      <c r="A1789" t="n">
        <v>15365</v>
      </c>
      <c r="B1789" s="53" t="n">
        <v>45</v>
      </c>
      <c r="C1789" s="7" t="n">
        <v>11</v>
      </c>
      <c r="D1789" s="7" t="n">
        <v>3</v>
      </c>
      <c r="E1789" s="7" t="n">
        <v>40.0999984741211</v>
      </c>
      <c r="F1789" s="7" t="n">
        <v>0</v>
      </c>
    </row>
    <row r="1790" spans="1:15">
      <c r="A1790" t="s">
        <v>4</v>
      </c>
      <c r="B1790" s="4" t="s">
        <v>5</v>
      </c>
      <c r="C1790" s="4" t="s">
        <v>13</v>
      </c>
      <c r="D1790" s="4" t="s">
        <v>10</v>
      </c>
      <c r="E1790" s="4" t="s">
        <v>6</v>
      </c>
      <c r="F1790" s="4" t="s">
        <v>6</v>
      </c>
      <c r="G1790" s="4" t="s">
        <v>6</v>
      </c>
      <c r="H1790" s="4" t="s">
        <v>6</v>
      </c>
    </row>
    <row r="1791" spans="1:15">
      <c r="A1791" t="n">
        <v>15374</v>
      </c>
      <c r="B1791" s="56" t="n">
        <v>51</v>
      </c>
      <c r="C1791" s="7" t="n">
        <v>3</v>
      </c>
      <c r="D1791" s="7" t="n">
        <v>0</v>
      </c>
      <c r="E1791" s="7" t="s">
        <v>187</v>
      </c>
      <c r="F1791" s="7" t="s">
        <v>138</v>
      </c>
      <c r="G1791" s="7" t="s">
        <v>105</v>
      </c>
      <c r="H1791" s="7" t="s">
        <v>106</v>
      </c>
    </row>
    <row r="1792" spans="1:15">
      <c r="A1792" t="s">
        <v>4</v>
      </c>
      <c r="B1792" s="4" t="s">
        <v>5</v>
      </c>
      <c r="C1792" s="4" t="s">
        <v>10</v>
      </c>
      <c r="D1792" s="4" t="s">
        <v>13</v>
      </c>
      <c r="E1792" s="4" t="s">
        <v>6</v>
      </c>
      <c r="F1792" s="4" t="s">
        <v>29</v>
      </c>
      <c r="G1792" s="4" t="s">
        <v>29</v>
      </c>
      <c r="H1792" s="4" t="s">
        <v>29</v>
      </c>
    </row>
    <row r="1793" spans="1:9">
      <c r="A1793" t="n">
        <v>15387</v>
      </c>
      <c r="B1793" s="61" t="n">
        <v>48</v>
      </c>
      <c r="C1793" s="7" t="n">
        <v>0</v>
      </c>
      <c r="D1793" s="7" t="n">
        <v>0</v>
      </c>
      <c r="E1793" s="7" t="s">
        <v>181</v>
      </c>
      <c r="F1793" s="7" t="n">
        <v>0</v>
      </c>
      <c r="G1793" s="7" t="n">
        <v>1</v>
      </c>
      <c r="H1793" s="7" t="n">
        <v>0</v>
      </c>
    </row>
    <row r="1794" spans="1:9">
      <c r="A1794" t="s">
        <v>4</v>
      </c>
      <c r="B1794" s="4" t="s">
        <v>5</v>
      </c>
      <c r="C1794" s="4" t="s">
        <v>13</v>
      </c>
      <c r="D1794" s="4" t="s">
        <v>10</v>
      </c>
      <c r="E1794" s="4" t="s">
        <v>9</v>
      </c>
      <c r="F1794" s="4" t="s">
        <v>10</v>
      </c>
    </row>
    <row r="1795" spans="1:9">
      <c r="A1795" t="n">
        <v>15414</v>
      </c>
      <c r="B1795" s="16" t="n">
        <v>50</v>
      </c>
      <c r="C1795" s="7" t="n">
        <v>3</v>
      </c>
      <c r="D1795" s="7" t="n">
        <v>8060</v>
      </c>
      <c r="E1795" s="7" t="n">
        <v>1060320051</v>
      </c>
      <c r="F1795" s="7" t="n">
        <v>1000</v>
      </c>
    </row>
    <row r="1796" spans="1:9">
      <c r="A1796" t="s">
        <v>4</v>
      </c>
      <c r="B1796" s="4" t="s">
        <v>5</v>
      </c>
      <c r="C1796" s="4" t="s">
        <v>13</v>
      </c>
      <c r="D1796" s="4" t="s">
        <v>29</v>
      </c>
      <c r="E1796" s="4" t="s">
        <v>10</v>
      </c>
      <c r="F1796" s="4" t="s">
        <v>13</v>
      </c>
    </row>
    <row r="1797" spans="1:9">
      <c r="A1797" t="n">
        <v>15424</v>
      </c>
      <c r="B1797" s="13" t="n">
        <v>49</v>
      </c>
      <c r="C1797" s="7" t="n">
        <v>3</v>
      </c>
      <c r="D1797" s="7" t="n">
        <v>0.699999988079071</v>
      </c>
      <c r="E1797" s="7" t="n">
        <v>1000</v>
      </c>
      <c r="F1797" s="7" t="n">
        <v>0</v>
      </c>
    </row>
    <row r="1798" spans="1:9">
      <c r="A1798" t="s">
        <v>4</v>
      </c>
      <c r="B1798" s="4" t="s">
        <v>5</v>
      </c>
      <c r="C1798" s="4" t="s">
        <v>13</v>
      </c>
      <c r="D1798" s="4" t="s">
        <v>13</v>
      </c>
      <c r="E1798" s="4" t="s">
        <v>13</v>
      </c>
      <c r="F1798" s="4" t="s">
        <v>29</v>
      </c>
      <c r="G1798" s="4" t="s">
        <v>29</v>
      </c>
      <c r="H1798" s="4" t="s">
        <v>29</v>
      </c>
      <c r="I1798" s="4" t="s">
        <v>29</v>
      </c>
      <c r="J1798" s="4" t="s">
        <v>29</v>
      </c>
    </row>
    <row r="1799" spans="1:9">
      <c r="A1799" t="n">
        <v>15433</v>
      </c>
      <c r="B1799" s="70" t="n">
        <v>76</v>
      </c>
      <c r="C1799" s="7" t="n">
        <v>0</v>
      </c>
      <c r="D1799" s="7" t="n">
        <v>3</v>
      </c>
      <c r="E1799" s="7" t="n">
        <v>0</v>
      </c>
      <c r="F1799" s="7" t="n">
        <v>1</v>
      </c>
      <c r="G1799" s="7" t="n">
        <v>1</v>
      </c>
      <c r="H1799" s="7" t="n">
        <v>1</v>
      </c>
      <c r="I1799" s="7" t="n">
        <v>0</v>
      </c>
      <c r="J1799" s="7" t="n">
        <v>1000</v>
      </c>
    </row>
    <row r="1800" spans="1:9">
      <c r="A1800" t="s">
        <v>4</v>
      </c>
      <c r="B1800" s="4" t="s">
        <v>5</v>
      </c>
      <c r="C1800" s="4" t="s">
        <v>10</v>
      </c>
    </row>
    <row r="1801" spans="1:9">
      <c r="A1801" t="n">
        <v>15457</v>
      </c>
      <c r="B1801" s="38" t="n">
        <v>16</v>
      </c>
      <c r="C1801" s="7" t="n">
        <v>1000</v>
      </c>
    </row>
    <row r="1802" spans="1:9">
      <c r="A1802" t="s">
        <v>4</v>
      </c>
      <c r="B1802" s="4" t="s">
        <v>5</v>
      </c>
      <c r="C1802" s="4" t="s">
        <v>13</v>
      </c>
      <c r="D1802" s="4" t="s">
        <v>10</v>
      </c>
      <c r="E1802" s="4" t="s">
        <v>13</v>
      </c>
      <c r="F1802" s="4" t="s">
        <v>28</v>
      </c>
    </row>
    <row r="1803" spans="1:9">
      <c r="A1803" t="n">
        <v>15460</v>
      </c>
      <c r="B1803" s="11" t="n">
        <v>5</v>
      </c>
      <c r="C1803" s="7" t="n">
        <v>30</v>
      </c>
      <c r="D1803" s="7" t="n">
        <v>4160</v>
      </c>
      <c r="E1803" s="7" t="n">
        <v>1</v>
      </c>
      <c r="F1803" s="12" t="n">
        <f t="normal" ca="1">A1815</f>
        <v>0</v>
      </c>
    </row>
    <row r="1804" spans="1:9">
      <c r="A1804" t="s">
        <v>4</v>
      </c>
      <c r="B1804" s="4" t="s">
        <v>5</v>
      </c>
      <c r="C1804" s="4" t="s">
        <v>13</v>
      </c>
      <c r="D1804" s="4" t="s">
        <v>10</v>
      </c>
      <c r="E1804" s="4" t="s">
        <v>6</v>
      </c>
    </row>
    <row r="1805" spans="1:9">
      <c r="A1805" t="n">
        <v>15469</v>
      </c>
      <c r="B1805" s="56" t="n">
        <v>51</v>
      </c>
      <c r="C1805" s="7" t="n">
        <v>4</v>
      </c>
      <c r="D1805" s="7" t="n">
        <v>0</v>
      </c>
      <c r="E1805" s="7" t="s">
        <v>199</v>
      </c>
    </row>
    <row r="1806" spans="1:9">
      <c r="A1806" t="s">
        <v>4</v>
      </c>
      <c r="B1806" s="4" t="s">
        <v>5</v>
      </c>
      <c r="C1806" s="4" t="s">
        <v>10</v>
      </c>
    </row>
    <row r="1807" spans="1:9">
      <c r="A1807" t="n">
        <v>15484</v>
      </c>
      <c r="B1807" s="38" t="n">
        <v>16</v>
      </c>
      <c r="C1807" s="7" t="n">
        <v>0</v>
      </c>
    </row>
    <row r="1808" spans="1:9">
      <c r="A1808" t="s">
        <v>4</v>
      </c>
      <c r="B1808" s="4" t="s">
        <v>5</v>
      </c>
      <c r="C1808" s="4" t="s">
        <v>10</v>
      </c>
      <c r="D1808" s="4" t="s">
        <v>13</v>
      </c>
      <c r="E1808" s="4" t="s">
        <v>9</v>
      </c>
      <c r="F1808" s="4" t="s">
        <v>52</v>
      </c>
      <c r="G1808" s="4" t="s">
        <v>13</v>
      </c>
      <c r="H1808" s="4" t="s">
        <v>13</v>
      </c>
    </row>
    <row r="1809" spans="1:10">
      <c r="A1809" t="n">
        <v>15487</v>
      </c>
      <c r="B1809" s="57" t="n">
        <v>26</v>
      </c>
      <c r="C1809" s="7" t="n">
        <v>0</v>
      </c>
      <c r="D1809" s="7" t="n">
        <v>17</v>
      </c>
      <c r="E1809" s="7" t="n">
        <v>60002</v>
      </c>
      <c r="F1809" s="7" t="s">
        <v>203</v>
      </c>
      <c r="G1809" s="7" t="n">
        <v>2</v>
      </c>
      <c r="H1809" s="7" t="n">
        <v>0</v>
      </c>
    </row>
    <row r="1810" spans="1:10">
      <c r="A1810" t="s">
        <v>4</v>
      </c>
      <c r="B1810" s="4" t="s">
        <v>5</v>
      </c>
    </row>
    <row r="1811" spans="1:10">
      <c r="A1811" t="n">
        <v>15505</v>
      </c>
      <c r="B1811" s="30" t="n">
        <v>28</v>
      </c>
    </row>
    <row r="1812" spans="1:10">
      <c r="A1812" t="s">
        <v>4</v>
      </c>
      <c r="B1812" s="4" t="s">
        <v>5</v>
      </c>
      <c r="C1812" s="4" t="s">
        <v>28</v>
      </c>
    </row>
    <row r="1813" spans="1:10">
      <c r="A1813" t="n">
        <v>15506</v>
      </c>
      <c r="B1813" s="15" t="n">
        <v>3</v>
      </c>
      <c r="C1813" s="12" t="n">
        <f t="normal" ca="1">A1933</f>
        <v>0</v>
      </c>
    </row>
    <row r="1814" spans="1:10">
      <c r="A1814" t="s">
        <v>4</v>
      </c>
      <c r="B1814" s="4" t="s">
        <v>5</v>
      </c>
      <c r="C1814" s="4" t="s">
        <v>13</v>
      </c>
      <c r="D1814" s="4" t="s">
        <v>10</v>
      </c>
      <c r="E1814" s="4" t="s">
        <v>13</v>
      </c>
      <c r="F1814" s="4" t="s">
        <v>28</v>
      </c>
    </row>
    <row r="1815" spans="1:10">
      <c r="A1815" t="n">
        <v>15511</v>
      </c>
      <c r="B1815" s="11" t="n">
        <v>5</v>
      </c>
      <c r="C1815" s="7" t="n">
        <v>30</v>
      </c>
      <c r="D1815" s="7" t="n">
        <v>4161</v>
      </c>
      <c r="E1815" s="7" t="n">
        <v>1</v>
      </c>
      <c r="F1815" s="12" t="n">
        <f t="normal" ca="1">A1827</f>
        <v>0</v>
      </c>
    </row>
    <row r="1816" spans="1:10">
      <c r="A1816" t="s">
        <v>4</v>
      </c>
      <c r="B1816" s="4" t="s">
        <v>5</v>
      </c>
      <c r="C1816" s="4" t="s">
        <v>13</v>
      </c>
      <c r="D1816" s="4" t="s">
        <v>10</v>
      </c>
      <c r="E1816" s="4" t="s">
        <v>6</v>
      </c>
    </row>
    <row r="1817" spans="1:10">
      <c r="A1817" t="n">
        <v>15520</v>
      </c>
      <c r="B1817" s="56" t="n">
        <v>51</v>
      </c>
      <c r="C1817" s="7" t="n">
        <v>4</v>
      </c>
      <c r="D1817" s="7" t="n">
        <v>0</v>
      </c>
      <c r="E1817" s="7" t="s">
        <v>199</v>
      </c>
    </row>
    <row r="1818" spans="1:10">
      <c r="A1818" t="s">
        <v>4</v>
      </c>
      <c r="B1818" s="4" t="s">
        <v>5</v>
      </c>
      <c r="C1818" s="4" t="s">
        <v>10</v>
      </c>
    </row>
    <row r="1819" spans="1:10">
      <c r="A1819" t="n">
        <v>15535</v>
      </c>
      <c r="B1819" s="38" t="n">
        <v>16</v>
      </c>
      <c r="C1819" s="7" t="n">
        <v>0</v>
      </c>
    </row>
    <row r="1820" spans="1:10">
      <c r="A1820" t="s">
        <v>4</v>
      </c>
      <c r="B1820" s="4" t="s">
        <v>5</v>
      </c>
      <c r="C1820" s="4" t="s">
        <v>10</v>
      </c>
      <c r="D1820" s="4" t="s">
        <v>13</v>
      </c>
      <c r="E1820" s="4" t="s">
        <v>9</v>
      </c>
      <c r="F1820" s="4" t="s">
        <v>52</v>
      </c>
      <c r="G1820" s="4" t="s">
        <v>13</v>
      </c>
      <c r="H1820" s="4" t="s">
        <v>13</v>
      </c>
    </row>
    <row r="1821" spans="1:10">
      <c r="A1821" t="n">
        <v>15538</v>
      </c>
      <c r="B1821" s="57" t="n">
        <v>26</v>
      </c>
      <c r="C1821" s="7" t="n">
        <v>0</v>
      </c>
      <c r="D1821" s="7" t="n">
        <v>17</v>
      </c>
      <c r="E1821" s="7" t="n">
        <v>60003</v>
      </c>
      <c r="F1821" s="7" t="s">
        <v>204</v>
      </c>
      <c r="G1821" s="7" t="n">
        <v>2</v>
      </c>
      <c r="H1821" s="7" t="n">
        <v>0</v>
      </c>
    </row>
    <row r="1822" spans="1:10">
      <c r="A1822" t="s">
        <v>4</v>
      </c>
      <c r="B1822" s="4" t="s">
        <v>5</v>
      </c>
    </row>
    <row r="1823" spans="1:10">
      <c r="A1823" t="n">
        <v>15556</v>
      </c>
      <c r="B1823" s="30" t="n">
        <v>28</v>
      </c>
    </row>
    <row r="1824" spans="1:10">
      <c r="A1824" t="s">
        <v>4</v>
      </c>
      <c r="B1824" s="4" t="s">
        <v>5</v>
      </c>
      <c r="C1824" s="4" t="s">
        <v>28</v>
      </c>
    </row>
    <row r="1825" spans="1:8">
      <c r="A1825" t="n">
        <v>15557</v>
      </c>
      <c r="B1825" s="15" t="n">
        <v>3</v>
      </c>
      <c r="C1825" s="12" t="n">
        <f t="normal" ca="1">A1933</f>
        <v>0</v>
      </c>
    </row>
    <row r="1826" spans="1:8">
      <c r="A1826" t="s">
        <v>4</v>
      </c>
      <c r="B1826" s="4" t="s">
        <v>5</v>
      </c>
      <c r="C1826" s="4" t="s">
        <v>13</v>
      </c>
      <c r="D1826" s="4" t="s">
        <v>10</v>
      </c>
      <c r="E1826" s="4" t="s">
        <v>13</v>
      </c>
      <c r="F1826" s="4" t="s">
        <v>28</v>
      </c>
    </row>
    <row r="1827" spans="1:8">
      <c r="A1827" t="n">
        <v>15562</v>
      </c>
      <c r="B1827" s="11" t="n">
        <v>5</v>
      </c>
      <c r="C1827" s="7" t="n">
        <v>30</v>
      </c>
      <c r="D1827" s="7" t="n">
        <v>4162</v>
      </c>
      <c r="E1827" s="7" t="n">
        <v>1</v>
      </c>
      <c r="F1827" s="12" t="n">
        <f t="normal" ca="1">A1837</f>
        <v>0</v>
      </c>
    </row>
    <row r="1828" spans="1:8">
      <c r="A1828" t="s">
        <v>4</v>
      </c>
      <c r="B1828" s="4" t="s">
        <v>5</v>
      </c>
      <c r="C1828" s="4" t="s">
        <v>13</v>
      </c>
      <c r="D1828" s="4" t="s">
        <v>10</v>
      </c>
      <c r="E1828" s="4" t="s">
        <v>6</v>
      </c>
    </row>
    <row r="1829" spans="1:8">
      <c r="A1829" t="n">
        <v>15571</v>
      </c>
      <c r="B1829" s="56" t="n">
        <v>51</v>
      </c>
      <c r="C1829" s="7" t="n">
        <v>4</v>
      </c>
      <c r="D1829" s="7" t="n">
        <v>0</v>
      </c>
      <c r="E1829" s="7" t="s">
        <v>199</v>
      </c>
    </row>
    <row r="1830" spans="1:8">
      <c r="A1830" t="s">
        <v>4</v>
      </c>
      <c r="B1830" s="4" t="s">
        <v>5</v>
      </c>
      <c r="C1830" s="4" t="s">
        <v>10</v>
      </c>
    </row>
    <row r="1831" spans="1:8">
      <c r="A1831" t="n">
        <v>15586</v>
      </c>
      <c r="B1831" s="38" t="n">
        <v>16</v>
      </c>
      <c r="C1831" s="7" t="n">
        <v>0</v>
      </c>
    </row>
    <row r="1832" spans="1:8">
      <c r="A1832" t="s">
        <v>4</v>
      </c>
      <c r="B1832" s="4" t="s">
        <v>5</v>
      </c>
      <c r="C1832" s="4" t="s">
        <v>10</v>
      </c>
      <c r="D1832" s="4" t="s">
        <v>13</v>
      </c>
      <c r="E1832" s="4" t="s">
        <v>9</v>
      </c>
      <c r="F1832" s="4" t="s">
        <v>52</v>
      </c>
      <c r="G1832" s="4" t="s">
        <v>13</v>
      </c>
      <c r="H1832" s="4" t="s">
        <v>13</v>
      </c>
      <c r="I1832" s="4" t="s">
        <v>13</v>
      </c>
    </row>
    <row r="1833" spans="1:8">
      <c r="A1833" t="n">
        <v>15589</v>
      </c>
      <c r="B1833" s="57" t="n">
        <v>26</v>
      </c>
      <c r="C1833" s="7" t="n">
        <v>0</v>
      </c>
      <c r="D1833" s="7" t="n">
        <v>17</v>
      </c>
      <c r="E1833" s="7" t="n">
        <v>60004</v>
      </c>
      <c r="F1833" s="7" t="s">
        <v>205</v>
      </c>
      <c r="G1833" s="7" t="n">
        <v>8</v>
      </c>
      <c r="H1833" s="7" t="n">
        <v>2</v>
      </c>
      <c r="I1833" s="7" t="n">
        <v>0</v>
      </c>
    </row>
    <row r="1834" spans="1:8">
      <c r="A1834" t="s">
        <v>4</v>
      </c>
      <c r="B1834" s="4" t="s">
        <v>5</v>
      </c>
      <c r="C1834" s="4" t="s">
        <v>28</v>
      </c>
    </row>
    <row r="1835" spans="1:8">
      <c r="A1835" t="n">
        <v>15607</v>
      </c>
      <c r="B1835" s="15" t="n">
        <v>3</v>
      </c>
      <c r="C1835" s="12" t="n">
        <f t="normal" ca="1">A1933</f>
        <v>0</v>
      </c>
    </row>
    <row r="1836" spans="1:8">
      <c r="A1836" t="s">
        <v>4</v>
      </c>
      <c r="B1836" s="4" t="s">
        <v>5</v>
      </c>
      <c r="C1836" s="4" t="s">
        <v>13</v>
      </c>
      <c r="D1836" s="4" t="s">
        <v>10</v>
      </c>
      <c r="E1836" s="4" t="s">
        <v>13</v>
      </c>
      <c r="F1836" s="4" t="s">
        <v>28</v>
      </c>
    </row>
    <row r="1837" spans="1:8">
      <c r="A1837" t="n">
        <v>15612</v>
      </c>
      <c r="B1837" s="11" t="n">
        <v>5</v>
      </c>
      <c r="C1837" s="7" t="n">
        <v>30</v>
      </c>
      <c r="D1837" s="7" t="n">
        <v>4163</v>
      </c>
      <c r="E1837" s="7" t="n">
        <v>1</v>
      </c>
      <c r="F1837" s="12" t="n">
        <f t="normal" ca="1">A1847</f>
        <v>0</v>
      </c>
    </row>
    <row r="1838" spans="1:8">
      <c r="A1838" t="s">
        <v>4</v>
      </c>
      <c r="B1838" s="4" t="s">
        <v>5</v>
      </c>
      <c r="C1838" s="4" t="s">
        <v>13</v>
      </c>
      <c r="D1838" s="4" t="s">
        <v>10</v>
      </c>
      <c r="E1838" s="4" t="s">
        <v>6</v>
      </c>
    </row>
    <row r="1839" spans="1:8">
      <c r="A1839" t="n">
        <v>15621</v>
      </c>
      <c r="B1839" s="56" t="n">
        <v>51</v>
      </c>
      <c r="C1839" s="7" t="n">
        <v>4</v>
      </c>
      <c r="D1839" s="7" t="n">
        <v>0</v>
      </c>
      <c r="E1839" s="7" t="s">
        <v>199</v>
      </c>
    </row>
    <row r="1840" spans="1:8">
      <c r="A1840" t="s">
        <v>4</v>
      </c>
      <c r="B1840" s="4" t="s">
        <v>5</v>
      </c>
      <c r="C1840" s="4" t="s">
        <v>10</v>
      </c>
    </row>
    <row r="1841" spans="1:9">
      <c r="A1841" t="n">
        <v>15636</v>
      </c>
      <c r="B1841" s="38" t="n">
        <v>16</v>
      </c>
      <c r="C1841" s="7" t="n">
        <v>0</v>
      </c>
    </row>
    <row r="1842" spans="1:9">
      <c r="A1842" t="s">
        <v>4</v>
      </c>
      <c r="B1842" s="4" t="s">
        <v>5</v>
      </c>
      <c r="C1842" s="4" t="s">
        <v>10</v>
      </c>
      <c r="D1842" s="4" t="s">
        <v>13</v>
      </c>
      <c r="E1842" s="4" t="s">
        <v>9</v>
      </c>
      <c r="F1842" s="4" t="s">
        <v>52</v>
      </c>
      <c r="G1842" s="4" t="s">
        <v>13</v>
      </c>
      <c r="H1842" s="4" t="s">
        <v>13</v>
      </c>
      <c r="I1842" s="4" t="s">
        <v>13</v>
      </c>
    </row>
    <row r="1843" spans="1:9">
      <c r="A1843" t="n">
        <v>15639</v>
      </c>
      <c r="B1843" s="57" t="n">
        <v>26</v>
      </c>
      <c r="C1843" s="7" t="n">
        <v>0</v>
      </c>
      <c r="D1843" s="7" t="n">
        <v>17</v>
      </c>
      <c r="E1843" s="7" t="n">
        <v>60005</v>
      </c>
      <c r="F1843" s="7" t="s">
        <v>206</v>
      </c>
      <c r="G1843" s="7" t="n">
        <v>8</v>
      </c>
      <c r="H1843" s="7" t="n">
        <v>2</v>
      </c>
      <c r="I1843" s="7" t="n">
        <v>0</v>
      </c>
    </row>
    <row r="1844" spans="1:9">
      <c r="A1844" t="s">
        <v>4</v>
      </c>
      <c r="B1844" s="4" t="s">
        <v>5</v>
      </c>
      <c r="C1844" s="4" t="s">
        <v>28</v>
      </c>
    </row>
    <row r="1845" spans="1:9">
      <c r="A1845" t="n">
        <v>15656</v>
      </c>
      <c r="B1845" s="15" t="n">
        <v>3</v>
      </c>
      <c r="C1845" s="12" t="n">
        <f t="normal" ca="1">A1933</f>
        <v>0</v>
      </c>
    </row>
    <row r="1846" spans="1:9">
      <c r="A1846" t="s">
        <v>4</v>
      </c>
      <c r="B1846" s="4" t="s">
        <v>5</v>
      </c>
      <c r="C1846" s="4" t="s">
        <v>13</v>
      </c>
      <c r="D1846" s="4" t="s">
        <v>10</v>
      </c>
      <c r="E1846" s="4" t="s">
        <v>13</v>
      </c>
      <c r="F1846" s="4" t="s">
        <v>28</v>
      </c>
    </row>
    <row r="1847" spans="1:9">
      <c r="A1847" t="n">
        <v>15661</v>
      </c>
      <c r="B1847" s="11" t="n">
        <v>5</v>
      </c>
      <c r="C1847" s="7" t="n">
        <v>30</v>
      </c>
      <c r="D1847" s="7" t="n">
        <v>4164</v>
      </c>
      <c r="E1847" s="7" t="n">
        <v>1</v>
      </c>
      <c r="F1847" s="12" t="n">
        <f t="normal" ca="1">A1857</f>
        <v>0</v>
      </c>
    </row>
    <row r="1848" spans="1:9">
      <c r="A1848" t="s">
        <v>4</v>
      </c>
      <c r="B1848" s="4" t="s">
        <v>5</v>
      </c>
      <c r="C1848" s="4" t="s">
        <v>13</v>
      </c>
      <c r="D1848" s="4" t="s">
        <v>10</v>
      </c>
      <c r="E1848" s="4" t="s">
        <v>6</v>
      </c>
    </row>
    <row r="1849" spans="1:9">
      <c r="A1849" t="n">
        <v>15670</v>
      </c>
      <c r="B1849" s="56" t="n">
        <v>51</v>
      </c>
      <c r="C1849" s="7" t="n">
        <v>4</v>
      </c>
      <c r="D1849" s="7" t="n">
        <v>0</v>
      </c>
      <c r="E1849" s="7" t="s">
        <v>199</v>
      </c>
    </row>
    <row r="1850" spans="1:9">
      <c r="A1850" t="s">
        <v>4</v>
      </c>
      <c r="B1850" s="4" t="s">
        <v>5</v>
      </c>
      <c r="C1850" s="4" t="s">
        <v>10</v>
      </c>
    </row>
    <row r="1851" spans="1:9">
      <c r="A1851" t="n">
        <v>15685</v>
      </c>
      <c r="B1851" s="38" t="n">
        <v>16</v>
      </c>
      <c r="C1851" s="7" t="n">
        <v>0</v>
      </c>
    </row>
    <row r="1852" spans="1:9">
      <c r="A1852" t="s">
        <v>4</v>
      </c>
      <c r="B1852" s="4" t="s">
        <v>5</v>
      </c>
      <c r="C1852" s="4" t="s">
        <v>10</v>
      </c>
      <c r="D1852" s="4" t="s">
        <v>13</v>
      </c>
      <c r="E1852" s="4" t="s">
        <v>9</v>
      </c>
      <c r="F1852" s="4" t="s">
        <v>52</v>
      </c>
      <c r="G1852" s="4" t="s">
        <v>13</v>
      </c>
      <c r="H1852" s="4" t="s">
        <v>13</v>
      </c>
      <c r="I1852" s="4" t="s">
        <v>13</v>
      </c>
    </row>
    <row r="1853" spans="1:9">
      <c r="A1853" t="n">
        <v>15688</v>
      </c>
      <c r="B1853" s="57" t="n">
        <v>26</v>
      </c>
      <c r="C1853" s="7" t="n">
        <v>0</v>
      </c>
      <c r="D1853" s="7" t="n">
        <v>17</v>
      </c>
      <c r="E1853" s="7" t="n">
        <v>60006</v>
      </c>
      <c r="F1853" s="7" t="s">
        <v>207</v>
      </c>
      <c r="G1853" s="7" t="n">
        <v>8</v>
      </c>
      <c r="H1853" s="7" t="n">
        <v>2</v>
      </c>
      <c r="I1853" s="7" t="n">
        <v>0</v>
      </c>
    </row>
    <row r="1854" spans="1:9">
      <c r="A1854" t="s">
        <v>4</v>
      </c>
      <c r="B1854" s="4" t="s">
        <v>5</v>
      </c>
      <c r="C1854" s="4" t="s">
        <v>28</v>
      </c>
    </row>
    <row r="1855" spans="1:9">
      <c r="A1855" t="n">
        <v>15709</v>
      </c>
      <c r="B1855" s="15" t="n">
        <v>3</v>
      </c>
      <c r="C1855" s="12" t="n">
        <f t="normal" ca="1">A1933</f>
        <v>0</v>
      </c>
    </row>
    <row r="1856" spans="1:9">
      <c r="A1856" t="s">
        <v>4</v>
      </c>
      <c r="B1856" s="4" t="s">
        <v>5</v>
      </c>
      <c r="C1856" s="4" t="s">
        <v>13</v>
      </c>
      <c r="D1856" s="4" t="s">
        <v>10</v>
      </c>
      <c r="E1856" s="4" t="s">
        <v>13</v>
      </c>
      <c r="F1856" s="4" t="s">
        <v>28</v>
      </c>
    </row>
    <row r="1857" spans="1:9">
      <c r="A1857" t="n">
        <v>15714</v>
      </c>
      <c r="B1857" s="11" t="n">
        <v>5</v>
      </c>
      <c r="C1857" s="7" t="n">
        <v>30</v>
      </c>
      <c r="D1857" s="7" t="n">
        <v>4165</v>
      </c>
      <c r="E1857" s="7" t="n">
        <v>1</v>
      </c>
      <c r="F1857" s="12" t="n">
        <f t="normal" ca="1">A1867</f>
        <v>0</v>
      </c>
    </row>
    <row r="1858" spans="1:9">
      <c r="A1858" t="s">
        <v>4</v>
      </c>
      <c r="B1858" s="4" t="s">
        <v>5</v>
      </c>
      <c r="C1858" s="4" t="s">
        <v>13</v>
      </c>
      <c r="D1858" s="4" t="s">
        <v>10</v>
      </c>
      <c r="E1858" s="4" t="s">
        <v>6</v>
      </c>
    </row>
    <row r="1859" spans="1:9">
      <c r="A1859" t="n">
        <v>15723</v>
      </c>
      <c r="B1859" s="56" t="n">
        <v>51</v>
      </c>
      <c r="C1859" s="7" t="n">
        <v>4</v>
      </c>
      <c r="D1859" s="7" t="n">
        <v>0</v>
      </c>
      <c r="E1859" s="7" t="s">
        <v>199</v>
      </c>
    </row>
    <row r="1860" spans="1:9">
      <c r="A1860" t="s">
        <v>4</v>
      </c>
      <c r="B1860" s="4" t="s">
        <v>5</v>
      </c>
      <c r="C1860" s="4" t="s">
        <v>10</v>
      </c>
    </row>
    <row r="1861" spans="1:9">
      <c r="A1861" t="n">
        <v>15738</v>
      </c>
      <c r="B1861" s="38" t="n">
        <v>16</v>
      </c>
      <c r="C1861" s="7" t="n">
        <v>0</v>
      </c>
    </row>
    <row r="1862" spans="1:9">
      <c r="A1862" t="s">
        <v>4</v>
      </c>
      <c r="B1862" s="4" t="s">
        <v>5</v>
      </c>
      <c r="C1862" s="4" t="s">
        <v>10</v>
      </c>
      <c r="D1862" s="4" t="s">
        <v>13</v>
      </c>
      <c r="E1862" s="4" t="s">
        <v>9</v>
      </c>
      <c r="F1862" s="4" t="s">
        <v>52</v>
      </c>
      <c r="G1862" s="4" t="s">
        <v>13</v>
      </c>
      <c r="H1862" s="4" t="s">
        <v>13</v>
      </c>
      <c r="I1862" s="4" t="s">
        <v>13</v>
      </c>
    </row>
    <row r="1863" spans="1:9">
      <c r="A1863" t="n">
        <v>15741</v>
      </c>
      <c r="B1863" s="57" t="n">
        <v>26</v>
      </c>
      <c r="C1863" s="7" t="n">
        <v>0</v>
      </c>
      <c r="D1863" s="7" t="n">
        <v>17</v>
      </c>
      <c r="E1863" s="7" t="n">
        <v>60007</v>
      </c>
      <c r="F1863" s="7" t="s">
        <v>208</v>
      </c>
      <c r="G1863" s="7" t="n">
        <v>8</v>
      </c>
      <c r="H1863" s="7" t="n">
        <v>2</v>
      </c>
      <c r="I1863" s="7" t="n">
        <v>0</v>
      </c>
    </row>
    <row r="1864" spans="1:9">
      <c r="A1864" t="s">
        <v>4</v>
      </c>
      <c r="B1864" s="4" t="s">
        <v>5</v>
      </c>
      <c r="C1864" s="4" t="s">
        <v>28</v>
      </c>
    </row>
    <row r="1865" spans="1:9">
      <c r="A1865" t="n">
        <v>15761</v>
      </c>
      <c r="B1865" s="15" t="n">
        <v>3</v>
      </c>
      <c r="C1865" s="12" t="n">
        <f t="normal" ca="1">A1933</f>
        <v>0</v>
      </c>
    </row>
    <row r="1866" spans="1:9">
      <c r="A1866" t="s">
        <v>4</v>
      </c>
      <c r="B1866" s="4" t="s">
        <v>5</v>
      </c>
      <c r="C1866" s="4" t="s">
        <v>13</v>
      </c>
      <c r="D1866" s="4" t="s">
        <v>10</v>
      </c>
      <c r="E1866" s="4" t="s">
        <v>13</v>
      </c>
      <c r="F1866" s="4" t="s">
        <v>28</v>
      </c>
    </row>
    <row r="1867" spans="1:9">
      <c r="A1867" t="n">
        <v>15766</v>
      </c>
      <c r="B1867" s="11" t="n">
        <v>5</v>
      </c>
      <c r="C1867" s="7" t="n">
        <v>30</v>
      </c>
      <c r="D1867" s="7" t="n">
        <v>4167</v>
      </c>
      <c r="E1867" s="7" t="n">
        <v>1</v>
      </c>
      <c r="F1867" s="12" t="n">
        <f t="normal" ca="1">A1877</f>
        <v>0</v>
      </c>
    </row>
    <row r="1868" spans="1:9">
      <c r="A1868" t="s">
        <v>4</v>
      </c>
      <c r="B1868" s="4" t="s">
        <v>5</v>
      </c>
      <c r="C1868" s="4" t="s">
        <v>13</v>
      </c>
      <c r="D1868" s="4" t="s">
        <v>10</v>
      </c>
      <c r="E1868" s="4" t="s">
        <v>6</v>
      </c>
    </row>
    <row r="1869" spans="1:9">
      <c r="A1869" t="n">
        <v>15775</v>
      </c>
      <c r="B1869" s="56" t="n">
        <v>51</v>
      </c>
      <c r="C1869" s="7" t="n">
        <v>4</v>
      </c>
      <c r="D1869" s="7" t="n">
        <v>0</v>
      </c>
      <c r="E1869" s="7" t="s">
        <v>199</v>
      </c>
    </row>
    <row r="1870" spans="1:9">
      <c r="A1870" t="s">
        <v>4</v>
      </c>
      <c r="B1870" s="4" t="s">
        <v>5</v>
      </c>
      <c r="C1870" s="4" t="s">
        <v>10</v>
      </c>
    </row>
    <row r="1871" spans="1:9">
      <c r="A1871" t="n">
        <v>15790</v>
      </c>
      <c r="B1871" s="38" t="n">
        <v>16</v>
      </c>
      <c r="C1871" s="7" t="n">
        <v>0</v>
      </c>
    </row>
    <row r="1872" spans="1:9">
      <c r="A1872" t="s">
        <v>4</v>
      </c>
      <c r="B1872" s="4" t="s">
        <v>5</v>
      </c>
      <c r="C1872" s="4" t="s">
        <v>10</v>
      </c>
      <c r="D1872" s="4" t="s">
        <v>13</v>
      </c>
      <c r="E1872" s="4" t="s">
        <v>9</v>
      </c>
      <c r="F1872" s="4" t="s">
        <v>52</v>
      </c>
      <c r="G1872" s="4" t="s">
        <v>13</v>
      </c>
      <c r="H1872" s="4" t="s">
        <v>13</v>
      </c>
      <c r="I1872" s="4" t="s">
        <v>13</v>
      </c>
    </row>
    <row r="1873" spans="1:9">
      <c r="A1873" t="n">
        <v>15793</v>
      </c>
      <c r="B1873" s="57" t="n">
        <v>26</v>
      </c>
      <c r="C1873" s="7" t="n">
        <v>0</v>
      </c>
      <c r="D1873" s="7" t="n">
        <v>17</v>
      </c>
      <c r="E1873" s="7" t="n">
        <v>60008</v>
      </c>
      <c r="F1873" s="7" t="s">
        <v>209</v>
      </c>
      <c r="G1873" s="7" t="n">
        <v>8</v>
      </c>
      <c r="H1873" s="7" t="n">
        <v>2</v>
      </c>
      <c r="I1873" s="7" t="n">
        <v>0</v>
      </c>
    </row>
    <row r="1874" spans="1:9">
      <c r="A1874" t="s">
        <v>4</v>
      </c>
      <c r="B1874" s="4" t="s">
        <v>5</v>
      </c>
      <c r="C1874" s="4" t="s">
        <v>28</v>
      </c>
    </row>
    <row r="1875" spans="1:9">
      <c r="A1875" t="n">
        <v>15814</v>
      </c>
      <c r="B1875" s="15" t="n">
        <v>3</v>
      </c>
      <c r="C1875" s="12" t="n">
        <f t="normal" ca="1">A1933</f>
        <v>0</v>
      </c>
    </row>
    <row r="1876" spans="1:9">
      <c r="A1876" t="s">
        <v>4</v>
      </c>
      <c r="B1876" s="4" t="s">
        <v>5</v>
      </c>
      <c r="C1876" s="4" t="s">
        <v>13</v>
      </c>
      <c r="D1876" s="4" t="s">
        <v>10</v>
      </c>
      <c r="E1876" s="4" t="s">
        <v>13</v>
      </c>
      <c r="F1876" s="4" t="s">
        <v>28</v>
      </c>
    </row>
    <row r="1877" spans="1:9">
      <c r="A1877" t="n">
        <v>15819</v>
      </c>
      <c r="B1877" s="11" t="n">
        <v>5</v>
      </c>
      <c r="C1877" s="7" t="n">
        <v>30</v>
      </c>
      <c r="D1877" s="7" t="n">
        <v>4168</v>
      </c>
      <c r="E1877" s="7" t="n">
        <v>1</v>
      </c>
      <c r="F1877" s="12" t="n">
        <f t="normal" ca="1">A1887</f>
        <v>0</v>
      </c>
    </row>
    <row r="1878" spans="1:9">
      <c r="A1878" t="s">
        <v>4</v>
      </c>
      <c r="B1878" s="4" t="s">
        <v>5</v>
      </c>
      <c r="C1878" s="4" t="s">
        <v>13</v>
      </c>
      <c r="D1878" s="4" t="s">
        <v>10</v>
      </c>
      <c r="E1878" s="4" t="s">
        <v>6</v>
      </c>
    </row>
    <row r="1879" spans="1:9">
      <c r="A1879" t="n">
        <v>15828</v>
      </c>
      <c r="B1879" s="56" t="n">
        <v>51</v>
      </c>
      <c r="C1879" s="7" t="n">
        <v>4</v>
      </c>
      <c r="D1879" s="7" t="n">
        <v>0</v>
      </c>
      <c r="E1879" s="7" t="s">
        <v>199</v>
      </c>
    </row>
    <row r="1880" spans="1:9">
      <c r="A1880" t="s">
        <v>4</v>
      </c>
      <c r="B1880" s="4" t="s">
        <v>5</v>
      </c>
      <c r="C1880" s="4" t="s">
        <v>10</v>
      </c>
    </row>
    <row r="1881" spans="1:9">
      <c r="A1881" t="n">
        <v>15843</v>
      </c>
      <c r="B1881" s="38" t="n">
        <v>16</v>
      </c>
      <c r="C1881" s="7" t="n">
        <v>0</v>
      </c>
    </row>
    <row r="1882" spans="1:9">
      <c r="A1882" t="s">
        <v>4</v>
      </c>
      <c r="B1882" s="4" t="s">
        <v>5</v>
      </c>
      <c r="C1882" s="4" t="s">
        <v>10</v>
      </c>
      <c r="D1882" s="4" t="s">
        <v>13</v>
      </c>
      <c r="E1882" s="4" t="s">
        <v>9</v>
      </c>
      <c r="F1882" s="4" t="s">
        <v>52</v>
      </c>
      <c r="G1882" s="4" t="s">
        <v>13</v>
      </c>
      <c r="H1882" s="4" t="s">
        <v>13</v>
      </c>
      <c r="I1882" s="4" t="s">
        <v>13</v>
      </c>
    </row>
    <row r="1883" spans="1:9">
      <c r="A1883" t="n">
        <v>15846</v>
      </c>
      <c r="B1883" s="57" t="n">
        <v>26</v>
      </c>
      <c r="C1883" s="7" t="n">
        <v>0</v>
      </c>
      <c r="D1883" s="7" t="n">
        <v>17</v>
      </c>
      <c r="E1883" s="7" t="n">
        <v>60009</v>
      </c>
      <c r="F1883" s="7" t="s">
        <v>210</v>
      </c>
      <c r="G1883" s="7" t="n">
        <v>8</v>
      </c>
      <c r="H1883" s="7" t="n">
        <v>2</v>
      </c>
      <c r="I1883" s="7" t="n">
        <v>0</v>
      </c>
    </row>
    <row r="1884" spans="1:9">
      <c r="A1884" t="s">
        <v>4</v>
      </c>
      <c r="B1884" s="4" t="s">
        <v>5</v>
      </c>
      <c r="C1884" s="4" t="s">
        <v>28</v>
      </c>
    </row>
    <row r="1885" spans="1:9">
      <c r="A1885" t="n">
        <v>15865</v>
      </c>
      <c r="B1885" s="15" t="n">
        <v>3</v>
      </c>
      <c r="C1885" s="12" t="n">
        <f t="normal" ca="1">A1933</f>
        <v>0</v>
      </c>
    </row>
    <row r="1886" spans="1:9">
      <c r="A1886" t="s">
        <v>4</v>
      </c>
      <c r="B1886" s="4" t="s">
        <v>5</v>
      </c>
      <c r="C1886" s="4" t="s">
        <v>13</v>
      </c>
      <c r="D1886" s="4" t="s">
        <v>10</v>
      </c>
      <c r="E1886" s="4" t="s">
        <v>13</v>
      </c>
      <c r="F1886" s="4" t="s">
        <v>28</v>
      </c>
    </row>
    <row r="1887" spans="1:9">
      <c r="A1887" t="n">
        <v>15870</v>
      </c>
      <c r="B1887" s="11" t="n">
        <v>5</v>
      </c>
      <c r="C1887" s="7" t="n">
        <v>30</v>
      </c>
      <c r="D1887" s="7" t="n">
        <v>4166</v>
      </c>
      <c r="E1887" s="7" t="n">
        <v>1</v>
      </c>
      <c r="F1887" s="12" t="n">
        <f t="normal" ca="1">A1897</f>
        <v>0</v>
      </c>
    </row>
    <row r="1888" spans="1:9">
      <c r="A1888" t="s">
        <v>4</v>
      </c>
      <c r="B1888" s="4" t="s">
        <v>5</v>
      </c>
      <c r="C1888" s="4" t="s">
        <v>13</v>
      </c>
      <c r="D1888" s="4" t="s">
        <v>10</v>
      </c>
      <c r="E1888" s="4" t="s">
        <v>6</v>
      </c>
    </row>
    <row r="1889" spans="1:9">
      <c r="A1889" t="n">
        <v>15879</v>
      </c>
      <c r="B1889" s="56" t="n">
        <v>51</v>
      </c>
      <c r="C1889" s="7" t="n">
        <v>4</v>
      </c>
      <c r="D1889" s="7" t="n">
        <v>0</v>
      </c>
      <c r="E1889" s="7" t="s">
        <v>199</v>
      </c>
    </row>
    <row r="1890" spans="1:9">
      <c r="A1890" t="s">
        <v>4</v>
      </c>
      <c r="B1890" s="4" t="s">
        <v>5</v>
      </c>
      <c r="C1890" s="4" t="s">
        <v>10</v>
      </c>
    </row>
    <row r="1891" spans="1:9">
      <c r="A1891" t="n">
        <v>15894</v>
      </c>
      <c r="B1891" s="38" t="n">
        <v>16</v>
      </c>
      <c r="C1891" s="7" t="n">
        <v>0</v>
      </c>
    </row>
    <row r="1892" spans="1:9">
      <c r="A1892" t="s">
        <v>4</v>
      </c>
      <c r="B1892" s="4" t="s">
        <v>5</v>
      </c>
      <c r="C1892" s="4" t="s">
        <v>10</v>
      </c>
      <c r="D1892" s="4" t="s">
        <v>13</v>
      </c>
      <c r="E1892" s="4" t="s">
        <v>9</v>
      </c>
      <c r="F1892" s="4" t="s">
        <v>52</v>
      </c>
      <c r="G1892" s="4" t="s">
        <v>13</v>
      </c>
      <c r="H1892" s="4" t="s">
        <v>13</v>
      </c>
      <c r="I1892" s="4" t="s">
        <v>13</v>
      </c>
    </row>
    <row r="1893" spans="1:9">
      <c r="A1893" t="n">
        <v>15897</v>
      </c>
      <c r="B1893" s="57" t="n">
        <v>26</v>
      </c>
      <c r="C1893" s="7" t="n">
        <v>0</v>
      </c>
      <c r="D1893" s="7" t="n">
        <v>17</v>
      </c>
      <c r="E1893" s="7" t="n">
        <v>60010</v>
      </c>
      <c r="F1893" s="7" t="s">
        <v>211</v>
      </c>
      <c r="G1893" s="7" t="n">
        <v>8</v>
      </c>
      <c r="H1893" s="7" t="n">
        <v>2</v>
      </c>
      <c r="I1893" s="7" t="n">
        <v>0</v>
      </c>
    </row>
    <row r="1894" spans="1:9">
      <c r="A1894" t="s">
        <v>4</v>
      </c>
      <c r="B1894" s="4" t="s">
        <v>5</v>
      </c>
      <c r="C1894" s="4" t="s">
        <v>28</v>
      </c>
    </row>
    <row r="1895" spans="1:9">
      <c r="A1895" t="n">
        <v>15916</v>
      </c>
      <c r="B1895" s="15" t="n">
        <v>3</v>
      </c>
      <c r="C1895" s="12" t="n">
        <f t="normal" ca="1">A1933</f>
        <v>0</v>
      </c>
    </row>
    <row r="1896" spans="1:9">
      <c r="A1896" t="s">
        <v>4</v>
      </c>
      <c r="B1896" s="4" t="s">
        <v>5</v>
      </c>
      <c r="C1896" s="4" t="s">
        <v>13</v>
      </c>
      <c r="D1896" s="4" t="s">
        <v>10</v>
      </c>
      <c r="E1896" s="4" t="s">
        <v>13</v>
      </c>
      <c r="F1896" s="4" t="s">
        <v>28</v>
      </c>
    </row>
    <row r="1897" spans="1:9">
      <c r="A1897" t="n">
        <v>15921</v>
      </c>
      <c r="B1897" s="11" t="n">
        <v>5</v>
      </c>
      <c r="C1897" s="7" t="n">
        <v>30</v>
      </c>
      <c r="D1897" s="7" t="n">
        <v>4170</v>
      </c>
      <c r="E1897" s="7" t="n">
        <v>1</v>
      </c>
      <c r="F1897" s="12" t="n">
        <f t="normal" ca="1">A1907</f>
        <v>0</v>
      </c>
    </row>
    <row r="1898" spans="1:9">
      <c r="A1898" t="s">
        <v>4</v>
      </c>
      <c r="B1898" s="4" t="s">
        <v>5</v>
      </c>
      <c r="C1898" s="4" t="s">
        <v>13</v>
      </c>
      <c r="D1898" s="4" t="s">
        <v>10</v>
      </c>
      <c r="E1898" s="4" t="s">
        <v>6</v>
      </c>
    </row>
    <row r="1899" spans="1:9">
      <c r="A1899" t="n">
        <v>15930</v>
      </c>
      <c r="B1899" s="56" t="n">
        <v>51</v>
      </c>
      <c r="C1899" s="7" t="n">
        <v>4</v>
      </c>
      <c r="D1899" s="7" t="n">
        <v>0</v>
      </c>
      <c r="E1899" s="7" t="s">
        <v>199</v>
      </c>
    </row>
    <row r="1900" spans="1:9">
      <c r="A1900" t="s">
        <v>4</v>
      </c>
      <c r="B1900" s="4" t="s">
        <v>5</v>
      </c>
      <c r="C1900" s="4" t="s">
        <v>10</v>
      </c>
    </row>
    <row r="1901" spans="1:9">
      <c r="A1901" t="n">
        <v>15945</v>
      </c>
      <c r="B1901" s="38" t="n">
        <v>16</v>
      </c>
      <c r="C1901" s="7" t="n">
        <v>0</v>
      </c>
    </row>
    <row r="1902" spans="1:9">
      <c r="A1902" t="s">
        <v>4</v>
      </c>
      <c r="B1902" s="4" t="s">
        <v>5</v>
      </c>
      <c r="C1902" s="4" t="s">
        <v>10</v>
      </c>
      <c r="D1902" s="4" t="s">
        <v>13</v>
      </c>
      <c r="E1902" s="4" t="s">
        <v>9</v>
      </c>
      <c r="F1902" s="4" t="s">
        <v>52</v>
      </c>
      <c r="G1902" s="4" t="s">
        <v>13</v>
      </c>
      <c r="H1902" s="4" t="s">
        <v>13</v>
      </c>
      <c r="I1902" s="4" t="s">
        <v>13</v>
      </c>
    </row>
    <row r="1903" spans="1:9">
      <c r="A1903" t="n">
        <v>15948</v>
      </c>
      <c r="B1903" s="57" t="n">
        <v>26</v>
      </c>
      <c r="C1903" s="7" t="n">
        <v>0</v>
      </c>
      <c r="D1903" s="7" t="n">
        <v>17</v>
      </c>
      <c r="E1903" s="7" t="n">
        <v>60011</v>
      </c>
      <c r="F1903" s="7" t="s">
        <v>212</v>
      </c>
      <c r="G1903" s="7" t="n">
        <v>8</v>
      </c>
      <c r="H1903" s="7" t="n">
        <v>2</v>
      </c>
      <c r="I1903" s="7" t="n">
        <v>0</v>
      </c>
    </row>
    <row r="1904" spans="1:9">
      <c r="A1904" t="s">
        <v>4</v>
      </c>
      <c r="B1904" s="4" t="s">
        <v>5</v>
      </c>
      <c r="C1904" s="4" t="s">
        <v>28</v>
      </c>
    </row>
    <row r="1905" spans="1:9">
      <c r="A1905" t="n">
        <v>15972</v>
      </c>
      <c r="B1905" s="15" t="n">
        <v>3</v>
      </c>
      <c r="C1905" s="12" t="n">
        <f t="normal" ca="1">A1933</f>
        <v>0</v>
      </c>
    </row>
    <row r="1906" spans="1:9">
      <c r="A1906" t="s">
        <v>4</v>
      </c>
      <c r="B1906" s="4" t="s">
        <v>5</v>
      </c>
      <c r="C1906" s="4" t="s">
        <v>13</v>
      </c>
      <c r="D1906" s="4" t="s">
        <v>10</v>
      </c>
      <c r="E1906" s="4" t="s">
        <v>13</v>
      </c>
      <c r="F1906" s="4" t="s">
        <v>28</v>
      </c>
    </row>
    <row r="1907" spans="1:9">
      <c r="A1907" t="n">
        <v>15977</v>
      </c>
      <c r="B1907" s="11" t="n">
        <v>5</v>
      </c>
      <c r="C1907" s="7" t="n">
        <v>30</v>
      </c>
      <c r="D1907" s="7" t="n">
        <v>4171</v>
      </c>
      <c r="E1907" s="7" t="n">
        <v>1</v>
      </c>
      <c r="F1907" s="12" t="n">
        <f t="normal" ca="1">A1917</f>
        <v>0</v>
      </c>
    </row>
    <row r="1908" spans="1:9">
      <c r="A1908" t="s">
        <v>4</v>
      </c>
      <c r="B1908" s="4" t="s">
        <v>5</v>
      </c>
      <c r="C1908" s="4" t="s">
        <v>13</v>
      </c>
      <c r="D1908" s="4" t="s">
        <v>10</v>
      </c>
      <c r="E1908" s="4" t="s">
        <v>6</v>
      </c>
    </row>
    <row r="1909" spans="1:9">
      <c r="A1909" t="n">
        <v>15986</v>
      </c>
      <c r="B1909" s="56" t="n">
        <v>51</v>
      </c>
      <c r="C1909" s="7" t="n">
        <v>4</v>
      </c>
      <c r="D1909" s="7" t="n">
        <v>0</v>
      </c>
      <c r="E1909" s="7" t="s">
        <v>199</v>
      </c>
    </row>
    <row r="1910" spans="1:9">
      <c r="A1910" t="s">
        <v>4</v>
      </c>
      <c r="B1910" s="4" t="s">
        <v>5</v>
      </c>
      <c r="C1910" s="4" t="s">
        <v>10</v>
      </c>
    </row>
    <row r="1911" spans="1:9">
      <c r="A1911" t="n">
        <v>16001</v>
      </c>
      <c r="B1911" s="38" t="n">
        <v>16</v>
      </c>
      <c r="C1911" s="7" t="n">
        <v>0</v>
      </c>
    </row>
    <row r="1912" spans="1:9">
      <c r="A1912" t="s">
        <v>4</v>
      </c>
      <c r="B1912" s="4" t="s">
        <v>5</v>
      </c>
      <c r="C1912" s="4" t="s">
        <v>10</v>
      </c>
      <c r="D1912" s="4" t="s">
        <v>13</v>
      </c>
      <c r="E1912" s="4" t="s">
        <v>9</v>
      </c>
      <c r="F1912" s="4" t="s">
        <v>52</v>
      </c>
      <c r="G1912" s="4" t="s">
        <v>13</v>
      </c>
      <c r="H1912" s="4" t="s">
        <v>13</v>
      </c>
      <c r="I1912" s="4" t="s">
        <v>13</v>
      </c>
    </row>
    <row r="1913" spans="1:9">
      <c r="A1913" t="n">
        <v>16004</v>
      </c>
      <c r="B1913" s="57" t="n">
        <v>26</v>
      </c>
      <c r="C1913" s="7" t="n">
        <v>0</v>
      </c>
      <c r="D1913" s="7" t="n">
        <v>17</v>
      </c>
      <c r="E1913" s="7" t="n">
        <v>60012</v>
      </c>
      <c r="F1913" s="7" t="s">
        <v>213</v>
      </c>
      <c r="G1913" s="7" t="n">
        <v>8</v>
      </c>
      <c r="H1913" s="7" t="n">
        <v>2</v>
      </c>
      <c r="I1913" s="7" t="n">
        <v>0</v>
      </c>
    </row>
    <row r="1914" spans="1:9">
      <c r="A1914" t="s">
        <v>4</v>
      </c>
      <c r="B1914" s="4" t="s">
        <v>5</v>
      </c>
      <c r="C1914" s="4" t="s">
        <v>28</v>
      </c>
    </row>
    <row r="1915" spans="1:9">
      <c r="A1915" t="n">
        <v>16022</v>
      </c>
      <c r="B1915" s="15" t="n">
        <v>3</v>
      </c>
      <c r="C1915" s="12" t="n">
        <f t="normal" ca="1">A1933</f>
        <v>0</v>
      </c>
    </row>
    <row r="1916" spans="1:9">
      <c r="A1916" t="s">
        <v>4</v>
      </c>
      <c r="B1916" s="4" t="s">
        <v>5</v>
      </c>
      <c r="C1916" s="4" t="s">
        <v>13</v>
      </c>
      <c r="D1916" s="4" t="s">
        <v>10</v>
      </c>
      <c r="E1916" s="4" t="s">
        <v>13</v>
      </c>
      <c r="F1916" s="4" t="s">
        <v>28</v>
      </c>
    </row>
    <row r="1917" spans="1:9">
      <c r="A1917" t="n">
        <v>16027</v>
      </c>
      <c r="B1917" s="11" t="n">
        <v>5</v>
      </c>
      <c r="C1917" s="7" t="n">
        <v>30</v>
      </c>
      <c r="D1917" s="7" t="n">
        <v>4169</v>
      </c>
      <c r="E1917" s="7" t="n">
        <v>1</v>
      </c>
      <c r="F1917" s="12" t="n">
        <f t="normal" ca="1">A1927</f>
        <v>0</v>
      </c>
    </row>
    <row r="1918" spans="1:9">
      <c r="A1918" t="s">
        <v>4</v>
      </c>
      <c r="B1918" s="4" t="s">
        <v>5</v>
      </c>
      <c r="C1918" s="4" t="s">
        <v>13</v>
      </c>
      <c r="D1918" s="4" t="s">
        <v>10</v>
      </c>
      <c r="E1918" s="4" t="s">
        <v>6</v>
      </c>
    </row>
    <row r="1919" spans="1:9">
      <c r="A1919" t="n">
        <v>16036</v>
      </c>
      <c r="B1919" s="56" t="n">
        <v>51</v>
      </c>
      <c r="C1919" s="7" t="n">
        <v>4</v>
      </c>
      <c r="D1919" s="7" t="n">
        <v>0</v>
      </c>
      <c r="E1919" s="7" t="s">
        <v>199</v>
      </c>
    </row>
    <row r="1920" spans="1:9">
      <c r="A1920" t="s">
        <v>4</v>
      </c>
      <c r="B1920" s="4" t="s">
        <v>5</v>
      </c>
      <c r="C1920" s="4" t="s">
        <v>10</v>
      </c>
    </row>
    <row r="1921" spans="1:9">
      <c r="A1921" t="n">
        <v>16051</v>
      </c>
      <c r="B1921" s="38" t="n">
        <v>16</v>
      </c>
      <c r="C1921" s="7" t="n">
        <v>0</v>
      </c>
    </row>
    <row r="1922" spans="1:9">
      <c r="A1922" t="s">
        <v>4</v>
      </c>
      <c r="B1922" s="4" t="s">
        <v>5</v>
      </c>
      <c r="C1922" s="4" t="s">
        <v>10</v>
      </c>
      <c r="D1922" s="4" t="s">
        <v>13</v>
      </c>
      <c r="E1922" s="4" t="s">
        <v>9</v>
      </c>
      <c r="F1922" s="4" t="s">
        <v>52</v>
      </c>
      <c r="G1922" s="4" t="s">
        <v>13</v>
      </c>
      <c r="H1922" s="4" t="s">
        <v>13</v>
      </c>
      <c r="I1922" s="4" t="s">
        <v>13</v>
      </c>
    </row>
    <row r="1923" spans="1:9">
      <c r="A1923" t="n">
        <v>16054</v>
      </c>
      <c r="B1923" s="57" t="n">
        <v>26</v>
      </c>
      <c r="C1923" s="7" t="n">
        <v>0</v>
      </c>
      <c r="D1923" s="7" t="n">
        <v>17</v>
      </c>
      <c r="E1923" s="7" t="n">
        <v>60013</v>
      </c>
      <c r="F1923" s="7" t="s">
        <v>214</v>
      </c>
      <c r="G1923" s="7" t="n">
        <v>8</v>
      </c>
      <c r="H1923" s="7" t="n">
        <v>2</v>
      </c>
      <c r="I1923" s="7" t="n">
        <v>0</v>
      </c>
    </row>
    <row r="1924" spans="1:9">
      <c r="A1924" t="s">
        <v>4</v>
      </c>
      <c r="B1924" s="4" t="s">
        <v>5</v>
      </c>
      <c r="C1924" s="4" t="s">
        <v>28</v>
      </c>
    </row>
    <row r="1925" spans="1:9">
      <c r="A1925" t="n">
        <v>16072</v>
      </c>
      <c r="B1925" s="15" t="n">
        <v>3</v>
      </c>
      <c r="C1925" s="12" t="n">
        <f t="normal" ca="1">A1933</f>
        <v>0</v>
      </c>
    </row>
    <row r="1926" spans="1:9">
      <c r="A1926" t="s">
        <v>4</v>
      </c>
      <c r="B1926" s="4" t="s">
        <v>5</v>
      </c>
      <c r="C1926" s="4" t="s">
        <v>13</v>
      </c>
      <c r="D1926" s="4" t="s">
        <v>10</v>
      </c>
      <c r="E1926" s="4" t="s">
        <v>6</v>
      </c>
    </row>
    <row r="1927" spans="1:9">
      <c r="A1927" t="n">
        <v>16077</v>
      </c>
      <c r="B1927" s="56" t="n">
        <v>51</v>
      </c>
      <c r="C1927" s="7" t="n">
        <v>4</v>
      </c>
      <c r="D1927" s="7" t="n">
        <v>0</v>
      </c>
      <c r="E1927" s="7" t="s">
        <v>199</v>
      </c>
    </row>
    <row r="1928" spans="1:9">
      <c r="A1928" t="s">
        <v>4</v>
      </c>
      <c r="B1928" s="4" t="s">
        <v>5</v>
      </c>
      <c r="C1928" s="4" t="s">
        <v>10</v>
      </c>
    </row>
    <row r="1929" spans="1:9">
      <c r="A1929" t="n">
        <v>16092</v>
      </c>
      <c r="B1929" s="38" t="n">
        <v>16</v>
      </c>
      <c r="C1929" s="7" t="n">
        <v>0</v>
      </c>
    </row>
    <row r="1930" spans="1:9">
      <c r="A1930" t="s">
        <v>4</v>
      </c>
      <c r="B1930" s="4" t="s">
        <v>5</v>
      </c>
      <c r="C1930" s="4" t="s">
        <v>10</v>
      </c>
      <c r="D1930" s="4" t="s">
        <v>13</v>
      </c>
      <c r="E1930" s="4" t="s">
        <v>9</v>
      </c>
      <c r="F1930" s="4" t="s">
        <v>52</v>
      </c>
      <c r="G1930" s="4" t="s">
        <v>13</v>
      </c>
      <c r="H1930" s="4" t="s">
        <v>13</v>
      </c>
      <c r="I1930" s="4" t="s">
        <v>13</v>
      </c>
    </row>
    <row r="1931" spans="1:9">
      <c r="A1931" t="n">
        <v>16095</v>
      </c>
      <c r="B1931" s="57" t="n">
        <v>26</v>
      </c>
      <c r="C1931" s="7" t="n">
        <v>0</v>
      </c>
      <c r="D1931" s="7" t="n">
        <v>17</v>
      </c>
      <c r="E1931" s="7" t="n">
        <v>60014</v>
      </c>
      <c r="F1931" s="7" t="s">
        <v>215</v>
      </c>
      <c r="G1931" s="7" t="n">
        <v>8</v>
      </c>
      <c r="H1931" s="7" t="n">
        <v>2</v>
      </c>
      <c r="I1931" s="7" t="n">
        <v>0</v>
      </c>
    </row>
    <row r="1932" spans="1:9">
      <c r="A1932" t="s">
        <v>4</v>
      </c>
      <c r="B1932" s="4" t="s">
        <v>5</v>
      </c>
      <c r="C1932" s="4" t="s">
        <v>10</v>
      </c>
    </row>
    <row r="1933" spans="1:9">
      <c r="A1933" t="n">
        <v>16114</v>
      </c>
      <c r="B1933" s="38" t="n">
        <v>16</v>
      </c>
      <c r="C1933" s="7" t="n">
        <v>1200</v>
      </c>
    </row>
    <row r="1934" spans="1:9">
      <c r="A1934" t="s">
        <v>4</v>
      </c>
      <c r="B1934" s="4" t="s">
        <v>5</v>
      </c>
      <c r="C1934" s="4" t="s">
        <v>10</v>
      </c>
      <c r="D1934" s="4" t="s">
        <v>13</v>
      </c>
    </row>
    <row r="1935" spans="1:9">
      <c r="A1935" t="n">
        <v>16117</v>
      </c>
      <c r="B1935" s="58" t="n">
        <v>89</v>
      </c>
      <c r="C1935" s="7" t="n">
        <v>0</v>
      </c>
      <c r="D1935" s="7" t="n">
        <v>0</v>
      </c>
    </row>
    <row r="1936" spans="1:9">
      <c r="A1936" t="s">
        <v>4</v>
      </c>
      <c r="B1936" s="4" t="s">
        <v>5</v>
      </c>
      <c r="C1936" s="4" t="s">
        <v>10</v>
      </c>
    </row>
    <row r="1937" spans="1:9">
      <c r="A1937" t="n">
        <v>16121</v>
      </c>
      <c r="B1937" s="38" t="n">
        <v>16</v>
      </c>
      <c r="C1937" s="7" t="n">
        <v>300</v>
      </c>
    </row>
    <row r="1938" spans="1:9">
      <c r="A1938" t="s">
        <v>4</v>
      </c>
      <c r="B1938" s="4" t="s">
        <v>5</v>
      </c>
      <c r="C1938" s="4" t="s">
        <v>13</v>
      </c>
      <c r="D1938" s="4" t="s">
        <v>29</v>
      </c>
      <c r="E1938" s="4" t="s">
        <v>29</v>
      </c>
      <c r="F1938" s="4" t="s">
        <v>29</v>
      </c>
    </row>
    <row r="1939" spans="1:9">
      <c r="A1939" t="n">
        <v>16124</v>
      </c>
      <c r="B1939" s="53" t="n">
        <v>45</v>
      </c>
      <c r="C1939" s="7" t="n">
        <v>9</v>
      </c>
      <c r="D1939" s="7" t="n">
        <v>0.0500000007450581</v>
      </c>
      <c r="E1939" s="7" t="n">
        <v>0.0500000007450581</v>
      </c>
      <c r="F1939" s="7" t="n">
        <v>0.200000002980232</v>
      </c>
    </row>
    <row r="1940" spans="1:9">
      <c r="A1940" t="s">
        <v>4</v>
      </c>
      <c r="B1940" s="4" t="s">
        <v>5</v>
      </c>
      <c r="C1940" s="4" t="s">
        <v>13</v>
      </c>
      <c r="D1940" s="4" t="s">
        <v>10</v>
      </c>
      <c r="E1940" s="4" t="s">
        <v>10</v>
      </c>
      <c r="F1940" s="4" t="s">
        <v>13</v>
      </c>
    </row>
    <row r="1941" spans="1:9">
      <c r="A1941" t="n">
        <v>16138</v>
      </c>
      <c r="B1941" s="28" t="n">
        <v>25</v>
      </c>
      <c r="C1941" s="7" t="n">
        <v>1</v>
      </c>
      <c r="D1941" s="7" t="n">
        <v>60</v>
      </c>
      <c r="E1941" s="7" t="n">
        <v>280</v>
      </c>
      <c r="F1941" s="7" t="n">
        <v>2</v>
      </c>
    </row>
    <row r="1942" spans="1:9">
      <c r="A1942" t="s">
        <v>4</v>
      </c>
      <c r="B1942" s="4" t="s">
        <v>5</v>
      </c>
      <c r="C1942" s="4" t="s">
        <v>6</v>
      </c>
      <c r="D1942" s="4" t="s">
        <v>10</v>
      </c>
    </row>
    <row r="1943" spans="1:9">
      <c r="A1943" t="n">
        <v>16145</v>
      </c>
      <c r="B1943" s="71" t="n">
        <v>29</v>
      </c>
      <c r="C1943" s="7" t="s">
        <v>216</v>
      </c>
      <c r="D1943" s="7" t="n">
        <v>65533</v>
      </c>
    </row>
    <row r="1944" spans="1:9">
      <c r="A1944" t="s">
        <v>4</v>
      </c>
      <c r="B1944" s="4" t="s">
        <v>5</v>
      </c>
      <c r="C1944" s="4" t="s">
        <v>13</v>
      </c>
      <c r="D1944" s="4" t="s">
        <v>10</v>
      </c>
      <c r="E1944" s="4" t="s">
        <v>6</v>
      </c>
    </row>
    <row r="1945" spans="1:9">
      <c r="A1945" t="n">
        <v>16166</v>
      </c>
      <c r="B1945" s="56" t="n">
        <v>51</v>
      </c>
      <c r="C1945" s="7" t="n">
        <v>4</v>
      </c>
      <c r="D1945" s="7" t="n">
        <v>16</v>
      </c>
      <c r="E1945" s="7" t="s">
        <v>127</v>
      </c>
    </row>
    <row r="1946" spans="1:9">
      <c r="A1946" t="s">
        <v>4</v>
      </c>
      <c r="B1946" s="4" t="s">
        <v>5</v>
      </c>
      <c r="C1946" s="4" t="s">
        <v>10</v>
      </c>
    </row>
    <row r="1947" spans="1:9">
      <c r="A1947" t="n">
        <v>16179</v>
      </c>
      <c r="B1947" s="38" t="n">
        <v>16</v>
      </c>
      <c r="C1947" s="7" t="n">
        <v>0</v>
      </c>
    </row>
    <row r="1948" spans="1:9">
      <c r="A1948" t="s">
        <v>4</v>
      </c>
      <c r="B1948" s="4" t="s">
        <v>5</v>
      </c>
      <c r="C1948" s="4" t="s">
        <v>10</v>
      </c>
      <c r="D1948" s="4" t="s">
        <v>13</v>
      </c>
      <c r="E1948" s="4" t="s">
        <v>9</v>
      </c>
      <c r="F1948" s="4" t="s">
        <v>52</v>
      </c>
      <c r="G1948" s="4" t="s">
        <v>13</v>
      </c>
      <c r="H1948" s="4" t="s">
        <v>13</v>
      </c>
      <c r="I1948" s="4" t="s">
        <v>13</v>
      </c>
    </row>
    <row r="1949" spans="1:9">
      <c r="A1949" t="n">
        <v>16182</v>
      </c>
      <c r="B1949" s="57" t="n">
        <v>26</v>
      </c>
      <c r="C1949" s="7" t="n">
        <v>16</v>
      </c>
      <c r="D1949" s="7" t="n">
        <v>17</v>
      </c>
      <c r="E1949" s="7" t="n">
        <v>14300</v>
      </c>
      <c r="F1949" s="7" t="s">
        <v>217</v>
      </c>
      <c r="G1949" s="7" t="n">
        <v>8</v>
      </c>
      <c r="H1949" s="7" t="n">
        <v>2</v>
      </c>
      <c r="I1949" s="7" t="n">
        <v>0</v>
      </c>
    </row>
    <row r="1950" spans="1:9">
      <c r="A1950" t="s">
        <v>4</v>
      </c>
      <c r="B1950" s="4" t="s">
        <v>5</v>
      </c>
      <c r="C1950" s="4" t="s">
        <v>10</v>
      </c>
    </row>
    <row r="1951" spans="1:9">
      <c r="A1951" t="n">
        <v>16216</v>
      </c>
      <c r="B1951" s="38" t="n">
        <v>16</v>
      </c>
      <c r="C1951" s="7" t="n">
        <v>1500</v>
      </c>
    </row>
    <row r="1952" spans="1:9">
      <c r="A1952" t="s">
        <v>4</v>
      </c>
      <c r="B1952" s="4" t="s">
        <v>5</v>
      </c>
      <c r="C1952" s="4" t="s">
        <v>10</v>
      </c>
      <c r="D1952" s="4" t="s">
        <v>13</v>
      </c>
    </row>
    <row r="1953" spans="1:9">
      <c r="A1953" t="n">
        <v>16219</v>
      </c>
      <c r="B1953" s="58" t="n">
        <v>89</v>
      </c>
      <c r="C1953" s="7" t="n">
        <v>16</v>
      </c>
      <c r="D1953" s="7" t="n">
        <v>0</v>
      </c>
    </row>
    <row r="1954" spans="1:9">
      <c r="A1954" t="s">
        <v>4</v>
      </c>
      <c r="B1954" s="4" t="s">
        <v>5</v>
      </c>
      <c r="C1954" s="4" t="s">
        <v>13</v>
      </c>
      <c r="D1954" s="4" t="s">
        <v>10</v>
      </c>
      <c r="E1954" s="4" t="s">
        <v>6</v>
      </c>
      <c r="F1954" s="4" t="s">
        <v>6</v>
      </c>
      <c r="G1954" s="4" t="s">
        <v>6</v>
      </c>
      <c r="H1954" s="4" t="s">
        <v>6</v>
      </c>
    </row>
    <row r="1955" spans="1:9">
      <c r="A1955" t="n">
        <v>16223</v>
      </c>
      <c r="B1955" s="56" t="n">
        <v>51</v>
      </c>
      <c r="C1955" s="7" t="n">
        <v>3</v>
      </c>
      <c r="D1955" s="7" t="n">
        <v>0</v>
      </c>
      <c r="E1955" s="7" t="s">
        <v>117</v>
      </c>
      <c r="F1955" s="7" t="s">
        <v>106</v>
      </c>
      <c r="G1955" s="7" t="s">
        <v>105</v>
      </c>
      <c r="H1955" s="7" t="s">
        <v>106</v>
      </c>
    </row>
    <row r="1956" spans="1:9">
      <c r="A1956" t="s">
        <v>4</v>
      </c>
      <c r="B1956" s="4" t="s">
        <v>5</v>
      </c>
      <c r="C1956" s="4" t="s">
        <v>10</v>
      </c>
      <c r="D1956" s="4" t="s">
        <v>13</v>
      </c>
      <c r="E1956" s="4" t="s">
        <v>29</v>
      </c>
      <c r="F1956" s="4" t="s">
        <v>10</v>
      </c>
    </row>
    <row r="1957" spans="1:9">
      <c r="A1957" t="n">
        <v>16236</v>
      </c>
      <c r="B1957" s="55" t="n">
        <v>59</v>
      </c>
      <c r="C1957" s="7" t="n">
        <v>0</v>
      </c>
      <c r="D1957" s="7" t="n">
        <v>1</v>
      </c>
      <c r="E1957" s="7" t="n">
        <v>0.150000005960464</v>
      </c>
      <c r="F1957" s="7" t="n">
        <v>0</v>
      </c>
    </row>
    <row r="1958" spans="1:9">
      <c r="A1958" t="s">
        <v>4</v>
      </c>
      <c r="B1958" s="4" t="s">
        <v>5</v>
      </c>
      <c r="C1958" s="4" t="s">
        <v>10</v>
      </c>
    </row>
    <row r="1959" spans="1:9">
      <c r="A1959" t="n">
        <v>16246</v>
      </c>
      <c r="B1959" s="38" t="n">
        <v>16</v>
      </c>
      <c r="C1959" s="7" t="n">
        <v>1300</v>
      </c>
    </row>
    <row r="1960" spans="1:9">
      <c r="A1960" t="s">
        <v>4</v>
      </c>
      <c r="B1960" s="4" t="s">
        <v>5</v>
      </c>
      <c r="C1960" s="4" t="s">
        <v>10</v>
      </c>
      <c r="D1960" s="4" t="s">
        <v>13</v>
      </c>
    </row>
    <row r="1961" spans="1:9">
      <c r="A1961" t="n">
        <v>16249</v>
      </c>
      <c r="B1961" s="58" t="n">
        <v>89</v>
      </c>
      <c r="C1961" s="7" t="n">
        <v>65533</v>
      </c>
      <c r="D1961" s="7" t="n">
        <v>1</v>
      </c>
    </row>
    <row r="1962" spans="1:9">
      <c r="A1962" t="s">
        <v>4</v>
      </c>
      <c r="B1962" s="4" t="s">
        <v>5</v>
      </c>
      <c r="C1962" s="4" t="s">
        <v>13</v>
      </c>
      <c r="D1962" s="4" t="s">
        <v>10</v>
      </c>
      <c r="E1962" s="4" t="s">
        <v>10</v>
      </c>
      <c r="F1962" s="4" t="s">
        <v>13</v>
      </c>
    </row>
    <row r="1963" spans="1:9">
      <c r="A1963" t="n">
        <v>16253</v>
      </c>
      <c r="B1963" s="28" t="n">
        <v>25</v>
      </c>
      <c r="C1963" s="7" t="n">
        <v>1</v>
      </c>
      <c r="D1963" s="7" t="n">
        <v>65535</v>
      </c>
      <c r="E1963" s="7" t="n">
        <v>65535</v>
      </c>
      <c r="F1963" s="7" t="n">
        <v>0</v>
      </c>
    </row>
    <row r="1964" spans="1:9">
      <c r="A1964" t="s">
        <v>4</v>
      </c>
      <c r="B1964" s="4" t="s">
        <v>5</v>
      </c>
      <c r="C1964" s="4" t="s">
        <v>6</v>
      </c>
      <c r="D1964" s="4" t="s">
        <v>10</v>
      </c>
    </row>
    <row r="1965" spans="1:9">
      <c r="A1965" t="n">
        <v>16260</v>
      </c>
      <c r="B1965" s="71" t="n">
        <v>29</v>
      </c>
      <c r="C1965" s="7" t="s">
        <v>12</v>
      </c>
      <c r="D1965" s="7" t="n">
        <v>65533</v>
      </c>
    </row>
    <row r="1966" spans="1:9">
      <c r="A1966" t="s">
        <v>4</v>
      </c>
      <c r="B1966" s="4" t="s">
        <v>5</v>
      </c>
      <c r="C1966" s="4" t="s">
        <v>13</v>
      </c>
      <c r="D1966" s="4" t="s">
        <v>10</v>
      </c>
      <c r="E1966" s="4" t="s">
        <v>29</v>
      </c>
    </row>
    <row r="1967" spans="1:9">
      <c r="A1967" t="n">
        <v>16264</v>
      </c>
      <c r="B1967" s="34" t="n">
        <v>58</v>
      </c>
      <c r="C1967" s="7" t="n">
        <v>101</v>
      </c>
      <c r="D1967" s="7" t="n">
        <v>500</v>
      </c>
      <c r="E1967" s="7" t="n">
        <v>1</v>
      </c>
    </row>
    <row r="1968" spans="1:9">
      <c r="A1968" t="s">
        <v>4</v>
      </c>
      <c r="B1968" s="4" t="s">
        <v>5</v>
      </c>
      <c r="C1968" s="4" t="s">
        <v>13</v>
      </c>
      <c r="D1968" s="4" t="s">
        <v>10</v>
      </c>
    </row>
    <row r="1969" spans="1:8">
      <c r="A1969" t="n">
        <v>16272</v>
      </c>
      <c r="B1969" s="34" t="n">
        <v>58</v>
      </c>
      <c r="C1969" s="7" t="n">
        <v>254</v>
      </c>
      <c r="D1969" s="7" t="n">
        <v>0</v>
      </c>
    </row>
    <row r="1970" spans="1:8">
      <c r="A1970" t="s">
        <v>4</v>
      </c>
      <c r="B1970" s="4" t="s">
        <v>5</v>
      </c>
      <c r="C1970" s="4" t="s">
        <v>13</v>
      </c>
      <c r="D1970" s="4" t="s">
        <v>13</v>
      </c>
      <c r="E1970" s="4" t="s">
        <v>29</v>
      </c>
      <c r="F1970" s="4" t="s">
        <v>29</v>
      </c>
      <c r="G1970" s="4" t="s">
        <v>29</v>
      </c>
      <c r="H1970" s="4" t="s">
        <v>10</v>
      </c>
    </row>
    <row r="1971" spans="1:8">
      <c r="A1971" t="n">
        <v>16276</v>
      </c>
      <c r="B1971" s="53" t="n">
        <v>45</v>
      </c>
      <c r="C1971" s="7" t="n">
        <v>2</v>
      </c>
      <c r="D1971" s="7" t="n">
        <v>3</v>
      </c>
      <c r="E1971" s="7" t="n">
        <v>28.3600006103516</v>
      </c>
      <c r="F1971" s="7" t="n">
        <v>-4.71000003814697</v>
      </c>
      <c r="G1971" s="7" t="n">
        <v>-61.3400001525879</v>
      </c>
      <c r="H1971" s="7" t="n">
        <v>0</v>
      </c>
    </row>
    <row r="1972" spans="1:8">
      <c r="A1972" t="s">
        <v>4</v>
      </c>
      <c r="B1972" s="4" t="s">
        <v>5</v>
      </c>
      <c r="C1972" s="4" t="s">
        <v>13</v>
      </c>
      <c r="D1972" s="4" t="s">
        <v>13</v>
      </c>
      <c r="E1972" s="4" t="s">
        <v>29</v>
      </c>
      <c r="F1972" s="4" t="s">
        <v>29</v>
      </c>
      <c r="G1972" s="4" t="s">
        <v>29</v>
      </c>
      <c r="H1972" s="4" t="s">
        <v>10</v>
      </c>
      <c r="I1972" s="4" t="s">
        <v>13</v>
      </c>
    </row>
    <row r="1973" spans="1:8">
      <c r="A1973" t="n">
        <v>16293</v>
      </c>
      <c r="B1973" s="53" t="n">
        <v>45</v>
      </c>
      <c r="C1973" s="7" t="n">
        <v>4</v>
      </c>
      <c r="D1973" s="7" t="n">
        <v>3</v>
      </c>
      <c r="E1973" s="7" t="n">
        <v>54.9900016784668</v>
      </c>
      <c r="F1973" s="7" t="n">
        <v>35.4199981689453</v>
      </c>
      <c r="G1973" s="7" t="n">
        <v>0</v>
      </c>
      <c r="H1973" s="7" t="n">
        <v>0</v>
      </c>
      <c r="I1973" s="7" t="n">
        <v>0</v>
      </c>
    </row>
    <row r="1974" spans="1:8">
      <c r="A1974" t="s">
        <v>4</v>
      </c>
      <c r="B1974" s="4" t="s">
        <v>5</v>
      </c>
      <c r="C1974" s="4" t="s">
        <v>13</v>
      </c>
      <c r="D1974" s="4" t="s">
        <v>13</v>
      </c>
      <c r="E1974" s="4" t="s">
        <v>29</v>
      </c>
      <c r="F1974" s="4" t="s">
        <v>10</v>
      </c>
    </row>
    <row r="1975" spans="1:8">
      <c r="A1975" t="n">
        <v>16311</v>
      </c>
      <c r="B1975" s="53" t="n">
        <v>45</v>
      </c>
      <c r="C1975" s="7" t="n">
        <v>5</v>
      </c>
      <c r="D1975" s="7" t="n">
        <v>3</v>
      </c>
      <c r="E1975" s="7" t="n">
        <v>9.60000038146973</v>
      </c>
      <c r="F1975" s="7" t="n">
        <v>0</v>
      </c>
    </row>
    <row r="1976" spans="1:8">
      <c r="A1976" t="s">
        <v>4</v>
      </c>
      <c r="B1976" s="4" t="s">
        <v>5</v>
      </c>
      <c r="C1976" s="4" t="s">
        <v>13</v>
      </c>
      <c r="D1976" s="4" t="s">
        <v>13</v>
      </c>
      <c r="E1976" s="4" t="s">
        <v>29</v>
      </c>
      <c r="F1976" s="4" t="s">
        <v>10</v>
      </c>
    </row>
    <row r="1977" spans="1:8">
      <c r="A1977" t="n">
        <v>16320</v>
      </c>
      <c r="B1977" s="53" t="n">
        <v>45</v>
      </c>
      <c r="C1977" s="7" t="n">
        <v>11</v>
      </c>
      <c r="D1977" s="7" t="n">
        <v>3</v>
      </c>
      <c r="E1977" s="7" t="n">
        <v>39.5</v>
      </c>
      <c r="F1977" s="7" t="n">
        <v>0</v>
      </c>
    </row>
    <row r="1978" spans="1:8">
      <c r="A1978" t="s">
        <v>4</v>
      </c>
      <c r="B1978" s="4" t="s">
        <v>5</v>
      </c>
      <c r="C1978" s="4" t="s">
        <v>10</v>
      </c>
      <c r="D1978" s="4" t="s">
        <v>29</v>
      </c>
      <c r="E1978" s="4" t="s">
        <v>29</v>
      </c>
      <c r="F1978" s="4" t="s">
        <v>29</v>
      </c>
      <c r="G1978" s="4" t="s">
        <v>29</v>
      </c>
    </row>
    <row r="1979" spans="1:8">
      <c r="A1979" t="n">
        <v>16329</v>
      </c>
      <c r="B1979" s="50" t="n">
        <v>46</v>
      </c>
      <c r="C1979" s="7" t="n">
        <v>1660</v>
      </c>
      <c r="D1979" s="7" t="n">
        <v>28.5100002288818</v>
      </c>
      <c r="E1979" s="7" t="n">
        <v>-7.32999992370605</v>
      </c>
      <c r="F1979" s="7" t="n">
        <v>-60.6699981689453</v>
      </c>
      <c r="G1979" s="7" t="n">
        <v>32.5999984741211</v>
      </c>
    </row>
    <row r="1980" spans="1:8">
      <c r="A1980" t="s">
        <v>4</v>
      </c>
      <c r="B1980" s="4" t="s">
        <v>5</v>
      </c>
      <c r="C1980" s="4" t="s">
        <v>13</v>
      </c>
      <c r="D1980" s="4" t="s">
        <v>10</v>
      </c>
    </row>
    <row r="1981" spans="1:8">
      <c r="A1981" t="n">
        <v>16348</v>
      </c>
      <c r="B1981" s="34" t="n">
        <v>58</v>
      </c>
      <c r="C1981" s="7" t="n">
        <v>255</v>
      </c>
      <c r="D1981" s="7" t="n">
        <v>0</v>
      </c>
    </row>
    <row r="1982" spans="1:8">
      <c r="A1982" t="s">
        <v>4</v>
      </c>
      <c r="B1982" s="4" t="s">
        <v>5</v>
      </c>
      <c r="C1982" s="4" t="s">
        <v>13</v>
      </c>
      <c r="D1982" s="4" t="s">
        <v>10</v>
      </c>
      <c r="E1982" s="4" t="s">
        <v>10</v>
      </c>
      <c r="F1982" s="4" t="s">
        <v>10</v>
      </c>
      <c r="G1982" s="4" t="s">
        <v>10</v>
      </c>
      <c r="H1982" s="4" t="s">
        <v>10</v>
      </c>
      <c r="I1982" s="4" t="s">
        <v>6</v>
      </c>
      <c r="J1982" s="4" t="s">
        <v>29</v>
      </c>
      <c r="K1982" s="4" t="s">
        <v>29</v>
      </c>
      <c r="L1982" s="4" t="s">
        <v>29</v>
      </c>
      <c r="M1982" s="4" t="s">
        <v>9</v>
      </c>
      <c r="N1982" s="4" t="s">
        <v>9</v>
      </c>
      <c r="O1982" s="4" t="s">
        <v>29</v>
      </c>
      <c r="P1982" s="4" t="s">
        <v>29</v>
      </c>
      <c r="Q1982" s="4" t="s">
        <v>29</v>
      </c>
      <c r="R1982" s="4" t="s">
        <v>29</v>
      </c>
      <c r="S1982" s="4" t="s">
        <v>13</v>
      </c>
    </row>
    <row r="1983" spans="1:8">
      <c r="A1983" t="n">
        <v>16352</v>
      </c>
      <c r="B1983" s="68" t="n">
        <v>39</v>
      </c>
      <c r="C1983" s="7" t="n">
        <v>12</v>
      </c>
      <c r="D1983" s="7" t="n">
        <v>65533</v>
      </c>
      <c r="E1983" s="7" t="n">
        <v>202</v>
      </c>
      <c r="F1983" s="7" t="n">
        <v>0</v>
      </c>
      <c r="G1983" s="7" t="n">
        <v>1660</v>
      </c>
      <c r="H1983" s="7" t="n">
        <v>1</v>
      </c>
      <c r="I1983" s="7" t="s">
        <v>196</v>
      </c>
      <c r="J1983" s="7" t="n">
        <v>0</v>
      </c>
      <c r="K1983" s="7" t="n">
        <v>-3</v>
      </c>
      <c r="L1983" s="7" t="n">
        <v>0</v>
      </c>
      <c r="M1983" s="7" t="n">
        <v>0</v>
      </c>
      <c r="N1983" s="7" t="n">
        <v>0</v>
      </c>
      <c r="O1983" s="7" t="n">
        <v>0</v>
      </c>
      <c r="P1983" s="7" t="n">
        <v>1</v>
      </c>
      <c r="Q1983" s="7" t="n">
        <v>1</v>
      </c>
      <c r="R1983" s="7" t="n">
        <v>1</v>
      </c>
      <c r="S1983" s="7" t="n">
        <v>103</v>
      </c>
    </row>
    <row r="1984" spans="1:8">
      <c r="A1984" t="s">
        <v>4</v>
      </c>
      <c r="B1984" s="4" t="s">
        <v>5</v>
      </c>
      <c r="C1984" s="4" t="s">
        <v>10</v>
      </c>
    </row>
    <row r="1985" spans="1:19">
      <c r="A1985" t="n">
        <v>16413</v>
      </c>
      <c r="B1985" s="38" t="n">
        <v>16</v>
      </c>
      <c r="C1985" s="7" t="n">
        <v>500</v>
      </c>
    </row>
    <row r="1986" spans="1:19">
      <c r="A1986" t="s">
        <v>4</v>
      </c>
      <c r="B1986" s="4" t="s">
        <v>5</v>
      </c>
      <c r="C1986" s="4" t="s">
        <v>10</v>
      </c>
      <c r="D1986" s="4" t="s">
        <v>13</v>
      </c>
      <c r="E1986" s="4" t="s">
        <v>6</v>
      </c>
      <c r="F1986" s="4" t="s">
        <v>29</v>
      </c>
      <c r="G1986" s="4" t="s">
        <v>29</v>
      </c>
      <c r="H1986" s="4" t="s">
        <v>29</v>
      </c>
    </row>
    <row r="1987" spans="1:19">
      <c r="A1987" t="n">
        <v>16416</v>
      </c>
      <c r="B1987" s="61" t="n">
        <v>48</v>
      </c>
      <c r="C1987" s="7" t="n">
        <v>1660</v>
      </c>
      <c r="D1987" s="7" t="n">
        <v>0</v>
      </c>
      <c r="E1987" s="7" t="s">
        <v>178</v>
      </c>
      <c r="F1987" s="7" t="n">
        <v>-1</v>
      </c>
      <c r="G1987" s="7" t="n">
        <v>1</v>
      </c>
      <c r="H1987" s="7" t="n">
        <v>0</v>
      </c>
    </row>
    <row r="1988" spans="1:19">
      <c r="A1988" t="s">
        <v>4</v>
      </c>
      <c r="B1988" s="4" t="s">
        <v>5</v>
      </c>
      <c r="C1988" s="4" t="s">
        <v>13</v>
      </c>
      <c r="D1988" s="4" t="s">
        <v>13</v>
      </c>
      <c r="E1988" s="4" t="s">
        <v>29</v>
      </c>
      <c r="F1988" s="4" t="s">
        <v>29</v>
      </c>
      <c r="G1988" s="4" t="s">
        <v>29</v>
      </c>
      <c r="H1988" s="4" t="s">
        <v>10</v>
      </c>
    </row>
    <row r="1989" spans="1:19">
      <c r="A1989" t="n">
        <v>16443</v>
      </c>
      <c r="B1989" s="53" t="n">
        <v>45</v>
      </c>
      <c r="C1989" s="7" t="n">
        <v>2</v>
      </c>
      <c r="D1989" s="7" t="n">
        <v>3</v>
      </c>
      <c r="E1989" s="7" t="n">
        <v>28.6700000762939</v>
      </c>
      <c r="F1989" s="7" t="n">
        <v>-5.73000001907349</v>
      </c>
      <c r="G1989" s="7" t="n">
        <v>-59.060001373291</v>
      </c>
      <c r="H1989" s="7" t="n">
        <v>500</v>
      </c>
    </row>
    <row r="1990" spans="1:19">
      <c r="A1990" t="s">
        <v>4</v>
      </c>
      <c r="B1990" s="4" t="s">
        <v>5</v>
      </c>
      <c r="C1990" s="4" t="s">
        <v>13</v>
      </c>
      <c r="D1990" s="4" t="s">
        <v>13</v>
      </c>
      <c r="E1990" s="4" t="s">
        <v>29</v>
      </c>
      <c r="F1990" s="4" t="s">
        <v>29</v>
      </c>
      <c r="G1990" s="4" t="s">
        <v>29</v>
      </c>
      <c r="H1990" s="4" t="s">
        <v>10</v>
      </c>
      <c r="I1990" s="4" t="s">
        <v>13</v>
      </c>
    </row>
    <row r="1991" spans="1:19">
      <c r="A1991" t="n">
        <v>16460</v>
      </c>
      <c r="B1991" s="53" t="n">
        <v>45</v>
      </c>
      <c r="C1991" s="7" t="n">
        <v>4</v>
      </c>
      <c r="D1991" s="7" t="n">
        <v>3</v>
      </c>
      <c r="E1991" s="7" t="n">
        <v>22.1399993896484</v>
      </c>
      <c r="F1991" s="7" t="n">
        <v>35.1300010681152</v>
      </c>
      <c r="G1991" s="7" t="n">
        <v>0</v>
      </c>
      <c r="H1991" s="7" t="n">
        <v>500</v>
      </c>
      <c r="I1991" s="7" t="n">
        <v>0</v>
      </c>
    </row>
    <row r="1992" spans="1:19">
      <c r="A1992" t="s">
        <v>4</v>
      </c>
      <c r="B1992" s="4" t="s">
        <v>5</v>
      </c>
      <c r="C1992" s="4" t="s">
        <v>13</v>
      </c>
      <c r="D1992" s="4" t="s">
        <v>13</v>
      </c>
      <c r="E1992" s="4" t="s">
        <v>29</v>
      </c>
      <c r="F1992" s="4" t="s">
        <v>10</v>
      </c>
    </row>
    <row r="1993" spans="1:19">
      <c r="A1993" t="n">
        <v>16478</v>
      </c>
      <c r="B1993" s="53" t="n">
        <v>45</v>
      </c>
      <c r="C1993" s="7" t="n">
        <v>5</v>
      </c>
      <c r="D1993" s="7" t="n">
        <v>3</v>
      </c>
      <c r="E1993" s="7" t="n">
        <v>18.2000007629395</v>
      </c>
      <c r="F1993" s="7" t="n">
        <v>500</v>
      </c>
    </row>
    <row r="1994" spans="1:19">
      <c r="A1994" t="s">
        <v>4</v>
      </c>
      <c r="B1994" s="4" t="s">
        <v>5</v>
      </c>
      <c r="C1994" s="4" t="s">
        <v>10</v>
      </c>
      <c r="D1994" s="4" t="s">
        <v>9</v>
      </c>
    </row>
    <row r="1995" spans="1:19">
      <c r="A1995" t="n">
        <v>16487</v>
      </c>
      <c r="B1995" s="52" t="n">
        <v>43</v>
      </c>
      <c r="C1995" s="7" t="n">
        <v>0</v>
      </c>
      <c r="D1995" s="7" t="n">
        <v>1</v>
      </c>
    </row>
    <row r="1996" spans="1:19">
      <c r="A1996" t="s">
        <v>4</v>
      </c>
      <c r="B1996" s="4" t="s">
        <v>5</v>
      </c>
      <c r="C1996" s="4" t="s">
        <v>10</v>
      </c>
      <c r="D1996" s="4" t="s">
        <v>9</v>
      </c>
    </row>
    <row r="1997" spans="1:19">
      <c r="A1997" t="n">
        <v>16494</v>
      </c>
      <c r="B1997" s="52" t="n">
        <v>43</v>
      </c>
      <c r="C1997" s="7" t="n">
        <v>7032</v>
      </c>
      <c r="D1997" s="7" t="n">
        <v>1</v>
      </c>
    </row>
    <row r="1998" spans="1:19">
      <c r="A1998" t="s">
        <v>4</v>
      </c>
      <c r="B1998" s="4" t="s">
        <v>5</v>
      </c>
      <c r="C1998" s="4" t="s">
        <v>13</v>
      </c>
      <c r="D1998" s="4" t="s">
        <v>10</v>
      </c>
      <c r="E1998" s="4" t="s">
        <v>10</v>
      </c>
      <c r="F1998" s="4" t="s">
        <v>9</v>
      </c>
    </row>
    <row r="1999" spans="1:19">
      <c r="A1999" t="n">
        <v>16501</v>
      </c>
      <c r="B1999" s="54" t="n">
        <v>84</v>
      </c>
      <c r="C1999" s="7" t="n">
        <v>0</v>
      </c>
      <c r="D1999" s="7" t="n">
        <v>0</v>
      </c>
      <c r="E1999" s="7" t="n">
        <v>0</v>
      </c>
      <c r="F1999" s="7" t="n">
        <v>1050253722</v>
      </c>
    </row>
    <row r="2000" spans="1:19">
      <c r="A2000" t="s">
        <v>4</v>
      </c>
      <c r="B2000" s="4" t="s">
        <v>5</v>
      </c>
      <c r="C2000" s="4" t="s">
        <v>13</v>
      </c>
      <c r="D2000" s="4" t="s">
        <v>10</v>
      </c>
    </row>
    <row r="2001" spans="1:9">
      <c r="A2001" t="n">
        <v>16511</v>
      </c>
      <c r="B2001" s="53" t="n">
        <v>45</v>
      </c>
      <c r="C2001" s="7" t="n">
        <v>7</v>
      </c>
      <c r="D2001" s="7" t="n">
        <v>255</v>
      </c>
    </row>
    <row r="2002" spans="1:9">
      <c r="A2002" t="s">
        <v>4</v>
      </c>
      <c r="B2002" s="4" t="s">
        <v>5</v>
      </c>
      <c r="C2002" s="4" t="s">
        <v>13</v>
      </c>
      <c r="D2002" s="4" t="s">
        <v>13</v>
      </c>
      <c r="E2002" s="4" t="s">
        <v>29</v>
      </c>
      <c r="F2002" s="4" t="s">
        <v>29</v>
      </c>
      <c r="G2002" s="4" t="s">
        <v>29</v>
      </c>
      <c r="H2002" s="4" t="s">
        <v>10</v>
      </c>
      <c r="I2002" s="4" t="s">
        <v>13</v>
      </c>
    </row>
    <row r="2003" spans="1:9">
      <c r="A2003" t="n">
        <v>16515</v>
      </c>
      <c r="B2003" s="53" t="n">
        <v>45</v>
      </c>
      <c r="C2003" s="7" t="n">
        <v>4</v>
      </c>
      <c r="D2003" s="7" t="n">
        <v>3</v>
      </c>
      <c r="E2003" s="7" t="n">
        <v>22.1399993896484</v>
      </c>
      <c r="F2003" s="7" t="n">
        <v>316.950012207031</v>
      </c>
      <c r="G2003" s="7" t="n">
        <v>0</v>
      </c>
      <c r="H2003" s="7" t="n">
        <v>8000</v>
      </c>
      <c r="I2003" s="7" t="n">
        <v>1</v>
      </c>
    </row>
    <row r="2004" spans="1:9">
      <c r="A2004" t="s">
        <v>4</v>
      </c>
      <c r="B2004" s="4" t="s">
        <v>5</v>
      </c>
      <c r="C2004" s="4" t="s">
        <v>10</v>
      </c>
    </row>
    <row r="2005" spans="1:9">
      <c r="A2005" t="n">
        <v>16533</v>
      </c>
      <c r="B2005" s="38" t="n">
        <v>16</v>
      </c>
      <c r="C2005" s="7" t="n">
        <v>1000</v>
      </c>
    </row>
    <row r="2006" spans="1:9">
      <c r="A2006" t="s">
        <v>4</v>
      </c>
      <c r="B2006" s="4" t="s">
        <v>5</v>
      </c>
      <c r="C2006" s="4" t="s">
        <v>13</v>
      </c>
      <c r="D2006" s="4" t="s">
        <v>10</v>
      </c>
      <c r="E2006" s="4" t="s">
        <v>10</v>
      </c>
      <c r="F2006" s="4" t="s">
        <v>13</v>
      </c>
    </row>
    <row r="2007" spans="1:9">
      <c r="A2007" t="n">
        <v>16536</v>
      </c>
      <c r="B2007" s="28" t="n">
        <v>25</v>
      </c>
      <c r="C2007" s="7" t="n">
        <v>1</v>
      </c>
      <c r="D2007" s="7" t="n">
        <v>60</v>
      </c>
      <c r="E2007" s="7" t="n">
        <v>640</v>
      </c>
      <c r="F2007" s="7" t="n">
        <v>2</v>
      </c>
    </row>
    <row r="2008" spans="1:9">
      <c r="A2008" t="s">
        <v>4</v>
      </c>
      <c r="B2008" s="4" t="s">
        <v>5</v>
      </c>
      <c r="C2008" s="4" t="s">
        <v>13</v>
      </c>
      <c r="D2008" s="4" t="s">
        <v>10</v>
      </c>
      <c r="E2008" s="4" t="s">
        <v>6</v>
      </c>
    </row>
    <row r="2009" spans="1:9">
      <c r="A2009" t="n">
        <v>16543</v>
      </c>
      <c r="B2009" s="56" t="n">
        <v>51</v>
      </c>
      <c r="C2009" s="7" t="n">
        <v>4</v>
      </c>
      <c r="D2009" s="7" t="n">
        <v>7032</v>
      </c>
      <c r="E2009" s="7" t="s">
        <v>93</v>
      </c>
    </row>
    <row r="2010" spans="1:9">
      <c r="A2010" t="s">
        <v>4</v>
      </c>
      <c r="B2010" s="4" t="s">
        <v>5</v>
      </c>
      <c r="C2010" s="4" t="s">
        <v>10</v>
      </c>
    </row>
    <row r="2011" spans="1:9">
      <c r="A2011" t="n">
        <v>16557</v>
      </c>
      <c r="B2011" s="38" t="n">
        <v>16</v>
      </c>
      <c r="C2011" s="7" t="n">
        <v>0</v>
      </c>
    </row>
    <row r="2012" spans="1:9">
      <c r="A2012" t="s">
        <v>4</v>
      </c>
      <c r="B2012" s="4" t="s">
        <v>5</v>
      </c>
      <c r="C2012" s="4" t="s">
        <v>10</v>
      </c>
      <c r="D2012" s="4" t="s">
        <v>13</v>
      </c>
      <c r="E2012" s="4" t="s">
        <v>9</v>
      </c>
      <c r="F2012" s="4" t="s">
        <v>52</v>
      </c>
      <c r="G2012" s="4" t="s">
        <v>13</v>
      </c>
      <c r="H2012" s="4" t="s">
        <v>13</v>
      </c>
      <c r="I2012" s="4" t="s">
        <v>13</v>
      </c>
    </row>
    <row r="2013" spans="1:9">
      <c r="A2013" t="n">
        <v>16560</v>
      </c>
      <c r="B2013" s="57" t="n">
        <v>26</v>
      </c>
      <c r="C2013" s="7" t="n">
        <v>7032</v>
      </c>
      <c r="D2013" s="7" t="n">
        <v>17</v>
      </c>
      <c r="E2013" s="7" t="n">
        <v>18366</v>
      </c>
      <c r="F2013" s="7" t="s">
        <v>218</v>
      </c>
      <c r="G2013" s="7" t="n">
        <v>8</v>
      </c>
      <c r="H2013" s="7" t="n">
        <v>2</v>
      </c>
      <c r="I2013" s="7" t="n">
        <v>0</v>
      </c>
    </row>
    <row r="2014" spans="1:9">
      <c r="A2014" t="s">
        <v>4</v>
      </c>
      <c r="B2014" s="4" t="s">
        <v>5</v>
      </c>
      <c r="C2014" s="4" t="s">
        <v>10</v>
      </c>
    </row>
    <row r="2015" spans="1:9">
      <c r="A2015" t="n">
        <v>16594</v>
      </c>
      <c r="B2015" s="38" t="n">
        <v>16</v>
      </c>
      <c r="C2015" s="7" t="n">
        <v>2500</v>
      </c>
    </row>
    <row r="2016" spans="1:9">
      <c r="A2016" t="s">
        <v>4</v>
      </c>
      <c r="B2016" s="4" t="s">
        <v>5</v>
      </c>
      <c r="C2016" s="4" t="s">
        <v>10</v>
      </c>
      <c r="D2016" s="4" t="s">
        <v>13</v>
      </c>
    </row>
    <row r="2017" spans="1:9">
      <c r="A2017" t="n">
        <v>16597</v>
      </c>
      <c r="B2017" s="58" t="n">
        <v>89</v>
      </c>
      <c r="C2017" s="7" t="n">
        <v>65533</v>
      </c>
      <c r="D2017" s="7" t="n">
        <v>0</v>
      </c>
    </row>
    <row r="2018" spans="1:9">
      <c r="A2018" t="s">
        <v>4</v>
      </c>
      <c r="B2018" s="4" t="s">
        <v>5</v>
      </c>
      <c r="C2018" s="4" t="s">
        <v>10</v>
      </c>
    </row>
    <row r="2019" spans="1:9">
      <c r="A2019" t="n">
        <v>16601</v>
      </c>
      <c r="B2019" s="38" t="n">
        <v>16</v>
      </c>
      <c r="C2019" s="7" t="n">
        <v>300</v>
      </c>
    </row>
    <row r="2020" spans="1:9">
      <c r="A2020" t="s">
        <v>4</v>
      </c>
      <c r="B2020" s="4" t="s">
        <v>5</v>
      </c>
      <c r="C2020" s="4" t="s">
        <v>13</v>
      </c>
      <c r="D2020" s="4" t="s">
        <v>10</v>
      </c>
      <c r="E2020" s="4" t="s">
        <v>10</v>
      </c>
      <c r="F2020" s="4" t="s">
        <v>13</v>
      </c>
    </row>
    <row r="2021" spans="1:9">
      <c r="A2021" t="n">
        <v>16604</v>
      </c>
      <c r="B2021" s="28" t="n">
        <v>25</v>
      </c>
      <c r="C2021" s="7" t="n">
        <v>1</v>
      </c>
      <c r="D2021" s="7" t="n">
        <v>60</v>
      </c>
      <c r="E2021" s="7" t="n">
        <v>640</v>
      </c>
      <c r="F2021" s="7" t="n">
        <v>1</v>
      </c>
    </row>
    <row r="2022" spans="1:9">
      <c r="A2022" t="s">
        <v>4</v>
      </c>
      <c r="B2022" s="4" t="s">
        <v>5</v>
      </c>
      <c r="C2022" s="4" t="s">
        <v>13</v>
      </c>
      <c r="D2022" s="4" t="s">
        <v>10</v>
      </c>
      <c r="E2022" s="4" t="s">
        <v>6</v>
      </c>
    </row>
    <row r="2023" spans="1:9">
      <c r="A2023" t="n">
        <v>16611</v>
      </c>
      <c r="B2023" s="56" t="n">
        <v>51</v>
      </c>
      <c r="C2023" s="7" t="n">
        <v>4</v>
      </c>
      <c r="D2023" s="7" t="n">
        <v>0</v>
      </c>
      <c r="E2023" s="7" t="s">
        <v>93</v>
      </c>
    </row>
    <row r="2024" spans="1:9">
      <c r="A2024" t="s">
        <v>4</v>
      </c>
      <c r="B2024" s="4" t="s">
        <v>5</v>
      </c>
      <c r="C2024" s="4" t="s">
        <v>10</v>
      </c>
    </row>
    <row r="2025" spans="1:9">
      <c r="A2025" t="n">
        <v>16625</v>
      </c>
      <c r="B2025" s="38" t="n">
        <v>16</v>
      </c>
      <c r="C2025" s="7" t="n">
        <v>0</v>
      </c>
    </row>
    <row r="2026" spans="1:9">
      <c r="A2026" t="s">
        <v>4</v>
      </c>
      <c r="B2026" s="4" t="s">
        <v>5</v>
      </c>
      <c r="C2026" s="4" t="s">
        <v>10</v>
      </c>
      <c r="D2026" s="4" t="s">
        <v>13</v>
      </c>
      <c r="E2026" s="4" t="s">
        <v>9</v>
      </c>
      <c r="F2026" s="4" t="s">
        <v>52</v>
      </c>
      <c r="G2026" s="4" t="s">
        <v>13</v>
      </c>
      <c r="H2026" s="4" t="s">
        <v>13</v>
      </c>
      <c r="I2026" s="4" t="s">
        <v>13</v>
      </c>
    </row>
    <row r="2027" spans="1:9">
      <c r="A2027" t="n">
        <v>16628</v>
      </c>
      <c r="B2027" s="57" t="n">
        <v>26</v>
      </c>
      <c r="C2027" s="7" t="n">
        <v>0</v>
      </c>
      <c r="D2027" s="7" t="n">
        <v>17</v>
      </c>
      <c r="E2027" s="7" t="n">
        <v>52387</v>
      </c>
      <c r="F2027" s="7" t="s">
        <v>219</v>
      </c>
      <c r="G2027" s="7" t="n">
        <v>8</v>
      </c>
      <c r="H2027" s="7" t="n">
        <v>2</v>
      </c>
      <c r="I2027" s="7" t="n">
        <v>0</v>
      </c>
    </row>
    <row r="2028" spans="1:9">
      <c r="A2028" t="s">
        <v>4</v>
      </c>
      <c r="B2028" s="4" t="s">
        <v>5</v>
      </c>
      <c r="C2028" s="4" t="s">
        <v>10</v>
      </c>
    </row>
    <row r="2029" spans="1:9">
      <c r="A2029" t="n">
        <v>16665</v>
      </c>
      <c r="B2029" s="38" t="n">
        <v>16</v>
      </c>
      <c r="C2029" s="7" t="n">
        <v>2500</v>
      </c>
    </row>
    <row r="2030" spans="1:9">
      <c r="A2030" t="s">
        <v>4</v>
      </c>
      <c r="B2030" s="4" t="s">
        <v>5</v>
      </c>
      <c r="C2030" s="4" t="s">
        <v>10</v>
      </c>
      <c r="D2030" s="4" t="s">
        <v>13</v>
      </c>
    </row>
    <row r="2031" spans="1:9">
      <c r="A2031" t="n">
        <v>16668</v>
      </c>
      <c r="B2031" s="58" t="n">
        <v>89</v>
      </c>
      <c r="C2031" s="7" t="n">
        <v>65533</v>
      </c>
      <c r="D2031" s="7" t="n">
        <v>0</v>
      </c>
    </row>
    <row r="2032" spans="1:9">
      <c r="A2032" t="s">
        <v>4</v>
      </c>
      <c r="B2032" s="4" t="s">
        <v>5</v>
      </c>
      <c r="C2032" s="4" t="s">
        <v>10</v>
      </c>
    </row>
    <row r="2033" spans="1:9">
      <c r="A2033" t="n">
        <v>16672</v>
      </c>
      <c r="B2033" s="38" t="n">
        <v>16</v>
      </c>
      <c r="C2033" s="7" t="n">
        <v>300</v>
      </c>
    </row>
    <row r="2034" spans="1:9">
      <c r="A2034" t="s">
        <v>4</v>
      </c>
      <c r="B2034" s="4" t="s">
        <v>5</v>
      </c>
      <c r="C2034" s="4" t="s">
        <v>13</v>
      </c>
      <c r="D2034" s="4" t="s">
        <v>10</v>
      </c>
      <c r="E2034" s="4" t="s">
        <v>10</v>
      </c>
      <c r="F2034" s="4" t="s">
        <v>13</v>
      </c>
    </row>
    <row r="2035" spans="1:9">
      <c r="A2035" t="n">
        <v>16675</v>
      </c>
      <c r="B2035" s="28" t="n">
        <v>25</v>
      </c>
      <c r="C2035" s="7" t="n">
        <v>1</v>
      </c>
      <c r="D2035" s="7" t="n">
        <v>65535</v>
      </c>
      <c r="E2035" s="7" t="n">
        <v>65535</v>
      </c>
      <c r="F2035" s="7" t="n">
        <v>0</v>
      </c>
    </row>
    <row r="2036" spans="1:9">
      <c r="A2036" t="s">
        <v>4</v>
      </c>
      <c r="B2036" s="4" t="s">
        <v>5</v>
      </c>
      <c r="C2036" s="4" t="s">
        <v>13</v>
      </c>
      <c r="D2036" s="4" t="s">
        <v>10</v>
      </c>
      <c r="E2036" s="4" t="s">
        <v>29</v>
      </c>
    </row>
    <row r="2037" spans="1:9">
      <c r="A2037" t="n">
        <v>16682</v>
      </c>
      <c r="B2037" s="34" t="n">
        <v>58</v>
      </c>
      <c r="C2037" s="7" t="n">
        <v>101</v>
      </c>
      <c r="D2037" s="7" t="n">
        <v>500</v>
      </c>
      <c r="E2037" s="7" t="n">
        <v>1</v>
      </c>
    </row>
    <row r="2038" spans="1:9">
      <c r="A2038" t="s">
        <v>4</v>
      </c>
      <c r="B2038" s="4" t="s">
        <v>5</v>
      </c>
      <c r="C2038" s="4" t="s">
        <v>13</v>
      </c>
      <c r="D2038" s="4" t="s">
        <v>10</v>
      </c>
    </row>
    <row r="2039" spans="1:9">
      <c r="A2039" t="n">
        <v>16690</v>
      </c>
      <c r="B2039" s="34" t="n">
        <v>58</v>
      </c>
      <c r="C2039" s="7" t="n">
        <v>254</v>
      </c>
      <c r="D2039" s="7" t="n">
        <v>0</v>
      </c>
    </row>
    <row r="2040" spans="1:9">
      <c r="A2040" t="s">
        <v>4</v>
      </c>
      <c r="B2040" s="4" t="s">
        <v>5</v>
      </c>
      <c r="C2040" s="4" t="s">
        <v>13</v>
      </c>
      <c r="D2040" s="4" t="s">
        <v>13</v>
      </c>
      <c r="E2040" s="4" t="s">
        <v>29</v>
      </c>
      <c r="F2040" s="4" t="s">
        <v>29</v>
      </c>
      <c r="G2040" s="4" t="s">
        <v>29</v>
      </c>
      <c r="H2040" s="4" t="s">
        <v>10</v>
      </c>
    </row>
    <row r="2041" spans="1:9">
      <c r="A2041" t="n">
        <v>16694</v>
      </c>
      <c r="B2041" s="53" t="n">
        <v>45</v>
      </c>
      <c r="C2041" s="7" t="n">
        <v>2</v>
      </c>
      <c r="D2041" s="7" t="n">
        <v>3</v>
      </c>
      <c r="E2041" s="7" t="n">
        <v>28.5599994659424</v>
      </c>
      <c r="F2041" s="7" t="n">
        <v>-7</v>
      </c>
      <c r="G2041" s="7" t="n">
        <v>-60.25</v>
      </c>
      <c r="H2041" s="7" t="n">
        <v>0</v>
      </c>
    </row>
    <row r="2042" spans="1:9">
      <c r="A2042" t="s">
        <v>4</v>
      </c>
      <c r="B2042" s="4" t="s">
        <v>5</v>
      </c>
      <c r="C2042" s="4" t="s">
        <v>13</v>
      </c>
      <c r="D2042" s="4" t="s">
        <v>13</v>
      </c>
      <c r="E2042" s="4" t="s">
        <v>29</v>
      </c>
      <c r="F2042" s="4" t="s">
        <v>29</v>
      </c>
      <c r="G2042" s="4" t="s">
        <v>29</v>
      </c>
      <c r="H2042" s="4" t="s">
        <v>10</v>
      </c>
      <c r="I2042" s="4" t="s">
        <v>13</v>
      </c>
    </row>
    <row r="2043" spans="1:9">
      <c r="A2043" t="n">
        <v>16711</v>
      </c>
      <c r="B2043" s="53" t="n">
        <v>45</v>
      </c>
      <c r="C2043" s="7" t="n">
        <v>4</v>
      </c>
      <c r="D2043" s="7" t="n">
        <v>3</v>
      </c>
      <c r="E2043" s="7" t="n">
        <v>55.7999992370605</v>
      </c>
      <c r="F2043" s="7" t="n">
        <v>168.75</v>
      </c>
      <c r="G2043" s="7" t="n">
        <v>3</v>
      </c>
      <c r="H2043" s="7" t="n">
        <v>0</v>
      </c>
      <c r="I2043" s="7" t="n">
        <v>0</v>
      </c>
    </row>
    <row r="2044" spans="1:9">
      <c r="A2044" t="s">
        <v>4</v>
      </c>
      <c r="B2044" s="4" t="s">
        <v>5</v>
      </c>
      <c r="C2044" s="4" t="s">
        <v>13</v>
      </c>
      <c r="D2044" s="4" t="s">
        <v>13</v>
      </c>
      <c r="E2044" s="4" t="s">
        <v>29</v>
      </c>
      <c r="F2044" s="4" t="s">
        <v>10</v>
      </c>
    </row>
    <row r="2045" spans="1:9">
      <c r="A2045" t="n">
        <v>16729</v>
      </c>
      <c r="B2045" s="53" t="n">
        <v>45</v>
      </c>
      <c r="C2045" s="7" t="n">
        <v>5</v>
      </c>
      <c r="D2045" s="7" t="n">
        <v>3</v>
      </c>
      <c r="E2045" s="7" t="n">
        <v>8.5</v>
      </c>
      <c r="F2045" s="7" t="n">
        <v>0</v>
      </c>
    </row>
    <row r="2046" spans="1:9">
      <c r="A2046" t="s">
        <v>4</v>
      </c>
      <c r="B2046" s="4" t="s">
        <v>5</v>
      </c>
      <c r="C2046" s="4" t="s">
        <v>13</v>
      </c>
      <c r="D2046" s="4" t="s">
        <v>13</v>
      </c>
      <c r="E2046" s="4" t="s">
        <v>29</v>
      </c>
      <c r="F2046" s="4" t="s">
        <v>10</v>
      </c>
    </row>
    <row r="2047" spans="1:9">
      <c r="A2047" t="n">
        <v>16738</v>
      </c>
      <c r="B2047" s="53" t="n">
        <v>45</v>
      </c>
      <c r="C2047" s="7" t="n">
        <v>11</v>
      </c>
      <c r="D2047" s="7" t="n">
        <v>3</v>
      </c>
      <c r="E2047" s="7" t="n">
        <v>39.5</v>
      </c>
      <c r="F2047" s="7" t="n">
        <v>0</v>
      </c>
    </row>
    <row r="2048" spans="1:9">
      <c r="A2048" t="s">
        <v>4</v>
      </c>
      <c r="B2048" s="4" t="s">
        <v>5</v>
      </c>
      <c r="C2048" s="4" t="s">
        <v>13</v>
      </c>
      <c r="D2048" s="4" t="s">
        <v>13</v>
      </c>
      <c r="E2048" s="4" t="s">
        <v>29</v>
      </c>
      <c r="F2048" s="4" t="s">
        <v>29</v>
      </c>
      <c r="G2048" s="4" t="s">
        <v>29</v>
      </c>
      <c r="H2048" s="4" t="s">
        <v>10</v>
      </c>
    </row>
    <row r="2049" spans="1:9">
      <c r="A2049" t="n">
        <v>16747</v>
      </c>
      <c r="B2049" s="53" t="n">
        <v>45</v>
      </c>
      <c r="C2049" s="7" t="n">
        <v>2</v>
      </c>
      <c r="D2049" s="7" t="n">
        <v>3</v>
      </c>
      <c r="E2049" s="7" t="n">
        <v>26.9799995422363</v>
      </c>
      <c r="F2049" s="7" t="n">
        <v>-5.09000015258789</v>
      </c>
      <c r="G2049" s="7" t="n">
        <v>-60.75</v>
      </c>
      <c r="H2049" s="7" t="n">
        <v>1400</v>
      </c>
    </row>
    <row r="2050" spans="1:9">
      <c r="A2050" t="s">
        <v>4</v>
      </c>
      <c r="B2050" s="4" t="s">
        <v>5</v>
      </c>
      <c r="C2050" s="4" t="s">
        <v>13</v>
      </c>
      <c r="D2050" s="4" t="s">
        <v>13</v>
      </c>
      <c r="E2050" s="4" t="s">
        <v>29</v>
      </c>
      <c r="F2050" s="4" t="s">
        <v>29</v>
      </c>
      <c r="G2050" s="4" t="s">
        <v>29</v>
      </c>
      <c r="H2050" s="4" t="s">
        <v>10</v>
      </c>
      <c r="I2050" s="4" t="s">
        <v>13</v>
      </c>
    </row>
    <row r="2051" spans="1:9">
      <c r="A2051" t="n">
        <v>16764</v>
      </c>
      <c r="B2051" s="53" t="n">
        <v>45</v>
      </c>
      <c r="C2051" s="7" t="n">
        <v>4</v>
      </c>
      <c r="D2051" s="7" t="n">
        <v>3</v>
      </c>
      <c r="E2051" s="7" t="n">
        <v>3.99000000953674</v>
      </c>
      <c r="F2051" s="7" t="n">
        <v>24.1299991607666</v>
      </c>
      <c r="G2051" s="7" t="n">
        <v>3</v>
      </c>
      <c r="H2051" s="7" t="n">
        <v>1400</v>
      </c>
      <c r="I2051" s="7" t="n">
        <v>1</v>
      </c>
    </row>
    <row r="2052" spans="1:9">
      <c r="A2052" t="s">
        <v>4</v>
      </c>
      <c r="B2052" s="4" t="s">
        <v>5</v>
      </c>
      <c r="C2052" s="4" t="s">
        <v>13</v>
      </c>
      <c r="D2052" s="4" t="s">
        <v>13</v>
      </c>
      <c r="E2052" s="4" t="s">
        <v>29</v>
      </c>
      <c r="F2052" s="4" t="s">
        <v>10</v>
      </c>
    </row>
    <row r="2053" spans="1:9">
      <c r="A2053" t="n">
        <v>16782</v>
      </c>
      <c r="B2053" s="53" t="n">
        <v>45</v>
      </c>
      <c r="C2053" s="7" t="n">
        <v>5</v>
      </c>
      <c r="D2053" s="7" t="n">
        <v>3</v>
      </c>
      <c r="E2053" s="7" t="n">
        <v>16.7999992370605</v>
      </c>
      <c r="F2053" s="7" t="n">
        <v>1400</v>
      </c>
    </row>
    <row r="2054" spans="1:9">
      <c r="A2054" t="s">
        <v>4</v>
      </c>
      <c r="B2054" s="4" t="s">
        <v>5</v>
      </c>
      <c r="C2054" s="4" t="s">
        <v>13</v>
      </c>
      <c r="D2054" s="4" t="s">
        <v>13</v>
      </c>
      <c r="E2054" s="4" t="s">
        <v>29</v>
      </c>
      <c r="F2054" s="4" t="s">
        <v>10</v>
      </c>
    </row>
    <row r="2055" spans="1:9">
      <c r="A2055" t="n">
        <v>16791</v>
      </c>
      <c r="B2055" s="53" t="n">
        <v>45</v>
      </c>
      <c r="C2055" s="7" t="n">
        <v>11</v>
      </c>
      <c r="D2055" s="7" t="n">
        <v>3</v>
      </c>
      <c r="E2055" s="7" t="n">
        <v>39.5</v>
      </c>
      <c r="F2055" s="7" t="n">
        <v>1400</v>
      </c>
    </row>
    <row r="2056" spans="1:9">
      <c r="A2056" t="s">
        <v>4</v>
      </c>
      <c r="B2056" s="4" t="s">
        <v>5</v>
      </c>
      <c r="C2056" s="4" t="s">
        <v>13</v>
      </c>
      <c r="D2056" s="4" t="s">
        <v>10</v>
      </c>
    </row>
    <row r="2057" spans="1:9">
      <c r="A2057" t="n">
        <v>16800</v>
      </c>
      <c r="B2057" s="34" t="n">
        <v>58</v>
      </c>
      <c r="C2057" s="7" t="n">
        <v>255</v>
      </c>
      <c r="D2057" s="7" t="n">
        <v>0</v>
      </c>
    </row>
    <row r="2058" spans="1:9">
      <c r="A2058" t="s">
        <v>4</v>
      </c>
      <c r="B2058" s="4" t="s">
        <v>5</v>
      </c>
      <c r="C2058" s="4" t="s">
        <v>13</v>
      </c>
      <c r="D2058" s="4" t="s">
        <v>10</v>
      </c>
      <c r="E2058" s="4" t="s">
        <v>10</v>
      </c>
      <c r="F2058" s="4" t="s">
        <v>13</v>
      </c>
    </row>
    <row r="2059" spans="1:9">
      <c r="A2059" t="n">
        <v>16804</v>
      </c>
      <c r="B2059" s="28" t="n">
        <v>25</v>
      </c>
      <c r="C2059" s="7" t="n">
        <v>1</v>
      </c>
      <c r="D2059" s="7" t="n">
        <v>160</v>
      </c>
      <c r="E2059" s="7" t="n">
        <v>570</v>
      </c>
      <c r="F2059" s="7" t="n">
        <v>1</v>
      </c>
    </row>
    <row r="2060" spans="1:9">
      <c r="A2060" t="s">
        <v>4</v>
      </c>
      <c r="B2060" s="4" t="s">
        <v>5</v>
      </c>
      <c r="C2060" s="4" t="s">
        <v>6</v>
      </c>
      <c r="D2060" s="4" t="s">
        <v>10</v>
      </c>
    </row>
    <row r="2061" spans="1:9">
      <c r="A2061" t="n">
        <v>16811</v>
      </c>
      <c r="B2061" s="71" t="n">
        <v>29</v>
      </c>
      <c r="C2061" s="7" t="s">
        <v>216</v>
      </c>
      <c r="D2061" s="7" t="n">
        <v>65533</v>
      </c>
    </row>
    <row r="2062" spans="1:9">
      <c r="A2062" t="s">
        <v>4</v>
      </c>
      <c r="B2062" s="4" t="s">
        <v>5</v>
      </c>
      <c r="C2062" s="4" t="s">
        <v>13</v>
      </c>
      <c r="D2062" s="4" t="s">
        <v>29</v>
      </c>
      <c r="E2062" s="4" t="s">
        <v>29</v>
      </c>
      <c r="F2062" s="4" t="s">
        <v>29</v>
      </c>
    </row>
    <row r="2063" spans="1:9">
      <c r="A2063" t="n">
        <v>16832</v>
      </c>
      <c r="B2063" s="53" t="n">
        <v>45</v>
      </c>
      <c r="C2063" s="7" t="n">
        <v>9</v>
      </c>
      <c r="D2063" s="7" t="n">
        <v>0.300000011920929</v>
      </c>
      <c r="E2063" s="7" t="n">
        <v>0.300000011920929</v>
      </c>
      <c r="F2063" s="7" t="n">
        <v>1</v>
      </c>
    </row>
    <row r="2064" spans="1:9">
      <c r="A2064" t="s">
        <v>4</v>
      </c>
      <c r="B2064" s="4" t="s">
        <v>5</v>
      </c>
      <c r="C2064" s="4" t="s">
        <v>13</v>
      </c>
      <c r="D2064" s="4" t="s">
        <v>10</v>
      </c>
      <c r="E2064" s="4" t="s">
        <v>6</v>
      </c>
    </row>
    <row r="2065" spans="1:9">
      <c r="A2065" t="n">
        <v>16846</v>
      </c>
      <c r="B2065" s="56" t="n">
        <v>51</v>
      </c>
      <c r="C2065" s="7" t="n">
        <v>4</v>
      </c>
      <c r="D2065" s="7" t="n">
        <v>16</v>
      </c>
      <c r="E2065" s="7" t="s">
        <v>220</v>
      </c>
    </row>
    <row r="2066" spans="1:9">
      <c r="A2066" t="s">
        <v>4</v>
      </c>
      <c r="B2066" s="4" t="s">
        <v>5</v>
      </c>
      <c r="C2066" s="4" t="s">
        <v>10</v>
      </c>
    </row>
    <row r="2067" spans="1:9">
      <c r="A2067" t="n">
        <v>16859</v>
      </c>
      <c r="B2067" s="38" t="n">
        <v>16</v>
      </c>
      <c r="C2067" s="7" t="n">
        <v>0</v>
      </c>
    </row>
    <row r="2068" spans="1:9">
      <c r="A2068" t="s">
        <v>4</v>
      </c>
      <c r="B2068" s="4" t="s">
        <v>5</v>
      </c>
      <c r="C2068" s="4" t="s">
        <v>10</v>
      </c>
      <c r="D2068" s="4" t="s">
        <v>13</v>
      </c>
      <c r="E2068" s="4" t="s">
        <v>9</v>
      </c>
      <c r="F2068" s="4" t="s">
        <v>52</v>
      </c>
      <c r="G2068" s="4" t="s">
        <v>13</v>
      </c>
      <c r="H2068" s="4" t="s">
        <v>13</v>
      </c>
      <c r="I2068" s="4" t="s">
        <v>13</v>
      </c>
    </row>
    <row r="2069" spans="1:9">
      <c r="A2069" t="n">
        <v>16862</v>
      </c>
      <c r="B2069" s="57" t="n">
        <v>26</v>
      </c>
      <c r="C2069" s="7" t="n">
        <v>16</v>
      </c>
      <c r="D2069" s="7" t="n">
        <v>17</v>
      </c>
      <c r="E2069" s="7" t="n">
        <v>14301</v>
      </c>
      <c r="F2069" s="7" t="s">
        <v>221</v>
      </c>
      <c r="G2069" s="7" t="n">
        <v>8</v>
      </c>
      <c r="H2069" s="7" t="n">
        <v>2</v>
      </c>
      <c r="I2069" s="7" t="n">
        <v>0</v>
      </c>
    </row>
    <row r="2070" spans="1:9">
      <c r="A2070" t="s">
        <v>4</v>
      </c>
      <c r="B2070" s="4" t="s">
        <v>5</v>
      </c>
      <c r="C2070" s="4" t="s">
        <v>10</v>
      </c>
    </row>
    <row r="2071" spans="1:9">
      <c r="A2071" t="n">
        <v>16907</v>
      </c>
      <c r="B2071" s="38" t="n">
        <v>16</v>
      </c>
      <c r="C2071" s="7" t="n">
        <v>3500</v>
      </c>
    </row>
    <row r="2072" spans="1:9">
      <c r="A2072" t="s">
        <v>4</v>
      </c>
      <c r="B2072" s="4" t="s">
        <v>5</v>
      </c>
      <c r="C2072" s="4" t="s">
        <v>10</v>
      </c>
      <c r="D2072" s="4" t="s">
        <v>13</v>
      </c>
    </row>
    <row r="2073" spans="1:9">
      <c r="A2073" t="n">
        <v>16910</v>
      </c>
      <c r="B2073" s="58" t="n">
        <v>89</v>
      </c>
      <c r="C2073" s="7" t="n">
        <v>65533</v>
      </c>
      <c r="D2073" s="7" t="n">
        <v>0</v>
      </c>
    </row>
    <row r="2074" spans="1:9">
      <c r="A2074" t="s">
        <v>4</v>
      </c>
      <c r="B2074" s="4" t="s">
        <v>5</v>
      </c>
      <c r="C2074" s="4" t="s">
        <v>6</v>
      </c>
      <c r="D2074" s="4" t="s">
        <v>10</v>
      </c>
    </row>
    <row r="2075" spans="1:9">
      <c r="A2075" t="n">
        <v>16914</v>
      </c>
      <c r="B2075" s="71" t="n">
        <v>29</v>
      </c>
      <c r="C2075" s="7" t="s">
        <v>12</v>
      </c>
      <c r="D2075" s="7" t="n">
        <v>65533</v>
      </c>
    </row>
    <row r="2076" spans="1:9">
      <c r="A2076" t="s">
        <v>4</v>
      </c>
      <c r="B2076" s="4" t="s">
        <v>5</v>
      </c>
      <c r="C2076" s="4" t="s">
        <v>13</v>
      </c>
      <c r="D2076" s="4" t="s">
        <v>10</v>
      </c>
      <c r="E2076" s="4" t="s">
        <v>10</v>
      </c>
      <c r="F2076" s="4" t="s">
        <v>13</v>
      </c>
    </row>
    <row r="2077" spans="1:9">
      <c r="A2077" t="n">
        <v>16918</v>
      </c>
      <c r="B2077" s="28" t="n">
        <v>25</v>
      </c>
      <c r="C2077" s="7" t="n">
        <v>1</v>
      </c>
      <c r="D2077" s="7" t="n">
        <v>65535</v>
      </c>
      <c r="E2077" s="7" t="n">
        <v>65535</v>
      </c>
      <c r="F2077" s="7" t="n">
        <v>0</v>
      </c>
    </row>
    <row r="2078" spans="1:9">
      <c r="A2078" t="s">
        <v>4</v>
      </c>
      <c r="B2078" s="4" t="s">
        <v>5</v>
      </c>
      <c r="C2078" s="4" t="s">
        <v>13</v>
      </c>
      <c r="D2078" s="4" t="s">
        <v>13</v>
      </c>
      <c r="E2078" s="4" t="s">
        <v>29</v>
      </c>
      <c r="F2078" s="4" t="s">
        <v>10</v>
      </c>
    </row>
    <row r="2079" spans="1:9">
      <c r="A2079" t="n">
        <v>16925</v>
      </c>
      <c r="B2079" s="53" t="n">
        <v>45</v>
      </c>
      <c r="C2079" s="7" t="n">
        <v>5</v>
      </c>
      <c r="D2079" s="7" t="n">
        <v>3</v>
      </c>
      <c r="E2079" s="7" t="n">
        <v>20.1000003814697</v>
      </c>
      <c r="F2079" s="7" t="n">
        <v>4000</v>
      </c>
    </row>
    <row r="2080" spans="1:9">
      <c r="A2080" t="s">
        <v>4</v>
      </c>
      <c r="B2080" s="4" t="s">
        <v>5</v>
      </c>
      <c r="C2080" s="4" t="s">
        <v>13</v>
      </c>
      <c r="D2080" s="4" t="s">
        <v>10</v>
      </c>
      <c r="E2080" s="4" t="s">
        <v>10</v>
      </c>
      <c r="F2080" s="4" t="s">
        <v>10</v>
      </c>
      <c r="G2080" s="4" t="s">
        <v>10</v>
      </c>
      <c r="H2080" s="4" t="s">
        <v>10</v>
      </c>
      <c r="I2080" s="4" t="s">
        <v>6</v>
      </c>
      <c r="J2080" s="4" t="s">
        <v>29</v>
      </c>
      <c r="K2080" s="4" t="s">
        <v>29</v>
      </c>
      <c r="L2080" s="4" t="s">
        <v>29</v>
      </c>
      <c r="M2080" s="4" t="s">
        <v>9</v>
      </c>
      <c r="N2080" s="4" t="s">
        <v>9</v>
      </c>
      <c r="O2080" s="4" t="s">
        <v>29</v>
      </c>
      <c r="P2080" s="4" t="s">
        <v>29</v>
      </c>
      <c r="Q2080" s="4" t="s">
        <v>29</v>
      </c>
      <c r="R2080" s="4" t="s">
        <v>29</v>
      </c>
      <c r="S2080" s="4" t="s">
        <v>13</v>
      </c>
    </row>
    <row r="2081" spans="1:19">
      <c r="A2081" t="n">
        <v>16934</v>
      </c>
      <c r="B2081" s="68" t="n">
        <v>39</v>
      </c>
      <c r="C2081" s="7" t="n">
        <v>12</v>
      </c>
      <c r="D2081" s="7" t="n">
        <v>65533</v>
      </c>
      <c r="E2081" s="7" t="n">
        <v>203</v>
      </c>
      <c r="F2081" s="7" t="n">
        <v>0</v>
      </c>
      <c r="G2081" s="7" t="n">
        <v>1660</v>
      </c>
      <c r="H2081" s="7" t="n">
        <v>1</v>
      </c>
      <c r="I2081" s="7" t="s">
        <v>196</v>
      </c>
      <c r="J2081" s="7" t="n">
        <v>0</v>
      </c>
      <c r="K2081" s="7" t="n">
        <v>-3</v>
      </c>
      <c r="L2081" s="7" t="n">
        <v>0</v>
      </c>
      <c r="M2081" s="7" t="n">
        <v>0</v>
      </c>
      <c r="N2081" s="7" t="n">
        <v>0</v>
      </c>
      <c r="O2081" s="7" t="n">
        <v>0</v>
      </c>
      <c r="P2081" s="7" t="n">
        <v>1</v>
      </c>
      <c r="Q2081" s="7" t="n">
        <v>1</v>
      </c>
      <c r="R2081" s="7" t="n">
        <v>1</v>
      </c>
      <c r="S2081" s="7" t="n">
        <v>102</v>
      </c>
    </row>
    <row r="2082" spans="1:19">
      <c r="A2082" t="s">
        <v>4</v>
      </c>
      <c r="B2082" s="4" t="s">
        <v>5</v>
      </c>
      <c r="C2082" s="4" t="s">
        <v>10</v>
      </c>
    </row>
    <row r="2083" spans="1:19">
      <c r="A2083" t="n">
        <v>16995</v>
      </c>
      <c r="B2083" s="38" t="n">
        <v>16</v>
      </c>
      <c r="C2083" s="7" t="n">
        <v>500</v>
      </c>
    </row>
    <row r="2084" spans="1:19">
      <c r="A2084" t="s">
        <v>4</v>
      </c>
      <c r="B2084" s="4" t="s">
        <v>5</v>
      </c>
      <c r="C2084" s="4" t="s">
        <v>10</v>
      </c>
      <c r="D2084" s="4" t="s">
        <v>13</v>
      </c>
      <c r="E2084" s="4" t="s">
        <v>6</v>
      </c>
      <c r="F2084" s="4" t="s">
        <v>29</v>
      </c>
      <c r="G2084" s="4" t="s">
        <v>29</v>
      </c>
      <c r="H2084" s="4" t="s">
        <v>29</v>
      </c>
    </row>
    <row r="2085" spans="1:19">
      <c r="A2085" t="n">
        <v>16998</v>
      </c>
      <c r="B2085" s="61" t="n">
        <v>48</v>
      </c>
      <c r="C2085" s="7" t="n">
        <v>1660</v>
      </c>
      <c r="D2085" s="7" t="n">
        <v>0</v>
      </c>
      <c r="E2085" s="7" t="s">
        <v>178</v>
      </c>
      <c r="F2085" s="7" t="n">
        <v>-1</v>
      </c>
      <c r="G2085" s="7" t="n">
        <v>1</v>
      </c>
      <c r="H2085" s="7" t="n">
        <v>0</v>
      </c>
    </row>
    <row r="2086" spans="1:19">
      <c r="A2086" t="s">
        <v>4</v>
      </c>
      <c r="B2086" s="4" t="s">
        <v>5</v>
      </c>
      <c r="C2086" s="4" t="s">
        <v>10</v>
      </c>
    </row>
    <row r="2087" spans="1:19">
      <c r="A2087" t="n">
        <v>17025</v>
      </c>
      <c r="B2087" s="38" t="n">
        <v>16</v>
      </c>
      <c r="C2087" s="7" t="n">
        <v>2000</v>
      </c>
    </row>
    <row r="2088" spans="1:19">
      <c r="A2088" t="s">
        <v>4</v>
      </c>
      <c r="B2088" s="4" t="s">
        <v>5</v>
      </c>
      <c r="C2088" s="4" t="s">
        <v>13</v>
      </c>
      <c r="D2088" s="4" t="s">
        <v>10</v>
      </c>
      <c r="E2088" s="4" t="s">
        <v>29</v>
      </c>
    </row>
    <row r="2089" spans="1:19">
      <c r="A2089" t="n">
        <v>17028</v>
      </c>
      <c r="B2089" s="34" t="n">
        <v>58</v>
      </c>
      <c r="C2089" s="7" t="n">
        <v>3</v>
      </c>
      <c r="D2089" s="7" t="n">
        <v>2000</v>
      </c>
      <c r="E2089" s="7" t="n">
        <v>1</v>
      </c>
    </row>
    <row r="2090" spans="1:19">
      <c r="A2090" t="s">
        <v>4</v>
      </c>
      <c r="B2090" s="4" t="s">
        <v>5</v>
      </c>
      <c r="C2090" s="4" t="s">
        <v>13</v>
      </c>
      <c r="D2090" s="4" t="s">
        <v>10</v>
      </c>
    </row>
    <row r="2091" spans="1:19">
      <c r="A2091" t="n">
        <v>17036</v>
      </c>
      <c r="B2091" s="34" t="n">
        <v>58</v>
      </c>
      <c r="C2091" s="7" t="n">
        <v>255</v>
      </c>
      <c r="D2091" s="7" t="n">
        <v>0</v>
      </c>
    </row>
    <row r="2092" spans="1:19">
      <c r="A2092" t="s">
        <v>4</v>
      </c>
      <c r="B2092" s="4" t="s">
        <v>5</v>
      </c>
      <c r="C2092" s="4" t="s">
        <v>13</v>
      </c>
      <c r="D2092" s="4" t="s">
        <v>10</v>
      </c>
      <c r="E2092" s="4" t="s">
        <v>13</v>
      </c>
    </row>
    <row r="2093" spans="1:19">
      <c r="A2093" t="n">
        <v>17040</v>
      </c>
      <c r="B2093" s="68" t="n">
        <v>39</v>
      </c>
      <c r="C2093" s="7" t="n">
        <v>13</v>
      </c>
      <c r="D2093" s="7" t="n">
        <v>65533</v>
      </c>
      <c r="E2093" s="7" t="n">
        <v>102</v>
      </c>
    </row>
    <row r="2094" spans="1:19">
      <c r="A2094" t="s">
        <v>4</v>
      </c>
      <c r="B2094" s="4" t="s">
        <v>5</v>
      </c>
      <c r="C2094" s="4" t="s">
        <v>13</v>
      </c>
      <c r="D2094" s="4" t="s">
        <v>10</v>
      </c>
      <c r="E2094" s="4" t="s">
        <v>13</v>
      </c>
    </row>
    <row r="2095" spans="1:19">
      <c r="A2095" t="n">
        <v>17045</v>
      </c>
      <c r="B2095" s="68" t="n">
        <v>39</v>
      </c>
      <c r="C2095" s="7" t="n">
        <v>13</v>
      </c>
      <c r="D2095" s="7" t="n">
        <v>65533</v>
      </c>
      <c r="E2095" s="7" t="n">
        <v>103</v>
      </c>
    </row>
    <row r="2096" spans="1:19">
      <c r="A2096" t="s">
        <v>4</v>
      </c>
      <c r="B2096" s="4" t="s">
        <v>5</v>
      </c>
      <c r="C2096" s="4" t="s">
        <v>13</v>
      </c>
      <c r="D2096" s="4" t="s">
        <v>9</v>
      </c>
      <c r="E2096" s="4" t="s">
        <v>9</v>
      </c>
      <c r="F2096" s="4" t="s">
        <v>9</v>
      </c>
    </row>
    <row r="2097" spans="1:19">
      <c r="A2097" t="n">
        <v>17050</v>
      </c>
      <c r="B2097" s="16" t="n">
        <v>50</v>
      </c>
      <c r="C2097" s="7" t="n">
        <v>255</v>
      </c>
      <c r="D2097" s="7" t="n">
        <v>1045220557</v>
      </c>
      <c r="E2097" s="7" t="n">
        <v>1045220557</v>
      </c>
      <c r="F2097" s="7" t="n">
        <v>1045220557</v>
      </c>
    </row>
    <row r="2098" spans="1:19">
      <c r="A2098" t="s">
        <v>4</v>
      </c>
      <c r="B2098" s="4" t="s">
        <v>5</v>
      </c>
      <c r="C2098" s="4" t="s">
        <v>13</v>
      </c>
      <c r="D2098" s="4" t="s">
        <v>10</v>
      </c>
      <c r="E2098" s="4" t="s">
        <v>29</v>
      </c>
      <c r="F2098" s="4" t="s">
        <v>10</v>
      </c>
      <c r="G2098" s="4" t="s">
        <v>9</v>
      </c>
      <c r="H2098" s="4" t="s">
        <v>9</v>
      </c>
      <c r="I2098" s="4" t="s">
        <v>10</v>
      </c>
      <c r="J2098" s="4" t="s">
        <v>10</v>
      </c>
      <c r="K2098" s="4" t="s">
        <v>9</v>
      </c>
      <c r="L2098" s="4" t="s">
        <v>9</v>
      </c>
      <c r="M2098" s="4" t="s">
        <v>9</v>
      </c>
      <c r="N2098" s="4" t="s">
        <v>9</v>
      </c>
      <c r="O2098" s="4" t="s">
        <v>6</v>
      </c>
    </row>
    <row r="2099" spans="1:19">
      <c r="A2099" t="n">
        <v>17064</v>
      </c>
      <c r="B2099" s="16" t="n">
        <v>50</v>
      </c>
      <c r="C2099" s="7" t="n">
        <v>0</v>
      </c>
      <c r="D2099" s="7" t="n">
        <v>2023</v>
      </c>
      <c r="E2099" s="7" t="n">
        <v>0.899999976158142</v>
      </c>
      <c r="F2099" s="7" t="n">
        <v>0</v>
      </c>
      <c r="G2099" s="7" t="n">
        <v>1036831949</v>
      </c>
      <c r="H2099" s="7" t="n">
        <v>-1069547520</v>
      </c>
      <c r="I2099" s="7" t="n">
        <v>0</v>
      </c>
      <c r="J2099" s="7" t="n">
        <v>65533</v>
      </c>
      <c r="K2099" s="7" t="n">
        <v>0</v>
      </c>
      <c r="L2099" s="7" t="n">
        <v>0</v>
      </c>
      <c r="M2099" s="7" t="n">
        <v>0</v>
      </c>
      <c r="N2099" s="7" t="n">
        <v>0</v>
      </c>
      <c r="O2099" s="7" t="s">
        <v>12</v>
      </c>
    </row>
    <row r="2100" spans="1:19">
      <c r="A2100" t="s">
        <v>4</v>
      </c>
      <c r="B2100" s="4" t="s">
        <v>5</v>
      </c>
      <c r="C2100" s="4" t="s">
        <v>13</v>
      </c>
      <c r="D2100" s="4" t="s">
        <v>10</v>
      </c>
      <c r="E2100" s="4" t="s">
        <v>29</v>
      </c>
      <c r="F2100" s="4" t="s">
        <v>10</v>
      </c>
      <c r="G2100" s="4" t="s">
        <v>9</v>
      </c>
      <c r="H2100" s="4" t="s">
        <v>9</v>
      </c>
      <c r="I2100" s="4" t="s">
        <v>10</v>
      </c>
      <c r="J2100" s="4" t="s">
        <v>10</v>
      </c>
      <c r="K2100" s="4" t="s">
        <v>9</v>
      </c>
      <c r="L2100" s="4" t="s">
        <v>9</v>
      </c>
      <c r="M2100" s="4" t="s">
        <v>9</v>
      </c>
      <c r="N2100" s="4" t="s">
        <v>9</v>
      </c>
      <c r="O2100" s="4" t="s">
        <v>6</v>
      </c>
    </row>
    <row r="2101" spans="1:19">
      <c r="A2101" t="n">
        <v>17103</v>
      </c>
      <c r="B2101" s="16" t="n">
        <v>50</v>
      </c>
      <c r="C2101" s="7" t="n">
        <v>0</v>
      </c>
      <c r="D2101" s="7" t="n">
        <v>2013</v>
      </c>
      <c r="E2101" s="7" t="n">
        <v>0.899999976158142</v>
      </c>
      <c r="F2101" s="7" t="n">
        <v>0</v>
      </c>
      <c r="G2101" s="7" t="n">
        <v>-1110651699</v>
      </c>
      <c r="H2101" s="7" t="n">
        <v>-1073741824</v>
      </c>
      <c r="I2101" s="7" t="n">
        <v>0</v>
      </c>
      <c r="J2101" s="7" t="n">
        <v>65533</v>
      </c>
      <c r="K2101" s="7" t="n">
        <v>0</v>
      </c>
      <c r="L2101" s="7" t="n">
        <v>0</v>
      </c>
      <c r="M2101" s="7" t="n">
        <v>0</v>
      </c>
      <c r="N2101" s="7" t="n">
        <v>0</v>
      </c>
      <c r="O2101" s="7" t="s">
        <v>12</v>
      </c>
    </row>
    <row r="2102" spans="1:19">
      <c r="A2102" t="s">
        <v>4</v>
      </c>
      <c r="B2102" s="4" t="s">
        <v>5</v>
      </c>
      <c r="C2102" s="4" t="s">
        <v>10</v>
      </c>
    </row>
    <row r="2103" spans="1:19">
      <c r="A2103" t="n">
        <v>17142</v>
      </c>
      <c r="B2103" s="38" t="n">
        <v>16</v>
      </c>
      <c r="C2103" s="7" t="n">
        <v>2000</v>
      </c>
    </row>
    <row r="2104" spans="1:19">
      <c r="A2104" t="s">
        <v>4</v>
      </c>
      <c r="B2104" s="4" t="s">
        <v>5</v>
      </c>
      <c r="C2104" s="4" t="s">
        <v>13</v>
      </c>
      <c r="D2104" s="4" t="s">
        <v>10</v>
      </c>
      <c r="E2104" s="4" t="s">
        <v>10</v>
      </c>
      <c r="F2104" s="4" t="s">
        <v>9</v>
      </c>
    </row>
    <row r="2105" spans="1:19">
      <c r="A2105" t="n">
        <v>17145</v>
      </c>
      <c r="B2105" s="54" t="n">
        <v>84</v>
      </c>
      <c r="C2105" s="7" t="n">
        <v>1</v>
      </c>
      <c r="D2105" s="7" t="n">
        <v>0</v>
      </c>
      <c r="E2105" s="7" t="n">
        <v>0</v>
      </c>
      <c r="F2105" s="7" t="n">
        <v>0</v>
      </c>
    </row>
    <row r="2106" spans="1:19">
      <c r="A2106" t="s">
        <v>4</v>
      </c>
      <c r="B2106" s="4" t="s">
        <v>5</v>
      </c>
      <c r="C2106" s="4" t="s">
        <v>10</v>
      </c>
      <c r="D2106" s="4" t="s">
        <v>29</v>
      </c>
      <c r="E2106" s="4" t="s">
        <v>29</v>
      </c>
      <c r="F2106" s="4" t="s">
        <v>29</v>
      </c>
      <c r="G2106" s="4" t="s">
        <v>29</v>
      </c>
    </row>
    <row r="2107" spans="1:19">
      <c r="A2107" t="n">
        <v>17155</v>
      </c>
      <c r="B2107" s="50" t="n">
        <v>46</v>
      </c>
      <c r="C2107" s="7" t="n">
        <v>1660</v>
      </c>
      <c r="D2107" s="7" t="n">
        <v>25.4300003051758</v>
      </c>
      <c r="E2107" s="7" t="n">
        <v>-7.32999992370605</v>
      </c>
      <c r="F2107" s="7" t="n">
        <v>-68.75</v>
      </c>
      <c r="G2107" s="7" t="n">
        <v>12.5</v>
      </c>
    </row>
    <row r="2108" spans="1:19">
      <c r="A2108" t="s">
        <v>4</v>
      </c>
      <c r="B2108" s="4" t="s">
        <v>5</v>
      </c>
      <c r="C2108" s="4" t="s">
        <v>13</v>
      </c>
      <c r="D2108" s="4" t="s">
        <v>13</v>
      </c>
      <c r="E2108" s="4" t="s">
        <v>29</v>
      </c>
      <c r="F2108" s="4" t="s">
        <v>29</v>
      </c>
      <c r="G2108" s="4" t="s">
        <v>29</v>
      </c>
      <c r="H2108" s="4" t="s">
        <v>10</v>
      </c>
    </row>
    <row r="2109" spans="1:19">
      <c r="A2109" t="n">
        <v>17174</v>
      </c>
      <c r="B2109" s="53" t="n">
        <v>45</v>
      </c>
      <c r="C2109" s="7" t="n">
        <v>2</v>
      </c>
      <c r="D2109" s="7" t="n">
        <v>3</v>
      </c>
      <c r="E2109" s="7" t="n">
        <v>24.3299999237061</v>
      </c>
      <c r="F2109" s="7" t="n">
        <v>-2.82999992370605</v>
      </c>
      <c r="G2109" s="7" t="n">
        <v>-69.7399978637695</v>
      </c>
      <c r="H2109" s="7" t="n">
        <v>0</v>
      </c>
    </row>
    <row r="2110" spans="1:19">
      <c r="A2110" t="s">
        <v>4</v>
      </c>
      <c r="B2110" s="4" t="s">
        <v>5</v>
      </c>
      <c r="C2110" s="4" t="s">
        <v>13</v>
      </c>
      <c r="D2110" s="4" t="s">
        <v>13</v>
      </c>
      <c r="E2110" s="4" t="s">
        <v>29</v>
      </c>
      <c r="F2110" s="4" t="s">
        <v>29</v>
      </c>
      <c r="G2110" s="4" t="s">
        <v>29</v>
      </c>
      <c r="H2110" s="4" t="s">
        <v>10</v>
      </c>
      <c r="I2110" s="4" t="s">
        <v>13</v>
      </c>
    </row>
    <row r="2111" spans="1:19">
      <c r="A2111" t="n">
        <v>17191</v>
      </c>
      <c r="B2111" s="53" t="n">
        <v>45</v>
      </c>
      <c r="C2111" s="7" t="n">
        <v>4</v>
      </c>
      <c r="D2111" s="7" t="n">
        <v>3</v>
      </c>
      <c r="E2111" s="7" t="n">
        <v>31.9099998474121</v>
      </c>
      <c r="F2111" s="7" t="n">
        <v>232.800003051758</v>
      </c>
      <c r="G2111" s="7" t="n">
        <v>0</v>
      </c>
      <c r="H2111" s="7" t="n">
        <v>0</v>
      </c>
      <c r="I2111" s="7" t="n">
        <v>0</v>
      </c>
    </row>
    <row r="2112" spans="1:19">
      <c r="A2112" t="s">
        <v>4</v>
      </c>
      <c r="B2112" s="4" t="s">
        <v>5</v>
      </c>
      <c r="C2112" s="4" t="s">
        <v>13</v>
      </c>
      <c r="D2112" s="4" t="s">
        <v>13</v>
      </c>
      <c r="E2112" s="4" t="s">
        <v>29</v>
      </c>
      <c r="F2112" s="4" t="s">
        <v>10</v>
      </c>
    </row>
    <row r="2113" spans="1:15">
      <c r="A2113" t="n">
        <v>17209</v>
      </c>
      <c r="B2113" s="53" t="n">
        <v>45</v>
      </c>
      <c r="C2113" s="7" t="n">
        <v>5</v>
      </c>
      <c r="D2113" s="7" t="n">
        <v>3</v>
      </c>
      <c r="E2113" s="7" t="n">
        <v>7.5</v>
      </c>
      <c r="F2113" s="7" t="n">
        <v>0</v>
      </c>
    </row>
    <row r="2114" spans="1:15">
      <c r="A2114" t="s">
        <v>4</v>
      </c>
      <c r="B2114" s="4" t="s">
        <v>5</v>
      </c>
      <c r="C2114" s="4" t="s">
        <v>13</v>
      </c>
      <c r="D2114" s="4" t="s">
        <v>13</v>
      </c>
      <c r="E2114" s="4" t="s">
        <v>29</v>
      </c>
      <c r="F2114" s="4" t="s">
        <v>10</v>
      </c>
    </row>
    <row r="2115" spans="1:15">
      <c r="A2115" t="n">
        <v>17218</v>
      </c>
      <c r="B2115" s="53" t="n">
        <v>45</v>
      </c>
      <c r="C2115" s="7" t="n">
        <v>11</v>
      </c>
      <c r="D2115" s="7" t="n">
        <v>3</v>
      </c>
      <c r="E2115" s="7" t="n">
        <v>40.0999984741211</v>
      </c>
      <c r="F2115" s="7" t="n">
        <v>0</v>
      </c>
    </row>
    <row r="2116" spans="1:15">
      <c r="A2116" t="s">
        <v>4</v>
      </c>
      <c r="B2116" s="4" t="s">
        <v>5</v>
      </c>
      <c r="C2116" s="4" t="s">
        <v>13</v>
      </c>
      <c r="D2116" s="4" t="s">
        <v>13</v>
      </c>
      <c r="E2116" s="4" t="s">
        <v>29</v>
      </c>
      <c r="F2116" s="4" t="s">
        <v>29</v>
      </c>
      <c r="G2116" s="4" t="s">
        <v>29</v>
      </c>
      <c r="H2116" s="4" t="s">
        <v>10</v>
      </c>
    </row>
    <row r="2117" spans="1:15">
      <c r="A2117" t="n">
        <v>17227</v>
      </c>
      <c r="B2117" s="53" t="n">
        <v>45</v>
      </c>
      <c r="C2117" s="7" t="n">
        <v>2</v>
      </c>
      <c r="D2117" s="7" t="n">
        <v>3</v>
      </c>
      <c r="E2117" s="7" t="n">
        <v>24.2800006866455</v>
      </c>
      <c r="F2117" s="7" t="n">
        <v>-6.17000007629395</v>
      </c>
      <c r="G2117" s="7" t="n">
        <v>-69.4499969482422</v>
      </c>
      <c r="H2117" s="7" t="n">
        <v>3500</v>
      </c>
    </row>
    <row r="2118" spans="1:15">
      <c r="A2118" t="s">
        <v>4</v>
      </c>
      <c r="B2118" s="4" t="s">
        <v>5</v>
      </c>
      <c r="C2118" s="4" t="s">
        <v>13</v>
      </c>
      <c r="D2118" s="4" t="s">
        <v>13</v>
      </c>
      <c r="E2118" s="4" t="s">
        <v>29</v>
      </c>
      <c r="F2118" s="4" t="s">
        <v>29</v>
      </c>
      <c r="G2118" s="4" t="s">
        <v>29</v>
      </c>
      <c r="H2118" s="4" t="s">
        <v>10</v>
      </c>
      <c r="I2118" s="4" t="s">
        <v>13</v>
      </c>
    </row>
    <row r="2119" spans="1:15">
      <c r="A2119" t="n">
        <v>17244</v>
      </c>
      <c r="B2119" s="53" t="n">
        <v>45</v>
      </c>
      <c r="C2119" s="7" t="n">
        <v>4</v>
      </c>
      <c r="D2119" s="7" t="n">
        <v>3</v>
      </c>
      <c r="E2119" s="7" t="n">
        <v>25.75</v>
      </c>
      <c r="F2119" s="7" t="n">
        <v>237.520004272461</v>
      </c>
      <c r="G2119" s="7" t="n">
        <v>0</v>
      </c>
      <c r="H2119" s="7" t="n">
        <v>3500</v>
      </c>
      <c r="I2119" s="7" t="n">
        <v>0</v>
      </c>
    </row>
    <row r="2120" spans="1:15">
      <c r="A2120" t="s">
        <v>4</v>
      </c>
      <c r="B2120" s="4" t="s">
        <v>5</v>
      </c>
      <c r="C2120" s="4" t="s">
        <v>13</v>
      </c>
      <c r="D2120" s="4" t="s">
        <v>13</v>
      </c>
      <c r="E2120" s="4" t="s">
        <v>29</v>
      </c>
      <c r="F2120" s="4" t="s">
        <v>10</v>
      </c>
    </row>
    <row r="2121" spans="1:15">
      <c r="A2121" t="n">
        <v>17262</v>
      </c>
      <c r="B2121" s="53" t="n">
        <v>45</v>
      </c>
      <c r="C2121" s="7" t="n">
        <v>5</v>
      </c>
      <c r="D2121" s="7" t="n">
        <v>3</v>
      </c>
      <c r="E2121" s="7" t="n">
        <v>4.40000009536743</v>
      </c>
      <c r="F2121" s="7" t="n">
        <v>3500</v>
      </c>
    </row>
    <row r="2122" spans="1:15">
      <c r="A2122" t="s">
        <v>4</v>
      </c>
      <c r="B2122" s="4" t="s">
        <v>5</v>
      </c>
      <c r="C2122" s="4" t="s">
        <v>13</v>
      </c>
      <c r="D2122" s="4" t="s">
        <v>13</v>
      </c>
      <c r="E2122" s="4" t="s">
        <v>29</v>
      </c>
      <c r="F2122" s="4" t="s">
        <v>10</v>
      </c>
    </row>
    <row r="2123" spans="1:15">
      <c r="A2123" t="n">
        <v>17271</v>
      </c>
      <c r="B2123" s="53" t="n">
        <v>45</v>
      </c>
      <c r="C2123" s="7" t="n">
        <v>11</v>
      </c>
      <c r="D2123" s="7" t="n">
        <v>3</v>
      </c>
      <c r="E2123" s="7" t="n">
        <v>40.0999984741211</v>
      </c>
      <c r="F2123" s="7" t="n">
        <v>3500</v>
      </c>
    </row>
    <row r="2124" spans="1:15">
      <c r="A2124" t="s">
        <v>4</v>
      </c>
      <c r="B2124" s="4" t="s">
        <v>5</v>
      </c>
      <c r="C2124" s="4" t="s">
        <v>10</v>
      </c>
      <c r="D2124" s="4" t="s">
        <v>13</v>
      </c>
      <c r="E2124" s="4" t="s">
        <v>6</v>
      </c>
      <c r="F2124" s="4" t="s">
        <v>29</v>
      </c>
      <c r="G2124" s="4" t="s">
        <v>29</v>
      </c>
      <c r="H2124" s="4" t="s">
        <v>29</v>
      </c>
    </row>
    <row r="2125" spans="1:15">
      <c r="A2125" t="n">
        <v>17280</v>
      </c>
      <c r="B2125" s="61" t="n">
        <v>48</v>
      </c>
      <c r="C2125" s="7" t="n">
        <v>1660</v>
      </c>
      <c r="D2125" s="7" t="n">
        <v>0</v>
      </c>
      <c r="E2125" s="7" t="s">
        <v>179</v>
      </c>
      <c r="F2125" s="7" t="n">
        <v>0</v>
      </c>
      <c r="G2125" s="7" t="n">
        <v>1</v>
      </c>
      <c r="H2125" s="7" t="n">
        <v>0</v>
      </c>
    </row>
    <row r="2126" spans="1:15">
      <c r="A2126" t="s">
        <v>4</v>
      </c>
      <c r="B2126" s="4" t="s">
        <v>5</v>
      </c>
      <c r="C2126" s="4" t="s">
        <v>10</v>
      </c>
      <c r="D2126" s="4" t="s">
        <v>9</v>
      </c>
    </row>
    <row r="2127" spans="1:15">
      <c r="A2127" t="n">
        <v>17307</v>
      </c>
      <c r="B2127" s="66" t="n">
        <v>44</v>
      </c>
      <c r="C2127" s="7" t="n">
        <v>0</v>
      </c>
      <c r="D2127" s="7" t="n">
        <v>1</v>
      </c>
    </row>
    <row r="2128" spans="1:15">
      <c r="A2128" t="s">
        <v>4</v>
      </c>
      <c r="B2128" s="4" t="s">
        <v>5</v>
      </c>
      <c r="C2128" s="4" t="s">
        <v>10</v>
      </c>
      <c r="D2128" s="4" t="s">
        <v>9</v>
      </c>
    </row>
    <row r="2129" spans="1:9">
      <c r="A2129" t="n">
        <v>17314</v>
      </c>
      <c r="B2129" s="66" t="n">
        <v>44</v>
      </c>
      <c r="C2129" s="7" t="n">
        <v>7032</v>
      </c>
      <c r="D2129" s="7" t="n">
        <v>1</v>
      </c>
    </row>
    <row r="2130" spans="1:9">
      <c r="A2130" t="s">
        <v>4</v>
      </c>
      <c r="B2130" s="4" t="s">
        <v>5</v>
      </c>
      <c r="C2130" s="4" t="s">
        <v>10</v>
      </c>
      <c r="D2130" s="4" t="s">
        <v>9</v>
      </c>
    </row>
    <row r="2131" spans="1:9">
      <c r="A2131" t="n">
        <v>17321</v>
      </c>
      <c r="B2131" s="52" t="n">
        <v>43</v>
      </c>
      <c r="C2131" s="7" t="n">
        <v>0</v>
      </c>
      <c r="D2131" s="7" t="n">
        <v>256</v>
      </c>
    </row>
    <row r="2132" spans="1:9">
      <c r="A2132" t="s">
        <v>4</v>
      </c>
      <c r="B2132" s="4" t="s">
        <v>5</v>
      </c>
      <c r="C2132" s="4" t="s">
        <v>10</v>
      </c>
      <c r="D2132" s="4" t="s">
        <v>9</v>
      </c>
    </row>
    <row r="2133" spans="1:9">
      <c r="A2133" t="n">
        <v>17328</v>
      </c>
      <c r="B2133" s="52" t="n">
        <v>43</v>
      </c>
      <c r="C2133" s="7" t="n">
        <v>7032</v>
      </c>
      <c r="D2133" s="7" t="n">
        <v>256</v>
      </c>
    </row>
    <row r="2134" spans="1:9">
      <c r="A2134" t="s">
        <v>4</v>
      </c>
      <c r="B2134" s="4" t="s">
        <v>5</v>
      </c>
      <c r="C2134" s="4" t="s">
        <v>13</v>
      </c>
      <c r="D2134" s="4" t="s">
        <v>10</v>
      </c>
      <c r="E2134" s="4" t="s">
        <v>29</v>
      </c>
    </row>
    <row r="2135" spans="1:9">
      <c r="A2135" t="n">
        <v>17335</v>
      </c>
      <c r="B2135" s="34" t="n">
        <v>58</v>
      </c>
      <c r="C2135" s="7" t="n">
        <v>103</v>
      </c>
      <c r="D2135" s="7" t="n">
        <v>1000</v>
      </c>
      <c r="E2135" s="7" t="n">
        <v>1</v>
      </c>
    </row>
    <row r="2136" spans="1:9">
      <c r="A2136" t="s">
        <v>4</v>
      </c>
      <c r="B2136" s="4" t="s">
        <v>5</v>
      </c>
      <c r="C2136" s="4" t="s">
        <v>13</v>
      </c>
      <c r="D2136" s="4" t="s">
        <v>10</v>
      </c>
    </row>
    <row r="2137" spans="1:9">
      <c r="A2137" t="n">
        <v>17343</v>
      </c>
      <c r="B2137" s="34" t="n">
        <v>58</v>
      </c>
      <c r="C2137" s="7" t="n">
        <v>255</v>
      </c>
      <c r="D2137" s="7" t="n">
        <v>0</v>
      </c>
    </row>
    <row r="2138" spans="1:9">
      <c r="A2138" t="s">
        <v>4</v>
      </c>
      <c r="B2138" s="4" t="s">
        <v>5</v>
      </c>
      <c r="C2138" s="4" t="s">
        <v>13</v>
      </c>
      <c r="D2138" s="4" t="s">
        <v>10</v>
      </c>
      <c r="E2138" s="4" t="s">
        <v>29</v>
      </c>
      <c r="F2138" s="4" t="s">
        <v>10</v>
      </c>
      <c r="G2138" s="4" t="s">
        <v>9</v>
      </c>
      <c r="H2138" s="4" t="s">
        <v>9</v>
      </c>
      <c r="I2138" s="4" t="s">
        <v>10</v>
      </c>
      <c r="J2138" s="4" t="s">
        <v>10</v>
      </c>
      <c r="K2138" s="4" t="s">
        <v>9</v>
      </c>
      <c r="L2138" s="4" t="s">
        <v>9</v>
      </c>
      <c r="M2138" s="4" t="s">
        <v>9</v>
      </c>
      <c r="N2138" s="4" t="s">
        <v>9</v>
      </c>
      <c r="O2138" s="4" t="s">
        <v>6</v>
      </c>
    </row>
    <row r="2139" spans="1:9">
      <c r="A2139" t="n">
        <v>17347</v>
      </c>
      <c r="B2139" s="16" t="n">
        <v>50</v>
      </c>
      <c r="C2139" s="7" t="n">
        <v>0</v>
      </c>
      <c r="D2139" s="7" t="n">
        <v>4427</v>
      </c>
      <c r="E2139" s="7" t="n">
        <v>0.699999988079071</v>
      </c>
      <c r="F2139" s="7" t="n">
        <v>0</v>
      </c>
      <c r="G2139" s="7" t="n">
        <v>0</v>
      </c>
      <c r="H2139" s="7" t="n">
        <v>-1061158912</v>
      </c>
      <c r="I2139" s="7" t="n">
        <v>0</v>
      </c>
      <c r="J2139" s="7" t="n">
        <v>65533</v>
      </c>
      <c r="K2139" s="7" t="n">
        <v>0</v>
      </c>
      <c r="L2139" s="7" t="n">
        <v>0</v>
      </c>
      <c r="M2139" s="7" t="n">
        <v>0</v>
      </c>
      <c r="N2139" s="7" t="n">
        <v>0</v>
      </c>
      <c r="O2139" s="7" t="s">
        <v>12</v>
      </c>
    </row>
    <row r="2140" spans="1:9">
      <c r="A2140" t="s">
        <v>4</v>
      </c>
      <c r="B2140" s="4" t="s">
        <v>5</v>
      </c>
      <c r="C2140" s="4" t="s">
        <v>10</v>
      </c>
    </row>
    <row r="2141" spans="1:9">
      <c r="A2141" t="n">
        <v>17386</v>
      </c>
      <c r="B2141" s="38" t="n">
        <v>16</v>
      </c>
      <c r="C2141" s="7" t="n">
        <v>1500</v>
      </c>
    </row>
    <row r="2142" spans="1:9">
      <c r="A2142" t="s">
        <v>4</v>
      </c>
      <c r="B2142" s="4" t="s">
        <v>5</v>
      </c>
      <c r="C2142" s="4" t="s">
        <v>13</v>
      </c>
      <c r="D2142" s="4" t="s">
        <v>10</v>
      </c>
    </row>
    <row r="2143" spans="1:9">
      <c r="A2143" t="n">
        <v>17389</v>
      </c>
      <c r="B2143" s="53" t="n">
        <v>45</v>
      </c>
      <c r="C2143" s="7" t="n">
        <v>7</v>
      </c>
      <c r="D2143" s="7" t="n">
        <v>255</v>
      </c>
    </row>
    <row r="2144" spans="1:9">
      <c r="A2144" t="s">
        <v>4</v>
      </c>
      <c r="B2144" s="4" t="s">
        <v>5</v>
      </c>
      <c r="C2144" s="4" t="s">
        <v>10</v>
      </c>
    </row>
    <row r="2145" spans="1:15">
      <c r="A2145" t="n">
        <v>17393</v>
      </c>
      <c r="B2145" s="38" t="n">
        <v>16</v>
      </c>
      <c r="C2145" s="7" t="n">
        <v>500</v>
      </c>
    </row>
    <row r="2146" spans="1:15">
      <c r="A2146" t="s">
        <v>4</v>
      </c>
      <c r="B2146" s="4" t="s">
        <v>5</v>
      </c>
      <c r="C2146" s="4" t="s">
        <v>13</v>
      </c>
      <c r="D2146" s="4" t="s">
        <v>29</v>
      </c>
      <c r="E2146" s="4" t="s">
        <v>29</v>
      </c>
      <c r="F2146" s="4" t="s">
        <v>29</v>
      </c>
    </row>
    <row r="2147" spans="1:15">
      <c r="A2147" t="n">
        <v>17396</v>
      </c>
      <c r="B2147" s="53" t="n">
        <v>45</v>
      </c>
      <c r="C2147" s="7" t="n">
        <v>9</v>
      </c>
      <c r="D2147" s="7" t="n">
        <v>0.200000002980232</v>
      </c>
      <c r="E2147" s="7" t="n">
        <v>0.200000002980232</v>
      </c>
      <c r="F2147" s="7" t="n">
        <v>0.5</v>
      </c>
    </row>
    <row r="2148" spans="1:15">
      <c r="A2148" t="s">
        <v>4</v>
      </c>
      <c r="B2148" s="4" t="s">
        <v>5</v>
      </c>
      <c r="C2148" s="4" t="s">
        <v>29</v>
      </c>
    </row>
    <row r="2149" spans="1:15">
      <c r="A2149" t="n">
        <v>17410</v>
      </c>
      <c r="B2149" s="75" t="n">
        <v>68</v>
      </c>
      <c r="C2149" s="7" t="n">
        <v>0.300000011920929</v>
      </c>
    </row>
    <row r="2150" spans="1:15">
      <c r="A2150" t="s">
        <v>4</v>
      </c>
      <c r="B2150" s="4" t="s">
        <v>5</v>
      </c>
      <c r="C2150" s="4" t="s">
        <v>13</v>
      </c>
      <c r="D2150" s="4" t="s">
        <v>10</v>
      </c>
      <c r="E2150" s="4" t="s">
        <v>29</v>
      </c>
      <c r="F2150" s="4" t="s">
        <v>10</v>
      </c>
      <c r="G2150" s="4" t="s">
        <v>9</v>
      </c>
      <c r="H2150" s="4" t="s">
        <v>9</v>
      </c>
      <c r="I2150" s="4" t="s">
        <v>10</v>
      </c>
      <c r="J2150" s="4" t="s">
        <v>10</v>
      </c>
      <c r="K2150" s="4" t="s">
        <v>9</v>
      </c>
      <c r="L2150" s="4" t="s">
        <v>9</v>
      </c>
      <c r="M2150" s="4" t="s">
        <v>9</v>
      </c>
      <c r="N2150" s="4" t="s">
        <v>9</v>
      </c>
      <c r="O2150" s="4" t="s">
        <v>6</v>
      </c>
    </row>
    <row r="2151" spans="1:15">
      <c r="A2151" t="n">
        <v>17415</v>
      </c>
      <c r="B2151" s="16" t="n">
        <v>50</v>
      </c>
      <c r="C2151" s="7" t="n">
        <v>0</v>
      </c>
      <c r="D2151" s="7" t="n">
        <v>4559</v>
      </c>
      <c r="E2151" s="7" t="n">
        <v>1</v>
      </c>
      <c r="F2151" s="7" t="n">
        <v>0</v>
      </c>
      <c r="G2151" s="7" t="n">
        <v>0</v>
      </c>
      <c r="H2151" s="7" t="n">
        <v>0</v>
      </c>
      <c r="I2151" s="7" t="n">
        <v>0</v>
      </c>
      <c r="J2151" s="7" t="n">
        <v>65533</v>
      </c>
      <c r="K2151" s="7" t="n">
        <v>0</v>
      </c>
      <c r="L2151" s="7" t="n">
        <v>0</v>
      </c>
      <c r="M2151" s="7" t="n">
        <v>0</v>
      </c>
      <c r="N2151" s="7" t="n">
        <v>0</v>
      </c>
      <c r="O2151" s="7" t="s">
        <v>12</v>
      </c>
    </row>
    <row r="2152" spans="1:15">
      <c r="A2152" t="s">
        <v>4</v>
      </c>
      <c r="B2152" s="4" t="s">
        <v>5</v>
      </c>
      <c r="C2152" s="4" t="s">
        <v>13</v>
      </c>
      <c r="D2152" s="4" t="s">
        <v>9</v>
      </c>
      <c r="E2152" s="4" t="s">
        <v>9</v>
      </c>
      <c r="F2152" s="4" t="s">
        <v>9</v>
      </c>
    </row>
    <row r="2153" spans="1:15">
      <c r="A2153" t="n">
        <v>17454</v>
      </c>
      <c r="B2153" s="16" t="n">
        <v>50</v>
      </c>
      <c r="C2153" s="7" t="n">
        <v>255</v>
      </c>
      <c r="D2153" s="7" t="n">
        <v>1056964608</v>
      </c>
      <c r="E2153" s="7" t="n">
        <v>1065353216</v>
      </c>
      <c r="F2153" s="7" t="n">
        <v>1045220557</v>
      </c>
    </row>
    <row r="2154" spans="1:15">
      <c r="A2154" t="s">
        <v>4</v>
      </c>
      <c r="B2154" s="4" t="s">
        <v>5</v>
      </c>
      <c r="C2154" s="4" t="s">
        <v>13</v>
      </c>
      <c r="D2154" s="4" t="s">
        <v>10</v>
      </c>
      <c r="E2154" s="4" t="s">
        <v>6</v>
      </c>
      <c r="F2154" s="4" t="s">
        <v>6</v>
      </c>
      <c r="G2154" s="4" t="s">
        <v>13</v>
      </c>
    </row>
    <row r="2155" spans="1:15">
      <c r="A2155" t="n">
        <v>17468</v>
      </c>
      <c r="B2155" s="21" t="n">
        <v>32</v>
      </c>
      <c r="C2155" s="7" t="n">
        <v>0</v>
      </c>
      <c r="D2155" s="7" t="n">
        <v>65533</v>
      </c>
      <c r="E2155" s="7" t="s">
        <v>40</v>
      </c>
      <c r="F2155" s="7" t="s">
        <v>41</v>
      </c>
      <c r="G2155" s="7" t="n">
        <v>0</v>
      </c>
    </row>
    <row r="2156" spans="1:15">
      <c r="A2156" t="s">
        <v>4</v>
      </c>
      <c r="B2156" s="4" t="s">
        <v>5</v>
      </c>
      <c r="C2156" s="4" t="s">
        <v>13</v>
      </c>
      <c r="D2156" s="4" t="s">
        <v>10</v>
      </c>
      <c r="E2156" s="4" t="s">
        <v>6</v>
      </c>
      <c r="F2156" s="4" t="s">
        <v>6</v>
      </c>
      <c r="G2156" s="4" t="s">
        <v>13</v>
      </c>
    </row>
    <row r="2157" spans="1:15">
      <c r="A2157" t="n">
        <v>17491</v>
      </c>
      <c r="B2157" s="21" t="n">
        <v>32</v>
      </c>
      <c r="C2157" s="7" t="n">
        <v>0</v>
      </c>
      <c r="D2157" s="7" t="n">
        <v>65533</v>
      </c>
      <c r="E2157" s="7" t="s">
        <v>40</v>
      </c>
      <c r="F2157" s="7" t="s">
        <v>42</v>
      </c>
      <c r="G2157" s="7" t="n">
        <v>0</v>
      </c>
    </row>
    <row r="2158" spans="1:15">
      <c r="A2158" t="s">
        <v>4</v>
      </c>
      <c r="B2158" s="4" t="s">
        <v>5</v>
      </c>
      <c r="C2158" s="4" t="s">
        <v>13</v>
      </c>
      <c r="D2158" s="4" t="s">
        <v>6</v>
      </c>
      <c r="E2158" s="4" t="s">
        <v>10</v>
      </c>
    </row>
    <row r="2159" spans="1:15">
      <c r="A2159" t="n">
        <v>17514</v>
      </c>
      <c r="B2159" s="18" t="n">
        <v>94</v>
      </c>
      <c r="C2159" s="7" t="n">
        <v>0</v>
      </c>
      <c r="D2159" s="7" t="s">
        <v>222</v>
      </c>
      <c r="E2159" s="7" t="n">
        <v>1</v>
      </c>
    </row>
    <row r="2160" spans="1:15">
      <c r="A2160" t="s">
        <v>4</v>
      </c>
      <c r="B2160" s="4" t="s">
        <v>5</v>
      </c>
      <c r="C2160" s="4" t="s">
        <v>13</v>
      </c>
      <c r="D2160" s="4" t="s">
        <v>6</v>
      </c>
      <c r="E2160" s="4" t="s">
        <v>10</v>
      </c>
    </row>
    <row r="2161" spans="1:15">
      <c r="A2161" t="n">
        <v>17527</v>
      </c>
      <c r="B2161" s="18" t="n">
        <v>94</v>
      </c>
      <c r="C2161" s="7" t="n">
        <v>0</v>
      </c>
      <c r="D2161" s="7" t="s">
        <v>222</v>
      </c>
      <c r="E2161" s="7" t="n">
        <v>2</v>
      </c>
    </row>
    <row r="2162" spans="1:15">
      <c r="A2162" t="s">
        <v>4</v>
      </c>
      <c r="B2162" s="4" t="s">
        <v>5</v>
      </c>
      <c r="C2162" s="4" t="s">
        <v>13</v>
      </c>
      <c r="D2162" s="4" t="s">
        <v>6</v>
      </c>
      <c r="E2162" s="4" t="s">
        <v>10</v>
      </c>
    </row>
    <row r="2163" spans="1:15">
      <c r="A2163" t="n">
        <v>17540</v>
      </c>
      <c r="B2163" s="18" t="n">
        <v>94</v>
      </c>
      <c r="C2163" s="7" t="n">
        <v>1</v>
      </c>
      <c r="D2163" s="7" t="s">
        <v>222</v>
      </c>
      <c r="E2163" s="7" t="n">
        <v>4</v>
      </c>
    </row>
    <row r="2164" spans="1:15">
      <c r="A2164" t="s">
        <v>4</v>
      </c>
      <c r="B2164" s="4" t="s">
        <v>5</v>
      </c>
      <c r="C2164" s="4" t="s">
        <v>13</v>
      </c>
      <c r="D2164" s="4" t="s">
        <v>6</v>
      </c>
    </row>
    <row r="2165" spans="1:15">
      <c r="A2165" t="n">
        <v>17553</v>
      </c>
      <c r="B2165" s="18" t="n">
        <v>94</v>
      </c>
      <c r="C2165" s="7" t="n">
        <v>5</v>
      </c>
      <c r="D2165" s="7" t="s">
        <v>222</v>
      </c>
    </row>
    <row r="2166" spans="1:15">
      <c r="A2166" t="s">
        <v>4</v>
      </c>
      <c r="B2166" s="4" t="s">
        <v>5</v>
      </c>
      <c r="C2166" s="4" t="s">
        <v>10</v>
      </c>
    </row>
    <row r="2167" spans="1:15">
      <c r="A2167" t="n">
        <v>17564</v>
      </c>
      <c r="B2167" s="38" t="n">
        <v>16</v>
      </c>
      <c r="C2167" s="7" t="n">
        <v>600</v>
      </c>
    </row>
    <row r="2168" spans="1:15">
      <c r="A2168" t="s">
        <v>4</v>
      </c>
      <c r="B2168" s="4" t="s">
        <v>5</v>
      </c>
      <c r="C2168" s="4" t="s">
        <v>10</v>
      </c>
      <c r="D2168" s="4" t="s">
        <v>13</v>
      </c>
      <c r="E2168" s="4" t="s">
        <v>6</v>
      </c>
      <c r="F2168" s="4" t="s">
        <v>29</v>
      </c>
      <c r="G2168" s="4" t="s">
        <v>29</v>
      </c>
      <c r="H2168" s="4" t="s">
        <v>29</v>
      </c>
    </row>
    <row r="2169" spans="1:15">
      <c r="A2169" t="n">
        <v>17567</v>
      </c>
      <c r="B2169" s="61" t="n">
        <v>48</v>
      </c>
      <c r="C2169" s="7" t="n">
        <v>1660</v>
      </c>
      <c r="D2169" s="7" t="n">
        <v>0</v>
      </c>
      <c r="E2169" s="7" t="s">
        <v>176</v>
      </c>
      <c r="F2169" s="7" t="n">
        <v>-1</v>
      </c>
      <c r="G2169" s="7" t="n">
        <v>1</v>
      </c>
      <c r="H2169" s="7" t="n">
        <v>0</v>
      </c>
    </row>
    <row r="2170" spans="1:15">
      <c r="A2170" t="s">
        <v>4</v>
      </c>
      <c r="B2170" s="4" t="s">
        <v>5</v>
      </c>
      <c r="C2170" s="4" t="s">
        <v>29</v>
      </c>
    </row>
    <row r="2171" spans="1:15">
      <c r="A2171" t="n">
        <v>17594</v>
      </c>
      <c r="B2171" s="75" t="n">
        <v>68</v>
      </c>
      <c r="C2171" s="7" t="n">
        <v>1</v>
      </c>
    </row>
    <row r="2172" spans="1:15">
      <c r="A2172" t="s">
        <v>4</v>
      </c>
      <c r="B2172" s="4" t="s">
        <v>5</v>
      </c>
      <c r="C2172" s="4" t="s">
        <v>13</v>
      </c>
      <c r="D2172" s="4" t="s">
        <v>13</v>
      </c>
      <c r="E2172" s="4" t="s">
        <v>29</v>
      </c>
      <c r="F2172" s="4" t="s">
        <v>29</v>
      </c>
      <c r="G2172" s="4" t="s">
        <v>29</v>
      </c>
      <c r="H2172" s="4" t="s">
        <v>10</v>
      </c>
    </row>
    <row r="2173" spans="1:15">
      <c r="A2173" t="n">
        <v>17599</v>
      </c>
      <c r="B2173" s="53" t="n">
        <v>45</v>
      </c>
      <c r="C2173" s="7" t="n">
        <v>2</v>
      </c>
      <c r="D2173" s="7" t="n">
        <v>3</v>
      </c>
      <c r="E2173" s="7" t="n">
        <v>24.7199993133545</v>
      </c>
      <c r="F2173" s="7" t="n">
        <v>-10.8699998855591</v>
      </c>
      <c r="G2173" s="7" t="n">
        <v>-71.7600021362305</v>
      </c>
      <c r="H2173" s="7" t="n">
        <v>4500</v>
      </c>
    </row>
    <row r="2174" spans="1:15">
      <c r="A2174" t="s">
        <v>4</v>
      </c>
      <c r="B2174" s="4" t="s">
        <v>5</v>
      </c>
      <c r="C2174" s="4" t="s">
        <v>13</v>
      </c>
      <c r="D2174" s="4" t="s">
        <v>13</v>
      </c>
      <c r="E2174" s="4" t="s">
        <v>29</v>
      </c>
      <c r="F2174" s="4" t="s">
        <v>29</v>
      </c>
      <c r="G2174" s="4" t="s">
        <v>29</v>
      </c>
      <c r="H2174" s="4" t="s">
        <v>10</v>
      </c>
      <c r="I2174" s="4" t="s">
        <v>13</v>
      </c>
    </row>
    <row r="2175" spans="1:15">
      <c r="A2175" t="n">
        <v>17616</v>
      </c>
      <c r="B2175" s="53" t="n">
        <v>45</v>
      </c>
      <c r="C2175" s="7" t="n">
        <v>4</v>
      </c>
      <c r="D2175" s="7" t="n">
        <v>3</v>
      </c>
      <c r="E2175" s="7" t="n">
        <v>7.94000005722046</v>
      </c>
      <c r="F2175" s="7" t="n">
        <v>185.809997558594</v>
      </c>
      <c r="G2175" s="7" t="n">
        <v>0</v>
      </c>
      <c r="H2175" s="7" t="n">
        <v>4500</v>
      </c>
      <c r="I2175" s="7" t="n">
        <v>1</v>
      </c>
    </row>
    <row r="2176" spans="1:15">
      <c r="A2176" t="s">
        <v>4</v>
      </c>
      <c r="B2176" s="4" t="s">
        <v>5</v>
      </c>
      <c r="C2176" s="4" t="s">
        <v>13</v>
      </c>
      <c r="D2176" s="4" t="s">
        <v>13</v>
      </c>
      <c r="E2176" s="4" t="s">
        <v>29</v>
      </c>
      <c r="F2176" s="4" t="s">
        <v>10</v>
      </c>
    </row>
    <row r="2177" spans="1:9">
      <c r="A2177" t="n">
        <v>17634</v>
      </c>
      <c r="B2177" s="53" t="n">
        <v>45</v>
      </c>
      <c r="C2177" s="7" t="n">
        <v>5</v>
      </c>
      <c r="D2177" s="7" t="n">
        <v>3</v>
      </c>
      <c r="E2177" s="7" t="n">
        <v>29.2999992370605</v>
      </c>
      <c r="F2177" s="7" t="n">
        <v>4500</v>
      </c>
    </row>
    <row r="2178" spans="1:9">
      <c r="A2178" t="s">
        <v>4</v>
      </c>
      <c r="B2178" s="4" t="s">
        <v>5</v>
      </c>
      <c r="C2178" s="4" t="s">
        <v>13</v>
      </c>
      <c r="D2178" s="4" t="s">
        <v>10</v>
      </c>
      <c r="E2178" s="4" t="s">
        <v>29</v>
      </c>
      <c r="F2178" s="4" t="s">
        <v>10</v>
      </c>
      <c r="G2178" s="4" t="s">
        <v>9</v>
      </c>
      <c r="H2178" s="4" t="s">
        <v>9</v>
      </c>
      <c r="I2178" s="4" t="s">
        <v>10</v>
      </c>
      <c r="J2178" s="4" t="s">
        <v>10</v>
      </c>
      <c r="K2178" s="4" t="s">
        <v>9</v>
      </c>
      <c r="L2178" s="4" t="s">
        <v>9</v>
      </c>
      <c r="M2178" s="4" t="s">
        <v>9</v>
      </c>
      <c r="N2178" s="4" t="s">
        <v>9</v>
      </c>
      <c r="O2178" s="4" t="s">
        <v>6</v>
      </c>
    </row>
    <row r="2179" spans="1:9">
      <c r="A2179" t="n">
        <v>17643</v>
      </c>
      <c r="B2179" s="16" t="n">
        <v>50</v>
      </c>
      <c r="C2179" s="7" t="n">
        <v>0</v>
      </c>
      <c r="D2179" s="7" t="n">
        <v>4560</v>
      </c>
      <c r="E2179" s="7" t="n">
        <v>1</v>
      </c>
      <c r="F2179" s="7" t="n">
        <v>0</v>
      </c>
      <c r="G2179" s="7" t="n">
        <v>0</v>
      </c>
      <c r="H2179" s="7" t="n">
        <v>0</v>
      </c>
      <c r="I2179" s="7" t="n">
        <v>0</v>
      </c>
      <c r="J2179" s="7" t="n">
        <v>65533</v>
      </c>
      <c r="K2179" s="7" t="n">
        <v>0</v>
      </c>
      <c r="L2179" s="7" t="n">
        <v>0</v>
      </c>
      <c r="M2179" s="7" t="n">
        <v>0</v>
      </c>
      <c r="N2179" s="7" t="n">
        <v>0</v>
      </c>
      <c r="O2179" s="7" t="s">
        <v>12</v>
      </c>
    </row>
    <row r="2180" spans="1:9">
      <c r="A2180" t="s">
        <v>4</v>
      </c>
      <c r="B2180" s="4" t="s">
        <v>5</v>
      </c>
      <c r="C2180" s="4" t="s">
        <v>10</v>
      </c>
    </row>
    <row r="2181" spans="1:9">
      <c r="A2181" t="n">
        <v>17682</v>
      </c>
      <c r="B2181" s="38" t="n">
        <v>16</v>
      </c>
      <c r="C2181" s="7" t="n">
        <v>1000</v>
      </c>
    </row>
    <row r="2182" spans="1:9">
      <c r="A2182" t="s">
        <v>4</v>
      </c>
      <c r="B2182" s="4" t="s">
        <v>5</v>
      </c>
      <c r="C2182" s="4" t="s">
        <v>13</v>
      </c>
      <c r="D2182" s="4" t="s">
        <v>10</v>
      </c>
      <c r="E2182" s="4" t="s">
        <v>29</v>
      </c>
      <c r="F2182" s="4" t="s">
        <v>10</v>
      </c>
      <c r="G2182" s="4" t="s">
        <v>9</v>
      </c>
      <c r="H2182" s="4" t="s">
        <v>9</v>
      </c>
      <c r="I2182" s="4" t="s">
        <v>10</v>
      </c>
      <c r="J2182" s="4" t="s">
        <v>10</v>
      </c>
      <c r="K2182" s="4" t="s">
        <v>9</v>
      </c>
      <c r="L2182" s="4" t="s">
        <v>9</v>
      </c>
      <c r="M2182" s="4" t="s">
        <v>9</v>
      </c>
      <c r="N2182" s="4" t="s">
        <v>9</v>
      </c>
      <c r="O2182" s="4" t="s">
        <v>6</v>
      </c>
    </row>
    <row r="2183" spans="1:9">
      <c r="A2183" t="n">
        <v>17685</v>
      </c>
      <c r="B2183" s="16" t="n">
        <v>50</v>
      </c>
      <c r="C2183" s="7" t="n">
        <v>0</v>
      </c>
      <c r="D2183" s="7" t="n">
        <v>2022</v>
      </c>
      <c r="E2183" s="7" t="n">
        <v>0.600000023841858</v>
      </c>
      <c r="F2183" s="7" t="n">
        <v>0</v>
      </c>
      <c r="G2183" s="7" t="n">
        <v>0</v>
      </c>
      <c r="H2183" s="7" t="n">
        <v>-1061158912</v>
      </c>
      <c r="I2183" s="7" t="n">
        <v>0</v>
      </c>
      <c r="J2183" s="7" t="n">
        <v>65533</v>
      </c>
      <c r="K2183" s="7" t="n">
        <v>0</v>
      </c>
      <c r="L2183" s="7" t="n">
        <v>0</v>
      </c>
      <c r="M2183" s="7" t="n">
        <v>0</v>
      </c>
      <c r="N2183" s="7" t="n">
        <v>0</v>
      </c>
      <c r="O2183" s="7" t="s">
        <v>12</v>
      </c>
    </row>
    <row r="2184" spans="1:9">
      <c r="A2184" t="s">
        <v>4</v>
      </c>
      <c r="B2184" s="4" t="s">
        <v>5</v>
      </c>
      <c r="C2184" s="4" t="s">
        <v>13</v>
      </c>
      <c r="D2184" s="4" t="s">
        <v>10</v>
      </c>
    </row>
    <row r="2185" spans="1:9">
      <c r="A2185" t="n">
        <v>17724</v>
      </c>
      <c r="B2185" s="53" t="n">
        <v>45</v>
      </c>
      <c r="C2185" s="7" t="n">
        <v>7</v>
      </c>
      <c r="D2185" s="7" t="n">
        <v>255</v>
      </c>
    </row>
    <row r="2186" spans="1:9">
      <c r="A2186" t="s">
        <v>4</v>
      </c>
      <c r="B2186" s="4" t="s">
        <v>5</v>
      </c>
      <c r="C2186" s="4" t="s">
        <v>13</v>
      </c>
      <c r="D2186" s="4" t="s">
        <v>10</v>
      </c>
      <c r="E2186" s="4" t="s">
        <v>29</v>
      </c>
    </row>
    <row r="2187" spans="1:9">
      <c r="A2187" t="n">
        <v>17728</v>
      </c>
      <c r="B2187" s="34" t="n">
        <v>58</v>
      </c>
      <c r="C2187" s="7" t="n">
        <v>101</v>
      </c>
      <c r="D2187" s="7" t="n">
        <v>500</v>
      </c>
      <c r="E2187" s="7" t="n">
        <v>1</v>
      </c>
    </row>
    <row r="2188" spans="1:9">
      <c r="A2188" t="s">
        <v>4</v>
      </c>
      <c r="B2188" s="4" t="s">
        <v>5</v>
      </c>
      <c r="C2188" s="4" t="s">
        <v>13</v>
      </c>
      <c r="D2188" s="4" t="s">
        <v>10</v>
      </c>
    </row>
    <row r="2189" spans="1:9">
      <c r="A2189" t="n">
        <v>17736</v>
      </c>
      <c r="B2189" s="34" t="n">
        <v>58</v>
      </c>
      <c r="C2189" s="7" t="n">
        <v>254</v>
      </c>
      <c r="D2189" s="7" t="n">
        <v>0</v>
      </c>
    </row>
    <row r="2190" spans="1:9">
      <c r="A2190" t="s">
        <v>4</v>
      </c>
      <c r="B2190" s="4" t="s">
        <v>5</v>
      </c>
      <c r="C2190" s="4" t="s">
        <v>13</v>
      </c>
      <c r="D2190" s="4" t="s">
        <v>6</v>
      </c>
      <c r="E2190" s="4" t="s">
        <v>10</v>
      </c>
    </row>
    <row r="2191" spans="1:9">
      <c r="A2191" t="n">
        <v>17740</v>
      </c>
      <c r="B2191" s="18" t="n">
        <v>94</v>
      </c>
      <c r="C2191" s="7" t="n">
        <v>1</v>
      </c>
      <c r="D2191" s="7" t="s">
        <v>222</v>
      </c>
      <c r="E2191" s="7" t="n">
        <v>1</v>
      </c>
    </row>
    <row r="2192" spans="1:9">
      <c r="A2192" t="s">
        <v>4</v>
      </c>
      <c r="B2192" s="4" t="s">
        <v>5</v>
      </c>
      <c r="C2192" s="4" t="s">
        <v>13</v>
      </c>
      <c r="D2192" s="4" t="s">
        <v>6</v>
      </c>
      <c r="E2192" s="4" t="s">
        <v>10</v>
      </c>
    </row>
    <row r="2193" spans="1:15">
      <c r="A2193" t="n">
        <v>17753</v>
      </c>
      <c r="B2193" s="18" t="n">
        <v>94</v>
      </c>
      <c r="C2193" s="7" t="n">
        <v>1</v>
      </c>
      <c r="D2193" s="7" t="s">
        <v>222</v>
      </c>
      <c r="E2193" s="7" t="n">
        <v>2</v>
      </c>
    </row>
    <row r="2194" spans="1:15">
      <c r="A2194" t="s">
        <v>4</v>
      </c>
      <c r="B2194" s="4" t="s">
        <v>5</v>
      </c>
      <c r="C2194" s="4" t="s">
        <v>13</v>
      </c>
      <c r="D2194" s="4" t="s">
        <v>6</v>
      </c>
      <c r="E2194" s="4" t="s">
        <v>10</v>
      </c>
    </row>
    <row r="2195" spans="1:15">
      <c r="A2195" t="n">
        <v>17766</v>
      </c>
      <c r="B2195" s="18" t="n">
        <v>94</v>
      </c>
      <c r="C2195" s="7" t="n">
        <v>0</v>
      </c>
      <c r="D2195" s="7" t="s">
        <v>222</v>
      </c>
      <c r="E2195" s="7" t="n">
        <v>4</v>
      </c>
    </row>
    <row r="2196" spans="1:15">
      <c r="A2196" t="s">
        <v>4</v>
      </c>
      <c r="B2196" s="4" t="s">
        <v>5</v>
      </c>
      <c r="C2196" s="4" t="s">
        <v>13</v>
      </c>
      <c r="D2196" s="4" t="s">
        <v>13</v>
      </c>
      <c r="E2196" s="4" t="s">
        <v>29</v>
      </c>
      <c r="F2196" s="4" t="s">
        <v>29</v>
      </c>
      <c r="G2196" s="4" t="s">
        <v>29</v>
      </c>
      <c r="H2196" s="4" t="s">
        <v>10</v>
      </c>
    </row>
    <row r="2197" spans="1:15">
      <c r="A2197" t="n">
        <v>17779</v>
      </c>
      <c r="B2197" s="53" t="n">
        <v>45</v>
      </c>
      <c r="C2197" s="7" t="n">
        <v>2</v>
      </c>
      <c r="D2197" s="7" t="n">
        <v>3</v>
      </c>
      <c r="E2197" s="7" t="n">
        <v>29.7399997711182</v>
      </c>
      <c r="F2197" s="7" t="n">
        <v>-6.63000011444092</v>
      </c>
      <c r="G2197" s="7" t="n">
        <v>-59.5800018310547</v>
      </c>
      <c r="H2197" s="7" t="n">
        <v>0</v>
      </c>
    </row>
    <row r="2198" spans="1:15">
      <c r="A2198" t="s">
        <v>4</v>
      </c>
      <c r="B2198" s="4" t="s">
        <v>5</v>
      </c>
      <c r="C2198" s="4" t="s">
        <v>13</v>
      </c>
      <c r="D2198" s="4" t="s">
        <v>13</v>
      </c>
      <c r="E2198" s="4" t="s">
        <v>29</v>
      </c>
      <c r="F2198" s="4" t="s">
        <v>29</v>
      </c>
      <c r="G2198" s="4" t="s">
        <v>29</v>
      </c>
      <c r="H2198" s="4" t="s">
        <v>10</v>
      </c>
      <c r="I2198" s="4" t="s">
        <v>13</v>
      </c>
    </row>
    <row r="2199" spans="1:15">
      <c r="A2199" t="n">
        <v>17796</v>
      </c>
      <c r="B2199" s="53" t="n">
        <v>45</v>
      </c>
      <c r="C2199" s="7" t="n">
        <v>4</v>
      </c>
      <c r="D2199" s="7" t="n">
        <v>3</v>
      </c>
      <c r="E2199" s="7" t="n">
        <v>22.1399993896484</v>
      </c>
      <c r="F2199" s="7" t="n">
        <v>43.7999992370605</v>
      </c>
      <c r="G2199" s="7" t="n">
        <v>0</v>
      </c>
      <c r="H2199" s="7" t="n">
        <v>0</v>
      </c>
      <c r="I2199" s="7" t="n">
        <v>0</v>
      </c>
    </row>
    <row r="2200" spans="1:15">
      <c r="A2200" t="s">
        <v>4</v>
      </c>
      <c r="B2200" s="4" t="s">
        <v>5</v>
      </c>
      <c r="C2200" s="4" t="s">
        <v>13</v>
      </c>
      <c r="D2200" s="4" t="s">
        <v>13</v>
      </c>
      <c r="E2200" s="4" t="s">
        <v>29</v>
      </c>
      <c r="F2200" s="4" t="s">
        <v>10</v>
      </c>
    </row>
    <row r="2201" spans="1:15">
      <c r="A2201" t="n">
        <v>17814</v>
      </c>
      <c r="B2201" s="53" t="n">
        <v>45</v>
      </c>
      <c r="C2201" s="7" t="n">
        <v>5</v>
      </c>
      <c r="D2201" s="7" t="n">
        <v>3</v>
      </c>
      <c r="E2201" s="7" t="n">
        <v>3.20000004768372</v>
      </c>
      <c r="F2201" s="7" t="n">
        <v>0</v>
      </c>
    </row>
    <row r="2202" spans="1:15">
      <c r="A2202" t="s">
        <v>4</v>
      </c>
      <c r="B2202" s="4" t="s">
        <v>5</v>
      </c>
      <c r="C2202" s="4" t="s">
        <v>13</v>
      </c>
      <c r="D2202" s="4" t="s">
        <v>13</v>
      </c>
      <c r="E2202" s="4" t="s">
        <v>29</v>
      </c>
      <c r="F2202" s="4" t="s">
        <v>10</v>
      </c>
    </row>
    <row r="2203" spans="1:15">
      <c r="A2203" t="n">
        <v>17823</v>
      </c>
      <c r="B2203" s="53" t="n">
        <v>45</v>
      </c>
      <c r="C2203" s="7" t="n">
        <v>11</v>
      </c>
      <c r="D2203" s="7" t="n">
        <v>3</v>
      </c>
      <c r="E2203" s="7" t="n">
        <v>40.0999984741211</v>
      </c>
      <c r="F2203" s="7" t="n">
        <v>0</v>
      </c>
    </row>
    <row r="2204" spans="1:15">
      <c r="A2204" t="s">
        <v>4</v>
      </c>
      <c r="B2204" s="4" t="s">
        <v>5</v>
      </c>
      <c r="C2204" s="4" t="s">
        <v>13</v>
      </c>
      <c r="D2204" s="4" t="s">
        <v>13</v>
      </c>
      <c r="E2204" s="4" t="s">
        <v>29</v>
      </c>
      <c r="F2204" s="4" t="s">
        <v>29</v>
      </c>
      <c r="G2204" s="4" t="s">
        <v>29</v>
      </c>
      <c r="H2204" s="4" t="s">
        <v>10</v>
      </c>
    </row>
    <row r="2205" spans="1:15">
      <c r="A2205" t="n">
        <v>17832</v>
      </c>
      <c r="B2205" s="53" t="n">
        <v>45</v>
      </c>
      <c r="C2205" s="7" t="n">
        <v>2</v>
      </c>
      <c r="D2205" s="7" t="n">
        <v>3</v>
      </c>
      <c r="E2205" s="7" t="n">
        <v>33.810001373291</v>
      </c>
      <c r="F2205" s="7" t="n">
        <v>-6.63000011444092</v>
      </c>
      <c r="G2205" s="7" t="n">
        <v>-51.5299987792969</v>
      </c>
      <c r="H2205" s="7" t="n">
        <v>6000</v>
      </c>
    </row>
    <row r="2206" spans="1:15">
      <c r="A2206" t="s">
        <v>4</v>
      </c>
      <c r="B2206" s="4" t="s">
        <v>5</v>
      </c>
      <c r="C2206" s="4" t="s">
        <v>13</v>
      </c>
      <c r="D2206" s="4" t="s">
        <v>13</v>
      </c>
      <c r="E2206" s="4" t="s">
        <v>29</v>
      </c>
      <c r="F2206" s="4" t="s">
        <v>29</v>
      </c>
      <c r="G2206" s="4" t="s">
        <v>29</v>
      </c>
      <c r="H2206" s="4" t="s">
        <v>10</v>
      </c>
      <c r="I2206" s="4" t="s">
        <v>13</v>
      </c>
    </row>
    <row r="2207" spans="1:15">
      <c r="A2207" t="n">
        <v>17849</v>
      </c>
      <c r="B2207" s="53" t="n">
        <v>45</v>
      </c>
      <c r="C2207" s="7" t="n">
        <v>4</v>
      </c>
      <c r="D2207" s="7" t="n">
        <v>3</v>
      </c>
      <c r="E2207" s="7" t="n">
        <v>18.5900001525879</v>
      </c>
      <c r="F2207" s="7" t="n">
        <v>43.7999992370605</v>
      </c>
      <c r="G2207" s="7" t="n">
        <v>0</v>
      </c>
      <c r="H2207" s="7" t="n">
        <v>6000</v>
      </c>
      <c r="I2207" s="7" t="n">
        <v>1</v>
      </c>
    </row>
    <row r="2208" spans="1:15">
      <c r="A2208" t="s">
        <v>4</v>
      </c>
      <c r="B2208" s="4" t="s">
        <v>5</v>
      </c>
      <c r="C2208" s="4" t="s">
        <v>10</v>
      </c>
      <c r="D2208" s="4" t="s">
        <v>29</v>
      </c>
      <c r="E2208" s="4" t="s">
        <v>29</v>
      </c>
      <c r="F2208" s="4" t="s">
        <v>29</v>
      </c>
      <c r="G2208" s="4" t="s">
        <v>29</v>
      </c>
    </row>
    <row r="2209" spans="1:9">
      <c r="A2209" t="n">
        <v>17867</v>
      </c>
      <c r="B2209" s="50" t="n">
        <v>46</v>
      </c>
      <c r="C2209" s="7" t="n">
        <v>0</v>
      </c>
      <c r="D2209" s="7" t="n">
        <v>33.439998626709</v>
      </c>
      <c r="E2209" s="7" t="n">
        <v>-7.32000017166138</v>
      </c>
      <c r="F2209" s="7" t="n">
        <v>-50.9700012207031</v>
      </c>
      <c r="G2209" s="7" t="n">
        <v>198.899993896484</v>
      </c>
    </row>
    <row r="2210" spans="1:9">
      <c r="A2210" t="s">
        <v>4</v>
      </c>
      <c r="B2210" s="4" t="s">
        <v>5</v>
      </c>
      <c r="C2210" s="4" t="s">
        <v>10</v>
      </c>
      <c r="D2210" s="4" t="s">
        <v>9</v>
      </c>
    </row>
    <row r="2211" spans="1:9">
      <c r="A2211" t="n">
        <v>17886</v>
      </c>
      <c r="B2211" s="66" t="n">
        <v>44</v>
      </c>
      <c r="C2211" s="7" t="n">
        <v>0</v>
      </c>
      <c r="D2211" s="7" t="n">
        <v>256</v>
      </c>
    </row>
    <row r="2212" spans="1:9">
      <c r="A2212" t="s">
        <v>4</v>
      </c>
      <c r="B2212" s="4" t="s">
        <v>5</v>
      </c>
      <c r="C2212" s="4" t="s">
        <v>10</v>
      </c>
      <c r="D2212" s="4" t="s">
        <v>9</v>
      </c>
    </row>
    <row r="2213" spans="1:9">
      <c r="A2213" t="n">
        <v>17893</v>
      </c>
      <c r="B2213" s="66" t="n">
        <v>44</v>
      </c>
      <c r="C2213" s="7" t="n">
        <v>7032</v>
      </c>
      <c r="D2213" s="7" t="n">
        <v>256</v>
      </c>
    </row>
    <row r="2214" spans="1:9">
      <c r="A2214" t="s">
        <v>4</v>
      </c>
      <c r="B2214" s="4" t="s">
        <v>5</v>
      </c>
      <c r="C2214" s="4" t="s">
        <v>13</v>
      </c>
      <c r="D2214" s="4" t="s">
        <v>10</v>
      </c>
    </row>
    <row r="2215" spans="1:9">
      <c r="A2215" t="n">
        <v>17900</v>
      </c>
      <c r="B2215" s="34" t="n">
        <v>58</v>
      </c>
      <c r="C2215" s="7" t="n">
        <v>255</v>
      </c>
      <c r="D2215" s="7" t="n">
        <v>0</v>
      </c>
    </row>
    <row r="2216" spans="1:9">
      <c r="A2216" t="s">
        <v>4</v>
      </c>
      <c r="B2216" s="4" t="s">
        <v>5</v>
      </c>
      <c r="C2216" s="4" t="s">
        <v>13</v>
      </c>
      <c r="D2216" s="4" t="s">
        <v>10</v>
      </c>
      <c r="E2216" s="4" t="s">
        <v>13</v>
      </c>
    </row>
    <row r="2217" spans="1:9">
      <c r="A2217" t="n">
        <v>17904</v>
      </c>
      <c r="B2217" s="13" t="n">
        <v>49</v>
      </c>
      <c r="C2217" s="7" t="n">
        <v>1</v>
      </c>
      <c r="D2217" s="7" t="n">
        <v>5000</v>
      </c>
      <c r="E2217" s="7" t="n">
        <v>0</v>
      </c>
    </row>
    <row r="2218" spans="1:9">
      <c r="A2218" t="s">
        <v>4</v>
      </c>
      <c r="B2218" s="4" t="s">
        <v>5</v>
      </c>
      <c r="C2218" s="4" t="s">
        <v>10</v>
      </c>
    </row>
    <row r="2219" spans="1:9">
      <c r="A2219" t="n">
        <v>17909</v>
      </c>
      <c r="B2219" s="38" t="n">
        <v>16</v>
      </c>
      <c r="C2219" s="7" t="n">
        <v>3000</v>
      </c>
    </row>
    <row r="2220" spans="1:9">
      <c r="A2220" t="s">
        <v>4</v>
      </c>
      <c r="B2220" s="4" t="s">
        <v>5</v>
      </c>
      <c r="C2220" s="4" t="s">
        <v>13</v>
      </c>
      <c r="D2220" s="4" t="s">
        <v>10</v>
      </c>
      <c r="E2220" s="4" t="s">
        <v>29</v>
      </c>
      <c r="F2220" s="4" t="s">
        <v>10</v>
      </c>
      <c r="G2220" s="4" t="s">
        <v>9</v>
      </c>
      <c r="H2220" s="4" t="s">
        <v>9</v>
      </c>
      <c r="I2220" s="4" t="s">
        <v>10</v>
      </c>
      <c r="J2220" s="4" t="s">
        <v>10</v>
      </c>
      <c r="K2220" s="4" t="s">
        <v>9</v>
      </c>
      <c r="L2220" s="4" t="s">
        <v>9</v>
      </c>
      <c r="M2220" s="4" t="s">
        <v>9</v>
      </c>
      <c r="N2220" s="4" t="s">
        <v>9</v>
      </c>
      <c r="O2220" s="4" t="s">
        <v>6</v>
      </c>
    </row>
    <row r="2221" spans="1:9">
      <c r="A2221" t="n">
        <v>17912</v>
      </c>
      <c r="B2221" s="16" t="n">
        <v>50</v>
      </c>
      <c r="C2221" s="7" t="n">
        <v>0</v>
      </c>
      <c r="D2221" s="7" t="n">
        <v>2023</v>
      </c>
      <c r="E2221" s="7" t="n">
        <v>1</v>
      </c>
      <c r="F2221" s="7" t="n">
        <v>0</v>
      </c>
      <c r="G2221" s="7" t="n">
        <v>0</v>
      </c>
      <c r="H2221" s="7" t="n">
        <v>-1056964608</v>
      </c>
      <c r="I2221" s="7" t="n">
        <v>0</v>
      </c>
      <c r="J2221" s="7" t="n">
        <v>65533</v>
      </c>
      <c r="K2221" s="7" t="n">
        <v>0</v>
      </c>
      <c r="L2221" s="7" t="n">
        <v>0</v>
      </c>
      <c r="M2221" s="7" t="n">
        <v>0</v>
      </c>
      <c r="N2221" s="7" t="n">
        <v>0</v>
      </c>
      <c r="O2221" s="7" t="s">
        <v>12</v>
      </c>
    </row>
    <row r="2222" spans="1:9">
      <c r="A2222" t="s">
        <v>4</v>
      </c>
      <c r="B2222" s="4" t="s">
        <v>5</v>
      </c>
      <c r="C2222" s="4" t="s">
        <v>13</v>
      </c>
      <c r="D2222" s="4" t="s">
        <v>9</v>
      </c>
      <c r="E2222" s="4" t="s">
        <v>9</v>
      </c>
      <c r="F2222" s="4" t="s">
        <v>9</v>
      </c>
    </row>
    <row r="2223" spans="1:9">
      <c r="A2223" t="n">
        <v>17951</v>
      </c>
      <c r="B2223" s="16" t="n">
        <v>50</v>
      </c>
      <c r="C2223" s="7" t="n">
        <v>255</v>
      </c>
      <c r="D2223" s="7" t="n">
        <v>1061997773</v>
      </c>
      <c r="E2223" s="7" t="n">
        <v>1045220557</v>
      </c>
      <c r="F2223" s="7" t="n">
        <v>1053609165</v>
      </c>
    </row>
    <row r="2224" spans="1:9">
      <c r="A2224" t="s">
        <v>4</v>
      </c>
      <c r="B2224" s="4" t="s">
        <v>5</v>
      </c>
      <c r="C2224" s="4" t="s">
        <v>13</v>
      </c>
      <c r="D2224" s="4" t="s">
        <v>29</v>
      </c>
      <c r="E2224" s="4" t="s">
        <v>29</v>
      </c>
      <c r="F2224" s="4" t="s">
        <v>29</v>
      </c>
    </row>
    <row r="2225" spans="1:15">
      <c r="A2225" t="n">
        <v>17965</v>
      </c>
      <c r="B2225" s="53" t="n">
        <v>45</v>
      </c>
      <c r="C2225" s="7" t="n">
        <v>9</v>
      </c>
      <c r="D2225" s="7" t="n">
        <v>0.100000001490116</v>
      </c>
      <c r="E2225" s="7" t="n">
        <v>0.100000001490116</v>
      </c>
      <c r="F2225" s="7" t="n">
        <v>1.5</v>
      </c>
    </row>
    <row r="2226" spans="1:15">
      <c r="A2226" t="s">
        <v>4</v>
      </c>
      <c r="B2226" s="4" t="s">
        <v>5</v>
      </c>
      <c r="C2226" s="4" t="s">
        <v>10</v>
      </c>
    </row>
    <row r="2227" spans="1:15">
      <c r="A2227" t="n">
        <v>17979</v>
      </c>
      <c r="B2227" s="38" t="n">
        <v>16</v>
      </c>
      <c r="C2227" s="7" t="n">
        <v>1500</v>
      </c>
    </row>
    <row r="2228" spans="1:15">
      <c r="A2228" t="s">
        <v>4</v>
      </c>
      <c r="B2228" s="4" t="s">
        <v>5</v>
      </c>
      <c r="C2228" s="4" t="s">
        <v>13</v>
      </c>
      <c r="D2228" s="4" t="s">
        <v>10</v>
      </c>
    </row>
    <row r="2229" spans="1:15">
      <c r="A2229" t="n">
        <v>17982</v>
      </c>
      <c r="B2229" s="53" t="n">
        <v>45</v>
      </c>
      <c r="C2229" s="7" t="n">
        <v>7</v>
      </c>
      <c r="D2229" s="7" t="n">
        <v>255</v>
      </c>
    </row>
    <row r="2230" spans="1:15">
      <c r="A2230" t="s">
        <v>4</v>
      </c>
      <c r="B2230" s="4" t="s">
        <v>5</v>
      </c>
      <c r="C2230" s="4" t="s">
        <v>13</v>
      </c>
      <c r="D2230" s="4" t="s">
        <v>10</v>
      </c>
      <c r="E2230" s="4" t="s">
        <v>6</v>
      </c>
    </row>
    <row r="2231" spans="1:15">
      <c r="A2231" t="n">
        <v>17986</v>
      </c>
      <c r="B2231" s="56" t="n">
        <v>51</v>
      </c>
      <c r="C2231" s="7" t="n">
        <v>4</v>
      </c>
      <c r="D2231" s="7" t="n">
        <v>0</v>
      </c>
      <c r="E2231" s="7" t="s">
        <v>132</v>
      </c>
    </row>
    <row r="2232" spans="1:15">
      <c r="A2232" t="s">
        <v>4</v>
      </c>
      <c r="B2232" s="4" t="s">
        <v>5</v>
      </c>
      <c r="C2232" s="4" t="s">
        <v>10</v>
      </c>
    </row>
    <row r="2233" spans="1:15">
      <c r="A2233" t="n">
        <v>18000</v>
      </c>
      <c r="B2233" s="38" t="n">
        <v>16</v>
      </c>
      <c r="C2233" s="7" t="n">
        <v>0</v>
      </c>
    </row>
    <row r="2234" spans="1:15">
      <c r="A2234" t="s">
        <v>4</v>
      </c>
      <c r="B2234" s="4" t="s">
        <v>5</v>
      </c>
      <c r="C2234" s="4" t="s">
        <v>10</v>
      </c>
      <c r="D2234" s="4" t="s">
        <v>13</v>
      </c>
      <c r="E2234" s="4" t="s">
        <v>9</v>
      </c>
      <c r="F2234" s="4" t="s">
        <v>52</v>
      </c>
      <c r="G2234" s="4" t="s">
        <v>13</v>
      </c>
      <c r="H2234" s="4" t="s">
        <v>13</v>
      </c>
      <c r="I2234" s="4" t="s">
        <v>13</v>
      </c>
      <c r="J2234" s="4" t="s">
        <v>9</v>
      </c>
      <c r="K2234" s="4" t="s">
        <v>52</v>
      </c>
      <c r="L2234" s="4" t="s">
        <v>13</v>
      </c>
      <c r="M2234" s="4" t="s">
        <v>13</v>
      </c>
    </row>
    <row r="2235" spans="1:15">
      <c r="A2235" t="n">
        <v>18003</v>
      </c>
      <c r="B2235" s="57" t="n">
        <v>26</v>
      </c>
      <c r="C2235" s="7" t="n">
        <v>0</v>
      </c>
      <c r="D2235" s="7" t="n">
        <v>17</v>
      </c>
      <c r="E2235" s="7" t="n">
        <v>52388</v>
      </c>
      <c r="F2235" s="7" t="s">
        <v>223</v>
      </c>
      <c r="G2235" s="7" t="n">
        <v>2</v>
      </c>
      <c r="H2235" s="7" t="n">
        <v>3</v>
      </c>
      <c r="I2235" s="7" t="n">
        <v>17</v>
      </c>
      <c r="J2235" s="7" t="n">
        <v>52389</v>
      </c>
      <c r="K2235" s="7" t="s">
        <v>224</v>
      </c>
      <c r="L2235" s="7" t="n">
        <v>2</v>
      </c>
      <c r="M2235" s="7" t="n">
        <v>0</v>
      </c>
    </row>
    <row r="2236" spans="1:15">
      <c r="A2236" t="s">
        <v>4</v>
      </c>
      <c r="B2236" s="4" t="s">
        <v>5</v>
      </c>
    </row>
    <row r="2237" spans="1:15">
      <c r="A2237" t="n">
        <v>18075</v>
      </c>
      <c r="B2237" s="30" t="n">
        <v>28</v>
      </c>
    </row>
    <row r="2238" spans="1:15">
      <c r="A2238" t="s">
        <v>4</v>
      </c>
      <c r="B2238" s="4" t="s">
        <v>5</v>
      </c>
      <c r="C2238" s="4" t="s">
        <v>13</v>
      </c>
      <c r="D2238" s="4" t="s">
        <v>10</v>
      </c>
      <c r="E2238" s="4" t="s">
        <v>6</v>
      </c>
    </row>
    <row r="2239" spans="1:15">
      <c r="A2239" t="n">
        <v>18076</v>
      </c>
      <c r="B2239" s="56" t="n">
        <v>51</v>
      </c>
      <c r="C2239" s="7" t="n">
        <v>4</v>
      </c>
      <c r="D2239" s="7" t="n">
        <v>7032</v>
      </c>
      <c r="E2239" s="7" t="s">
        <v>193</v>
      </c>
    </row>
    <row r="2240" spans="1:15">
      <c r="A2240" t="s">
        <v>4</v>
      </c>
      <c r="B2240" s="4" t="s">
        <v>5</v>
      </c>
      <c r="C2240" s="4" t="s">
        <v>10</v>
      </c>
    </row>
    <row r="2241" spans="1:13">
      <c r="A2241" t="n">
        <v>18089</v>
      </c>
      <c r="B2241" s="38" t="n">
        <v>16</v>
      </c>
      <c r="C2241" s="7" t="n">
        <v>0</v>
      </c>
    </row>
    <row r="2242" spans="1:13">
      <c r="A2242" t="s">
        <v>4</v>
      </c>
      <c r="B2242" s="4" t="s">
        <v>5</v>
      </c>
      <c r="C2242" s="4" t="s">
        <v>10</v>
      </c>
      <c r="D2242" s="4" t="s">
        <v>13</v>
      </c>
      <c r="E2242" s="4" t="s">
        <v>9</v>
      </c>
      <c r="F2242" s="4" t="s">
        <v>52</v>
      </c>
      <c r="G2242" s="4" t="s">
        <v>13</v>
      </c>
      <c r="H2242" s="4" t="s">
        <v>13</v>
      </c>
    </row>
    <row r="2243" spans="1:13">
      <c r="A2243" t="n">
        <v>18092</v>
      </c>
      <c r="B2243" s="57" t="n">
        <v>26</v>
      </c>
      <c r="C2243" s="7" t="n">
        <v>7032</v>
      </c>
      <c r="D2243" s="7" t="n">
        <v>17</v>
      </c>
      <c r="E2243" s="7" t="n">
        <v>18367</v>
      </c>
      <c r="F2243" s="7" t="s">
        <v>225</v>
      </c>
      <c r="G2243" s="7" t="n">
        <v>2</v>
      </c>
      <c r="H2243" s="7" t="n">
        <v>0</v>
      </c>
    </row>
    <row r="2244" spans="1:13">
      <c r="A2244" t="s">
        <v>4</v>
      </c>
      <c r="B2244" s="4" t="s">
        <v>5</v>
      </c>
    </row>
    <row r="2245" spans="1:13">
      <c r="A2245" t="n">
        <v>18125</v>
      </c>
      <c r="B2245" s="30" t="n">
        <v>28</v>
      </c>
    </row>
    <row r="2246" spans="1:13">
      <c r="A2246" t="s">
        <v>4</v>
      </c>
      <c r="B2246" s="4" t="s">
        <v>5</v>
      </c>
      <c r="C2246" s="4" t="s">
        <v>13</v>
      </c>
      <c r="D2246" s="4" t="s">
        <v>10</v>
      </c>
      <c r="E2246" s="4" t="s">
        <v>10</v>
      </c>
      <c r="F2246" s="4" t="s">
        <v>13</v>
      </c>
    </row>
    <row r="2247" spans="1:13">
      <c r="A2247" t="n">
        <v>18126</v>
      </c>
      <c r="B2247" s="28" t="n">
        <v>25</v>
      </c>
      <c r="C2247" s="7" t="n">
        <v>1</v>
      </c>
      <c r="D2247" s="7" t="n">
        <v>120</v>
      </c>
      <c r="E2247" s="7" t="n">
        <v>50</v>
      </c>
      <c r="F2247" s="7" t="n">
        <v>0</v>
      </c>
    </row>
    <row r="2248" spans="1:13">
      <c r="A2248" t="s">
        <v>4</v>
      </c>
      <c r="B2248" s="4" t="s">
        <v>5</v>
      </c>
      <c r="C2248" s="4" t="s">
        <v>6</v>
      </c>
      <c r="D2248" s="4" t="s">
        <v>10</v>
      </c>
    </row>
    <row r="2249" spans="1:13">
      <c r="A2249" t="n">
        <v>18133</v>
      </c>
      <c r="B2249" s="71" t="n">
        <v>29</v>
      </c>
      <c r="C2249" s="7" t="s">
        <v>226</v>
      </c>
      <c r="D2249" s="7" t="n">
        <v>65533</v>
      </c>
    </row>
    <row r="2250" spans="1:13">
      <c r="A2250" t="s">
        <v>4</v>
      </c>
      <c r="B2250" s="4" t="s">
        <v>5</v>
      </c>
      <c r="C2250" s="4" t="s">
        <v>13</v>
      </c>
      <c r="D2250" s="4" t="s">
        <v>10</v>
      </c>
      <c r="E2250" s="4" t="s">
        <v>6</v>
      </c>
    </row>
    <row r="2251" spans="1:13">
      <c r="A2251" t="n">
        <v>18149</v>
      </c>
      <c r="B2251" s="56" t="n">
        <v>51</v>
      </c>
      <c r="C2251" s="7" t="n">
        <v>4</v>
      </c>
      <c r="D2251" s="7" t="n">
        <v>17</v>
      </c>
      <c r="E2251" s="7" t="s">
        <v>188</v>
      </c>
    </row>
    <row r="2252" spans="1:13">
      <c r="A2252" t="s">
        <v>4</v>
      </c>
      <c r="B2252" s="4" t="s">
        <v>5</v>
      </c>
      <c r="C2252" s="4" t="s">
        <v>10</v>
      </c>
    </row>
    <row r="2253" spans="1:13">
      <c r="A2253" t="n">
        <v>18162</v>
      </c>
      <c r="B2253" s="38" t="n">
        <v>16</v>
      </c>
      <c r="C2253" s="7" t="n">
        <v>0</v>
      </c>
    </row>
    <row r="2254" spans="1:13">
      <c r="A2254" t="s">
        <v>4</v>
      </c>
      <c r="B2254" s="4" t="s">
        <v>5</v>
      </c>
      <c r="C2254" s="4" t="s">
        <v>10</v>
      </c>
      <c r="D2254" s="4" t="s">
        <v>13</v>
      </c>
      <c r="E2254" s="4" t="s">
        <v>9</v>
      </c>
      <c r="F2254" s="4" t="s">
        <v>52</v>
      </c>
      <c r="G2254" s="4" t="s">
        <v>13</v>
      </c>
      <c r="H2254" s="4" t="s">
        <v>13</v>
      </c>
    </row>
    <row r="2255" spans="1:13">
      <c r="A2255" t="n">
        <v>18165</v>
      </c>
      <c r="B2255" s="57" t="n">
        <v>26</v>
      </c>
      <c r="C2255" s="7" t="n">
        <v>17</v>
      </c>
      <c r="D2255" s="7" t="n">
        <v>17</v>
      </c>
      <c r="E2255" s="7" t="n">
        <v>16300</v>
      </c>
      <c r="F2255" s="7" t="s">
        <v>227</v>
      </c>
      <c r="G2255" s="7" t="n">
        <v>2</v>
      </c>
      <c r="H2255" s="7" t="n">
        <v>0</v>
      </c>
    </row>
    <row r="2256" spans="1:13">
      <c r="A2256" t="s">
        <v>4</v>
      </c>
      <c r="B2256" s="4" t="s">
        <v>5</v>
      </c>
    </row>
    <row r="2257" spans="1:8">
      <c r="A2257" t="n">
        <v>18183</v>
      </c>
      <c r="B2257" s="30" t="n">
        <v>28</v>
      </c>
    </row>
    <row r="2258" spans="1:8">
      <c r="A2258" t="s">
        <v>4</v>
      </c>
      <c r="B2258" s="4" t="s">
        <v>5</v>
      </c>
      <c r="C2258" s="4" t="s">
        <v>6</v>
      </c>
      <c r="D2258" s="4" t="s">
        <v>10</v>
      </c>
    </row>
    <row r="2259" spans="1:8">
      <c r="A2259" t="n">
        <v>18184</v>
      </c>
      <c r="B2259" s="71" t="n">
        <v>29</v>
      </c>
      <c r="C2259" s="7" t="s">
        <v>12</v>
      </c>
      <c r="D2259" s="7" t="n">
        <v>65533</v>
      </c>
    </row>
    <row r="2260" spans="1:8">
      <c r="A2260" t="s">
        <v>4</v>
      </c>
      <c r="B2260" s="4" t="s">
        <v>5</v>
      </c>
      <c r="C2260" s="4" t="s">
        <v>10</v>
      </c>
    </row>
    <row r="2261" spans="1:8">
      <c r="A2261" t="n">
        <v>18188</v>
      </c>
      <c r="B2261" s="38" t="n">
        <v>16</v>
      </c>
      <c r="C2261" s="7" t="n">
        <v>300</v>
      </c>
    </row>
    <row r="2262" spans="1:8">
      <c r="A2262" t="s">
        <v>4</v>
      </c>
      <c r="B2262" s="4" t="s">
        <v>5</v>
      </c>
      <c r="C2262" s="4" t="s">
        <v>13</v>
      </c>
      <c r="D2262" s="4" t="s">
        <v>10</v>
      </c>
      <c r="E2262" s="4" t="s">
        <v>10</v>
      </c>
      <c r="F2262" s="4" t="s">
        <v>13</v>
      </c>
    </row>
    <row r="2263" spans="1:8">
      <c r="A2263" t="n">
        <v>18191</v>
      </c>
      <c r="B2263" s="28" t="n">
        <v>25</v>
      </c>
      <c r="C2263" s="7" t="n">
        <v>1</v>
      </c>
      <c r="D2263" s="7" t="n">
        <v>50</v>
      </c>
      <c r="E2263" s="7" t="n">
        <v>120</v>
      </c>
      <c r="F2263" s="7" t="n">
        <v>0</v>
      </c>
    </row>
    <row r="2264" spans="1:8">
      <c r="A2264" t="s">
        <v>4</v>
      </c>
      <c r="B2264" s="4" t="s">
        <v>5</v>
      </c>
      <c r="C2264" s="4" t="s">
        <v>6</v>
      </c>
      <c r="D2264" s="4" t="s">
        <v>10</v>
      </c>
    </row>
    <row r="2265" spans="1:8">
      <c r="A2265" t="n">
        <v>18198</v>
      </c>
      <c r="B2265" s="71" t="n">
        <v>29</v>
      </c>
      <c r="C2265" s="7" t="s">
        <v>226</v>
      </c>
      <c r="D2265" s="7" t="n">
        <v>65533</v>
      </c>
    </row>
    <row r="2266" spans="1:8">
      <c r="A2266" t="s">
        <v>4</v>
      </c>
      <c r="B2266" s="4" t="s">
        <v>5</v>
      </c>
      <c r="C2266" s="4" t="s">
        <v>13</v>
      </c>
      <c r="D2266" s="4" t="s">
        <v>10</v>
      </c>
      <c r="E2266" s="4" t="s">
        <v>6</v>
      </c>
    </row>
    <row r="2267" spans="1:8">
      <c r="A2267" t="n">
        <v>18214</v>
      </c>
      <c r="B2267" s="56" t="n">
        <v>51</v>
      </c>
      <c r="C2267" s="7" t="n">
        <v>4</v>
      </c>
      <c r="D2267" s="7" t="n">
        <v>18</v>
      </c>
      <c r="E2267" s="7" t="s">
        <v>188</v>
      </c>
    </row>
    <row r="2268" spans="1:8">
      <c r="A2268" t="s">
        <v>4</v>
      </c>
      <c r="B2268" s="4" t="s">
        <v>5</v>
      </c>
      <c r="C2268" s="4" t="s">
        <v>10</v>
      </c>
    </row>
    <row r="2269" spans="1:8">
      <c r="A2269" t="n">
        <v>18227</v>
      </c>
      <c r="B2269" s="38" t="n">
        <v>16</v>
      </c>
      <c r="C2269" s="7" t="n">
        <v>0</v>
      </c>
    </row>
    <row r="2270" spans="1:8">
      <c r="A2270" t="s">
        <v>4</v>
      </c>
      <c r="B2270" s="4" t="s">
        <v>5</v>
      </c>
      <c r="C2270" s="4" t="s">
        <v>10</v>
      </c>
      <c r="D2270" s="4" t="s">
        <v>13</v>
      </c>
      <c r="E2270" s="4" t="s">
        <v>9</v>
      </c>
      <c r="F2270" s="4" t="s">
        <v>52</v>
      </c>
      <c r="G2270" s="4" t="s">
        <v>13</v>
      </c>
      <c r="H2270" s="4" t="s">
        <v>13</v>
      </c>
    </row>
    <row r="2271" spans="1:8">
      <c r="A2271" t="n">
        <v>18230</v>
      </c>
      <c r="B2271" s="57" t="n">
        <v>26</v>
      </c>
      <c r="C2271" s="7" t="n">
        <v>18</v>
      </c>
      <c r="D2271" s="7" t="n">
        <v>17</v>
      </c>
      <c r="E2271" s="7" t="n">
        <v>17300</v>
      </c>
      <c r="F2271" s="7" t="s">
        <v>227</v>
      </c>
      <c r="G2271" s="7" t="n">
        <v>2</v>
      </c>
      <c r="H2271" s="7" t="n">
        <v>0</v>
      </c>
    </row>
    <row r="2272" spans="1:8">
      <c r="A2272" t="s">
        <v>4</v>
      </c>
      <c r="B2272" s="4" t="s">
        <v>5</v>
      </c>
    </row>
    <row r="2273" spans="1:8">
      <c r="A2273" t="n">
        <v>18248</v>
      </c>
      <c r="B2273" s="30" t="n">
        <v>28</v>
      </c>
    </row>
    <row r="2274" spans="1:8">
      <c r="A2274" t="s">
        <v>4</v>
      </c>
      <c r="B2274" s="4" t="s">
        <v>5</v>
      </c>
      <c r="C2274" s="4" t="s">
        <v>6</v>
      </c>
      <c r="D2274" s="4" t="s">
        <v>10</v>
      </c>
    </row>
    <row r="2275" spans="1:8">
      <c r="A2275" t="n">
        <v>18249</v>
      </c>
      <c r="B2275" s="71" t="n">
        <v>29</v>
      </c>
      <c r="C2275" s="7" t="s">
        <v>12</v>
      </c>
      <c r="D2275" s="7" t="n">
        <v>65533</v>
      </c>
    </row>
    <row r="2276" spans="1:8">
      <c r="A2276" t="s">
        <v>4</v>
      </c>
      <c r="B2276" s="4" t="s">
        <v>5</v>
      </c>
      <c r="C2276" s="4" t="s">
        <v>13</v>
      </c>
      <c r="D2276" s="4" t="s">
        <v>10</v>
      </c>
      <c r="E2276" s="4" t="s">
        <v>10</v>
      </c>
      <c r="F2276" s="4" t="s">
        <v>13</v>
      </c>
    </row>
    <row r="2277" spans="1:8">
      <c r="A2277" t="n">
        <v>18253</v>
      </c>
      <c r="B2277" s="28" t="n">
        <v>25</v>
      </c>
      <c r="C2277" s="7" t="n">
        <v>1</v>
      </c>
      <c r="D2277" s="7" t="n">
        <v>65535</v>
      </c>
      <c r="E2277" s="7" t="n">
        <v>65535</v>
      </c>
      <c r="F2277" s="7" t="n">
        <v>0</v>
      </c>
    </row>
    <row r="2278" spans="1:8">
      <c r="A2278" t="s">
        <v>4</v>
      </c>
      <c r="B2278" s="4" t="s">
        <v>5</v>
      </c>
      <c r="C2278" s="4" t="s">
        <v>10</v>
      </c>
      <c r="D2278" s="4" t="s">
        <v>13</v>
      </c>
      <c r="E2278" s="4" t="s">
        <v>29</v>
      </c>
      <c r="F2278" s="4" t="s">
        <v>10</v>
      </c>
    </row>
    <row r="2279" spans="1:8">
      <c r="A2279" t="n">
        <v>18260</v>
      </c>
      <c r="B2279" s="55" t="n">
        <v>59</v>
      </c>
      <c r="C2279" s="7" t="n">
        <v>0</v>
      </c>
      <c r="D2279" s="7" t="n">
        <v>13</v>
      </c>
      <c r="E2279" s="7" t="n">
        <v>0.150000005960464</v>
      </c>
      <c r="F2279" s="7" t="n">
        <v>0</v>
      </c>
    </row>
    <row r="2280" spans="1:8">
      <c r="A2280" t="s">
        <v>4</v>
      </c>
      <c r="B2280" s="4" t="s">
        <v>5</v>
      </c>
      <c r="C2280" s="4" t="s">
        <v>10</v>
      </c>
      <c r="D2280" s="4" t="s">
        <v>13</v>
      </c>
      <c r="E2280" s="4" t="s">
        <v>29</v>
      </c>
      <c r="F2280" s="4" t="s">
        <v>10</v>
      </c>
    </row>
    <row r="2281" spans="1:8">
      <c r="A2281" t="n">
        <v>18270</v>
      </c>
      <c r="B2281" s="55" t="n">
        <v>59</v>
      </c>
      <c r="C2281" s="7" t="n">
        <v>7032</v>
      </c>
      <c r="D2281" s="7" t="n">
        <v>13</v>
      </c>
      <c r="E2281" s="7" t="n">
        <v>0.150000005960464</v>
      </c>
      <c r="F2281" s="7" t="n">
        <v>0</v>
      </c>
    </row>
    <row r="2282" spans="1:8">
      <c r="A2282" t="s">
        <v>4</v>
      </c>
      <c r="B2282" s="4" t="s">
        <v>5</v>
      </c>
      <c r="C2282" s="4" t="s">
        <v>10</v>
      </c>
    </row>
    <row r="2283" spans="1:8">
      <c r="A2283" t="n">
        <v>18280</v>
      </c>
      <c r="B2283" s="38" t="n">
        <v>16</v>
      </c>
      <c r="C2283" s="7" t="n">
        <v>1000</v>
      </c>
    </row>
    <row r="2284" spans="1:8">
      <c r="A2284" t="s">
        <v>4</v>
      </c>
      <c r="B2284" s="4" t="s">
        <v>5</v>
      </c>
      <c r="C2284" s="4" t="s">
        <v>10</v>
      </c>
      <c r="D2284" s="4" t="s">
        <v>10</v>
      </c>
      <c r="E2284" s="4" t="s">
        <v>10</v>
      </c>
    </row>
    <row r="2285" spans="1:8">
      <c r="A2285" t="n">
        <v>18283</v>
      </c>
      <c r="B2285" s="63" t="n">
        <v>61</v>
      </c>
      <c r="C2285" s="7" t="n">
        <v>0</v>
      </c>
      <c r="D2285" s="7" t="n">
        <v>17</v>
      </c>
      <c r="E2285" s="7" t="n">
        <v>1000</v>
      </c>
    </row>
    <row r="2286" spans="1:8">
      <c r="A2286" t="s">
        <v>4</v>
      </c>
      <c r="B2286" s="4" t="s">
        <v>5</v>
      </c>
      <c r="C2286" s="4" t="s">
        <v>10</v>
      </c>
    </row>
    <row r="2287" spans="1:8">
      <c r="A2287" t="n">
        <v>18290</v>
      </c>
      <c r="B2287" s="38" t="n">
        <v>16</v>
      </c>
      <c r="C2287" s="7" t="n">
        <v>300</v>
      </c>
    </row>
    <row r="2288" spans="1:8">
      <c r="A2288" t="s">
        <v>4</v>
      </c>
      <c r="B2288" s="4" t="s">
        <v>5</v>
      </c>
      <c r="C2288" s="4" t="s">
        <v>13</v>
      </c>
      <c r="D2288" s="4" t="s">
        <v>10</v>
      </c>
      <c r="E2288" s="4" t="s">
        <v>6</v>
      </c>
    </row>
    <row r="2289" spans="1:6">
      <c r="A2289" t="n">
        <v>18293</v>
      </c>
      <c r="B2289" s="56" t="n">
        <v>51</v>
      </c>
      <c r="C2289" s="7" t="n">
        <v>4</v>
      </c>
      <c r="D2289" s="7" t="n">
        <v>0</v>
      </c>
      <c r="E2289" s="7" t="s">
        <v>93</v>
      </c>
    </row>
    <row r="2290" spans="1:6">
      <c r="A2290" t="s">
        <v>4</v>
      </c>
      <c r="B2290" s="4" t="s">
        <v>5</v>
      </c>
      <c r="C2290" s="4" t="s">
        <v>10</v>
      </c>
    </row>
    <row r="2291" spans="1:6">
      <c r="A2291" t="n">
        <v>18307</v>
      </c>
      <c r="B2291" s="38" t="n">
        <v>16</v>
      </c>
      <c r="C2291" s="7" t="n">
        <v>0</v>
      </c>
    </row>
    <row r="2292" spans="1:6">
      <c r="A2292" t="s">
        <v>4</v>
      </c>
      <c r="B2292" s="4" t="s">
        <v>5</v>
      </c>
      <c r="C2292" s="4" t="s">
        <v>10</v>
      </c>
      <c r="D2292" s="4" t="s">
        <v>13</v>
      </c>
      <c r="E2292" s="4" t="s">
        <v>9</v>
      </c>
      <c r="F2292" s="4" t="s">
        <v>52</v>
      </c>
      <c r="G2292" s="4" t="s">
        <v>13</v>
      </c>
      <c r="H2292" s="4" t="s">
        <v>13</v>
      </c>
    </row>
    <row r="2293" spans="1:6">
      <c r="A2293" t="n">
        <v>18310</v>
      </c>
      <c r="B2293" s="57" t="n">
        <v>26</v>
      </c>
      <c r="C2293" s="7" t="n">
        <v>0</v>
      </c>
      <c r="D2293" s="7" t="n">
        <v>17</v>
      </c>
      <c r="E2293" s="7" t="n">
        <v>52390</v>
      </c>
      <c r="F2293" s="7" t="s">
        <v>228</v>
      </c>
      <c r="G2293" s="7" t="n">
        <v>2</v>
      </c>
      <c r="H2293" s="7" t="n">
        <v>0</v>
      </c>
    </row>
    <row r="2294" spans="1:6">
      <c r="A2294" t="s">
        <v>4</v>
      </c>
      <c r="B2294" s="4" t="s">
        <v>5</v>
      </c>
    </row>
    <row r="2295" spans="1:6">
      <c r="A2295" t="n">
        <v>18334</v>
      </c>
      <c r="B2295" s="30" t="n">
        <v>28</v>
      </c>
    </row>
    <row r="2296" spans="1:6">
      <c r="A2296" t="s">
        <v>4</v>
      </c>
      <c r="B2296" s="4" t="s">
        <v>5</v>
      </c>
      <c r="C2296" s="4" t="s">
        <v>10</v>
      </c>
      <c r="D2296" s="4" t="s">
        <v>13</v>
      </c>
    </row>
    <row r="2297" spans="1:6">
      <c r="A2297" t="n">
        <v>18335</v>
      </c>
      <c r="B2297" s="58" t="n">
        <v>89</v>
      </c>
      <c r="C2297" s="7" t="n">
        <v>65533</v>
      </c>
      <c r="D2297" s="7" t="n">
        <v>1</v>
      </c>
    </row>
    <row r="2298" spans="1:6">
      <c r="A2298" t="s">
        <v>4</v>
      </c>
      <c r="B2298" s="4" t="s">
        <v>5</v>
      </c>
      <c r="C2298" s="4" t="s">
        <v>13</v>
      </c>
      <c r="D2298" s="4" t="s">
        <v>13</v>
      </c>
    </row>
    <row r="2299" spans="1:6">
      <c r="A2299" t="n">
        <v>18339</v>
      </c>
      <c r="B2299" s="13" t="n">
        <v>49</v>
      </c>
      <c r="C2299" s="7" t="n">
        <v>2</v>
      </c>
      <c r="D2299" s="7" t="n">
        <v>0</v>
      </c>
    </row>
    <row r="2300" spans="1:6">
      <c r="A2300" t="s">
        <v>4</v>
      </c>
      <c r="B2300" s="4" t="s">
        <v>5</v>
      </c>
      <c r="C2300" s="4" t="s">
        <v>13</v>
      </c>
      <c r="D2300" s="4" t="s">
        <v>10</v>
      </c>
      <c r="E2300" s="4" t="s">
        <v>9</v>
      </c>
      <c r="F2300" s="4" t="s">
        <v>10</v>
      </c>
      <c r="G2300" s="4" t="s">
        <v>9</v>
      </c>
      <c r="H2300" s="4" t="s">
        <v>13</v>
      </c>
    </row>
    <row r="2301" spans="1:6">
      <c r="A2301" t="n">
        <v>18342</v>
      </c>
      <c r="B2301" s="13" t="n">
        <v>49</v>
      </c>
      <c r="C2301" s="7" t="n">
        <v>0</v>
      </c>
      <c r="D2301" s="7" t="n">
        <v>213</v>
      </c>
      <c r="E2301" s="7" t="n">
        <v>1065353216</v>
      </c>
      <c r="F2301" s="7" t="n">
        <v>0</v>
      </c>
      <c r="G2301" s="7" t="n">
        <v>0</v>
      </c>
      <c r="H2301" s="7" t="n">
        <v>0</v>
      </c>
    </row>
    <row r="2302" spans="1:6">
      <c r="A2302" t="s">
        <v>4</v>
      </c>
      <c r="B2302" s="4" t="s">
        <v>5</v>
      </c>
      <c r="C2302" s="4" t="s">
        <v>13</v>
      </c>
      <c r="D2302" s="4" t="s">
        <v>10</v>
      </c>
      <c r="E2302" s="4" t="s">
        <v>29</v>
      </c>
    </row>
    <row r="2303" spans="1:6">
      <c r="A2303" t="n">
        <v>18357</v>
      </c>
      <c r="B2303" s="34" t="n">
        <v>58</v>
      </c>
      <c r="C2303" s="7" t="n">
        <v>101</v>
      </c>
      <c r="D2303" s="7" t="n">
        <v>500</v>
      </c>
      <c r="E2303" s="7" t="n">
        <v>1</v>
      </c>
    </row>
    <row r="2304" spans="1:6">
      <c r="A2304" t="s">
        <v>4</v>
      </c>
      <c r="B2304" s="4" t="s">
        <v>5</v>
      </c>
      <c r="C2304" s="4" t="s">
        <v>13</v>
      </c>
      <c r="D2304" s="4" t="s">
        <v>10</v>
      </c>
    </row>
    <row r="2305" spans="1:8">
      <c r="A2305" t="n">
        <v>18365</v>
      </c>
      <c r="B2305" s="34" t="n">
        <v>58</v>
      </c>
      <c r="C2305" s="7" t="n">
        <v>254</v>
      </c>
      <c r="D2305" s="7" t="n">
        <v>0</v>
      </c>
    </row>
    <row r="2306" spans="1:8">
      <c r="A2306" t="s">
        <v>4</v>
      </c>
      <c r="B2306" s="4" t="s">
        <v>5</v>
      </c>
      <c r="C2306" s="4" t="s">
        <v>13</v>
      </c>
      <c r="D2306" s="4" t="s">
        <v>13</v>
      </c>
      <c r="E2306" s="4" t="s">
        <v>29</v>
      </c>
      <c r="F2306" s="4" t="s">
        <v>29</v>
      </c>
      <c r="G2306" s="4" t="s">
        <v>29</v>
      </c>
      <c r="H2306" s="4" t="s">
        <v>10</v>
      </c>
    </row>
    <row r="2307" spans="1:8">
      <c r="A2307" t="n">
        <v>18369</v>
      </c>
      <c r="B2307" s="53" t="n">
        <v>45</v>
      </c>
      <c r="C2307" s="7" t="n">
        <v>2</v>
      </c>
      <c r="D2307" s="7" t="n">
        <v>3</v>
      </c>
      <c r="E2307" s="7" t="n">
        <v>20.3600006103516</v>
      </c>
      <c r="F2307" s="7" t="n">
        <v>-3.09999990463257</v>
      </c>
      <c r="G2307" s="7" t="n">
        <v>-67.3099975585938</v>
      </c>
      <c r="H2307" s="7" t="n">
        <v>0</v>
      </c>
    </row>
    <row r="2308" spans="1:8">
      <c r="A2308" t="s">
        <v>4</v>
      </c>
      <c r="B2308" s="4" t="s">
        <v>5</v>
      </c>
      <c r="C2308" s="4" t="s">
        <v>13</v>
      </c>
      <c r="D2308" s="4" t="s">
        <v>13</v>
      </c>
      <c r="E2308" s="4" t="s">
        <v>29</v>
      </c>
      <c r="F2308" s="4" t="s">
        <v>29</v>
      </c>
      <c r="G2308" s="4" t="s">
        <v>29</v>
      </c>
      <c r="H2308" s="4" t="s">
        <v>10</v>
      </c>
      <c r="I2308" s="4" t="s">
        <v>13</v>
      </c>
    </row>
    <row r="2309" spans="1:8">
      <c r="A2309" t="n">
        <v>18386</v>
      </c>
      <c r="B2309" s="53" t="n">
        <v>45</v>
      </c>
      <c r="C2309" s="7" t="n">
        <v>4</v>
      </c>
      <c r="D2309" s="7" t="n">
        <v>3</v>
      </c>
      <c r="E2309" s="7" t="n">
        <v>9.53999996185303</v>
      </c>
      <c r="F2309" s="7" t="n">
        <v>104.059997558594</v>
      </c>
      <c r="G2309" s="7" t="n">
        <v>0</v>
      </c>
      <c r="H2309" s="7" t="n">
        <v>0</v>
      </c>
      <c r="I2309" s="7" t="n">
        <v>0</v>
      </c>
    </row>
    <row r="2310" spans="1:8">
      <c r="A2310" t="s">
        <v>4</v>
      </c>
      <c r="B2310" s="4" t="s">
        <v>5</v>
      </c>
      <c r="C2310" s="4" t="s">
        <v>13</v>
      </c>
      <c r="D2310" s="4" t="s">
        <v>13</v>
      </c>
      <c r="E2310" s="4" t="s">
        <v>29</v>
      </c>
      <c r="F2310" s="4" t="s">
        <v>10</v>
      </c>
    </row>
    <row r="2311" spans="1:8">
      <c r="A2311" t="n">
        <v>18404</v>
      </c>
      <c r="B2311" s="53" t="n">
        <v>45</v>
      </c>
      <c r="C2311" s="7" t="n">
        <v>5</v>
      </c>
      <c r="D2311" s="7" t="n">
        <v>3</v>
      </c>
      <c r="E2311" s="7" t="n">
        <v>2.70000004768372</v>
      </c>
      <c r="F2311" s="7" t="n">
        <v>0</v>
      </c>
    </row>
    <row r="2312" spans="1:8">
      <c r="A2312" t="s">
        <v>4</v>
      </c>
      <c r="B2312" s="4" t="s">
        <v>5</v>
      </c>
      <c r="C2312" s="4" t="s">
        <v>13</v>
      </c>
      <c r="D2312" s="4" t="s">
        <v>13</v>
      </c>
      <c r="E2312" s="4" t="s">
        <v>29</v>
      </c>
      <c r="F2312" s="4" t="s">
        <v>10</v>
      </c>
    </row>
    <row r="2313" spans="1:8">
      <c r="A2313" t="n">
        <v>18413</v>
      </c>
      <c r="B2313" s="53" t="n">
        <v>45</v>
      </c>
      <c r="C2313" s="7" t="n">
        <v>11</v>
      </c>
      <c r="D2313" s="7" t="n">
        <v>3</v>
      </c>
      <c r="E2313" s="7" t="n">
        <v>40.0999984741211</v>
      </c>
      <c r="F2313" s="7" t="n">
        <v>0</v>
      </c>
    </row>
    <row r="2314" spans="1:8">
      <c r="A2314" t="s">
        <v>4</v>
      </c>
      <c r="B2314" s="4" t="s">
        <v>5</v>
      </c>
      <c r="C2314" s="4" t="s">
        <v>10</v>
      </c>
      <c r="D2314" s="4" t="s">
        <v>29</v>
      </c>
      <c r="E2314" s="4" t="s">
        <v>29</v>
      </c>
      <c r="F2314" s="4" t="s">
        <v>29</v>
      </c>
      <c r="G2314" s="4" t="s">
        <v>29</v>
      </c>
    </row>
    <row r="2315" spans="1:8">
      <c r="A2315" t="n">
        <v>18422</v>
      </c>
      <c r="B2315" s="50" t="n">
        <v>46</v>
      </c>
      <c r="C2315" s="7" t="n">
        <v>16</v>
      </c>
      <c r="D2315" s="7" t="n">
        <v>-7.51999998092651</v>
      </c>
      <c r="E2315" s="7" t="n">
        <v>1.46000003814697</v>
      </c>
      <c r="F2315" s="7" t="n">
        <v>-76.629997253418</v>
      </c>
      <c r="G2315" s="7" t="n">
        <v>53.0999984741211</v>
      </c>
    </row>
    <row r="2316" spans="1:8">
      <c r="A2316" t="s">
        <v>4</v>
      </c>
      <c r="B2316" s="4" t="s">
        <v>5</v>
      </c>
      <c r="C2316" s="4" t="s">
        <v>10</v>
      </c>
      <c r="D2316" s="4" t="s">
        <v>29</v>
      </c>
      <c r="E2316" s="4" t="s">
        <v>29</v>
      </c>
      <c r="F2316" s="4" t="s">
        <v>29</v>
      </c>
      <c r="G2316" s="4" t="s">
        <v>29</v>
      </c>
    </row>
    <row r="2317" spans="1:8">
      <c r="A2317" t="n">
        <v>18441</v>
      </c>
      <c r="B2317" s="50" t="n">
        <v>46</v>
      </c>
      <c r="C2317" s="7" t="n">
        <v>17</v>
      </c>
      <c r="D2317" s="7" t="n">
        <v>-8.28999996185303</v>
      </c>
      <c r="E2317" s="7" t="n">
        <v>1.33000004291534</v>
      </c>
      <c r="F2317" s="7" t="n">
        <v>-75.6800003051758</v>
      </c>
      <c r="G2317" s="7" t="n">
        <v>67.4000015258789</v>
      </c>
    </row>
    <row r="2318" spans="1:8">
      <c r="A2318" t="s">
        <v>4</v>
      </c>
      <c r="B2318" s="4" t="s">
        <v>5</v>
      </c>
      <c r="C2318" s="4" t="s">
        <v>10</v>
      </c>
      <c r="D2318" s="4" t="s">
        <v>29</v>
      </c>
      <c r="E2318" s="4" t="s">
        <v>29</v>
      </c>
      <c r="F2318" s="4" t="s">
        <v>29</v>
      </c>
      <c r="G2318" s="4" t="s">
        <v>29</v>
      </c>
    </row>
    <row r="2319" spans="1:8">
      <c r="A2319" t="n">
        <v>18460</v>
      </c>
      <c r="B2319" s="50" t="n">
        <v>46</v>
      </c>
      <c r="C2319" s="7" t="n">
        <v>18</v>
      </c>
      <c r="D2319" s="7" t="n">
        <v>-8.48999977111816</v>
      </c>
      <c r="E2319" s="7" t="n">
        <v>1.20000004768372</v>
      </c>
      <c r="F2319" s="7" t="n">
        <v>-76.4300003051758</v>
      </c>
      <c r="G2319" s="7" t="n">
        <v>58.7999992370605</v>
      </c>
    </row>
    <row r="2320" spans="1:8">
      <c r="A2320" t="s">
        <v>4</v>
      </c>
      <c r="B2320" s="4" t="s">
        <v>5</v>
      </c>
      <c r="C2320" s="4" t="s">
        <v>10</v>
      </c>
      <c r="D2320" s="4" t="s">
        <v>9</v>
      </c>
    </row>
    <row r="2321" spans="1:9">
      <c r="A2321" t="n">
        <v>18479</v>
      </c>
      <c r="B2321" s="66" t="n">
        <v>44</v>
      </c>
      <c r="C2321" s="7" t="n">
        <v>16</v>
      </c>
      <c r="D2321" s="7" t="n">
        <v>1</v>
      </c>
    </row>
    <row r="2322" spans="1:9">
      <c r="A2322" t="s">
        <v>4</v>
      </c>
      <c r="B2322" s="4" t="s">
        <v>5</v>
      </c>
      <c r="C2322" s="4" t="s">
        <v>10</v>
      </c>
      <c r="D2322" s="4" t="s">
        <v>9</v>
      </c>
    </row>
    <row r="2323" spans="1:9">
      <c r="A2323" t="n">
        <v>18486</v>
      </c>
      <c r="B2323" s="66" t="n">
        <v>44</v>
      </c>
      <c r="C2323" s="7" t="n">
        <v>17</v>
      </c>
      <c r="D2323" s="7" t="n">
        <v>1</v>
      </c>
    </row>
    <row r="2324" spans="1:9">
      <c r="A2324" t="s">
        <v>4</v>
      </c>
      <c r="B2324" s="4" t="s">
        <v>5</v>
      </c>
      <c r="C2324" s="4" t="s">
        <v>10</v>
      </c>
      <c r="D2324" s="4" t="s">
        <v>9</v>
      </c>
    </row>
    <row r="2325" spans="1:9">
      <c r="A2325" t="n">
        <v>18493</v>
      </c>
      <c r="B2325" s="66" t="n">
        <v>44</v>
      </c>
      <c r="C2325" s="7" t="n">
        <v>18</v>
      </c>
      <c r="D2325" s="7" t="n">
        <v>1</v>
      </c>
    </row>
    <row r="2326" spans="1:9">
      <c r="A2326" t="s">
        <v>4</v>
      </c>
      <c r="B2326" s="4" t="s">
        <v>5</v>
      </c>
      <c r="C2326" s="4" t="s">
        <v>10</v>
      </c>
      <c r="D2326" s="4" t="s">
        <v>13</v>
      </c>
      <c r="E2326" s="4" t="s">
        <v>6</v>
      </c>
      <c r="F2326" s="4" t="s">
        <v>29</v>
      </c>
      <c r="G2326" s="4" t="s">
        <v>29</v>
      </c>
      <c r="H2326" s="4" t="s">
        <v>29</v>
      </c>
    </row>
    <row r="2327" spans="1:9">
      <c r="A2327" t="n">
        <v>18500</v>
      </c>
      <c r="B2327" s="61" t="n">
        <v>48</v>
      </c>
      <c r="C2327" s="7" t="n">
        <v>16</v>
      </c>
      <c r="D2327" s="7" t="n">
        <v>0</v>
      </c>
      <c r="E2327" s="7" t="s">
        <v>229</v>
      </c>
      <c r="F2327" s="7" t="n">
        <v>0</v>
      </c>
      <c r="G2327" s="7" t="n">
        <v>1</v>
      </c>
      <c r="H2327" s="7" t="n">
        <v>0</v>
      </c>
    </row>
    <row r="2328" spans="1:9">
      <c r="A2328" t="s">
        <v>4</v>
      </c>
      <c r="B2328" s="4" t="s">
        <v>5</v>
      </c>
      <c r="C2328" s="4" t="s">
        <v>10</v>
      </c>
      <c r="D2328" s="4" t="s">
        <v>13</v>
      </c>
      <c r="E2328" s="4" t="s">
        <v>6</v>
      </c>
      <c r="F2328" s="4" t="s">
        <v>29</v>
      </c>
      <c r="G2328" s="4" t="s">
        <v>29</v>
      </c>
      <c r="H2328" s="4" t="s">
        <v>29</v>
      </c>
    </row>
    <row r="2329" spans="1:9">
      <c r="A2329" t="n">
        <v>18532</v>
      </c>
      <c r="B2329" s="61" t="n">
        <v>48</v>
      </c>
      <c r="C2329" s="7" t="n">
        <v>16</v>
      </c>
      <c r="D2329" s="7" t="n">
        <v>0</v>
      </c>
      <c r="E2329" s="7" t="s">
        <v>184</v>
      </c>
      <c r="F2329" s="7" t="n">
        <v>0</v>
      </c>
      <c r="G2329" s="7" t="n">
        <v>1</v>
      </c>
      <c r="H2329" s="7" t="n">
        <v>0</v>
      </c>
    </row>
    <row r="2330" spans="1:9">
      <c r="A2330" t="s">
        <v>4</v>
      </c>
      <c r="B2330" s="4" t="s">
        <v>5</v>
      </c>
      <c r="C2330" s="4" t="s">
        <v>13</v>
      </c>
      <c r="D2330" s="4" t="s">
        <v>13</v>
      </c>
      <c r="E2330" s="4" t="s">
        <v>29</v>
      </c>
      <c r="F2330" s="4" t="s">
        <v>29</v>
      </c>
      <c r="G2330" s="4" t="s">
        <v>29</v>
      </c>
      <c r="H2330" s="4" t="s">
        <v>10</v>
      </c>
    </row>
    <row r="2331" spans="1:9">
      <c r="A2331" t="n">
        <v>18558</v>
      </c>
      <c r="B2331" s="53" t="n">
        <v>45</v>
      </c>
      <c r="C2331" s="7" t="n">
        <v>2</v>
      </c>
      <c r="D2331" s="7" t="n">
        <v>3</v>
      </c>
      <c r="E2331" s="7" t="n">
        <v>-3.3199999332428</v>
      </c>
      <c r="F2331" s="7" t="n">
        <v>3.73000001907349</v>
      </c>
      <c r="G2331" s="7" t="n">
        <v>-74.4800033569336</v>
      </c>
      <c r="H2331" s="7" t="n">
        <v>6000</v>
      </c>
    </row>
    <row r="2332" spans="1:9">
      <c r="A2332" t="s">
        <v>4</v>
      </c>
      <c r="B2332" s="4" t="s">
        <v>5</v>
      </c>
      <c r="C2332" s="4" t="s">
        <v>13</v>
      </c>
      <c r="D2332" s="4" t="s">
        <v>13</v>
      </c>
      <c r="E2332" s="4" t="s">
        <v>29</v>
      </c>
      <c r="F2332" s="4" t="s">
        <v>29</v>
      </c>
      <c r="G2332" s="4" t="s">
        <v>29</v>
      </c>
      <c r="H2332" s="4" t="s">
        <v>10</v>
      </c>
      <c r="I2332" s="4" t="s">
        <v>13</v>
      </c>
    </row>
    <row r="2333" spans="1:9">
      <c r="A2333" t="n">
        <v>18575</v>
      </c>
      <c r="B2333" s="53" t="n">
        <v>45</v>
      </c>
      <c r="C2333" s="7" t="n">
        <v>4</v>
      </c>
      <c r="D2333" s="7" t="n">
        <v>3</v>
      </c>
      <c r="E2333" s="7" t="n">
        <v>15.539999961853</v>
      </c>
      <c r="F2333" s="7" t="n">
        <v>66.4000015258789</v>
      </c>
      <c r="G2333" s="7" t="n">
        <v>0</v>
      </c>
      <c r="H2333" s="7" t="n">
        <v>6000</v>
      </c>
      <c r="I2333" s="7" t="n">
        <v>1</v>
      </c>
    </row>
    <row r="2334" spans="1:9">
      <c r="A2334" t="s">
        <v>4</v>
      </c>
      <c r="B2334" s="4" t="s">
        <v>5</v>
      </c>
      <c r="C2334" s="4" t="s">
        <v>13</v>
      </c>
      <c r="D2334" s="4" t="s">
        <v>13</v>
      </c>
      <c r="E2334" s="4" t="s">
        <v>29</v>
      </c>
      <c r="F2334" s="4" t="s">
        <v>10</v>
      </c>
    </row>
    <row r="2335" spans="1:9">
      <c r="A2335" t="n">
        <v>18593</v>
      </c>
      <c r="B2335" s="53" t="n">
        <v>45</v>
      </c>
      <c r="C2335" s="7" t="n">
        <v>5</v>
      </c>
      <c r="D2335" s="7" t="n">
        <v>3</v>
      </c>
      <c r="E2335" s="7" t="n">
        <v>2.70000004768372</v>
      </c>
      <c r="F2335" s="7" t="n">
        <v>6000</v>
      </c>
    </row>
    <row r="2336" spans="1:9">
      <c r="A2336" t="s">
        <v>4</v>
      </c>
      <c r="B2336" s="4" t="s">
        <v>5</v>
      </c>
      <c r="C2336" s="4" t="s">
        <v>13</v>
      </c>
      <c r="D2336" s="4" t="s">
        <v>10</v>
      </c>
    </row>
    <row r="2337" spans="1:9">
      <c r="A2337" t="n">
        <v>18602</v>
      </c>
      <c r="B2337" s="34" t="n">
        <v>58</v>
      </c>
      <c r="C2337" s="7" t="n">
        <v>255</v>
      </c>
      <c r="D2337" s="7" t="n">
        <v>0</v>
      </c>
    </row>
    <row r="2338" spans="1:9">
      <c r="A2338" t="s">
        <v>4</v>
      </c>
      <c r="B2338" s="4" t="s">
        <v>5</v>
      </c>
      <c r="C2338" s="4" t="s">
        <v>13</v>
      </c>
      <c r="D2338" s="4" t="s">
        <v>10</v>
      </c>
    </row>
    <row r="2339" spans="1:9">
      <c r="A2339" t="n">
        <v>18606</v>
      </c>
      <c r="B2339" s="53" t="n">
        <v>45</v>
      </c>
      <c r="C2339" s="7" t="n">
        <v>7</v>
      </c>
      <c r="D2339" s="7" t="n">
        <v>255</v>
      </c>
    </row>
    <row r="2340" spans="1:9">
      <c r="A2340" t="s">
        <v>4</v>
      </c>
      <c r="B2340" s="4" t="s">
        <v>5</v>
      </c>
      <c r="C2340" s="4" t="s">
        <v>13</v>
      </c>
      <c r="D2340" s="4" t="s">
        <v>10</v>
      </c>
      <c r="E2340" s="4" t="s">
        <v>29</v>
      </c>
    </row>
    <row r="2341" spans="1:9">
      <c r="A2341" t="n">
        <v>18610</v>
      </c>
      <c r="B2341" s="34" t="n">
        <v>58</v>
      </c>
      <c r="C2341" s="7" t="n">
        <v>101</v>
      </c>
      <c r="D2341" s="7" t="n">
        <v>500</v>
      </c>
      <c r="E2341" s="7" t="n">
        <v>1</v>
      </c>
    </row>
    <row r="2342" spans="1:9">
      <c r="A2342" t="s">
        <v>4</v>
      </c>
      <c r="B2342" s="4" t="s">
        <v>5</v>
      </c>
      <c r="C2342" s="4" t="s">
        <v>13</v>
      </c>
      <c r="D2342" s="4" t="s">
        <v>10</v>
      </c>
    </row>
    <row r="2343" spans="1:9">
      <c r="A2343" t="n">
        <v>18618</v>
      </c>
      <c r="B2343" s="34" t="n">
        <v>58</v>
      </c>
      <c r="C2343" s="7" t="n">
        <v>254</v>
      </c>
      <c r="D2343" s="7" t="n">
        <v>0</v>
      </c>
    </row>
    <row r="2344" spans="1:9">
      <c r="A2344" t="s">
        <v>4</v>
      </c>
      <c r="B2344" s="4" t="s">
        <v>5</v>
      </c>
      <c r="C2344" s="4" t="s">
        <v>13</v>
      </c>
      <c r="D2344" s="4" t="s">
        <v>13</v>
      </c>
      <c r="E2344" s="4" t="s">
        <v>29</v>
      </c>
      <c r="F2344" s="4" t="s">
        <v>29</v>
      </c>
      <c r="G2344" s="4" t="s">
        <v>29</v>
      </c>
      <c r="H2344" s="4" t="s">
        <v>10</v>
      </c>
    </row>
    <row r="2345" spans="1:9">
      <c r="A2345" t="n">
        <v>18622</v>
      </c>
      <c r="B2345" s="53" t="n">
        <v>45</v>
      </c>
      <c r="C2345" s="7" t="n">
        <v>2</v>
      </c>
      <c r="D2345" s="7" t="n">
        <v>3</v>
      </c>
      <c r="E2345" s="7" t="n">
        <v>-7.42999982833862</v>
      </c>
      <c r="F2345" s="7" t="n">
        <v>2.9300000667572</v>
      </c>
      <c r="G2345" s="7" t="n">
        <v>-76.3099975585938</v>
      </c>
      <c r="H2345" s="7" t="n">
        <v>0</v>
      </c>
    </row>
    <row r="2346" spans="1:9">
      <c r="A2346" t="s">
        <v>4</v>
      </c>
      <c r="B2346" s="4" t="s">
        <v>5</v>
      </c>
      <c r="C2346" s="4" t="s">
        <v>13</v>
      </c>
      <c r="D2346" s="4" t="s">
        <v>13</v>
      </c>
      <c r="E2346" s="4" t="s">
        <v>29</v>
      </c>
      <c r="F2346" s="4" t="s">
        <v>29</v>
      </c>
      <c r="G2346" s="4" t="s">
        <v>29</v>
      </c>
      <c r="H2346" s="4" t="s">
        <v>10</v>
      </c>
      <c r="I2346" s="4" t="s">
        <v>13</v>
      </c>
    </row>
    <row r="2347" spans="1:9">
      <c r="A2347" t="n">
        <v>18639</v>
      </c>
      <c r="B2347" s="53" t="n">
        <v>45</v>
      </c>
      <c r="C2347" s="7" t="n">
        <v>4</v>
      </c>
      <c r="D2347" s="7" t="n">
        <v>3</v>
      </c>
      <c r="E2347" s="7" t="n">
        <v>358.209991455078</v>
      </c>
      <c r="F2347" s="7" t="n">
        <v>74.379997253418</v>
      </c>
      <c r="G2347" s="7" t="n">
        <v>0</v>
      </c>
      <c r="H2347" s="7" t="n">
        <v>0</v>
      </c>
      <c r="I2347" s="7" t="n">
        <v>0</v>
      </c>
    </row>
    <row r="2348" spans="1:9">
      <c r="A2348" t="s">
        <v>4</v>
      </c>
      <c r="B2348" s="4" t="s">
        <v>5</v>
      </c>
      <c r="C2348" s="4" t="s">
        <v>13</v>
      </c>
      <c r="D2348" s="4" t="s">
        <v>13</v>
      </c>
      <c r="E2348" s="4" t="s">
        <v>29</v>
      </c>
      <c r="F2348" s="4" t="s">
        <v>10</v>
      </c>
    </row>
    <row r="2349" spans="1:9">
      <c r="A2349" t="n">
        <v>18657</v>
      </c>
      <c r="B2349" s="53" t="n">
        <v>45</v>
      </c>
      <c r="C2349" s="7" t="n">
        <v>5</v>
      </c>
      <c r="D2349" s="7" t="n">
        <v>3</v>
      </c>
      <c r="E2349" s="7" t="n">
        <v>1.29999995231628</v>
      </c>
      <c r="F2349" s="7" t="n">
        <v>0</v>
      </c>
    </row>
    <row r="2350" spans="1:9">
      <c r="A2350" t="s">
        <v>4</v>
      </c>
      <c r="B2350" s="4" t="s">
        <v>5</v>
      </c>
      <c r="C2350" s="4" t="s">
        <v>13</v>
      </c>
      <c r="D2350" s="4" t="s">
        <v>13</v>
      </c>
      <c r="E2350" s="4" t="s">
        <v>29</v>
      </c>
      <c r="F2350" s="4" t="s">
        <v>10</v>
      </c>
    </row>
    <row r="2351" spans="1:9">
      <c r="A2351" t="n">
        <v>18666</v>
      </c>
      <c r="B2351" s="53" t="n">
        <v>45</v>
      </c>
      <c r="C2351" s="7" t="n">
        <v>11</v>
      </c>
      <c r="D2351" s="7" t="n">
        <v>3</v>
      </c>
      <c r="E2351" s="7" t="n">
        <v>48.0999984741211</v>
      </c>
      <c r="F2351" s="7" t="n">
        <v>0</v>
      </c>
    </row>
    <row r="2352" spans="1:9">
      <c r="A2352" t="s">
        <v>4</v>
      </c>
      <c r="B2352" s="4" t="s">
        <v>5</v>
      </c>
      <c r="C2352" s="4" t="s">
        <v>13</v>
      </c>
      <c r="D2352" s="4" t="s">
        <v>13</v>
      </c>
      <c r="E2352" s="4" t="s">
        <v>29</v>
      </c>
      <c r="F2352" s="4" t="s">
        <v>29</v>
      </c>
      <c r="G2352" s="4" t="s">
        <v>29</v>
      </c>
      <c r="H2352" s="4" t="s">
        <v>10</v>
      </c>
    </row>
    <row r="2353" spans="1:9">
      <c r="A2353" t="n">
        <v>18675</v>
      </c>
      <c r="B2353" s="53" t="n">
        <v>45</v>
      </c>
      <c r="C2353" s="7" t="n">
        <v>2</v>
      </c>
      <c r="D2353" s="7" t="n">
        <v>3</v>
      </c>
      <c r="E2353" s="7" t="n">
        <v>-6.78999996185303</v>
      </c>
      <c r="F2353" s="7" t="n">
        <v>3.01999998092651</v>
      </c>
      <c r="G2353" s="7" t="n">
        <v>-75.9800033569336</v>
      </c>
      <c r="H2353" s="7" t="n">
        <v>0</v>
      </c>
    </row>
    <row r="2354" spans="1:9">
      <c r="A2354" t="s">
        <v>4</v>
      </c>
      <c r="B2354" s="4" t="s">
        <v>5</v>
      </c>
      <c r="C2354" s="4" t="s">
        <v>13</v>
      </c>
      <c r="D2354" s="4" t="s">
        <v>13</v>
      </c>
      <c r="E2354" s="4" t="s">
        <v>29</v>
      </c>
      <c r="F2354" s="4" t="s">
        <v>29</v>
      </c>
      <c r="G2354" s="4" t="s">
        <v>29</v>
      </c>
      <c r="H2354" s="4" t="s">
        <v>10</v>
      </c>
      <c r="I2354" s="4" t="s">
        <v>13</v>
      </c>
    </row>
    <row r="2355" spans="1:9">
      <c r="A2355" t="n">
        <v>18692</v>
      </c>
      <c r="B2355" s="53" t="n">
        <v>45</v>
      </c>
      <c r="C2355" s="7" t="n">
        <v>4</v>
      </c>
      <c r="D2355" s="7" t="n">
        <v>3</v>
      </c>
      <c r="E2355" s="7" t="n">
        <v>1.9099999666214</v>
      </c>
      <c r="F2355" s="7" t="n">
        <v>65.8399963378906</v>
      </c>
      <c r="G2355" s="7" t="n">
        <v>4</v>
      </c>
      <c r="H2355" s="7" t="n">
        <v>0</v>
      </c>
      <c r="I2355" s="7" t="n">
        <v>0</v>
      </c>
    </row>
    <row r="2356" spans="1:9">
      <c r="A2356" t="s">
        <v>4</v>
      </c>
      <c r="B2356" s="4" t="s">
        <v>5</v>
      </c>
      <c r="C2356" s="4" t="s">
        <v>13</v>
      </c>
      <c r="D2356" s="4" t="s">
        <v>13</v>
      </c>
      <c r="E2356" s="4" t="s">
        <v>29</v>
      </c>
      <c r="F2356" s="4" t="s">
        <v>10</v>
      </c>
    </row>
    <row r="2357" spans="1:9">
      <c r="A2357" t="n">
        <v>18710</v>
      </c>
      <c r="B2357" s="53" t="n">
        <v>45</v>
      </c>
      <c r="C2357" s="7" t="n">
        <v>5</v>
      </c>
      <c r="D2357" s="7" t="n">
        <v>3</v>
      </c>
      <c r="E2357" s="7" t="n">
        <v>0.800000011920929</v>
      </c>
      <c r="F2357" s="7" t="n">
        <v>0</v>
      </c>
    </row>
    <row r="2358" spans="1:9">
      <c r="A2358" t="s">
        <v>4</v>
      </c>
      <c r="B2358" s="4" t="s">
        <v>5</v>
      </c>
      <c r="C2358" s="4" t="s">
        <v>13</v>
      </c>
      <c r="D2358" s="4" t="s">
        <v>13</v>
      </c>
      <c r="E2358" s="4" t="s">
        <v>29</v>
      </c>
      <c r="F2358" s="4" t="s">
        <v>10</v>
      </c>
    </row>
    <row r="2359" spans="1:9">
      <c r="A2359" t="n">
        <v>18719</v>
      </c>
      <c r="B2359" s="53" t="n">
        <v>45</v>
      </c>
      <c r="C2359" s="7" t="n">
        <v>11</v>
      </c>
      <c r="D2359" s="7" t="n">
        <v>3</v>
      </c>
      <c r="E2359" s="7" t="n">
        <v>48.0999984741211</v>
      </c>
      <c r="F2359" s="7" t="n">
        <v>0</v>
      </c>
    </row>
    <row r="2360" spans="1:9">
      <c r="A2360" t="s">
        <v>4</v>
      </c>
      <c r="B2360" s="4" t="s">
        <v>5</v>
      </c>
      <c r="C2360" s="4" t="s">
        <v>13</v>
      </c>
      <c r="D2360" s="4" t="s">
        <v>13</v>
      </c>
      <c r="E2360" s="4" t="s">
        <v>29</v>
      </c>
      <c r="F2360" s="4" t="s">
        <v>29</v>
      </c>
      <c r="G2360" s="4" t="s">
        <v>29</v>
      </c>
      <c r="H2360" s="4" t="s">
        <v>10</v>
      </c>
    </row>
    <row r="2361" spans="1:9">
      <c r="A2361" t="n">
        <v>18728</v>
      </c>
      <c r="B2361" s="53" t="n">
        <v>45</v>
      </c>
      <c r="C2361" s="7" t="n">
        <v>2</v>
      </c>
      <c r="D2361" s="7" t="n">
        <v>3</v>
      </c>
      <c r="E2361" s="7" t="n">
        <v>-7.48999977111816</v>
      </c>
      <c r="F2361" s="7" t="n">
        <v>2.67000007629395</v>
      </c>
      <c r="G2361" s="7" t="n">
        <v>-75.6100006103516</v>
      </c>
      <c r="H2361" s="7" t="n">
        <v>5000</v>
      </c>
    </row>
    <row r="2362" spans="1:9">
      <c r="A2362" t="s">
        <v>4</v>
      </c>
      <c r="B2362" s="4" t="s">
        <v>5</v>
      </c>
      <c r="C2362" s="4" t="s">
        <v>13</v>
      </c>
      <c r="D2362" s="4" t="s">
        <v>13</v>
      </c>
      <c r="E2362" s="4" t="s">
        <v>29</v>
      </c>
      <c r="F2362" s="4" t="s">
        <v>29</v>
      </c>
      <c r="G2362" s="4" t="s">
        <v>29</v>
      </c>
      <c r="H2362" s="4" t="s">
        <v>10</v>
      </c>
      <c r="I2362" s="4" t="s">
        <v>13</v>
      </c>
    </row>
    <row r="2363" spans="1:9">
      <c r="A2363" t="n">
        <v>18745</v>
      </c>
      <c r="B2363" s="53" t="n">
        <v>45</v>
      </c>
      <c r="C2363" s="7" t="n">
        <v>4</v>
      </c>
      <c r="D2363" s="7" t="n">
        <v>3</v>
      </c>
      <c r="E2363" s="7" t="n">
        <v>-7.23000001907349</v>
      </c>
      <c r="F2363" s="7" t="n">
        <v>38.689998626709</v>
      </c>
      <c r="G2363" s="7" t="n">
        <v>4</v>
      </c>
      <c r="H2363" s="7" t="n">
        <v>5000</v>
      </c>
      <c r="I2363" s="7" t="n">
        <v>1</v>
      </c>
    </row>
    <row r="2364" spans="1:9">
      <c r="A2364" t="s">
        <v>4</v>
      </c>
      <c r="B2364" s="4" t="s">
        <v>5</v>
      </c>
      <c r="C2364" s="4" t="s">
        <v>13</v>
      </c>
      <c r="D2364" s="4" t="s">
        <v>13</v>
      </c>
      <c r="E2364" s="4" t="s">
        <v>29</v>
      </c>
      <c r="F2364" s="4" t="s">
        <v>10</v>
      </c>
    </row>
    <row r="2365" spans="1:9">
      <c r="A2365" t="n">
        <v>18763</v>
      </c>
      <c r="B2365" s="53" t="n">
        <v>45</v>
      </c>
      <c r="C2365" s="7" t="n">
        <v>5</v>
      </c>
      <c r="D2365" s="7" t="n">
        <v>3</v>
      </c>
      <c r="E2365" s="7" t="n">
        <v>0.800000011920929</v>
      </c>
      <c r="F2365" s="7" t="n">
        <v>5000</v>
      </c>
    </row>
    <row r="2366" spans="1:9">
      <c r="A2366" t="s">
        <v>4</v>
      </c>
      <c r="B2366" s="4" t="s">
        <v>5</v>
      </c>
      <c r="C2366" s="4" t="s">
        <v>13</v>
      </c>
      <c r="D2366" s="4" t="s">
        <v>10</v>
      </c>
    </row>
    <row r="2367" spans="1:9">
      <c r="A2367" t="n">
        <v>18772</v>
      </c>
      <c r="B2367" s="34" t="n">
        <v>58</v>
      </c>
      <c r="C2367" s="7" t="n">
        <v>255</v>
      </c>
      <c r="D2367" s="7" t="n">
        <v>0</v>
      </c>
    </row>
    <row r="2368" spans="1:9">
      <c r="A2368" t="s">
        <v>4</v>
      </c>
      <c r="B2368" s="4" t="s">
        <v>5</v>
      </c>
      <c r="C2368" s="4" t="s">
        <v>13</v>
      </c>
      <c r="D2368" s="4" t="s">
        <v>10</v>
      </c>
    </row>
    <row r="2369" spans="1:9">
      <c r="A2369" t="n">
        <v>18776</v>
      </c>
      <c r="B2369" s="53" t="n">
        <v>45</v>
      </c>
      <c r="C2369" s="7" t="n">
        <v>7</v>
      </c>
      <c r="D2369" s="7" t="n">
        <v>255</v>
      </c>
    </row>
    <row r="2370" spans="1:9">
      <c r="A2370" t="s">
        <v>4</v>
      </c>
      <c r="B2370" s="4" t="s">
        <v>5</v>
      </c>
      <c r="C2370" s="4" t="s">
        <v>13</v>
      </c>
      <c r="D2370" s="4" t="s">
        <v>29</v>
      </c>
      <c r="E2370" s="4" t="s">
        <v>10</v>
      </c>
      <c r="F2370" s="4" t="s">
        <v>13</v>
      </c>
    </row>
    <row r="2371" spans="1:9">
      <c r="A2371" t="n">
        <v>18780</v>
      </c>
      <c r="B2371" s="13" t="n">
        <v>49</v>
      </c>
      <c r="C2371" s="7" t="n">
        <v>3</v>
      </c>
      <c r="D2371" s="7" t="n">
        <v>0.699999988079071</v>
      </c>
      <c r="E2371" s="7" t="n">
        <v>500</v>
      </c>
      <c r="F2371" s="7" t="n">
        <v>0</v>
      </c>
    </row>
    <row r="2372" spans="1:9">
      <c r="A2372" t="s">
        <v>4</v>
      </c>
      <c r="B2372" s="4" t="s">
        <v>5</v>
      </c>
      <c r="C2372" s="4" t="s">
        <v>13</v>
      </c>
      <c r="D2372" s="4" t="s">
        <v>10</v>
      </c>
      <c r="E2372" s="4" t="s">
        <v>6</v>
      </c>
    </row>
    <row r="2373" spans="1:9">
      <c r="A2373" t="n">
        <v>18789</v>
      </c>
      <c r="B2373" s="56" t="n">
        <v>51</v>
      </c>
      <c r="C2373" s="7" t="n">
        <v>4</v>
      </c>
      <c r="D2373" s="7" t="n">
        <v>16</v>
      </c>
      <c r="E2373" s="7" t="s">
        <v>132</v>
      </c>
    </row>
    <row r="2374" spans="1:9">
      <c r="A2374" t="s">
        <v>4</v>
      </c>
      <c r="B2374" s="4" t="s">
        <v>5</v>
      </c>
      <c r="C2374" s="4" t="s">
        <v>10</v>
      </c>
    </row>
    <row r="2375" spans="1:9">
      <c r="A2375" t="n">
        <v>18803</v>
      </c>
      <c r="B2375" s="38" t="n">
        <v>16</v>
      </c>
      <c r="C2375" s="7" t="n">
        <v>0</v>
      </c>
    </row>
    <row r="2376" spans="1:9">
      <c r="A2376" t="s">
        <v>4</v>
      </c>
      <c r="B2376" s="4" t="s">
        <v>5</v>
      </c>
      <c r="C2376" s="4" t="s">
        <v>10</v>
      </c>
      <c r="D2376" s="4" t="s">
        <v>13</v>
      </c>
      <c r="E2376" s="4" t="s">
        <v>9</v>
      </c>
      <c r="F2376" s="4" t="s">
        <v>52</v>
      </c>
      <c r="G2376" s="4" t="s">
        <v>13</v>
      </c>
      <c r="H2376" s="4" t="s">
        <v>13</v>
      </c>
      <c r="I2376" s="4" t="s">
        <v>13</v>
      </c>
      <c r="J2376" s="4" t="s">
        <v>9</v>
      </c>
      <c r="K2376" s="4" t="s">
        <v>52</v>
      </c>
      <c r="L2376" s="4" t="s">
        <v>13</v>
      </c>
      <c r="M2376" s="4" t="s">
        <v>13</v>
      </c>
    </row>
    <row r="2377" spans="1:9">
      <c r="A2377" t="n">
        <v>18806</v>
      </c>
      <c r="B2377" s="57" t="n">
        <v>26</v>
      </c>
      <c r="C2377" s="7" t="n">
        <v>16</v>
      </c>
      <c r="D2377" s="7" t="n">
        <v>17</v>
      </c>
      <c r="E2377" s="7" t="n">
        <v>14302</v>
      </c>
      <c r="F2377" s="7" t="s">
        <v>230</v>
      </c>
      <c r="G2377" s="7" t="n">
        <v>2</v>
      </c>
      <c r="H2377" s="7" t="n">
        <v>3</v>
      </c>
      <c r="I2377" s="7" t="n">
        <v>17</v>
      </c>
      <c r="J2377" s="7" t="n">
        <v>14303</v>
      </c>
      <c r="K2377" s="7" t="s">
        <v>231</v>
      </c>
      <c r="L2377" s="7" t="n">
        <v>2</v>
      </c>
      <c r="M2377" s="7" t="n">
        <v>0</v>
      </c>
    </row>
    <row r="2378" spans="1:9">
      <c r="A2378" t="s">
        <v>4</v>
      </c>
      <c r="B2378" s="4" t="s">
        <v>5</v>
      </c>
    </row>
    <row r="2379" spans="1:9">
      <c r="A2379" t="n">
        <v>18914</v>
      </c>
      <c r="B2379" s="30" t="n">
        <v>28</v>
      </c>
    </row>
    <row r="2380" spans="1:9">
      <c r="A2380" t="s">
        <v>4</v>
      </c>
      <c r="B2380" s="4" t="s">
        <v>5</v>
      </c>
      <c r="C2380" s="4" t="s">
        <v>13</v>
      </c>
      <c r="D2380" s="4" t="s">
        <v>10</v>
      </c>
      <c r="E2380" s="4" t="s">
        <v>6</v>
      </c>
    </row>
    <row r="2381" spans="1:9">
      <c r="A2381" t="n">
        <v>18915</v>
      </c>
      <c r="B2381" s="56" t="n">
        <v>51</v>
      </c>
      <c r="C2381" s="7" t="n">
        <v>4</v>
      </c>
      <c r="D2381" s="7" t="n">
        <v>18</v>
      </c>
      <c r="E2381" s="7" t="s">
        <v>232</v>
      </c>
    </row>
    <row r="2382" spans="1:9">
      <c r="A2382" t="s">
        <v>4</v>
      </c>
      <c r="B2382" s="4" t="s">
        <v>5</v>
      </c>
      <c r="C2382" s="4" t="s">
        <v>10</v>
      </c>
    </row>
    <row r="2383" spans="1:9">
      <c r="A2383" t="n">
        <v>18929</v>
      </c>
      <c r="B2383" s="38" t="n">
        <v>16</v>
      </c>
      <c r="C2383" s="7" t="n">
        <v>0</v>
      </c>
    </row>
    <row r="2384" spans="1:9">
      <c r="A2384" t="s">
        <v>4</v>
      </c>
      <c r="B2384" s="4" t="s">
        <v>5</v>
      </c>
      <c r="C2384" s="4" t="s">
        <v>10</v>
      </c>
      <c r="D2384" s="4" t="s">
        <v>13</v>
      </c>
      <c r="E2384" s="4" t="s">
        <v>9</v>
      </c>
      <c r="F2384" s="4" t="s">
        <v>52</v>
      </c>
      <c r="G2384" s="4" t="s">
        <v>13</v>
      </c>
      <c r="H2384" s="4" t="s">
        <v>13</v>
      </c>
      <c r="I2384" s="4" t="s">
        <v>13</v>
      </c>
      <c r="J2384" s="4" t="s">
        <v>9</v>
      </c>
      <c r="K2384" s="4" t="s">
        <v>52</v>
      </c>
      <c r="L2384" s="4" t="s">
        <v>13</v>
      </c>
      <c r="M2384" s="4" t="s">
        <v>13</v>
      </c>
    </row>
    <row r="2385" spans="1:13">
      <c r="A2385" t="n">
        <v>18932</v>
      </c>
      <c r="B2385" s="57" t="n">
        <v>26</v>
      </c>
      <c r="C2385" s="7" t="n">
        <v>18</v>
      </c>
      <c r="D2385" s="7" t="n">
        <v>17</v>
      </c>
      <c r="E2385" s="7" t="n">
        <v>17301</v>
      </c>
      <c r="F2385" s="7" t="s">
        <v>233</v>
      </c>
      <c r="G2385" s="7" t="n">
        <v>2</v>
      </c>
      <c r="H2385" s="7" t="n">
        <v>3</v>
      </c>
      <c r="I2385" s="7" t="n">
        <v>17</v>
      </c>
      <c r="J2385" s="7" t="n">
        <v>17302</v>
      </c>
      <c r="K2385" s="7" t="s">
        <v>234</v>
      </c>
      <c r="L2385" s="7" t="n">
        <v>2</v>
      </c>
      <c r="M2385" s="7" t="n">
        <v>0</v>
      </c>
    </row>
    <row r="2386" spans="1:13">
      <c r="A2386" t="s">
        <v>4</v>
      </c>
      <c r="B2386" s="4" t="s">
        <v>5</v>
      </c>
    </row>
    <row r="2387" spans="1:13">
      <c r="A2387" t="n">
        <v>19084</v>
      </c>
      <c r="B2387" s="30" t="n">
        <v>28</v>
      </c>
    </row>
    <row r="2388" spans="1:13">
      <c r="A2388" t="s">
        <v>4</v>
      </c>
      <c r="B2388" s="4" t="s">
        <v>5</v>
      </c>
      <c r="C2388" s="4" t="s">
        <v>10</v>
      </c>
      <c r="D2388" s="4" t="s">
        <v>13</v>
      </c>
    </row>
    <row r="2389" spans="1:13">
      <c r="A2389" t="n">
        <v>19085</v>
      </c>
      <c r="B2389" s="58" t="n">
        <v>89</v>
      </c>
      <c r="C2389" s="7" t="n">
        <v>65533</v>
      </c>
      <c r="D2389" s="7" t="n">
        <v>1</v>
      </c>
    </row>
    <row r="2390" spans="1:13">
      <c r="A2390" t="s">
        <v>4</v>
      </c>
      <c r="B2390" s="4" t="s">
        <v>5</v>
      </c>
      <c r="C2390" s="4" t="s">
        <v>13</v>
      </c>
      <c r="D2390" s="4" t="s">
        <v>10</v>
      </c>
      <c r="E2390" s="4" t="s">
        <v>10</v>
      </c>
      <c r="F2390" s="4" t="s">
        <v>13</v>
      </c>
    </row>
    <row r="2391" spans="1:13">
      <c r="A2391" t="n">
        <v>19089</v>
      </c>
      <c r="B2391" s="28" t="n">
        <v>25</v>
      </c>
      <c r="C2391" s="7" t="n">
        <v>1</v>
      </c>
      <c r="D2391" s="7" t="n">
        <v>700</v>
      </c>
      <c r="E2391" s="7" t="n">
        <v>520</v>
      </c>
      <c r="F2391" s="7" t="n">
        <v>0</v>
      </c>
    </row>
    <row r="2392" spans="1:13">
      <c r="A2392" t="s">
        <v>4</v>
      </c>
      <c r="B2392" s="4" t="s">
        <v>5</v>
      </c>
      <c r="C2392" s="4" t="s">
        <v>13</v>
      </c>
      <c r="D2392" s="4" t="s">
        <v>10</v>
      </c>
      <c r="E2392" s="4" t="s">
        <v>6</v>
      </c>
    </row>
    <row r="2393" spans="1:13">
      <c r="A2393" t="n">
        <v>19096</v>
      </c>
      <c r="B2393" s="56" t="n">
        <v>51</v>
      </c>
      <c r="C2393" s="7" t="n">
        <v>4</v>
      </c>
      <c r="D2393" s="7" t="n">
        <v>0</v>
      </c>
      <c r="E2393" s="7" t="s">
        <v>188</v>
      </c>
    </row>
    <row r="2394" spans="1:13">
      <c r="A2394" t="s">
        <v>4</v>
      </c>
      <c r="B2394" s="4" t="s">
        <v>5</v>
      </c>
      <c r="C2394" s="4" t="s">
        <v>10</v>
      </c>
    </row>
    <row r="2395" spans="1:13">
      <c r="A2395" t="n">
        <v>19109</v>
      </c>
      <c r="B2395" s="38" t="n">
        <v>16</v>
      </c>
      <c r="C2395" s="7" t="n">
        <v>0</v>
      </c>
    </row>
    <row r="2396" spans="1:13">
      <c r="A2396" t="s">
        <v>4</v>
      </c>
      <c r="B2396" s="4" t="s">
        <v>5</v>
      </c>
      <c r="C2396" s="4" t="s">
        <v>10</v>
      </c>
      <c r="D2396" s="4" t="s">
        <v>13</v>
      </c>
      <c r="E2396" s="4" t="s">
        <v>9</v>
      </c>
      <c r="F2396" s="4" t="s">
        <v>52</v>
      </c>
      <c r="G2396" s="4" t="s">
        <v>13</v>
      </c>
      <c r="H2396" s="4" t="s">
        <v>13</v>
      </c>
      <c r="I2396" s="4" t="s">
        <v>13</v>
      </c>
      <c r="J2396" s="4" t="s">
        <v>9</v>
      </c>
      <c r="K2396" s="4" t="s">
        <v>52</v>
      </c>
      <c r="L2396" s="4" t="s">
        <v>13</v>
      </c>
      <c r="M2396" s="4" t="s">
        <v>13</v>
      </c>
    </row>
    <row r="2397" spans="1:13">
      <c r="A2397" t="n">
        <v>19112</v>
      </c>
      <c r="B2397" s="57" t="n">
        <v>26</v>
      </c>
      <c r="C2397" s="7" t="n">
        <v>0</v>
      </c>
      <c r="D2397" s="7" t="n">
        <v>17</v>
      </c>
      <c r="E2397" s="7" t="n">
        <v>52391</v>
      </c>
      <c r="F2397" s="7" t="s">
        <v>235</v>
      </c>
      <c r="G2397" s="7" t="n">
        <v>2</v>
      </c>
      <c r="H2397" s="7" t="n">
        <v>3</v>
      </c>
      <c r="I2397" s="7" t="n">
        <v>17</v>
      </c>
      <c r="J2397" s="7" t="n">
        <v>52392</v>
      </c>
      <c r="K2397" s="7" t="s">
        <v>236</v>
      </c>
      <c r="L2397" s="7" t="n">
        <v>2</v>
      </c>
      <c r="M2397" s="7" t="n">
        <v>0</v>
      </c>
    </row>
    <row r="2398" spans="1:13">
      <c r="A2398" t="s">
        <v>4</v>
      </c>
      <c r="B2398" s="4" t="s">
        <v>5</v>
      </c>
    </row>
    <row r="2399" spans="1:13">
      <c r="A2399" t="n">
        <v>19191</v>
      </c>
      <c r="B2399" s="30" t="n">
        <v>28</v>
      </c>
    </row>
    <row r="2400" spans="1:13">
      <c r="A2400" t="s">
        <v>4</v>
      </c>
      <c r="B2400" s="4" t="s">
        <v>5</v>
      </c>
      <c r="C2400" s="4" t="s">
        <v>10</v>
      </c>
      <c r="D2400" s="4" t="s">
        <v>13</v>
      </c>
    </row>
    <row r="2401" spans="1:13">
      <c r="A2401" t="n">
        <v>19192</v>
      </c>
      <c r="B2401" s="58" t="n">
        <v>89</v>
      </c>
      <c r="C2401" s="7" t="n">
        <v>65533</v>
      </c>
      <c r="D2401" s="7" t="n">
        <v>1</v>
      </c>
    </row>
    <row r="2402" spans="1:13">
      <c r="A2402" t="s">
        <v>4</v>
      </c>
      <c r="B2402" s="4" t="s">
        <v>5</v>
      </c>
      <c r="C2402" s="4" t="s">
        <v>13</v>
      </c>
      <c r="D2402" s="4" t="s">
        <v>10</v>
      </c>
      <c r="E2402" s="4" t="s">
        <v>10</v>
      </c>
      <c r="F2402" s="4" t="s">
        <v>13</v>
      </c>
    </row>
    <row r="2403" spans="1:13">
      <c r="A2403" t="n">
        <v>19196</v>
      </c>
      <c r="B2403" s="28" t="n">
        <v>25</v>
      </c>
      <c r="C2403" s="7" t="n">
        <v>1</v>
      </c>
      <c r="D2403" s="7" t="n">
        <v>65535</v>
      </c>
      <c r="E2403" s="7" t="n">
        <v>65535</v>
      </c>
      <c r="F2403" s="7" t="n">
        <v>0</v>
      </c>
    </row>
    <row r="2404" spans="1:13">
      <c r="A2404" t="s">
        <v>4</v>
      </c>
      <c r="B2404" s="4" t="s">
        <v>5</v>
      </c>
      <c r="C2404" s="4" t="s">
        <v>10</v>
      </c>
    </row>
    <row r="2405" spans="1:13">
      <c r="A2405" t="n">
        <v>19203</v>
      </c>
      <c r="B2405" s="38" t="n">
        <v>16</v>
      </c>
      <c r="C2405" s="7" t="n">
        <v>150</v>
      </c>
    </row>
    <row r="2406" spans="1:13">
      <c r="A2406" t="s">
        <v>4</v>
      </c>
      <c r="B2406" s="4" t="s">
        <v>5</v>
      </c>
      <c r="C2406" s="4" t="s">
        <v>13</v>
      </c>
      <c r="D2406" s="4" t="s">
        <v>29</v>
      </c>
      <c r="E2406" s="4" t="s">
        <v>29</v>
      </c>
      <c r="F2406" s="4" t="s">
        <v>29</v>
      </c>
    </row>
    <row r="2407" spans="1:13">
      <c r="A2407" t="n">
        <v>19206</v>
      </c>
      <c r="B2407" s="53" t="n">
        <v>45</v>
      </c>
      <c r="C2407" s="7" t="n">
        <v>9</v>
      </c>
      <c r="D2407" s="7" t="n">
        <v>0.0500000007450581</v>
      </c>
      <c r="E2407" s="7" t="n">
        <v>0.0500000007450581</v>
      </c>
      <c r="F2407" s="7" t="n">
        <v>0.200000002980232</v>
      </c>
    </row>
    <row r="2408" spans="1:13">
      <c r="A2408" t="s">
        <v>4</v>
      </c>
      <c r="B2408" s="4" t="s">
        <v>5</v>
      </c>
      <c r="C2408" s="4" t="s">
        <v>13</v>
      </c>
      <c r="D2408" s="4" t="s">
        <v>10</v>
      </c>
      <c r="E2408" s="4" t="s">
        <v>6</v>
      </c>
    </row>
    <row r="2409" spans="1:13">
      <c r="A2409" t="n">
        <v>19220</v>
      </c>
      <c r="B2409" s="56" t="n">
        <v>51</v>
      </c>
      <c r="C2409" s="7" t="n">
        <v>4</v>
      </c>
      <c r="D2409" s="7" t="n">
        <v>17</v>
      </c>
      <c r="E2409" s="7" t="s">
        <v>132</v>
      </c>
    </row>
    <row r="2410" spans="1:13">
      <c r="A2410" t="s">
        <v>4</v>
      </c>
      <c r="B2410" s="4" t="s">
        <v>5</v>
      </c>
      <c r="C2410" s="4" t="s">
        <v>10</v>
      </c>
    </row>
    <row r="2411" spans="1:13">
      <c r="A2411" t="n">
        <v>19234</v>
      </c>
      <c r="B2411" s="38" t="n">
        <v>16</v>
      </c>
      <c r="C2411" s="7" t="n">
        <v>0</v>
      </c>
    </row>
    <row r="2412" spans="1:13">
      <c r="A2412" t="s">
        <v>4</v>
      </c>
      <c r="B2412" s="4" t="s">
        <v>5</v>
      </c>
      <c r="C2412" s="4" t="s">
        <v>10</v>
      </c>
      <c r="D2412" s="4" t="s">
        <v>13</v>
      </c>
      <c r="E2412" s="4" t="s">
        <v>9</v>
      </c>
      <c r="F2412" s="4" t="s">
        <v>52</v>
      </c>
      <c r="G2412" s="4" t="s">
        <v>13</v>
      </c>
      <c r="H2412" s="4" t="s">
        <v>13</v>
      </c>
    </row>
    <row r="2413" spans="1:13">
      <c r="A2413" t="n">
        <v>19237</v>
      </c>
      <c r="B2413" s="57" t="n">
        <v>26</v>
      </c>
      <c r="C2413" s="7" t="n">
        <v>17</v>
      </c>
      <c r="D2413" s="7" t="n">
        <v>17</v>
      </c>
      <c r="E2413" s="7" t="n">
        <v>16301</v>
      </c>
      <c r="F2413" s="7" t="s">
        <v>237</v>
      </c>
      <c r="G2413" s="7" t="n">
        <v>2</v>
      </c>
      <c r="H2413" s="7" t="n">
        <v>0</v>
      </c>
    </row>
    <row r="2414" spans="1:13">
      <c r="A2414" t="s">
        <v>4</v>
      </c>
      <c r="B2414" s="4" t="s">
        <v>5</v>
      </c>
    </row>
    <row r="2415" spans="1:13">
      <c r="A2415" t="n">
        <v>19270</v>
      </c>
      <c r="B2415" s="30" t="n">
        <v>28</v>
      </c>
    </row>
    <row r="2416" spans="1:13">
      <c r="A2416" t="s">
        <v>4</v>
      </c>
      <c r="B2416" s="4" t="s">
        <v>5</v>
      </c>
      <c r="C2416" s="4" t="s">
        <v>10</v>
      </c>
      <c r="D2416" s="4" t="s">
        <v>13</v>
      </c>
    </row>
    <row r="2417" spans="1:8">
      <c r="A2417" t="n">
        <v>19271</v>
      </c>
      <c r="B2417" s="58" t="n">
        <v>89</v>
      </c>
      <c r="C2417" s="7" t="n">
        <v>65533</v>
      </c>
      <c r="D2417" s="7" t="n">
        <v>1</v>
      </c>
    </row>
    <row r="2418" spans="1:8">
      <c r="A2418" t="s">
        <v>4</v>
      </c>
      <c r="B2418" s="4" t="s">
        <v>5</v>
      </c>
      <c r="C2418" s="4" t="s">
        <v>10</v>
      </c>
      <c r="D2418" s="4" t="s">
        <v>10</v>
      </c>
      <c r="E2418" s="4" t="s">
        <v>29</v>
      </c>
      <c r="F2418" s="4" t="s">
        <v>29</v>
      </c>
      <c r="G2418" s="4" t="s">
        <v>29</v>
      </c>
      <c r="H2418" s="4" t="s">
        <v>29</v>
      </c>
      <c r="I2418" s="4" t="s">
        <v>13</v>
      </c>
      <c r="J2418" s="4" t="s">
        <v>10</v>
      </c>
    </row>
    <row r="2419" spans="1:8">
      <c r="A2419" t="n">
        <v>19275</v>
      </c>
      <c r="B2419" s="59" t="n">
        <v>55</v>
      </c>
      <c r="C2419" s="7" t="n">
        <v>17</v>
      </c>
      <c r="D2419" s="7" t="n">
        <v>65533</v>
      </c>
      <c r="E2419" s="7" t="n">
        <v>-8.48999977111816</v>
      </c>
      <c r="F2419" s="7" t="n">
        <v>1.33000004291534</v>
      </c>
      <c r="G2419" s="7" t="n">
        <v>-73.5599975585938</v>
      </c>
      <c r="H2419" s="7" t="n">
        <v>2.79999995231628</v>
      </c>
      <c r="I2419" s="7" t="n">
        <v>2</v>
      </c>
      <c r="J2419" s="7" t="n">
        <v>0</v>
      </c>
    </row>
    <row r="2420" spans="1:8">
      <c r="A2420" t="s">
        <v>4</v>
      </c>
      <c r="B2420" s="4" t="s">
        <v>5</v>
      </c>
      <c r="C2420" s="4" t="s">
        <v>10</v>
      </c>
    </row>
    <row r="2421" spans="1:8">
      <c r="A2421" t="n">
        <v>19299</v>
      </c>
      <c r="B2421" s="38" t="n">
        <v>16</v>
      </c>
      <c r="C2421" s="7" t="n">
        <v>800</v>
      </c>
    </row>
    <row r="2422" spans="1:8">
      <c r="A2422" t="s">
        <v>4</v>
      </c>
      <c r="B2422" s="4" t="s">
        <v>5</v>
      </c>
      <c r="C2422" s="4" t="s">
        <v>10</v>
      </c>
      <c r="D2422" s="4" t="s">
        <v>13</v>
      </c>
    </row>
    <row r="2423" spans="1:8">
      <c r="A2423" t="n">
        <v>19302</v>
      </c>
      <c r="B2423" s="60" t="n">
        <v>56</v>
      </c>
      <c r="C2423" s="7" t="n">
        <v>17</v>
      </c>
      <c r="D2423" s="7" t="n">
        <v>1</v>
      </c>
    </row>
    <row r="2424" spans="1:8">
      <c r="A2424" t="s">
        <v>4</v>
      </c>
      <c r="B2424" s="4" t="s">
        <v>5</v>
      </c>
      <c r="C2424" s="4" t="s">
        <v>13</v>
      </c>
      <c r="D2424" s="4" t="s">
        <v>10</v>
      </c>
      <c r="E2424" s="4" t="s">
        <v>29</v>
      </c>
    </row>
    <row r="2425" spans="1:8">
      <c r="A2425" t="n">
        <v>19306</v>
      </c>
      <c r="B2425" s="34" t="n">
        <v>58</v>
      </c>
      <c r="C2425" s="7" t="n">
        <v>101</v>
      </c>
      <c r="D2425" s="7" t="n">
        <v>500</v>
      </c>
      <c r="E2425" s="7" t="n">
        <v>1</v>
      </c>
    </row>
    <row r="2426" spans="1:8">
      <c r="A2426" t="s">
        <v>4</v>
      </c>
      <c r="B2426" s="4" t="s">
        <v>5</v>
      </c>
      <c r="C2426" s="4" t="s">
        <v>13</v>
      </c>
      <c r="D2426" s="4" t="s">
        <v>10</v>
      </c>
    </row>
    <row r="2427" spans="1:8">
      <c r="A2427" t="n">
        <v>19314</v>
      </c>
      <c r="B2427" s="34" t="n">
        <v>58</v>
      </c>
      <c r="C2427" s="7" t="n">
        <v>254</v>
      </c>
      <c r="D2427" s="7" t="n">
        <v>0</v>
      </c>
    </row>
    <row r="2428" spans="1:8">
      <c r="A2428" t="s">
        <v>4</v>
      </c>
      <c r="B2428" s="4" t="s">
        <v>5</v>
      </c>
      <c r="C2428" s="4" t="s">
        <v>13</v>
      </c>
      <c r="D2428" s="4" t="s">
        <v>10</v>
      </c>
      <c r="E2428" s="4" t="s">
        <v>6</v>
      </c>
      <c r="F2428" s="4" t="s">
        <v>6</v>
      </c>
      <c r="G2428" s="4" t="s">
        <v>6</v>
      </c>
      <c r="H2428" s="4" t="s">
        <v>6</v>
      </c>
    </row>
    <row r="2429" spans="1:8">
      <c r="A2429" t="n">
        <v>19318</v>
      </c>
      <c r="B2429" s="56" t="n">
        <v>51</v>
      </c>
      <c r="C2429" s="7" t="n">
        <v>3</v>
      </c>
      <c r="D2429" s="7" t="n">
        <v>17</v>
      </c>
      <c r="E2429" s="7" t="s">
        <v>187</v>
      </c>
      <c r="F2429" s="7" t="s">
        <v>138</v>
      </c>
      <c r="G2429" s="7" t="s">
        <v>105</v>
      </c>
      <c r="H2429" s="7" t="s">
        <v>106</v>
      </c>
    </row>
    <row r="2430" spans="1:8">
      <c r="A2430" t="s">
        <v>4</v>
      </c>
      <c r="B2430" s="4" t="s">
        <v>5</v>
      </c>
      <c r="C2430" s="4" t="s">
        <v>13</v>
      </c>
      <c r="D2430" s="4" t="s">
        <v>13</v>
      </c>
      <c r="E2430" s="4" t="s">
        <v>29</v>
      </c>
      <c r="F2430" s="4" t="s">
        <v>29</v>
      </c>
      <c r="G2430" s="4" t="s">
        <v>29</v>
      </c>
      <c r="H2430" s="4" t="s">
        <v>10</v>
      </c>
    </row>
    <row r="2431" spans="1:8">
      <c r="A2431" t="n">
        <v>19331</v>
      </c>
      <c r="B2431" s="53" t="n">
        <v>45</v>
      </c>
      <c r="C2431" s="7" t="n">
        <v>2</v>
      </c>
      <c r="D2431" s="7" t="n">
        <v>3</v>
      </c>
      <c r="E2431" s="7" t="n">
        <v>28.3899993896484</v>
      </c>
      <c r="F2431" s="7" t="n">
        <v>-6.67000007629395</v>
      </c>
      <c r="G2431" s="7" t="n">
        <v>-48.2900009155273</v>
      </c>
      <c r="H2431" s="7" t="n">
        <v>0</v>
      </c>
    </row>
    <row r="2432" spans="1:8">
      <c r="A2432" t="s">
        <v>4</v>
      </c>
      <c r="B2432" s="4" t="s">
        <v>5</v>
      </c>
      <c r="C2432" s="4" t="s">
        <v>13</v>
      </c>
      <c r="D2432" s="4" t="s">
        <v>13</v>
      </c>
      <c r="E2432" s="4" t="s">
        <v>29</v>
      </c>
      <c r="F2432" s="4" t="s">
        <v>29</v>
      </c>
      <c r="G2432" s="4" t="s">
        <v>29</v>
      </c>
      <c r="H2432" s="4" t="s">
        <v>10</v>
      </c>
      <c r="I2432" s="4" t="s">
        <v>13</v>
      </c>
    </row>
    <row r="2433" spans="1:10">
      <c r="A2433" t="n">
        <v>19348</v>
      </c>
      <c r="B2433" s="53" t="n">
        <v>45</v>
      </c>
      <c r="C2433" s="7" t="n">
        <v>4</v>
      </c>
      <c r="D2433" s="7" t="n">
        <v>3</v>
      </c>
      <c r="E2433" s="7" t="n">
        <v>8.19999980926514</v>
      </c>
      <c r="F2433" s="7" t="n">
        <v>321.359985351563</v>
      </c>
      <c r="G2433" s="7" t="n">
        <v>0</v>
      </c>
      <c r="H2433" s="7" t="n">
        <v>0</v>
      </c>
      <c r="I2433" s="7" t="n">
        <v>0</v>
      </c>
    </row>
    <row r="2434" spans="1:10">
      <c r="A2434" t="s">
        <v>4</v>
      </c>
      <c r="B2434" s="4" t="s">
        <v>5</v>
      </c>
      <c r="C2434" s="4" t="s">
        <v>13</v>
      </c>
      <c r="D2434" s="4" t="s">
        <v>13</v>
      </c>
      <c r="E2434" s="4" t="s">
        <v>29</v>
      </c>
      <c r="F2434" s="4" t="s">
        <v>10</v>
      </c>
    </row>
    <row r="2435" spans="1:10">
      <c r="A2435" t="n">
        <v>19366</v>
      </c>
      <c r="B2435" s="53" t="n">
        <v>45</v>
      </c>
      <c r="C2435" s="7" t="n">
        <v>5</v>
      </c>
      <c r="D2435" s="7" t="n">
        <v>3</v>
      </c>
      <c r="E2435" s="7" t="n">
        <v>2.90000009536743</v>
      </c>
      <c r="F2435" s="7" t="n">
        <v>0</v>
      </c>
    </row>
    <row r="2436" spans="1:10">
      <c r="A2436" t="s">
        <v>4</v>
      </c>
      <c r="B2436" s="4" t="s">
        <v>5</v>
      </c>
      <c r="C2436" s="4" t="s">
        <v>13</v>
      </c>
      <c r="D2436" s="4" t="s">
        <v>13</v>
      </c>
      <c r="E2436" s="4" t="s">
        <v>29</v>
      </c>
      <c r="F2436" s="4" t="s">
        <v>10</v>
      </c>
    </row>
    <row r="2437" spans="1:10">
      <c r="A2437" t="n">
        <v>19375</v>
      </c>
      <c r="B2437" s="53" t="n">
        <v>45</v>
      </c>
      <c r="C2437" s="7" t="n">
        <v>11</v>
      </c>
      <c r="D2437" s="7" t="n">
        <v>3</v>
      </c>
      <c r="E2437" s="7" t="n">
        <v>41.2000007629395</v>
      </c>
      <c r="F2437" s="7" t="n">
        <v>0</v>
      </c>
    </row>
    <row r="2438" spans="1:10">
      <c r="A2438" t="s">
        <v>4</v>
      </c>
      <c r="B2438" s="4" t="s">
        <v>5</v>
      </c>
      <c r="C2438" s="4" t="s">
        <v>10</v>
      </c>
      <c r="D2438" s="4" t="s">
        <v>29</v>
      </c>
      <c r="E2438" s="4" t="s">
        <v>29</v>
      </c>
      <c r="F2438" s="4" t="s">
        <v>29</v>
      </c>
      <c r="G2438" s="4" t="s">
        <v>29</v>
      </c>
    </row>
    <row r="2439" spans="1:10">
      <c r="A2439" t="n">
        <v>19384</v>
      </c>
      <c r="B2439" s="50" t="n">
        <v>46</v>
      </c>
      <c r="C2439" s="7" t="n">
        <v>17</v>
      </c>
      <c r="D2439" s="7" t="n">
        <v>24.2199993133545</v>
      </c>
      <c r="E2439" s="7" t="n">
        <v>-7.32999992370605</v>
      </c>
      <c r="F2439" s="7" t="n">
        <v>-46.3400001525879</v>
      </c>
      <c r="G2439" s="7" t="n">
        <v>113.199996948242</v>
      </c>
    </row>
    <row r="2440" spans="1:10">
      <c r="A2440" t="s">
        <v>4</v>
      </c>
      <c r="B2440" s="4" t="s">
        <v>5</v>
      </c>
      <c r="C2440" s="4" t="s">
        <v>10</v>
      </c>
      <c r="D2440" s="4" t="s">
        <v>10</v>
      </c>
      <c r="E2440" s="4" t="s">
        <v>29</v>
      </c>
      <c r="F2440" s="4" t="s">
        <v>29</v>
      </c>
      <c r="G2440" s="4" t="s">
        <v>29</v>
      </c>
      <c r="H2440" s="4" t="s">
        <v>29</v>
      </c>
      <c r="I2440" s="4" t="s">
        <v>13</v>
      </c>
      <c r="J2440" s="4" t="s">
        <v>10</v>
      </c>
    </row>
    <row r="2441" spans="1:10">
      <c r="A2441" t="n">
        <v>19403</v>
      </c>
      <c r="B2441" s="59" t="n">
        <v>55</v>
      </c>
      <c r="C2441" s="7" t="n">
        <v>17</v>
      </c>
      <c r="D2441" s="7" t="n">
        <v>65533</v>
      </c>
      <c r="E2441" s="7" t="n">
        <v>31.3199996948242</v>
      </c>
      <c r="F2441" s="7" t="n">
        <v>-7.32999992370605</v>
      </c>
      <c r="G2441" s="7" t="n">
        <v>-50.1599998474121</v>
      </c>
      <c r="H2441" s="7" t="n">
        <v>2.79999995231628</v>
      </c>
      <c r="I2441" s="7" t="n">
        <v>2</v>
      </c>
      <c r="J2441" s="7" t="n">
        <v>0</v>
      </c>
    </row>
    <row r="2442" spans="1:10">
      <c r="A2442" t="s">
        <v>4</v>
      </c>
      <c r="B2442" s="4" t="s">
        <v>5</v>
      </c>
      <c r="C2442" s="4" t="s">
        <v>13</v>
      </c>
      <c r="D2442" s="4" t="s">
        <v>10</v>
      </c>
    </row>
    <row r="2443" spans="1:10">
      <c r="A2443" t="n">
        <v>19427</v>
      </c>
      <c r="B2443" s="34" t="n">
        <v>58</v>
      </c>
      <c r="C2443" s="7" t="n">
        <v>255</v>
      </c>
      <c r="D2443" s="7" t="n">
        <v>0</v>
      </c>
    </row>
    <row r="2444" spans="1:10">
      <c r="A2444" t="s">
        <v>4</v>
      </c>
      <c r="B2444" s="4" t="s">
        <v>5</v>
      </c>
      <c r="C2444" s="4" t="s">
        <v>10</v>
      </c>
      <c r="D2444" s="4" t="s">
        <v>10</v>
      </c>
      <c r="E2444" s="4" t="s">
        <v>10</v>
      </c>
    </row>
    <row r="2445" spans="1:10">
      <c r="A2445" t="n">
        <v>19431</v>
      </c>
      <c r="B2445" s="63" t="n">
        <v>61</v>
      </c>
      <c r="C2445" s="7" t="n">
        <v>0</v>
      </c>
      <c r="D2445" s="7" t="n">
        <v>17</v>
      </c>
      <c r="E2445" s="7" t="n">
        <v>1000</v>
      </c>
    </row>
    <row r="2446" spans="1:10">
      <c r="A2446" t="s">
        <v>4</v>
      </c>
      <c r="B2446" s="4" t="s">
        <v>5</v>
      </c>
      <c r="C2446" s="4" t="s">
        <v>10</v>
      </c>
      <c r="D2446" s="4" t="s">
        <v>10</v>
      </c>
      <c r="E2446" s="4" t="s">
        <v>10</v>
      </c>
    </row>
    <row r="2447" spans="1:10">
      <c r="A2447" t="n">
        <v>19438</v>
      </c>
      <c r="B2447" s="63" t="n">
        <v>61</v>
      </c>
      <c r="C2447" s="7" t="n">
        <v>17</v>
      </c>
      <c r="D2447" s="7" t="n">
        <v>0</v>
      </c>
      <c r="E2447" s="7" t="n">
        <v>1000</v>
      </c>
    </row>
    <row r="2448" spans="1:10">
      <c r="A2448" t="s">
        <v>4</v>
      </c>
      <c r="B2448" s="4" t="s">
        <v>5</v>
      </c>
      <c r="C2448" s="4" t="s">
        <v>10</v>
      </c>
      <c r="D2448" s="4" t="s">
        <v>13</v>
      </c>
    </row>
    <row r="2449" spans="1:10">
      <c r="A2449" t="n">
        <v>19445</v>
      </c>
      <c r="B2449" s="60" t="n">
        <v>56</v>
      </c>
      <c r="C2449" s="7" t="n">
        <v>17</v>
      </c>
      <c r="D2449" s="7" t="n">
        <v>0</v>
      </c>
    </row>
    <row r="2450" spans="1:10">
      <c r="A2450" t="s">
        <v>4</v>
      </c>
      <c r="B2450" s="4" t="s">
        <v>5</v>
      </c>
      <c r="C2450" s="4" t="s">
        <v>13</v>
      </c>
      <c r="D2450" s="4" t="s">
        <v>10</v>
      </c>
      <c r="E2450" s="4" t="s">
        <v>29</v>
      </c>
    </row>
    <row r="2451" spans="1:10">
      <c r="A2451" t="n">
        <v>19449</v>
      </c>
      <c r="B2451" s="34" t="n">
        <v>58</v>
      </c>
      <c r="C2451" s="7" t="n">
        <v>101</v>
      </c>
      <c r="D2451" s="7" t="n">
        <v>500</v>
      </c>
      <c r="E2451" s="7" t="n">
        <v>1</v>
      </c>
    </row>
    <row r="2452" spans="1:10">
      <c r="A2452" t="s">
        <v>4</v>
      </c>
      <c r="B2452" s="4" t="s">
        <v>5</v>
      </c>
      <c r="C2452" s="4" t="s">
        <v>13</v>
      </c>
      <c r="D2452" s="4" t="s">
        <v>10</v>
      </c>
    </row>
    <row r="2453" spans="1:10">
      <c r="A2453" t="n">
        <v>19457</v>
      </c>
      <c r="B2453" s="34" t="n">
        <v>58</v>
      </c>
      <c r="C2453" s="7" t="n">
        <v>254</v>
      </c>
      <c r="D2453" s="7" t="n">
        <v>0</v>
      </c>
    </row>
    <row r="2454" spans="1:10">
      <c r="A2454" t="s">
        <v>4</v>
      </c>
      <c r="B2454" s="4" t="s">
        <v>5</v>
      </c>
      <c r="C2454" s="4" t="s">
        <v>13</v>
      </c>
    </row>
    <row r="2455" spans="1:10">
      <c r="A2455" t="n">
        <v>19461</v>
      </c>
      <c r="B2455" s="62" t="n">
        <v>116</v>
      </c>
      <c r="C2455" s="7" t="n">
        <v>0</v>
      </c>
    </row>
    <row r="2456" spans="1:10">
      <c r="A2456" t="s">
        <v>4</v>
      </c>
      <c r="B2456" s="4" t="s">
        <v>5</v>
      </c>
      <c r="C2456" s="4" t="s">
        <v>13</v>
      </c>
      <c r="D2456" s="4" t="s">
        <v>10</v>
      </c>
    </row>
    <row r="2457" spans="1:10">
      <c r="A2457" t="n">
        <v>19463</v>
      </c>
      <c r="B2457" s="62" t="n">
        <v>116</v>
      </c>
      <c r="C2457" s="7" t="n">
        <v>2</v>
      </c>
      <c r="D2457" s="7" t="n">
        <v>1</v>
      </c>
    </row>
    <row r="2458" spans="1:10">
      <c r="A2458" t="s">
        <v>4</v>
      </c>
      <c r="B2458" s="4" t="s">
        <v>5</v>
      </c>
      <c r="C2458" s="4" t="s">
        <v>13</v>
      </c>
      <c r="D2458" s="4" t="s">
        <v>9</v>
      </c>
    </row>
    <row r="2459" spans="1:10">
      <c r="A2459" t="n">
        <v>19467</v>
      </c>
      <c r="B2459" s="62" t="n">
        <v>116</v>
      </c>
      <c r="C2459" s="7" t="n">
        <v>5</v>
      </c>
      <c r="D2459" s="7" t="n">
        <v>1092616192</v>
      </c>
    </row>
    <row r="2460" spans="1:10">
      <c r="A2460" t="s">
        <v>4</v>
      </c>
      <c r="B2460" s="4" t="s">
        <v>5</v>
      </c>
      <c r="C2460" s="4" t="s">
        <v>13</v>
      </c>
      <c r="D2460" s="4" t="s">
        <v>10</v>
      </c>
    </row>
    <row r="2461" spans="1:10">
      <c r="A2461" t="n">
        <v>19473</v>
      </c>
      <c r="B2461" s="62" t="n">
        <v>116</v>
      </c>
      <c r="C2461" s="7" t="n">
        <v>6</v>
      </c>
      <c r="D2461" s="7" t="n">
        <v>1</v>
      </c>
    </row>
    <row r="2462" spans="1:10">
      <c r="A2462" t="s">
        <v>4</v>
      </c>
      <c r="B2462" s="4" t="s">
        <v>5</v>
      </c>
      <c r="C2462" s="4" t="s">
        <v>13</v>
      </c>
      <c r="D2462" s="4" t="s">
        <v>13</v>
      </c>
      <c r="E2462" s="4" t="s">
        <v>29</v>
      </c>
      <c r="F2462" s="4" t="s">
        <v>29</v>
      </c>
      <c r="G2462" s="4" t="s">
        <v>29</v>
      </c>
      <c r="H2462" s="4" t="s">
        <v>10</v>
      </c>
    </row>
    <row r="2463" spans="1:10">
      <c r="A2463" t="n">
        <v>19477</v>
      </c>
      <c r="B2463" s="53" t="n">
        <v>45</v>
      </c>
      <c r="C2463" s="7" t="n">
        <v>2</v>
      </c>
      <c r="D2463" s="7" t="n">
        <v>3</v>
      </c>
      <c r="E2463" s="7" t="n">
        <v>33.4000015258789</v>
      </c>
      <c r="F2463" s="7" t="n">
        <v>-6.65000009536743</v>
      </c>
      <c r="G2463" s="7" t="n">
        <v>-51.3899993896484</v>
      </c>
      <c r="H2463" s="7" t="n">
        <v>0</v>
      </c>
    </row>
    <row r="2464" spans="1:10">
      <c r="A2464" t="s">
        <v>4</v>
      </c>
      <c r="B2464" s="4" t="s">
        <v>5</v>
      </c>
      <c r="C2464" s="4" t="s">
        <v>13</v>
      </c>
      <c r="D2464" s="4" t="s">
        <v>13</v>
      </c>
      <c r="E2464" s="4" t="s">
        <v>29</v>
      </c>
      <c r="F2464" s="4" t="s">
        <v>29</v>
      </c>
      <c r="G2464" s="4" t="s">
        <v>29</v>
      </c>
      <c r="H2464" s="4" t="s">
        <v>10</v>
      </c>
      <c r="I2464" s="4" t="s">
        <v>13</v>
      </c>
    </row>
    <row r="2465" spans="1:9">
      <c r="A2465" t="n">
        <v>19494</v>
      </c>
      <c r="B2465" s="53" t="n">
        <v>45</v>
      </c>
      <c r="C2465" s="7" t="n">
        <v>4</v>
      </c>
      <c r="D2465" s="7" t="n">
        <v>3</v>
      </c>
      <c r="E2465" s="7" t="n">
        <v>352.320007324219</v>
      </c>
      <c r="F2465" s="7" t="n">
        <v>136.130004882813</v>
      </c>
      <c r="G2465" s="7" t="n">
        <v>0</v>
      </c>
      <c r="H2465" s="7" t="n">
        <v>0</v>
      </c>
      <c r="I2465" s="7" t="n">
        <v>0</v>
      </c>
    </row>
    <row r="2466" spans="1:9">
      <c r="A2466" t="s">
        <v>4</v>
      </c>
      <c r="B2466" s="4" t="s">
        <v>5</v>
      </c>
      <c r="C2466" s="4" t="s">
        <v>13</v>
      </c>
      <c r="D2466" s="4" t="s">
        <v>13</v>
      </c>
      <c r="E2466" s="4" t="s">
        <v>29</v>
      </c>
      <c r="F2466" s="4" t="s">
        <v>10</v>
      </c>
    </row>
    <row r="2467" spans="1:9">
      <c r="A2467" t="n">
        <v>19512</v>
      </c>
      <c r="B2467" s="53" t="n">
        <v>45</v>
      </c>
      <c r="C2467" s="7" t="n">
        <v>5</v>
      </c>
      <c r="D2467" s="7" t="n">
        <v>3</v>
      </c>
      <c r="E2467" s="7" t="n">
        <v>0.699999988079071</v>
      </c>
      <c r="F2467" s="7" t="n">
        <v>0</v>
      </c>
    </row>
    <row r="2468" spans="1:9">
      <c r="A2468" t="s">
        <v>4</v>
      </c>
      <c r="B2468" s="4" t="s">
        <v>5</v>
      </c>
      <c r="C2468" s="4" t="s">
        <v>13</v>
      </c>
      <c r="D2468" s="4" t="s">
        <v>13</v>
      </c>
      <c r="E2468" s="4" t="s">
        <v>29</v>
      </c>
      <c r="F2468" s="4" t="s">
        <v>10</v>
      </c>
    </row>
    <row r="2469" spans="1:9">
      <c r="A2469" t="n">
        <v>19521</v>
      </c>
      <c r="B2469" s="53" t="n">
        <v>45</v>
      </c>
      <c r="C2469" s="7" t="n">
        <v>11</v>
      </c>
      <c r="D2469" s="7" t="n">
        <v>3</v>
      </c>
      <c r="E2469" s="7" t="n">
        <v>41.2000007629395</v>
      </c>
      <c r="F2469" s="7" t="n">
        <v>0</v>
      </c>
    </row>
    <row r="2470" spans="1:9">
      <c r="A2470" t="s">
        <v>4</v>
      </c>
      <c r="B2470" s="4" t="s">
        <v>5</v>
      </c>
      <c r="C2470" s="4" t="s">
        <v>10</v>
      </c>
      <c r="D2470" s="4" t="s">
        <v>29</v>
      </c>
      <c r="E2470" s="4" t="s">
        <v>29</v>
      </c>
      <c r="F2470" s="4" t="s">
        <v>29</v>
      </c>
      <c r="G2470" s="4" t="s">
        <v>29</v>
      </c>
    </row>
    <row r="2471" spans="1:9">
      <c r="A2471" t="n">
        <v>19530</v>
      </c>
      <c r="B2471" s="50" t="n">
        <v>46</v>
      </c>
      <c r="C2471" s="7" t="n">
        <v>0</v>
      </c>
      <c r="D2471" s="7" t="n">
        <v>33.439998626709</v>
      </c>
      <c r="E2471" s="7" t="n">
        <v>-7.32000017166138</v>
      </c>
      <c r="F2471" s="7" t="n">
        <v>-50.9700012207031</v>
      </c>
      <c r="G2471" s="7" t="n">
        <v>198.899993896484</v>
      </c>
    </row>
    <row r="2472" spans="1:9">
      <c r="A2472" t="s">
        <v>4</v>
      </c>
      <c r="B2472" s="4" t="s">
        <v>5</v>
      </c>
      <c r="C2472" s="4" t="s">
        <v>10</v>
      </c>
      <c r="D2472" s="4" t="s">
        <v>29</v>
      </c>
      <c r="E2472" s="4" t="s">
        <v>29</v>
      </c>
      <c r="F2472" s="4" t="s">
        <v>29</v>
      </c>
      <c r="G2472" s="4" t="s">
        <v>29</v>
      </c>
    </row>
    <row r="2473" spans="1:9">
      <c r="A2473" t="n">
        <v>19549</v>
      </c>
      <c r="B2473" s="50" t="n">
        <v>46</v>
      </c>
      <c r="C2473" s="7" t="n">
        <v>17</v>
      </c>
      <c r="D2473" s="7" t="n">
        <v>32.7900009155273</v>
      </c>
      <c r="E2473" s="7" t="n">
        <v>-7.32999992370605</v>
      </c>
      <c r="F2473" s="7" t="n">
        <v>-51.2200012207031</v>
      </c>
      <c r="G2473" s="7" t="n">
        <v>109.699996948242</v>
      </c>
    </row>
    <row r="2474" spans="1:9">
      <c r="A2474" t="s">
        <v>4</v>
      </c>
      <c r="B2474" s="4" t="s">
        <v>5</v>
      </c>
      <c r="C2474" s="4" t="s">
        <v>10</v>
      </c>
      <c r="D2474" s="4" t="s">
        <v>29</v>
      </c>
      <c r="E2474" s="4" t="s">
        <v>29</v>
      </c>
      <c r="F2474" s="4" t="s">
        <v>29</v>
      </c>
      <c r="G2474" s="4" t="s">
        <v>29</v>
      </c>
    </row>
    <row r="2475" spans="1:9">
      <c r="A2475" t="n">
        <v>19568</v>
      </c>
      <c r="B2475" s="50" t="n">
        <v>46</v>
      </c>
      <c r="C2475" s="7" t="n">
        <v>7032</v>
      </c>
      <c r="D2475" s="7" t="n">
        <v>32.8400001525879</v>
      </c>
      <c r="E2475" s="7" t="n">
        <v>-7.34000015258789</v>
      </c>
      <c r="F2475" s="7" t="n">
        <v>-50.4900016784668</v>
      </c>
      <c r="G2475" s="7" t="n">
        <v>87.4000015258789</v>
      </c>
    </row>
    <row r="2476" spans="1:9">
      <c r="A2476" t="s">
        <v>4</v>
      </c>
      <c r="B2476" s="4" t="s">
        <v>5</v>
      </c>
      <c r="C2476" s="4" t="s">
        <v>10</v>
      </c>
      <c r="D2476" s="4" t="s">
        <v>13</v>
      </c>
      <c r="E2476" s="4" t="s">
        <v>6</v>
      </c>
      <c r="F2476" s="4" t="s">
        <v>29</v>
      </c>
      <c r="G2476" s="4" t="s">
        <v>29</v>
      </c>
      <c r="H2476" s="4" t="s">
        <v>29</v>
      </c>
    </row>
    <row r="2477" spans="1:9">
      <c r="A2477" t="n">
        <v>19587</v>
      </c>
      <c r="B2477" s="61" t="n">
        <v>48</v>
      </c>
      <c r="C2477" s="7" t="n">
        <v>17</v>
      </c>
      <c r="D2477" s="7" t="n">
        <v>0</v>
      </c>
      <c r="E2477" s="7" t="s">
        <v>185</v>
      </c>
      <c r="F2477" s="7" t="n">
        <v>-1</v>
      </c>
      <c r="G2477" s="7" t="n">
        <v>1</v>
      </c>
      <c r="H2477" s="7" t="n">
        <v>0</v>
      </c>
    </row>
    <row r="2478" spans="1:9">
      <c r="A2478" t="s">
        <v>4</v>
      </c>
      <c r="B2478" s="4" t="s">
        <v>5</v>
      </c>
      <c r="C2478" s="4" t="s">
        <v>13</v>
      </c>
      <c r="D2478" s="4" t="s">
        <v>10</v>
      </c>
    </row>
    <row r="2479" spans="1:9">
      <c r="A2479" t="n">
        <v>19616</v>
      </c>
      <c r="B2479" s="34" t="n">
        <v>58</v>
      </c>
      <c r="C2479" s="7" t="n">
        <v>255</v>
      </c>
      <c r="D2479" s="7" t="n">
        <v>0</v>
      </c>
    </row>
    <row r="2480" spans="1:9">
      <c r="A2480" t="s">
        <v>4</v>
      </c>
      <c r="B2480" s="4" t="s">
        <v>5</v>
      </c>
      <c r="C2480" s="4" t="s">
        <v>10</v>
      </c>
    </row>
    <row r="2481" spans="1:9">
      <c r="A2481" t="n">
        <v>19620</v>
      </c>
      <c r="B2481" s="38" t="n">
        <v>16</v>
      </c>
      <c r="C2481" s="7" t="n">
        <v>1200</v>
      </c>
    </row>
    <row r="2482" spans="1:9">
      <c r="A2482" t="s">
        <v>4</v>
      </c>
      <c r="B2482" s="4" t="s">
        <v>5</v>
      </c>
      <c r="C2482" s="4" t="s">
        <v>13</v>
      </c>
      <c r="D2482" s="4" t="s">
        <v>10</v>
      </c>
      <c r="E2482" s="4" t="s">
        <v>6</v>
      </c>
    </row>
    <row r="2483" spans="1:9">
      <c r="A2483" t="n">
        <v>19623</v>
      </c>
      <c r="B2483" s="56" t="n">
        <v>51</v>
      </c>
      <c r="C2483" s="7" t="n">
        <v>4</v>
      </c>
      <c r="D2483" s="7" t="n">
        <v>17</v>
      </c>
      <c r="E2483" s="7" t="s">
        <v>238</v>
      </c>
    </row>
    <row r="2484" spans="1:9">
      <c r="A2484" t="s">
        <v>4</v>
      </c>
      <c r="B2484" s="4" t="s">
        <v>5</v>
      </c>
      <c r="C2484" s="4" t="s">
        <v>10</v>
      </c>
    </row>
    <row r="2485" spans="1:9">
      <c r="A2485" t="n">
        <v>19636</v>
      </c>
      <c r="B2485" s="38" t="n">
        <v>16</v>
      </c>
      <c r="C2485" s="7" t="n">
        <v>0</v>
      </c>
    </row>
    <row r="2486" spans="1:9">
      <c r="A2486" t="s">
        <v>4</v>
      </c>
      <c r="B2486" s="4" t="s">
        <v>5</v>
      </c>
      <c r="C2486" s="4" t="s">
        <v>10</v>
      </c>
      <c r="D2486" s="4" t="s">
        <v>13</v>
      </c>
      <c r="E2486" s="4" t="s">
        <v>9</v>
      </c>
      <c r="F2486" s="4" t="s">
        <v>52</v>
      </c>
      <c r="G2486" s="4" t="s">
        <v>13</v>
      </c>
      <c r="H2486" s="4" t="s">
        <v>13</v>
      </c>
      <c r="I2486" s="4" t="s">
        <v>13</v>
      </c>
      <c r="J2486" s="4" t="s">
        <v>9</v>
      </c>
      <c r="K2486" s="4" t="s">
        <v>52</v>
      </c>
      <c r="L2486" s="4" t="s">
        <v>13</v>
      </c>
      <c r="M2486" s="4" t="s">
        <v>13</v>
      </c>
    </row>
    <row r="2487" spans="1:9">
      <c r="A2487" t="n">
        <v>19639</v>
      </c>
      <c r="B2487" s="57" t="n">
        <v>26</v>
      </c>
      <c r="C2487" s="7" t="n">
        <v>17</v>
      </c>
      <c r="D2487" s="7" t="n">
        <v>17</v>
      </c>
      <c r="E2487" s="7" t="n">
        <v>16302</v>
      </c>
      <c r="F2487" s="7" t="s">
        <v>239</v>
      </c>
      <c r="G2487" s="7" t="n">
        <v>2</v>
      </c>
      <c r="H2487" s="7" t="n">
        <v>3</v>
      </c>
      <c r="I2487" s="7" t="n">
        <v>17</v>
      </c>
      <c r="J2487" s="7" t="n">
        <v>16303</v>
      </c>
      <c r="K2487" s="7" t="s">
        <v>240</v>
      </c>
      <c r="L2487" s="7" t="n">
        <v>2</v>
      </c>
      <c r="M2487" s="7" t="n">
        <v>0</v>
      </c>
    </row>
    <row r="2488" spans="1:9">
      <c r="A2488" t="s">
        <v>4</v>
      </c>
      <c r="B2488" s="4" t="s">
        <v>5</v>
      </c>
    </row>
    <row r="2489" spans="1:9">
      <c r="A2489" t="n">
        <v>19722</v>
      </c>
      <c r="B2489" s="30" t="n">
        <v>28</v>
      </c>
    </row>
    <row r="2490" spans="1:9">
      <c r="A2490" t="s">
        <v>4</v>
      </c>
      <c r="B2490" s="4" t="s">
        <v>5</v>
      </c>
      <c r="C2490" s="4" t="s">
        <v>13</v>
      </c>
      <c r="D2490" s="4" t="s">
        <v>10</v>
      </c>
      <c r="E2490" s="4" t="s">
        <v>6</v>
      </c>
    </row>
    <row r="2491" spans="1:9">
      <c r="A2491" t="n">
        <v>19723</v>
      </c>
      <c r="B2491" s="56" t="n">
        <v>51</v>
      </c>
      <c r="C2491" s="7" t="n">
        <v>4</v>
      </c>
      <c r="D2491" s="7" t="n">
        <v>7032</v>
      </c>
      <c r="E2491" s="7" t="s">
        <v>118</v>
      </c>
    </row>
    <row r="2492" spans="1:9">
      <c r="A2492" t="s">
        <v>4</v>
      </c>
      <c r="B2492" s="4" t="s">
        <v>5</v>
      </c>
      <c r="C2492" s="4" t="s">
        <v>10</v>
      </c>
    </row>
    <row r="2493" spans="1:9">
      <c r="A2493" t="n">
        <v>19737</v>
      </c>
      <c r="B2493" s="38" t="n">
        <v>16</v>
      </c>
      <c r="C2493" s="7" t="n">
        <v>0</v>
      </c>
    </row>
    <row r="2494" spans="1:9">
      <c r="A2494" t="s">
        <v>4</v>
      </c>
      <c r="B2494" s="4" t="s">
        <v>5</v>
      </c>
      <c r="C2494" s="4" t="s">
        <v>10</v>
      </c>
      <c r="D2494" s="4" t="s">
        <v>13</v>
      </c>
      <c r="E2494" s="4" t="s">
        <v>9</v>
      </c>
      <c r="F2494" s="4" t="s">
        <v>52</v>
      </c>
      <c r="G2494" s="4" t="s">
        <v>13</v>
      </c>
      <c r="H2494" s="4" t="s">
        <v>13</v>
      </c>
    </row>
    <row r="2495" spans="1:9">
      <c r="A2495" t="n">
        <v>19740</v>
      </c>
      <c r="B2495" s="57" t="n">
        <v>26</v>
      </c>
      <c r="C2495" s="7" t="n">
        <v>7032</v>
      </c>
      <c r="D2495" s="7" t="n">
        <v>17</v>
      </c>
      <c r="E2495" s="7" t="n">
        <v>18368</v>
      </c>
      <c r="F2495" s="7" t="s">
        <v>241</v>
      </c>
      <c r="G2495" s="7" t="n">
        <v>2</v>
      </c>
      <c r="H2495" s="7" t="n">
        <v>0</v>
      </c>
    </row>
    <row r="2496" spans="1:9">
      <c r="A2496" t="s">
        <v>4</v>
      </c>
      <c r="B2496" s="4" t="s">
        <v>5</v>
      </c>
    </row>
    <row r="2497" spans="1:13">
      <c r="A2497" t="n">
        <v>19765</v>
      </c>
      <c r="B2497" s="30" t="n">
        <v>28</v>
      </c>
    </row>
    <row r="2498" spans="1:13">
      <c r="A2498" t="s">
        <v>4</v>
      </c>
      <c r="B2498" s="4" t="s">
        <v>5</v>
      </c>
      <c r="C2498" s="4" t="s">
        <v>10</v>
      </c>
    </row>
    <row r="2499" spans="1:13">
      <c r="A2499" t="n">
        <v>19766</v>
      </c>
      <c r="B2499" s="38" t="n">
        <v>16</v>
      </c>
      <c r="C2499" s="7" t="n">
        <v>300</v>
      </c>
    </row>
    <row r="2500" spans="1:13">
      <c r="A2500" t="s">
        <v>4</v>
      </c>
      <c r="B2500" s="4" t="s">
        <v>5</v>
      </c>
      <c r="C2500" s="4" t="s">
        <v>13</v>
      </c>
      <c r="D2500" s="4" t="s">
        <v>10</v>
      </c>
      <c r="E2500" s="4" t="s">
        <v>10</v>
      </c>
      <c r="F2500" s="4" t="s">
        <v>13</v>
      </c>
    </row>
    <row r="2501" spans="1:13">
      <c r="A2501" t="n">
        <v>19769</v>
      </c>
      <c r="B2501" s="28" t="n">
        <v>25</v>
      </c>
      <c r="C2501" s="7" t="n">
        <v>1</v>
      </c>
      <c r="D2501" s="7" t="n">
        <v>160</v>
      </c>
      <c r="E2501" s="7" t="n">
        <v>450</v>
      </c>
      <c r="F2501" s="7" t="n">
        <v>5</v>
      </c>
    </row>
    <row r="2502" spans="1:13">
      <c r="A2502" t="s">
        <v>4</v>
      </c>
      <c r="B2502" s="4" t="s">
        <v>5</v>
      </c>
      <c r="C2502" s="4" t="s">
        <v>13</v>
      </c>
      <c r="D2502" s="4" t="s">
        <v>10</v>
      </c>
      <c r="E2502" s="4" t="s">
        <v>6</v>
      </c>
    </row>
    <row r="2503" spans="1:13">
      <c r="A2503" t="n">
        <v>19776</v>
      </c>
      <c r="B2503" s="56" t="n">
        <v>51</v>
      </c>
      <c r="C2503" s="7" t="n">
        <v>4</v>
      </c>
      <c r="D2503" s="7" t="n">
        <v>0</v>
      </c>
      <c r="E2503" s="7" t="s">
        <v>242</v>
      </c>
    </row>
    <row r="2504" spans="1:13">
      <c r="A2504" t="s">
        <v>4</v>
      </c>
      <c r="B2504" s="4" t="s">
        <v>5</v>
      </c>
      <c r="C2504" s="4" t="s">
        <v>10</v>
      </c>
    </row>
    <row r="2505" spans="1:13">
      <c r="A2505" t="n">
        <v>19789</v>
      </c>
      <c r="B2505" s="38" t="n">
        <v>16</v>
      </c>
      <c r="C2505" s="7" t="n">
        <v>0</v>
      </c>
    </row>
    <row r="2506" spans="1:13">
      <c r="A2506" t="s">
        <v>4</v>
      </c>
      <c r="B2506" s="4" t="s">
        <v>5</v>
      </c>
      <c r="C2506" s="4" t="s">
        <v>10</v>
      </c>
      <c r="D2506" s="4" t="s">
        <v>13</v>
      </c>
      <c r="E2506" s="4" t="s">
        <v>9</v>
      </c>
      <c r="F2506" s="4" t="s">
        <v>52</v>
      </c>
      <c r="G2506" s="4" t="s">
        <v>13</v>
      </c>
      <c r="H2506" s="4" t="s">
        <v>13</v>
      </c>
    </row>
    <row r="2507" spans="1:13">
      <c r="A2507" t="n">
        <v>19792</v>
      </c>
      <c r="B2507" s="57" t="n">
        <v>26</v>
      </c>
      <c r="C2507" s="7" t="n">
        <v>0</v>
      </c>
      <c r="D2507" s="7" t="n">
        <v>17</v>
      </c>
      <c r="E2507" s="7" t="n">
        <v>52393</v>
      </c>
      <c r="F2507" s="7" t="s">
        <v>243</v>
      </c>
      <c r="G2507" s="7" t="n">
        <v>2</v>
      </c>
      <c r="H2507" s="7" t="n">
        <v>0</v>
      </c>
    </row>
    <row r="2508" spans="1:13">
      <c r="A2508" t="s">
        <v>4</v>
      </c>
      <c r="B2508" s="4" t="s">
        <v>5</v>
      </c>
    </row>
    <row r="2509" spans="1:13">
      <c r="A2509" t="n">
        <v>19835</v>
      </c>
      <c r="B2509" s="30" t="n">
        <v>28</v>
      </c>
    </row>
    <row r="2510" spans="1:13">
      <c r="A2510" t="s">
        <v>4</v>
      </c>
      <c r="B2510" s="4" t="s">
        <v>5</v>
      </c>
      <c r="C2510" s="4" t="s">
        <v>10</v>
      </c>
      <c r="D2510" s="4" t="s">
        <v>29</v>
      </c>
      <c r="E2510" s="4" t="s">
        <v>29</v>
      </c>
      <c r="F2510" s="4" t="s">
        <v>29</v>
      </c>
      <c r="G2510" s="4" t="s">
        <v>10</v>
      </c>
      <c r="H2510" s="4" t="s">
        <v>10</v>
      </c>
    </row>
    <row r="2511" spans="1:13">
      <c r="A2511" t="n">
        <v>19836</v>
      </c>
      <c r="B2511" s="64" t="n">
        <v>60</v>
      </c>
      <c r="C2511" s="7" t="n">
        <v>0</v>
      </c>
      <c r="D2511" s="7" t="n">
        <v>0</v>
      </c>
      <c r="E2511" s="7" t="n">
        <v>-30</v>
      </c>
      <c r="F2511" s="7" t="n">
        <v>0</v>
      </c>
      <c r="G2511" s="7" t="n">
        <v>1000</v>
      </c>
      <c r="H2511" s="7" t="n">
        <v>0</v>
      </c>
    </row>
    <row r="2512" spans="1:13">
      <c r="A2512" t="s">
        <v>4</v>
      </c>
      <c r="B2512" s="4" t="s">
        <v>5</v>
      </c>
      <c r="C2512" s="4" t="s">
        <v>10</v>
      </c>
    </row>
    <row r="2513" spans="1:8">
      <c r="A2513" t="n">
        <v>19855</v>
      </c>
      <c r="B2513" s="38" t="n">
        <v>16</v>
      </c>
      <c r="C2513" s="7" t="n">
        <v>800</v>
      </c>
    </row>
    <row r="2514" spans="1:8">
      <c r="A2514" t="s">
        <v>4</v>
      </c>
      <c r="B2514" s="4" t="s">
        <v>5</v>
      </c>
      <c r="C2514" s="4" t="s">
        <v>13</v>
      </c>
      <c r="D2514" s="4" t="s">
        <v>10</v>
      </c>
      <c r="E2514" s="4" t="s">
        <v>6</v>
      </c>
    </row>
    <row r="2515" spans="1:8">
      <c r="A2515" t="n">
        <v>19858</v>
      </c>
      <c r="B2515" s="56" t="n">
        <v>51</v>
      </c>
      <c r="C2515" s="7" t="n">
        <v>4</v>
      </c>
      <c r="D2515" s="7" t="n">
        <v>0</v>
      </c>
      <c r="E2515" s="7" t="s">
        <v>242</v>
      </c>
    </row>
    <row r="2516" spans="1:8">
      <c r="A2516" t="s">
        <v>4</v>
      </c>
      <c r="B2516" s="4" t="s">
        <v>5</v>
      </c>
      <c r="C2516" s="4" t="s">
        <v>10</v>
      </c>
    </row>
    <row r="2517" spans="1:8">
      <c r="A2517" t="n">
        <v>19871</v>
      </c>
      <c r="B2517" s="38" t="n">
        <v>16</v>
      </c>
      <c r="C2517" s="7" t="n">
        <v>0</v>
      </c>
    </row>
    <row r="2518" spans="1:8">
      <c r="A2518" t="s">
        <v>4</v>
      </c>
      <c r="B2518" s="4" t="s">
        <v>5</v>
      </c>
      <c r="C2518" s="4" t="s">
        <v>10</v>
      </c>
      <c r="D2518" s="4" t="s">
        <v>13</v>
      </c>
      <c r="E2518" s="4" t="s">
        <v>9</v>
      </c>
      <c r="F2518" s="4" t="s">
        <v>52</v>
      </c>
      <c r="G2518" s="4" t="s">
        <v>13</v>
      </c>
      <c r="H2518" s="4" t="s">
        <v>13</v>
      </c>
      <c r="I2518" s="4" t="s">
        <v>13</v>
      </c>
      <c r="J2518" s="4" t="s">
        <v>9</v>
      </c>
      <c r="K2518" s="4" t="s">
        <v>52</v>
      </c>
      <c r="L2518" s="4" t="s">
        <v>13</v>
      </c>
      <c r="M2518" s="4" t="s">
        <v>13</v>
      </c>
    </row>
    <row r="2519" spans="1:8">
      <c r="A2519" t="n">
        <v>19874</v>
      </c>
      <c r="B2519" s="57" t="n">
        <v>26</v>
      </c>
      <c r="C2519" s="7" t="n">
        <v>0</v>
      </c>
      <c r="D2519" s="7" t="n">
        <v>17</v>
      </c>
      <c r="E2519" s="7" t="n">
        <v>52394</v>
      </c>
      <c r="F2519" s="7" t="s">
        <v>244</v>
      </c>
      <c r="G2519" s="7" t="n">
        <v>2</v>
      </c>
      <c r="H2519" s="7" t="n">
        <v>3</v>
      </c>
      <c r="I2519" s="7" t="n">
        <v>17</v>
      </c>
      <c r="J2519" s="7" t="n">
        <v>52395</v>
      </c>
      <c r="K2519" s="7" t="s">
        <v>245</v>
      </c>
      <c r="L2519" s="7" t="n">
        <v>2</v>
      </c>
      <c r="M2519" s="7" t="n">
        <v>0</v>
      </c>
    </row>
    <row r="2520" spans="1:8">
      <c r="A2520" t="s">
        <v>4</v>
      </c>
      <c r="B2520" s="4" t="s">
        <v>5</v>
      </c>
    </row>
    <row r="2521" spans="1:8">
      <c r="A2521" t="n">
        <v>20018</v>
      </c>
      <c r="B2521" s="30" t="n">
        <v>28</v>
      </c>
    </row>
    <row r="2522" spans="1:8">
      <c r="A2522" t="s">
        <v>4</v>
      </c>
      <c r="B2522" s="4" t="s">
        <v>5</v>
      </c>
      <c r="C2522" s="4" t="s">
        <v>10</v>
      </c>
      <c r="D2522" s="4" t="s">
        <v>13</v>
      </c>
    </row>
    <row r="2523" spans="1:8">
      <c r="A2523" t="n">
        <v>20019</v>
      </c>
      <c r="B2523" s="58" t="n">
        <v>89</v>
      </c>
      <c r="C2523" s="7" t="n">
        <v>65533</v>
      </c>
      <c r="D2523" s="7" t="n">
        <v>1</v>
      </c>
    </row>
    <row r="2524" spans="1:8">
      <c r="A2524" t="s">
        <v>4</v>
      </c>
      <c r="B2524" s="4" t="s">
        <v>5</v>
      </c>
      <c r="C2524" s="4" t="s">
        <v>13</v>
      </c>
      <c r="D2524" s="4" t="s">
        <v>10</v>
      </c>
      <c r="E2524" s="4" t="s">
        <v>10</v>
      </c>
      <c r="F2524" s="4" t="s">
        <v>13</v>
      </c>
    </row>
    <row r="2525" spans="1:8">
      <c r="A2525" t="n">
        <v>20023</v>
      </c>
      <c r="B2525" s="28" t="n">
        <v>25</v>
      </c>
      <c r="C2525" s="7" t="n">
        <v>1</v>
      </c>
      <c r="D2525" s="7" t="n">
        <v>65535</v>
      </c>
      <c r="E2525" s="7" t="n">
        <v>65535</v>
      </c>
      <c r="F2525" s="7" t="n">
        <v>0</v>
      </c>
    </row>
    <row r="2526" spans="1:8">
      <c r="A2526" t="s">
        <v>4</v>
      </c>
      <c r="B2526" s="4" t="s">
        <v>5</v>
      </c>
      <c r="C2526" s="4" t="s">
        <v>13</v>
      </c>
      <c r="D2526" s="4" t="s">
        <v>10</v>
      </c>
      <c r="E2526" s="4" t="s">
        <v>6</v>
      </c>
    </row>
    <row r="2527" spans="1:8">
      <c r="A2527" t="n">
        <v>20030</v>
      </c>
      <c r="B2527" s="56" t="n">
        <v>51</v>
      </c>
      <c r="C2527" s="7" t="n">
        <v>4</v>
      </c>
      <c r="D2527" s="7" t="n">
        <v>17</v>
      </c>
      <c r="E2527" s="7" t="s">
        <v>238</v>
      </c>
    </row>
    <row r="2528" spans="1:8">
      <c r="A2528" t="s">
        <v>4</v>
      </c>
      <c r="B2528" s="4" t="s">
        <v>5</v>
      </c>
      <c r="C2528" s="4" t="s">
        <v>10</v>
      </c>
    </row>
    <row r="2529" spans="1:13">
      <c r="A2529" t="n">
        <v>20043</v>
      </c>
      <c r="B2529" s="38" t="n">
        <v>16</v>
      </c>
      <c r="C2529" s="7" t="n">
        <v>0</v>
      </c>
    </row>
    <row r="2530" spans="1:13">
      <c r="A2530" t="s">
        <v>4</v>
      </c>
      <c r="B2530" s="4" t="s">
        <v>5</v>
      </c>
      <c r="C2530" s="4" t="s">
        <v>10</v>
      </c>
      <c r="D2530" s="4" t="s">
        <v>13</v>
      </c>
      <c r="E2530" s="4" t="s">
        <v>9</v>
      </c>
      <c r="F2530" s="4" t="s">
        <v>52</v>
      </c>
      <c r="G2530" s="4" t="s">
        <v>13</v>
      </c>
      <c r="H2530" s="4" t="s">
        <v>13</v>
      </c>
      <c r="I2530" s="4" t="s">
        <v>13</v>
      </c>
      <c r="J2530" s="4" t="s">
        <v>9</v>
      </c>
      <c r="K2530" s="4" t="s">
        <v>52</v>
      </c>
      <c r="L2530" s="4" t="s">
        <v>13</v>
      </c>
      <c r="M2530" s="4" t="s">
        <v>13</v>
      </c>
      <c r="N2530" s="4" t="s">
        <v>13</v>
      </c>
      <c r="O2530" s="4" t="s">
        <v>9</v>
      </c>
      <c r="P2530" s="4" t="s">
        <v>52</v>
      </c>
      <c r="Q2530" s="4" t="s">
        <v>13</v>
      </c>
      <c r="R2530" s="4" t="s">
        <v>13</v>
      </c>
    </row>
    <row r="2531" spans="1:13">
      <c r="A2531" t="n">
        <v>20046</v>
      </c>
      <c r="B2531" s="57" t="n">
        <v>26</v>
      </c>
      <c r="C2531" s="7" t="n">
        <v>17</v>
      </c>
      <c r="D2531" s="7" t="n">
        <v>17</v>
      </c>
      <c r="E2531" s="7" t="n">
        <v>16304</v>
      </c>
      <c r="F2531" s="7" t="s">
        <v>246</v>
      </c>
      <c r="G2531" s="7" t="n">
        <v>2</v>
      </c>
      <c r="H2531" s="7" t="n">
        <v>3</v>
      </c>
      <c r="I2531" s="7" t="n">
        <v>17</v>
      </c>
      <c r="J2531" s="7" t="n">
        <v>16305</v>
      </c>
      <c r="K2531" s="7" t="s">
        <v>247</v>
      </c>
      <c r="L2531" s="7" t="n">
        <v>2</v>
      </c>
      <c r="M2531" s="7" t="n">
        <v>3</v>
      </c>
      <c r="N2531" s="7" t="n">
        <v>17</v>
      </c>
      <c r="O2531" s="7" t="n">
        <v>16306</v>
      </c>
      <c r="P2531" s="7" t="s">
        <v>248</v>
      </c>
      <c r="Q2531" s="7" t="n">
        <v>2</v>
      </c>
      <c r="R2531" s="7" t="n">
        <v>0</v>
      </c>
    </row>
    <row r="2532" spans="1:13">
      <c r="A2532" t="s">
        <v>4</v>
      </c>
      <c r="B2532" s="4" t="s">
        <v>5</v>
      </c>
    </row>
    <row r="2533" spans="1:13">
      <c r="A2533" t="n">
        <v>20228</v>
      </c>
      <c r="B2533" s="30" t="n">
        <v>28</v>
      </c>
    </row>
    <row r="2534" spans="1:13">
      <c r="A2534" t="s">
        <v>4</v>
      </c>
      <c r="B2534" s="4" t="s">
        <v>5</v>
      </c>
      <c r="C2534" s="4" t="s">
        <v>13</v>
      </c>
      <c r="D2534" s="4" t="s">
        <v>10</v>
      </c>
      <c r="E2534" s="4" t="s">
        <v>29</v>
      </c>
    </row>
    <row r="2535" spans="1:13">
      <c r="A2535" t="n">
        <v>20229</v>
      </c>
      <c r="B2535" s="34" t="n">
        <v>58</v>
      </c>
      <c r="C2535" s="7" t="n">
        <v>0</v>
      </c>
      <c r="D2535" s="7" t="n">
        <v>25000</v>
      </c>
      <c r="E2535" s="7" t="n">
        <v>0.300000011920929</v>
      </c>
    </row>
    <row r="2536" spans="1:13">
      <c r="A2536" t="s">
        <v>4</v>
      </c>
      <c r="B2536" s="4" t="s">
        <v>5</v>
      </c>
      <c r="C2536" s="4" t="s">
        <v>10</v>
      </c>
    </row>
    <row r="2537" spans="1:13">
      <c r="A2537" t="n">
        <v>20237</v>
      </c>
      <c r="B2537" s="38" t="n">
        <v>16</v>
      </c>
      <c r="C2537" s="7" t="n">
        <v>500</v>
      </c>
    </row>
    <row r="2538" spans="1:13">
      <c r="A2538" t="s">
        <v>4</v>
      </c>
      <c r="B2538" s="4" t="s">
        <v>5</v>
      </c>
      <c r="C2538" s="4" t="s">
        <v>13</v>
      </c>
      <c r="D2538" s="4" t="s">
        <v>10</v>
      </c>
      <c r="E2538" s="4" t="s">
        <v>10</v>
      </c>
      <c r="F2538" s="4" t="s">
        <v>13</v>
      </c>
    </row>
    <row r="2539" spans="1:13">
      <c r="A2539" t="n">
        <v>20240</v>
      </c>
      <c r="B2539" s="28" t="n">
        <v>25</v>
      </c>
      <c r="C2539" s="7" t="n">
        <v>1</v>
      </c>
      <c r="D2539" s="7" t="n">
        <v>160</v>
      </c>
      <c r="E2539" s="7" t="n">
        <v>450</v>
      </c>
      <c r="F2539" s="7" t="n">
        <v>5</v>
      </c>
    </row>
    <row r="2540" spans="1:13">
      <c r="A2540" t="s">
        <v>4</v>
      </c>
      <c r="B2540" s="4" t="s">
        <v>5</v>
      </c>
      <c r="C2540" s="4" t="s">
        <v>13</v>
      </c>
      <c r="D2540" s="4" t="s">
        <v>10</v>
      </c>
      <c r="E2540" s="4" t="s">
        <v>6</v>
      </c>
    </row>
    <row r="2541" spans="1:13">
      <c r="A2541" t="n">
        <v>20247</v>
      </c>
      <c r="B2541" s="56" t="n">
        <v>51</v>
      </c>
      <c r="C2541" s="7" t="n">
        <v>4</v>
      </c>
      <c r="D2541" s="7" t="n">
        <v>0</v>
      </c>
      <c r="E2541" s="7" t="s">
        <v>249</v>
      </c>
    </row>
    <row r="2542" spans="1:13">
      <c r="A2542" t="s">
        <v>4</v>
      </c>
      <c r="B2542" s="4" t="s">
        <v>5</v>
      </c>
      <c r="C2542" s="4" t="s">
        <v>10</v>
      </c>
    </row>
    <row r="2543" spans="1:13">
      <c r="A2543" t="n">
        <v>20261</v>
      </c>
      <c r="B2543" s="38" t="n">
        <v>16</v>
      </c>
      <c r="C2543" s="7" t="n">
        <v>0</v>
      </c>
    </row>
    <row r="2544" spans="1:13">
      <c r="A2544" t="s">
        <v>4</v>
      </c>
      <c r="B2544" s="4" t="s">
        <v>5</v>
      </c>
      <c r="C2544" s="4" t="s">
        <v>10</v>
      </c>
      <c r="D2544" s="4" t="s">
        <v>13</v>
      </c>
      <c r="E2544" s="4" t="s">
        <v>9</v>
      </c>
      <c r="F2544" s="4" t="s">
        <v>52</v>
      </c>
      <c r="G2544" s="4" t="s">
        <v>13</v>
      </c>
      <c r="H2544" s="4" t="s">
        <v>13</v>
      </c>
      <c r="I2544" s="4" t="s">
        <v>13</v>
      </c>
      <c r="J2544" s="4" t="s">
        <v>9</v>
      </c>
      <c r="K2544" s="4" t="s">
        <v>52</v>
      </c>
      <c r="L2544" s="4" t="s">
        <v>13</v>
      </c>
      <c r="M2544" s="4" t="s">
        <v>13</v>
      </c>
    </row>
    <row r="2545" spans="1:18">
      <c r="A2545" t="n">
        <v>20264</v>
      </c>
      <c r="B2545" s="57" t="n">
        <v>26</v>
      </c>
      <c r="C2545" s="7" t="n">
        <v>0</v>
      </c>
      <c r="D2545" s="7" t="n">
        <v>17</v>
      </c>
      <c r="E2545" s="7" t="n">
        <v>52396</v>
      </c>
      <c r="F2545" s="7" t="s">
        <v>250</v>
      </c>
      <c r="G2545" s="7" t="n">
        <v>2</v>
      </c>
      <c r="H2545" s="7" t="n">
        <v>3</v>
      </c>
      <c r="I2545" s="7" t="n">
        <v>17</v>
      </c>
      <c r="J2545" s="7" t="n">
        <v>52397</v>
      </c>
      <c r="K2545" s="7" t="s">
        <v>251</v>
      </c>
      <c r="L2545" s="7" t="n">
        <v>2</v>
      </c>
      <c r="M2545" s="7" t="n">
        <v>0</v>
      </c>
    </row>
    <row r="2546" spans="1:18">
      <c r="A2546" t="s">
        <v>4</v>
      </c>
      <c r="B2546" s="4" t="s">
        <v>5</v>
      </c>
    </row>
    <row r="2547" spans="1:18">
      <c r="A2547" t="n">
        <v>20382</v>
      </c>
      <c r="B2547" s="30" t="n">
        <v>28</v>
      </c>
    </row>
    <row r="2548" spans="1:18">
      <c r="A2548" t="s">
        <v>4</v>
      </c>
      <c r="B2548" s="4" t="s">
        <v>5</v>
      </c>
      <c r="C2548" s="4" t="s">
        <v>13</v>
      </c>
      <c r="D2548" s="4" t="s">
        <v>13</v>
      </c>
      <c r="E2548" s="4" t="s">
        <v>29</v>
      </c>
      <c r="F2548" s="4" t="s">
        <v>29</v>
      </c>
      <c r="G2548" s="4" t="s">
        <v>29</v>
      </c>
      <c r="H2548" s="4" t="s">
        <v>10</v>
      </c>
    </row>
    <row r="2549" spans="1:18">
      <c r="A2549" t="n">
        <v>20383</v>
      </c>
      <c r="B2549" s="53" t="n">
        <v>45</v>
      </c>
      <c r="C2549" s="7" t="n">
        <v>2</v>
      </c>
      <c r="D2549" s="7" t="n">
        <v>3</v>
      </c>
      <c r="E2549" s="7" t="n">
        <v>33.3600006103516</v>
      </c>
      <c r="F2549" s="7" t="n">
        <v>-7.21000003814697</v>
      </c>
      <c r="G2549" s="7" t="n">
        <v>-51.7999992370605</v>
      </c>
      <c r="H2549" s="7" t="n">
        <v>2000</v>
      </c>
    </row>
    <row r="2550" spans="1:18">
      <c r="A2550" t="s">
        <v>4</v>
      </c>
      <c r="B2550" s="4" t="s">
        <v>5</v>
      </c>
      <c r="C2550" s="4" t="s">
        <v>13</v>
      </c>
      <c r="D2550" s="4" t="s">
        <v>13</v>
      </c>
      <c r="E2550" s="4" t="s">
        <v>29</v>
      </c>
      <c r="F2550" s="4" t="s">
        <v>29</v>
      </c>
      <c r="G2550" s="4" t="s">
        <v>29</v>
      </c>
      <c r="H2550" s="4" t="s">
        <v>10</v>
      </c>
      <c r="I2550" s="4" t="s">
        <v>13</v>
      </c>
    </row>
    <row r="2551" spans="1:18">
      <c r="A2551" t="n">
        <v>20400</v>
      </c>
      <c r="B2551" s="53" t="n">
        <v>45</v>
      </c>
      <c r="C2551" s="7" t="n">
        <v>4</v>
      </c>
      <c r="D2551" s="7" t="n">
        <v>3</v>
      </c>
      <c r="E2551" s="7" t="n">
        <v>25.2099990844727</v>
      </c>
      <c r="F2551" s="7" t="n">
        <v>170.039993286133</v>
      </c>
      <c r="G2551" s="7" t="n">
        <v>0</v>
      </c>
      <c r="H2551" s="7" t="n">
        <v>2000</v>
      </c>
      <c r="I2551" s="7" t="n">
        <v>1</v>
      </c>
    </row>
    <row r="2552" spans="1:18">
      <c r="A2552" t="s">
        <v>4</v>
      </c>
      <c r="B2552" s="4" t="s">
        <v>5</v>
      </c>
      <c r="C2552" s="4" t="s">
        <v>13</v>
      </c>
      <c r="D2552" s="4" t="s">
        <v>10</v>
      </c>
      <c r="E2552" s="4" t="s">
        <v>6</v>
      </c>
      <c r="F2552" s="4" t="s">
        <v>6</v>
      </c>
      <c r="G2552" s="4" t="s">
        <v>6</v>
      </c>
      <c r="H2552" s="4" t="s">
        <v>6</v>
      </c>
    </row>
    <row r="2553" spans="1:18">
      <c r="A2553" t="n">
        <v>20418</v>
      </c>
      <c r="B2553" s="56" t="n">
        <v>51</v>
      </c>
      <c r="C2553" s="7" t="n">
        <v>3</v>
      </c>
      <c r="D2553" s="7" t="n">
        <v>17</v>
      </c>
      <c r="E2553" s="7" t="s">
        <v>187</v>
      </c>
      <c r="F2553" s="7" t="s">
        <v>187</v>
      </c>
      <c r="G2553" s="7" t="s">
        <v>105</v>
      </c>
      <c r="H2553" s="7" t="s">
        <v>106</v>
      </c>
    </row>
    <row r="2554" spans="1:18">
      <c r="A2554" t="s">
        <v>4</v>
      </c>
      <c r="B2554" s="4" t="s">
        <v>5</v>
      </c>
      <c r="C2554" s="4" t="s">
        <v>10</v>
      </c>
      <c r="D2554" s="4" t="s">
        <v>10</v>
      </c>
      <c r="E2554" s="4" t="s">
        <v>10</v>
      </c>
    </row>
    <row r="2555" spans="1:18">
      <c r="A2555" t="n">
        <v>20431</v>
      </c>
      <c r="B2555" s="63" t="n">
        <v>61</v>
      </c>
      <c r="C2555" s="7" t="n">
        <v>0</v>
      </c>
      <c r="D2555" s="7" t="n">
        <v>65533</v>
      </c>
      <c r="E2555" s="7" t="n">
        <v>1000</v>
      </c>
    </row>
    <row r="2556" spans="1:18">
      <c r="A2556" t="s">
        <v>4</v>
      </c>
      <c r="B2556" s="4" t="s">
        <v>5</v>
      </c>
      <c r="C2556" s="4" t="s">
        <v>10</v>
      </c>
      <c r="D2556" s="4" t="s">
        <v>13</v>
      </c>
      <c r="E2556" s="4" t="s">
        <v>6</v>
      </c>
      <c r="F2556" s="4" t="s">
        <v>29</v>
      </c>
      <c r="G2556" s="4" t="s">
        <v>29</v>
      </c>
      <c r="H2556" s="4" t="s">
        <v>29</v>
      </c>
    </row>
    <row r="2557" spans="1:18">
      <c r="A2557" t="n">
        <v>20438</v>
      </c>
      <c r="B2557" s="61" t="n">
        <v>48</v>
      </c>
      <c r="C2557" s="7" t="n">
        <v>0</v>
      </c>
      <c r="D2557" s="7" t="n">
        <v>0</v>
      </c>
      <c r="E2557" s="7" t="s">
        <v>182</v>
      </c>
      <c r="F2557" s="7" t="n">
        <v>-1</v>
      </c>
      <c r="G2557" s="7" t="n">
        <v>0.5</v>
      </c>
      <c r="H2557" s="7" t="n">
        <v>0</v>
      </c>
    </row>
    <row r="2558" spans="1:18">
      <c r="A2558" t="s">
        <v>4</v>
      </c>
      <c r="B2558" s="4" t="s">
        <v>5</v>
      </c>
      <c r="C2558" s="4" t="s">
        <v>10</v>
      </c>
    </row>
    <row r="2559" spans="1:18">
      <c r="A2559" t="n">
        <v>20464</v>
      </c>
      <c r="B2559" s="38" t="n">
        <v>16</v>
      </c>
      <c r="C2559" s="7" t="n">
        <v>1000</v>
      </c>
    </row>
    <row r="2560" spans="1:18">
      <c r="A2560" t="s">
        <v>4</v>
      </c>
      <c r="B2560" s="4" t="s">
        <v>5</v>
      </c>
      <c r="C2560" s="4" t="s">
        <v>13</v>
      </c>
      <c r="D2560" s="4" t="s">
        <v>10</v>
      </c>
      <c r="E2560" s="4" t="s">
        <v>29</v>
      </c>
      <c r="F2560" s="4" t="s">
        <v>10</v>
      </c>
      <c r="G2560" s="4" t="s">
        <v>9</v>
      </c>
      <c r="H2560" s="4" t="s">
        <v>9</v>
      </c>
      <c r="I2560" s="4" t="s">
        <v>10</v>
      </c>
      <c r="J2560" s="4" t="s">
        <v>10</v>
      </c>
      <c r="K2560" s="4" t="s">
        <v>9</v>
      </c>
      <c r="L2560" s="4" t="s">
        <v>9</v>
      </c>
      <c r="M2560" s="4" t="s">
        <v>9</v>
      </c>
      <c r="N2560" s="4" t="s">
        <v>9</v>
      </c>
      <c r="O2560" s="4" t="s">
        <v>6</v>
      </c>
    </row>
    <row r="2561" spans="1:15">
      <c r="A2561" t="n">
        <v>20467</v>
      </c>
      <c r="B2561" s="16" t="n">
        <v>50</v>
      </c>
      <c r="C2561" s="7" t="n">
        <v>0</v>
      </c>
      <c r="D2561" s="7" t="n">
        <v>2015</v>
      </c>
      <c r="E2561" s="7" t="n">
        <v>0.600000023841858</v>
      </c>
      <c r="F2561" s="7" t="n">
        <v>100</v>
      </c>
      <c r="G2561" s="7" t="n">
        <v>0</v>
      </c>
      <c r="H2561" s="7" t="n">
        <v>0</v>
      </c>
      <c r="I2561" s="7" t="n">
        <v>0</v>
      </c>
      <c r="J2561" s="7" t="n">
        <v>65533</v>
      </c>
      <c r="K2561" s="7" t="n">
        <v>0</v>
      </c>
      <c r="L2561" s="7" t="n">
        <v>0</v>
      </c>
      <c r="M2561" s="7" t="n">
        <v>0</v>
      </c>
      <c r="N2561" s="7" t="n">
        <v>0</v>
      </c>
      <c r="O2561" s="7" t="s">
        <v>12</v>
      </c>
    </row>
    <row r="2562" spans="1:15">
      <c r="A2562" t="s">
        <v>4</v>
      </c>
      <c r="B2562" s="4" t="s">
        <v>5</v>
      </c>
      <c r="C2562" s="4" t="s">
        <v>13</v>
      </c>
      <c r="D2562" s="4" t="s">
        <v>10</v>
      </c>
      <c r="E2562" s="4" t="s">
        <v>29</v>
      </c>
      <c r="F2562" s="4" t="s">
        <v>10</v>
      </c>
      <c r="G2562" s="4" t="s">
        <v>9</v>
      </c>
      <c r="H2562" s="4" t="s">
        <v>9</v>
      </c>
      <c r="I2562" s="4" t="s">
        <v>10</v>
      </c>
      <c r="J2562" s="4" t="s">
        <v>10</v>
      </c>
      <c r="K2562" s="4" t="s">
        <v>9</v>
      </c>
      <c r="L2562" s="4" t="s">
        <v>9</v>
      </c>
      <c r="M2562" s="4" t="s">
        <v>9</v>
      </c>
      <c r="N2562" s="4" t="s">
        <v>9</v>
      </c>
      <c r="O2562" s="4" t="s">
        <v>6</v>
      </c>
    </row>
    <row r="2563" spans="1:15">
      <c r="A2563" t="n">
        <v>20506</v>
      </c>
      <c r="B2563" s="16" t="n">
        <v>50</v>
      </c>
      <c r="C2563" s="7" t="n">
        <v>0</v>
      </c>
      <c r="D2563" s="7" t="n">
        <v>2004</v>
      </c>
      <c r="E2563" s="7" t="n">
        <v>0.800000011920929</v>
      </c>
      <c r="F2563" s="7" t="n">
        <v>0</v>
      </c>
      <c r="G2563" s="7" t="n">
        <v>0</v>
      </c>
      <c r="H2563" s="7" t="n">
        <v>0</v>
      </c>
      <c r="I2563" s="7" t="n">
        <v>0</v>
      </c>
      <c r="J2563" s="7" t="n">
        <v>65533</v>
      </c>
      <c r="K2563" s="7" t="n">
        <v>0</v>
      </c>
      <c r="L2563" s="7" t="n">
        <v>0</v>
      </c>
      <c r="M2563" s="7" t="n">
        <v>0</v>
      </c>
      <c r="N2563" s="7" t="n">
        <v>0</v>
      </c>
      <c r="O2563" s="7" t="s">
        <v>12</v>
      </c>
    </row>
    <row r="2564" spans="1:15">
      <c r="A2564" t="s">
        <v>4</v>
      </c>
      <c r="B2564" s="4" t="s">
        <v>5</v>
      </c>
      <c r="C2564" s="4" t="s">
        <v>10</v>
      </c>
    </row>
    <row r="2565" spans="1:15">
      <c r="A2565" t="n">
        <v>20545</v>
      </c>
      <c r="B2565" s="38" t="n">
        <v>16</v>
      </c>
      <c r="C2565" s="7" t="n">
        <v>500</v>
      </c>
    </row>
    <row r="2566" spans="1:15">
      <c r="A2566" t="s">
        <v>4</v>
      </c>
      <c r="B2566" s="4" t="s">
        <v>5</v>
      </c>
      <c r="C2566" s="4" t="s">
        <v>13</v>
      </c>
      <c r="D2566" s="4" t="s">
        <v>10</v>
      </c>
      <c r="E2566" s="4" t="s">
        <v>13</v>
      </c>
    </row>
    <row r="2567" spans="1:15">
      <c r="A2567" t="n">
        <v>20548</v>
      </c>
      <c r="B2567" s="13" t="n">
        <v>49</v>
      </c>
      <c r="C2567" s="7" t="n">
        <v>1</v>
      </c>
      <c r="D2567" s="7" t="n">
        <v>5000</v>
      </c>
      <c r="E2567" s="7" t="n">
        <v>0</v>
      </c>
    </row>
    <row r="2568" spans="1:15">
      <c r="A2568" t="s">
        <v>4</v>
      </c>
      <c r="B2568" s="4" t="s">
        <v>5</v>
      </c>
      <c r="C2568" s="4" t="s">
        <v>13</v>
      </c>
      <c r="D2568" s="4" t="s">
        <v>10</v>
      </c>
      <c r="E2568" s="4" t="s">
        <v>9</v>
      </c>
      <c r="F2568" s="4" t="s">
        <v>10</v>
      </c>
    </row>
    <row r="2569" spans="1:15">
      <c r="A2569" t="n">
        <v>20553</v>
      </c>
      <c r="B2569" s="16" t="n">
        <v>50</v>
      </c>
      <c r="C2569" s="7" t="n">
        <v>3</v>
      </c>
      <c r="D2569" s="7" t="n">
        <v>8060</v>
      </c>
      <c r="E2569" s="7" t="n">
        <v>0</v>
      </c>
      <c r="F2569" s="7" t="n">
        <v>5000</v>
      </c>
    </row>
    <row r="2570" spans="1:15">
      <c r="A2570" t="s">
        <v>4</v>
      </c>
      <c r="B2570" s="4" t="s">
        <v>5</v>
      </c>
      <c r="C2570" s="4" t="s">
        <v>13</v>
      </c>
      <c r="D2570" s="4" t="s">
        <v>10</v>
      </c>
      <c r="E2570" s="4" t="s">
        <v>29</v>
      </c>
    </row>
    <row r="2571" spans="1:15">
      <c r="A2571" t="n">
        <v>20563</v>
      </c>
      <c r="B2571" s="34" t="n">
        <v>58</v>
      </c>
      <c r="C2571" s="7" t="n">
        <v>0</v>
      </c>
      <c r="D2571" s="7" t="n">
        <v>2000</v>
      </c>
      <c r="E2571" s="7" t="n">
        <v>1</v>
      </c>
    </row>
    <row r="2572" spans="1:15">
      <c r="A2572" t="s">
        <v>4</v>
      </c>
      <c r="B2572" s="4" t="s">
        <v>5</v>
      </c>
      <c r="C2572" s="4" t="s">
        <v>13</v>
      </c>
      <c r="D2572" s="4" t="s">
        <v>10</v>
      </c>
    </row>
    <row r="2573" spans="1:15">
      <c r="A2573" t="n">
        <v>20571</v>
      </c>
      <c r="B2573" s="34" t="n">
        <v>58</v>
      </c>
      <c r="C2573" s="7" t="n">
        <v>255</v>
      </c>
      <c r="D2573" s="7" t="n">
        <v>0</v>
      </c>
    </row>
    <row r="2574" spans="1:15">
      <c r="A2574" t="s">
        <v>4</v>
      </c>
      <c r="B2574" s="4" t="s">
        <v>5</v>
      </c>
      <c r="C2574" s="4" t="s">
        <v>13</v>
      </c>
      <c r="D2574" s="4" t="s">
        <v>13</v>
      </c>
    </row>
    <row r="2575" spans="1:15">
      <c r="A2575" t="n">
        <v>20575</v>
      </c>
      <c r="B2575" s="13" t="n">
        <v>49</v>
      </c>
      <c r="C2575" s="7" t="n">
        <v>2</v>
      </c>
      <c r="D2575" s="7" t="n">
        <v>0</v>
      </c>
    </row>
    <row r="2576" spans="1:15">
      <c r="A2576" t="s">
        <v>4</v>
      </c>
      <c r="B2576" s="4" t="s">
        <v>5</v>
      </c>
      <c r="C2576" s="4" t="s">
        <v>10</v>
      </c>
    </row>
    <row r="2577" spans="1:15">
      <c r="A2577" t="n">
        <v>20578</v>
      </c>
      <c r="B2577" s="38" t="n">
        <v>16</v>
      </c>
      <c r="C2577" s="7" t="n">
        <v>1000</v>
      </c>
    </row>
    <row r="2578" spans="1:15">
      <c r="A2578" t="s">
        <v>4</v>
      </c>
      <c r="B2578" s="4" t="s">
        <v>5</v>
      </c>
      <c r="C2578" s="4" t="s">
        <v>13</v>
      </c>
      <c r="D2578" s="4" t="s">
        <v>10</v>
      </c>
      <c r="E2578" s="4" t="s">
        <v>10</v>
      </c>
      <c r="F2578" s="4" t="s">
        <v>10</v>
      </c>
      <c r="G2578" s="4" t="s">
        <v>10</v>
      </c>
      <c r="H2578" s="4" t="s">
        <v>13</v>
      </c>
    </row>
    <row r="2579" spans="1:15">
      <c r="A2579" t="n">
        <v>20581</v>
      </c>
      <c r="B2579" s="28" t="n">
        <v>25</v>
      </c>
      <c r="C2579" s="7" t="n">
        <v>5</v>
      </c>
      <c r="D2579" s="7" t="n">
        <v>65535</v>
      </c>
      <c r="E2579" s="7" t="n">
        <v>65535</v>
      </c>
      <c r="F2579" s="7" t="n">
        <v>65535</v>
      </c>
      <c r="G2579" s="7" t="n">
        <v>65535</v>
      </c>
      <c r="H2579" s="7" t="n">
        <v>100</v>
      </c>
    </row>
    <row r="2580" spans="1:15">
      <c r="A2580" t="s">
        <v>4</v>
      </c>
      <c r="B2580" s="4" t="s">
        <v>5</v>
      </c>
      <c r="C2580" s="4" t="s">
        <v>10</v>
      </c>
      <c r="D2580" s="4" t="s">
        <v>13</v>
      </c>
      <c r="E2580" s="4" t="s">
        <v>13</v>
      </c>
      <c r="F2580" s="4" t="s">
        <v>9</v>
      </c>
      <c r="G2580" s="4" t="s">
        <v>52</v>
      </c>
      <c r="H2580" s="4" t="s">
        <v>13</v>
      </c>
      <c r="I2580" s="4" t="s">
        <v>13</v>
      </c>
      <c r="J2580" s="4" t="s">
        <v>13</v>
      </c>
    </row>
    <row r="2581" spans="1:15">
      <c r="A2581" t="n">
        <v>20592</v>
      </c>
      <c r="B2581" s="29" t="n">
        <v>24</v>
      </c>
      <c r="C2581" s="7" t="n">
        <v>65533</v>
      </c>
      <c r="D2581" s="7" t="n">
        <v>7</v>
      </c>
      <c r="E2581" s="7" t="n">
        <v>17</v>
      </c>
      <c r="F2581" s="7" t="n">
        <v>52398</v>
      </c>
      <c r="G2581" s="7" t="s">
        <v>252</v>
      </c>
      <c r="H2581" s="7" t="n">
        <v>8</v>
      </c>
      <c r="I2581" s="7" t="n">
        <v>2</v>
      </c>
      <c r="J2581" s="7" t="n">
        <v>0</v>
      </c>
    </row>
    <row r="2582" spans="1:15">
      <c r="A2582" t="s">
        <v>4</v>
      </c>
      <c r="B2582" s="4" t="s">
        <v>5</v>
      </c>
      <c r="C2582" s="4" t="s">
        <v>10</v>
      </c>
    </row>
    <row r="2583" spans="1:15">
      <c r="A2583" t="n">
        <v>20695</v>
      </c>
      <c r="B2583" s="38" t="n">
        <v>16</v>
      </c>
      <c r="C2583" s="7" t="n">
        <v>1</v>
      </c>
    </row>
    <row r="2584" spans="1:15">
      <c r="A2584" t="s">
        <v>4</v>
      </c>
      <c r="B2584" s="4" t="s">
        <v>5</v>
      </c>
      <c r="C2584" s="4" t="s">
        <v>13</v>
      </c>
      <c r="D2584" s="4" t="s">
        <v>10</v>
      </c>
    </row>
    <row r="2585" spans="1:15">
      <c r="A2585" t="n">
        <v>20698</v>
      </c>
      <c r="B2585" s="16" t="n">
        <v>50</v>
      </c>
      <c r="C2585" s="7" t="n">
        <v>52</v>
      </c>
      <c r="D2585" s="7" t="n">
        <v>52398</v>
      </c>
    </row>
    <row r="2586" spans="1:15">
      <c r="A2586" t="s">
        <v>4</v>
      </c>
      <c r="B2586" s="4" t="s">
        <v>5</v>
      </c>
      <c r="C2586" s="4" t="s">
        <v>10</v>
      </c>
    </row>
    <row r="2587" spans="1:15">
      <c r="A2587" t="n">
        <v>20702</v>
      </c>
      <c r="B2587" s="38" t="n">
        <v>16</v>
      </c>
      <c r="C2587" s="7" t="n">
        <v>1600</v>
      </c>
    </row>
    <row r="2588" spans="1:15">
      <c r="A2588" t="s">
        <v>4</v>
      </c>
      <c r="B2588" s="4" t="s">
        <v>5</v>
      </c>
      <c r="C2588" s="4" t="s">
        <v>13</v>
      </c>
    </row>
    <row r="2589" spans="1:15">
      <c r="A2589" t="n">
        <v>20705</v>
      </c>
      <c r="B2589" s="33" t="n">
        <v>27</v>
      </c>
      <c r="C2589" s="7" t="n">
        <v>0</v>
      </c>
    </row>
    <row r="2590" spans="1:15">
      <c r="A2590" t="s">
        <v>4</v>
      </c>
      <c r="B2590" s="4" t="s">
        <v>5</v>
      </c>
      <c r="C2590" s="4" t="s">
        <v>10</v>
      </c>
    </row>
    <row r="2591" spans="1:15">
      <c r="A2591" t="n">
        <v>20707</v>
      </c>
      <c r="B2591" s="38" t="n">
        <v>16</v>
      </c>
      <c r="C2591" s="7" t="n">
        <v>500</v>
      </c>
    </row>
    <row r="2592" spans="1:15">
      <c r="A2592" t="s">
        <v>4</v>
      </c>
      <c r="B2592" s="4" t="s">
        <v>5</v>
      </c>
      <c r="C2592" s="4" t="s">
        <v>10</v>
      </c>
      <c r="D2592" s="4" t="s">
        <v>13</v>
      </c>
      <c r="E2592" s="4" t="s">
        <v>13</v>
      </c>
      <c r="F2592" s="4" t="s">
        <v>9</v>
      </c>
      <c r="G2592" s="4" t="s">
        <v>52</v>
      </c>
      <c r="H2592" s="4" t="s">
        <v>13</v>
      </c>
      <c r="I2592" s="4" t="s">
        <v>13</v>
      </c>
      <c r="J2592" s="4" t="s">
        <v>13</v>
      </c>
      <c r="K2592" s="4" t="s">
        <v>13</v>
      </c>
    </row>
    <row r="2593" spans="1:11">
      <c r="A2593" t="n">
        <v>20710</v>
      </c>
      <c r="B2593" s="29" t="n">
        <v>24</v>
      </c>
      <c r="C2593" s="7" t="n">
        <v>65533</v>
      </c>
      <c r="D2593" s="7" t="n">
        <v>7</v>
      </c>
      <c r="E2593" s="7" t="n">
        <v>17</v>
      </c>
      <c r="F2593" s="7" t="n">
        <v>52399</v>
      </c>
      <c r="G2593" s="7" t="s">
        <v>253</v>
      </c>
      <c r="H2593" s="7" t="n">
        <v>8</v>
      </c>
      <c r="I2593" s="7" t="n">
        <v>6</v>
      </c>
      <c r="J2593" s="7" t="n">
        <v>2</v>
      </c>
      <c r="K2593" s="7" t="n">
        <v>0</v>
      </c>
    </row>
    <row r="2594" spans="1:11">
      <c r="A2594" t="s">
        <v>4</v>
      </c>
      <c r="B2594" s="4" t="s">
        <v>5</v>
      </c>
      <c r="C2594" s="4" t="s">
        <v>10</v>
      </c>
    </row>
    <row r="2595" spans="1:11">
      <c r="A2595" t="n">
        <v>20813</v>
      </c>
      <c r="B2595" s="38" t="n">
        <v>16</v>
      </c>
      <c r="C2595" s="7" t="n">
        <v>1</v>
      </c>
    </row>
    <row r="2596" spans="1:11">
      <c r="A2596" t="s">
        <v>4</v>
      </c>
      <c r="B2596" s="4" t="s">
        <v>5</v>
      </c>
      <c r="C2596" s="4" t="s">
        <v>13</v>
      </c>
      <c r="D2596" s="4" t="s">
        <v>10</v>
      </c>
    </row>
    <row r="2597" spans="1:11">
      <c r="A2597" t="n">
        <v>20816</v>
      </c>
      <c r="B2597" s="16" t="n">
        <v>50</v>
      </c>
      <c r="C2597" s="7" t="n">
        <v>52</v>
      </c>
      <c r="D2597" s="7" t="n">
        <v>52399</v>
      </c>
    </row>
    <row r="2598" spans="1:11">
      <c r="A2598" t="s">
        <v>4</v>
      </c>
      <c r="B2598" s="4" t="s">
        <v>5</v>
      </c>
      <c r="C2598" s="4" t="s">
        <v>10</v>
      </c>
    </row>
    <row r="2599" spans="1:11">
      <c r="A2599" t="n">
        <v>20820</v>
      </c>
      <c r="B2599" s="38" t="n">
        <v>16</v>
      </c>
      <c r="C2599" s="7" t="n">
        <v>800</v>
      </c>
    </row>
    <row r="2600" spans="1:11">
      <c r="A2600" t="s">
        <v>4</v>
      </c>
      <c r="B2600" s="4" t="s">
        <v>5</v>
      </c>
      <c r="C2600" s="4" t="s">
        <v>13</v>
      </c>
    </row>
    <row r="2601" spans="1:11">
      <c r="A2601" t="n">
        <v>20823</v>
      </c>
      <c r="B2601" s="33" t="n">
        <v>27</v>
      </c>
      <c r="C2601" s="7" t="n">
        <v>0</v>
      </c>
    </row>
    <row r="2602" spans="1:11">
      <c r="A2602" t="s">
        <v>4</v>
      </c>
      <c r="B2602" s="4" t="s">
        <v>5</v>
      </c>
      <c r="C2602" s="4" t="s">
        <v>10</v>
      </c>
    </row>
    <row r="2603" spans="1:11">
      <c r="A2603" t="n">
        <v>20825</v>
      </c>
      <c r="B2603" s="38" t="n">
        <v>16</v>
      </c>
      <c r="C2603" s="7" t="n">
        <v>1000</v>
      </c>
    </row>
    <row r="2604" spans="1:11">
      <c r="A2604" t="s">
        <v>4</v>
      </c>
      <c r="B2604" s="4" t="s">
        <v>5</v>
      </c>
      <c r="C2604" s="4" t="s">
        <v>10</v>
      </c>
      <c r="D2604" s="4" t="s">
        <v>13</v>
      </c>
      <c r="E2604" s="4" t="s">
        <v>13</v>
      </c>
      <c r="F2604" s="4" t="s">
        <v>9</v>
      </c>
      <c r="G2604" s="4" t="s">
        <v>52</v>
      </c>
      <c r="H2604" s="4" t="s">
        <v>13</v>
      </c>
      <c r="I2604" s="4" t="s">
        <v>13</v>
      </c>
      <c r="J2604" s="4" t="s">
        <v>13</v>
      </c>
      <c r="K2604" s="4" t="s">
        <v>13</v>
      </c>
    </row>
    <row r="2605" spans="1:11">
      <c r="A2605" t="n">
        <v>20828</v>
      </c>
      <c r="B2605" s="29" t="n">
        <v>24</v>
      </c>
      <c r="C2605" s="7" t="n">
        <v>65533</v>
      </c>
      <c r="D2605" s="7" t="n">
        <v>7</v>
      </c>
      <c r="E2605" s="7" t="n">
        <v>17</v>
      </c>
      <c r="F2605" s="7" t="n">
        <v>52400</v>
      </c>
      <c r="G2605" s="7" t="s">
        <v>254</v>
      </c>
      <c r="H2605" s="7" t="n">
        <v>8</v>
      </c>
      <c r="I2605" s="7" t="n">
        <v>6</v>
      </c>
      <c r="J2605" s="7" t="n">
        <v>2</v>
      </c>
      <c r="K2605" s="7" t="n">
        <v>0</v>
      </c>
    </row>
    <row r="2606" spans="1:11">
      <c r="A2606" t="s">
        <v>4</v>
      </c>
      <c r="B2606" s="4" t="s">
        <v>5</v>
      </c>
      <c r="C2606" s="4" t="s">
        <v>10</v>
      </c>
    </row>
    <row r="2607" spans="1:11">
      <c r="A2607" t="n">
        <v>20924</v>
      </c>
      <c r="B2607" s="38" t="n">
        <v>16</v>
      </c>
      <c r="C2607" s="7" t="n">
        <v>1</v>
      </c>
    </row>
    <row r="2608" spans="1:11">
      <c r="A2608" t="s">
        <v>4</v>
      </c>
      <c r="B2608" s="4" t="s">
        <v>5</v>
      </c>
      <c r="C2608" s="4" t="s">
        <v>13</v>
      </c>
      <c r="D2608" s="4" t="s">
        <v>10</v>
      </c>
    </row>
    <row r="2609" spans="1:11">
      <c r="A2609" t="n">
        <v>20927</v>
      </c>
      <c r="B2609" s="16" t="n">
        <v>50</v>
      </c>
      <c r="C2609" s="7" t="n">
        <v>52</v>
      </c>
      <c r="D2609" s="7" t="n">
        <v>52400</v>
      </c>
    </row>
    <row r="2610" spans="1:11">
      <c r="A2610" t="s">
        <v>4</v>
      </c>
      <c r="B2610" s="4" t="s">
        <v>5</v>
      </c>
      <c r="C2610" s="4" t="s">
        <v>10</v>
      </c>
    </row>
    <row r="2611" spans="1:11">
      <c r="A2611" t="n">
        <v>20931</v>
      </c>
      <c r="B2611" s="38" t="n">
        <v>16</v>
      </c>
      <c r="C2611" s="7" t="n">
        <v>800</v>
      </c>
    </row>
    <row r="2612" spans="1:11">
      <c r="A2612" t="s">
        <v>4</v>
      </c>
      <c r="B2612" s="4" t="s">
        <v>5</v>
      </c>
      <c r="C2612" s="4" t="s">
        <v>13</v>
      </c>
    </row>
    <row r="2613" spans="1:11">
      <c r="A2613" t="n">
        <v>20934</v>
      </c>
      <c r="B2613" s="33" t="n">
        <v>27</v>
      </c>
      <c r="C2613" s="7" t="n">
        <v>0</v>
      </c>
    </row>
    <row r="2614" spans="1:11">
      <c r="A2614" t="s">
        <v>4</v>
      </c>
      <c r="B2614" s="4" t="s">
        <v>5</v>
      </c>
      <c r="C2614" s="4" t="s">
        <v>10</v>
      </c>
    </row>
    <row r="2615" spans="1:11">
      <c r="A2615" t="n">
        <v>20936</v>
      </c>
      <c r="B2615" s="38" t="n">
        <v>16</v>
      </c>
      <c r="C2615" s="7" t="n">
        <v>2000</v>
      </c>
    </row>
    <row r="2616" spans="1:11">
      <c r="A2616" t="s">
        <v>4</v>
      </c>
      <c r="B2616" s="4" t="s">
        <v>5</v>
      </c>
      <c r="C2616" s="4" t="s">
        <v>13</v>
      </c>
      <c r="D2616" s="4" t="s">
        <v>13</v>
      </c>
      <c r="E2616" s="4" t="s">
        <v>13</v>
      </c>
      <c r="F2616" s="4" t="s">
        <v>29</v>
      </c>
      <c r="G2616" s="4" t="s">
        <v>29</v>
      </c>
      <c r="H2616" s="4" t="s">
        <v>29</v>
      </c>
      <c r="I2616" s="4" t="s">
        <v>29</v>
      </c>
      <c r="J2616" s="4" t="s">
        <v>29</v>
      </c>
    </row>
    <row r="2617" spans="1:11">
      <c r="A2617" t="n">
        <v>20939</v>
      </c>
      <c r="B2617" s="70" t="n">
        <v>76</v>
      </c>
      <c r="C2617" s="7" t="n">
        <v>1</v>
      </c>
      <c r="D2617" s="7" t="n">
        <v>3</v>
      </c>
      <c r="E2617" s="7" t="n">
        <v>2</v>
      </c>
      <c r="F2617" s="7" t="n">
        <v>1</v>
      </c>
      <c r="G2617" s="7" t="n">
        <v>1</v>
      </c>
      <c r="H2617" s="7" t="n">
        <v>1</v>
      </c>
      <c r="I2617" s="7" t="n">
        <v>1</v>
      </c>
      <c r="J2617" s="7" t="n">
        <v>2000</v>
      </c>
    </row>
    <row r="2618" spans="1:11">
      <c r="A2618" t="s">
        <v>4</v>
      </c>
      <c r="B2618" s="4" t="s">
        <v>5</v>
      </c>
      <c r="C2618" s="4" t="s">
        <v>13</v>
      </c>
      <c r="D2618" s="4" t="s">
        <v>13</v>
      </c>
      <c r="E2618" s="4" t="s">
        <v>13</v>
      </c>
      <c r="F2618" s="4" t="s">
        <v>29</v>
      </c>
      <c r="G2618" s="4" t="s">
        <v>29</v>
      </c>
      <c r="H2618" s="4" t="s">
        <v>29</v>
      </c>
      <c r="I2618" s="4" t="s">
        <v>29</v>
      </c>
      <c r="J2618" s="4" t="s">
        <v>29</v>
      </c>
    </row>
    <row r="2619" spans="1:11">
      <c r="A2619" t="n">
        <v>20963</v>
      </c>
      <c r="B2619" s="70" t="n">
        <v>76</v>
      </c>
      <c r="C2619" s="7" t="n">
        <v>1</v>
      </c>
      <c r="D2619" s="7" t="n">
        <v>0</v>
      </c>
      <c r="E2619" s="7" t="n">
        <v>2</v>
      </c>
      <c r="F2619" s="7" t="n">
        <v>64</v>
      </c>
      <c r="G2619" s="7" t="n">
        <v>0</v>
      </c>
      <c r="H2619" s="7" t="n">
        <v>2000</v>
      </c>
      <c r="I2619" s="7" t="n">
        <v>0</v>
      </c>
      <c r="J2619" s="7" t="n">
        <v>0</v>
      </c>
    </row>
    <row r="2620" spans="1:11">
      <c r="A2620" t="s">
        <v>4</v>
      </c>
      <c r="B2620" s="4" t="s">
        <v>5</v>
      </c>
      <c r="C2620" s="4" t="s">
        <v>13</v>
      </c>
      <c r="D2620" s="4" t="s">
        <v>10</v>
      </c>
      <c r="E2620" s="4" t="s">
        <v>29</v>
      </c>
      <c r="F2620" s="4" t="s">
        <v>10</v>
      </c>
      <c r="G2620" s="4" t="s">
        <v>9</v>
      </c>
      <c r="H2620" s="4" t="s">
        <v>9</v>
      </c>
      <c r="I2620" s="4" t="s">
        <v>10</v>
      </c>
      <c r="J2620" s="4" t="s">
        <v>10</v>
      </c>
      <c r="K2620" s="4" t="s">
        <v>9</v>
      </c>
      <c r="L2620" s="4" t="s">
        <v>9</v>
      </c>
      <c r="M2620" s="4" t="s">
        <v>9</v>
      </c>
      <c r="N2620" s="4" t="s">
        <v>9</v>
      </c>
      <c r="O2620" s="4" t="s">
        <v>6</v>
      </c>
    </row>
    <row r="2621" spans="1:11">
      <c r="A2621" t="n">
        <v>20987</v>
      </c>
      <c r="B2621" s="16" t="n">
        <v>50</v>
      </c>
      <c r="C2621" s="7" t="n">
        <v>50</v>
      </c>
      <c r="D2621" s="7" t="n">
        <v>23300</v>
      </c>
      <c r="E2621" s="7" t="n">
        <v>1</v>
      </c>
      <c r="F2621" s="7" t="n">
        <v>0</v>
      </c>
      <c r="G2621" s="7" t="n">
        <v>0</v>
      </c>
      <c r="H2621" s="7" t="n">
        <v>0</v>
      </c>
      <c r="I2621" s="7" t="n">
        <v>0</v>
      </c>
      <c r="J2621" s="7" t="n">
        <v>65533</v>
      </c>
      <c r="K2621" s="7" t="n">
        <v>0</v>
      </c>
      <c r="L2621" s="7" t="n">
        <v>0</v>
      </c>
      <c r="M2621" s="7" t="n">
        <v>0</v>
      </c>
      <c r="N2621" s="7" t="n">
        <v>0</v>
      </c>
      <c r="O2621" s="7" t="s">
        <v>12</v>
      </c>
    </row>
    <row r="2622" spans="1:11">
      <c r="A2622" t="s">
        <v>4</v>
      </c>
      <c r="B2622" s="4" t="s">
        <v>5</v>
      </c>
      <c r="C2622" s="4" t="s">
        <v>13</v>
      </c>
      <c r="D2622" s="4" t="s">
        <v>13</v>
      </c>
    </row>
    <row r="2623" spans="1:11">
      <c r="A2623" t="n">
        <v>21026</v>
      </c>
      <c r="B2623" s="74" t="n">
        <v>77</v>
      </c>
      <c r="C2623" s="7" t="n">
        <v>1</v>
      </c>
      <c r="D2623" s="7" t="n">
        <v>3</v>
      </c>
    </row>
    <row r="2624" spans="1:11">
      <c r="A2624" t="s">
        <v>4</v>
      </c>
      <c r="B2624" s="4" t="s">
        <v>5</v>
      </c>
      <c r="C2624" s="4" t="s">
        <v>13</v>
      </c>
      <c r="D2624" s="4" t="s">
        <v>13</v>
      </c>
    </row>
    <row r="2625" spans="1:15">
      <c r="A2625" t="n">
        <v>21029</v>
      </c>
      <c r="B2625" s="74" t="n">
        <v>77</v>
      </c>
      <c r="C2625" s="7" t="n">
        <v>1</v>
      </c>
      <c r="D2625" s="7" t="n">
        <v>0</v>
      </c>
    </row>
    <row r="2626" spans="1:15">
      <c r="A2626" t="s">
        <v>4</v>
      </c>
      <c r="B2626" s="4" t="s">
        <v>5</v>
      </c>
      <c r="C2626" s="4" t="s">
        <v>10</v>
      </c>
    </row>
    <row r="2627" spans="1:15">
      <c r="A2627" t="n">
        <v>21032</v>
      </c>
      <c r="B2627" s="38" t="n">
        <v>16</v>
      </c>
      <c r="C2627" s="7" t="n">
        <v>3000</v>
      </c>
    </row>
    <row r="2628" spans="1:15">
      <c r="A2628" t="s">
        <v>4</v>
      </c>
      <c r="B2628" s="4" t="s">
        <v>5</v>
      </c>
      <c r="C2628" s="4" t="s">
        <v>13</v>
      </c>
      <c r="D2628" s="4" t="s">
        <v>13</v>
      </c>
      <c r="E2628" s="4" t="s">
        <v>13</v>
      </c>
      <c r="F2628" s="4" t="s">
        <v>29</v>
      </c>
      <c r="G2628" s="4" t="s">
        <v>29</v>
      </c>
      <c r="H2628" s="4" t="s">
        <v>29</v>
      </c>
      <c r="I2628" s="4" t="s">
        <v>29</v>
      </c>
      <c r="J2628" s="4" t="s">
        <v>29</v>
      </c>
    </row>
    <row r="2629" spans="1:15">
      <c r="A2629" t="n">
        <v>21035</v>
      </c>
      <c r="B2629" s="70" t="n">
        <v>76</v>
      </c>
      <c r="C2629" s="7" t="n">
        <v>1</v>
      </c>
      <c r="D2629" s="7" t="n">
        <v>3</v>
      </c>
      <c r="E2629" s="7" t="n">
        <v>1</v>
      </c>
      <c r="F2629" s="7" t="n">
        <v>1</v>
      </c>
      <c r="G2629" s="7" t="n">
        <v>1</v>
      </c>
      <c r="H2629" s="7" t="n">
        <v>1</v>
      </c>
      <c r="I2629" s="7" t="n">
        <v>0</v>
      </c>
      <c r="J2629" s="7" t="n">
        <v>1000</v>
      </c>
    </row>
    <row r="2630" spans="1:15">
      <c r="A2630" t="s">
        <v>4</v>
      </c>
      <c r="B2630" s="4" t="s">
        <v>5</v>
      </c>
      <c r="C2630" s="4" t="s">
        <v>13</v>
      </c>
      <c r="D2630" s="4" t="s">
        <v>13</v>
      </c>
    </row>
    <row r="2631" spans="1:15">
      <c r="A2631" t="n">
        <v>21059</v>
      </c>
      <c r="B2631" s="74" t="n">
        <v>77</v>
      </c>
      <c r="C2631" s="7" t="n">
        <v>1</v>
      </c>
      <c r="D2631" s="7" t="n">
        <v>3</v>
      </c>
    </row>
    <row r="2632" spans="1:15">
      <c r="A2632" t="s">
        <v>4</v>
      </c>
      <c r="B2632" s="4" t="s">
        <v>5</v>
      </c>
      <c r="C2632" s="4" t="s">
        <v>10</v>
      </c>
    </row>
    <row r="2633" spans="1:15">
      <c r="A2633" t="n">
        <v>21062</v>
      </c>
      <c r="B2633" s="38" t="n">
        <v>16</v>
      </c>
      <c r="C2633" s="7" t="n">
        <v>1000</v>
      </c>
    </row>
    <row r="2634" spans="1:15">
      <c r="A2634" t="s">
        <v>4</v>
      </c>
      <c r="B2634" s="4" t="s">
        <v>5</v>
      </c>
      <c r="C2634" s="4" t="s">
        <v>13</v>
      </c>
      <c r="D2634" s="4" t="s">
        <v>10</v>
      </c>
      <c r="E2634" s="4" t="s">
        <v>10</v>
      </c>
      <c r="F2634" s="4" t="s">
        <v>10</v>
      </c>
      <c r="G2634" s="4" t="s">
        <v>10</v>
      </c>
      <c r="H2634" s="4" t="s">
        <v>13</v>
      </c>
    </row>
    <row r="2635" spans="1:15">
      <c r="A2635" t="n">
        <v>21065</v>
      </c>
      <c r="B2635" s="28" t="n">
        <v>25</v>
      </c>
      <c r="C2635" s="7" t="n">
        <v>5</v>
      </c>
      <c r="D2635" s="7" t="n">
        <v>65535</v>
      </c>
      <c r="E2635" s="7" t="n">
        <v>65535</v>
      </c>
      <c r="F2635" s="7" t="n">
        <v>65535</v>
      </c>
      <c r="G2635" s="7" t="n">
        <v>65535</v>
      </c>
      <c r="H2635" s="7" t="n">
        <v>0</v>
      </c>
    </row>
    <row r="2636" spans="1:15">
      <c r="A2636" t="s">
        <v>4</v>
      </c>
      <c r="B2636" s="4" t="s">
        <v>5</v>
      </c>
      <c r="C2636" s="4" t="s">
        <v>13</v>
      </c>
      <c r="D2636" s="4" t="s">
        <v>10</v>
      </c>
      <c r="E2636" s="4" t="s">
        <v>10</v>
      </c>
      <c r="F2636" s="4" t="s">
        <v>13</v>
      </c>
    </row>
    <row r="2637" spans="1:15">
      <c r="A2637" t="n">
        <v>21076</v>
      </c>
      <c r="B2637" s="28" t="n">
        <v>25</v>
      </c>
      <c r="C2637" s="7" t="n">
        <v>1</v>
      </c>
      <c r="D2637" s="7" t="n">
        <v>65535</v>
      </c>
      <c r="E2637" s="7" t="n">
        <v>65535</v>
      </c>
      <c r="F2637" s="7" t="n">
        <v>0</v>
      </c>
    </row>
    <row r="2638" spans="1:15">
      <c r="A2638" t="s">
        <v>4</v>
      </c>
      <c r="B2638" s="4" t="s">
        <v>5</v>
      </c>
      <c r="C2638" s="4" t="s">
        <v>13</v>
      </c>
      <c r="D2638" s="4" t="s">
        <v>6</v>
      </c>
      <c r="E2638" s="4" t="s">
        <v>13</v>
      </c>
      <c r="F2638" s="4" t="s">
        <v>13</v>
      </c>
      <c r="G2638" s="4" t="s">
        <v>13</v>
      </c>
    </row>
    <row r="2639" spans="1:15">
      <c r="A2639" t="n">
        <v>21083</v>
      </c>
      <c r="B2639" s="76" t="n">
        <v>113</v>
      </c>
      <c r="C2639" s="7" t="n">
        <v>1</v>
      </c>
      <c r="D2639" s="7" t="s">
        <v>255</v>
      </c>
      <c r="E2639" s="7" t="n">
        <v>2</v>
      </c>
      <c r="F2639" s="7" t="n">
        <v>0</v>
      </c>
      <c r="G2639" s="7" t="n">
        <v>0</v>
      </c>
    </row>
    <row r="2640" spans="1:15">
      <c r="A2640" t="s">
        <v>4</v>
      </c>
      <c r="B2640" s="4" t="s">
        <v>5</v>
      </c>
      <c r="C2640" s="4" t="s">
        <v>13</v>
      </c>
    </row>
    <row r="2641" spans="1:10">
      <c r="A2641" t="n">
        <v>21097</v>
      </c>
      <c r="B2641" s="76" t="n">
        <v>113</v>
      </c>
      <c r="C2641" s="7" t="n">
        <v>9</v>
      </c>
    </row>
    <row r="2642" spans="1:10">
      <c r="A2642" t="s">
        <v>4</v>
      </c>
      <c r="B2642" s="4" t="s">
        <v>5</v>
      </c>
      <c r="C2642" s="4" t="s">
        <v>13</v>
      </c>
    </row>
    <row r="2643" spans="1:10">
      <c r="A2643" t="n">
        <v>21099</v>
      </c>
      <c r="B2643" s="77" t="n">
        <v>78</v>
      </c>
      <c r="C2643" s="7" t="n">
        <v>255</v>
      </c>
    </row>
    <row r="2644" spans="1:10">
      <c r="A2644" t="s">
        <v>4</v>
      </c>
      <c r="B2644" s="4" t="s">
        <v>5</v>
      </c>
      <c r="C2644" s="4" t="s">
        <v>13</v>
      </c>
      <c r="D2644" s="4" t="s">
        <v>10</v>
      </c>
      <c r="E2644" s="4" t="s">
        <v>13</v>
      </c>
    </row>
    <row r="2645" spans="1:10">
      <c r="A2645" t="n">
        <v>21101</v>
      </c>
      <c r="B2645" s="68" t="n">
        <v>39</v>
      </c>
      <c r="C2645" s="7" t="n">
        <v>11</v>
      </c>
      <c r="D2645" s="7" t="n">
        <v>65533</v>
      </c>
      <c r="E2645" s="7" t="n">
        <v>203</v>
      </c>
    </row>
    <row r="2646" spans="1:10">
      <c r="A2646" t="s">
        <v>4</v>
      </c>
      <c r="B2646" s="4" t="s">
        <v>5</v>
      </c>
      <c r="C2646" s="4" t="s">
        <v>10</v>
      </c>
      <c r="D2646" s="4" t="s">
        <v>9</v>
      </c>
    </row>
    <row r="2647" spans="1:10">
      <c r="A2647" t="n">
        <v>21106</v>
      </c>
      <c r="B2647" s="66" t="n">
        <v>44</v>
      </c>
      <c r="C2647" s="7" t="n">
        <v>122</v>
      </c>
      <c r="D2647" s="7" t="n">
        <v>128</v>
      </c>
    </row>
    <row r="2648" spans="1:10">
      <c r="A2648" t="s">
        <v>4</v>
      </c>
      <c r="B2648" s="4" t="s">
        <v>5</v>
      </c>
      <c r="C2648" s="4" t="s">
        <v>6</v>
      </c>
      <c r="D2648" s="4" t="s">
        <v>10</v>
      </c>
    </row>
    <row r="2649" spans="1:10">
      <c r="A2649" t="n">
        <v>21113</v>
      </c>
      <c r="B2649" s="71" t="n">
        <v>29</v>
      </c>
      <c r="C2649" s="7" t="s">
        <v>168</v>
      </c>
      <c r="D2649" s="7" t="n">
        <v>17</v>
      </c>
    </row>
    <row r="2650" spans="1:10">
      <c r="A2650" t="s">
        <v>4</v>
      </c>
      <c r="B2650" s="4" t="s">
        <v>5</v>
      </c>
      <c r="C2650" s="4" t="s">
        <v>6</v>
      </c>
      <c r="D2650" s="4" t="s">
        <v>10</v>
      </c>
    </row>
    <row r="2651" spans="1:10">
      <c r="A2651" t="n">
        <v>21122</v>
      </c>
      <c r="B2651" s="71" t="n">
        <v>29</v>
      </c>
      <c r="C2651" s="7" t="s">
        <v>166</v>
      </c>
      <c r="D2651" s="7" t="n">
        <v>16</v>
      </c>
    </row>
    <row r="2652" spans="1:10">
      <c r="A2652" t="s">
        <v>4</v>
      </c>
      <c r="B2652" s="4" t="s">
        <v>5</v>
      </c>
      <c r="C2652" s="4" t="s">
        <v>6</v>
      </c>
      <c r="D2652" s="4" t="s">
        <v>10</v>
      </c>
    </row>
    <row r="2653" spans="1:10">
      <c r="A2653" t="n">
        <v>21131</v>
      </c>
      <c r="B2653" s="71" t="n">
        <v>29</v>
      </c>
      <c r="C2653" s="7" t="s">
        <v>256</v>
      </c>
      <c r="D2653" s="7" t="n">
        <v>18</v>
      </c>
    </row>
    <row r="2654" spans="1:10">
      <c r="A2654" t="s">
        <v>4</v>
      </c>
      <c r="B2654" s="4" t="s">
        <v>5</v>
      </c>
      <c r="C2654" s="4" t="s">
        <v>10</v>
      </c>
      <c r="D2654" s="4" t="s">
        <v>29</v>
      </c>
      <c r="E2654" s="4" t="s">
        <v>29</v>
      </c>
      <c r="F2654" s="4" t="s">
        <v>29</v>
      </c>
      <c r="G2654" s="4" t="s">
        <v>29</v>
      </c>
    </row>
    <row r="2655" spans="1:10">
      <c r="A2655" t="n">
        <v>21140</v>
      </c>
      <c r="B2655" s="50" t="n">
        <v>46</v>
      </c>
      <c r="C2655" s="7" t="n">
        <v>61456</v>
      </c>
      <c r="D2655" s="7" t="n">
        <v>24.3799991607666</v>
      </c>
      <c r="E2655" s="7" t="n">
        <v>-7.32999992370605</v>
      </c>
      <c r="F2655" s="7" t="n">
        <v>-51.939998626709</v>
      </c>
      <c r="G2655" s="7" t="n">
        <v>296.600006103516</v>
      </c>
    </row>
    <row r="2656" spans="1:10">
      <c r="A2656" t="s">
        <v>4</v>
      </c>
      <c r="B2656" s="4" t="s">
        <v>5</v>
      </c>
      <c r="C2656" s="4" t="s">
        <v>13</v>
      </c>
      <c r="D2656" s="4" t="s">
        <v>10</v>
      </c>
    </row>
    <row r="2657" spans="1:7">
      <c r="A2657" t="n">
        <v>21159</v>
      </c>
      <c r="B2657" s="10" t="n">
        <v>162</v>
      </c>
      <c r="C2657" s="7" t="n">
        <v>1</v>
      </c>
      <c r="D2657" s="7" t="n">
        <v>0</v>
      </c>
    </row>
    <row r="2658" spans="1:7">
      <c r="A2658" t="s">
        <v>4</v>
      </c>
      <c r="B2658" s="4" t="s">
        <v>5</v>
      </c>
    </row>
    <row r="2659" spans="1:7">
      <c r="A2659" t="n">
        <v>21163</v>
      </c>
      <c r="B2659" s="5" t="n">
        <v>1</v>
      </c>
    </row>
    <row r="2660" spans="1:7" s="3" customFormat="1" customHeight="0">
      <c r="A2660" s="3" t="s">
        <v>2</v>
      </c>
      <c r="B2660" s="3" t="s">
        <v>257</v>
      </c>
    </row>
    <row r="2661" spans="1:7">
      <c r="A2661" t="s">
        <v>4</v>
      </c>
      <c r="B2661" s="4" t="s">
        <v>5</v>
      </c>
      <c r="C2661" s="4" t="s">
        <v>13</v>
      </c>
      <c r="D2661" s="4" t="s">
        <v>13</v>
      </c>
      <c r="E2661" s="4" t="s">
        <v>13</v>
      </c>
      <c r="F2661" s="4" t="s">
        <v>13</v>
      </c>
    </row>
    <row r="2662" spans="1:7">
      <c r="A2662" t="n">
        <v>21164</v>
      </c>
      <c r="B2662" s="8" t="n">
        <v>14</v>
      </c>
      <c r="C2662" s="7" t="n">
        <v>2</v>
      </c>
      <c r="D2662" s="7" t="n">
        <v>0</v>
      </c>
      <c r="E2662" s="7" t="n">
        <v>0</v>
      </c>
      <c r="F2662" s="7" t="n">
        <v>0</v>
      </c>
    </row>
    <row r="2663" spans="1:7">
      <c r="A2663" t="s">
        <v>4</v>
      </c>
      <c r="B2663" s="4" t="s">
        <v>5</v>
      </c>
      <c r="C2663" s="4" t="s">
        <v>13</v>
      </c>
      <c r="D2663" s="31" t="s">
        <v>54</v>
      </c>
      <c r="E2663" s="4" t="s">
        <v>5</v>
      </c>
      <c r="F2663" s="4" t="s">
        <v>13</v>
      </c>
      <c r="G2663" s="4" t="s">
        <v>10</v>
      </c>
      <c r="H2663" s="31" t="s">
        <v>55</v>
      </c>
      <c r="I2663" s="4" t="s">
        <v>13</v>
      </c>
      <c r="J2663" s="4" t="s">
        <v>9</v>
      </c>
      <c r="K2663" s="4" t="s">
        <v>13</v>
      </c>
      <c r="L2663" s="4" t="s">
        <v>13</v>
      </c>
      <c r="M2663" s="31" t="s">
        <v>54</v>
      </c>
      <c r="N2663" s="4" t="s">
        <v>5</v>
      </c>
      <c r="O2663" s="4" t="s">
        <v>13</v>
      </c>
      <c r="P2663" s="4" t="s">
        <v>10</v>
      </c>
      <c r="Q2663" s="31" t="s">
        <v>55</v>
      </c>
      <c r="R2663" s="4" t="s">
        <v>13</v>
      </c>
      <c r="S2663" s="4" t="s">
        <v>9</v>
      </c>
      <c r="T2663" s="4" t="s">
        <v>13</v>
      </c>
      <c r="U2663" s="4" t="s">
        <v>13</v>
      </c>
      <c r="V2663" s="4" t="s">
        <v>13</v>
      </c>
      <c r="W2663" s="4" t="s">
        <v>28</v>
      </c>
    </row>
    <row r="2664" spans="1:7">
      <c r="A2664" t="n">
        <v>21169</v>
      </c>
      <c r="B2664" s="11" t="n">
        <v>5</v>
      </c>
      <c r="C2664" s="7" t="n">
        <v>28</v>
      </c>
      <c r="D2664" s="31" t="s">
        <v>3</v>
      </c>
      <c r="E2664" s="10" t="n">
        <v>162</v>
      </c>
      <c r="F2664" s="7" t="n">
        <v>3</v>
      </c>
      <c r="G2664" s="7" t="n">
        <v>28755</v>
      </c>
      <c r="H2664" s="31" t="s">
        <v>3</v>
      </c>
      <c r="I2664" s="7" t="n">
        <v>0</v>
      </c>
      <c r="J2664" s="7" t="n">
        <v>1</v>
      </c>
      <c r="K2664" s="7" t="n">
        <v>2</v>
      </c>
      <c r="L2664" s="7" t="n">
        <v>28</v>
      </c>
      <c r="M2664" s="31" t="s">
        <v>3</v>
      </c>
      <c r="N2664" s="10" t="n">
        <v>162</v>
      </c>
      <c r="O2664" s="7" t="n">
        <v>3</v>
      </c>
      <c r="P2664" s="7" t="n">
        <v>28755</v>
      </c>
      <c r="Q2664" s="31" t="s">
        <v>3</v>
      </c>
      <c r="R2664" s="7" t="n">
        <v>0</v>
      </c>
      <c r="S2664" s="7" t="n">
        <v>2</v>
      </c>
      <c r="T2664" s="7" t="n">
        <v>2</v>
      </c>
      <c r="U2664" s="7" t="n">
        <v>11</v>
      </c>
      <c r="V2664" s="7" t="n">
        <v>1</v>
      </c>
      <c r="W2664" s="12" t="n">
        <f t="normal" ca="1">A2668</f>
        <v>0</v>
      </c>
    </row>
    <row r="2665" spans="1:7">
      <c r="A2665" t="s">
        <v>4</v>
      </c>
      <c r="B2665" s="4" t="s">
        <v>5</v>
      </c>
      <c r="C2665" s="4" t="s">
        <v>13</v>
      </c>
      <c r="D2665" s="4" t="s">
        <v>10</v>
      </c>
      <c r="E2665" s="4" t="s">
        <v>29</v>
      </c>
    </row>
    <row r="2666" spans="1:7">
      <c r="A2666" t="n">
        <v>21198</v>
      </c>
      <c r="B2666" s="34" t="n">
        <v>58</v>
      </c>
      <c r="C2666" s="7" t="n">
        <v>0</v>
      </c>
      <c r="D2666" s="7" t="n">
        <v>0</v>
      </c>
      <c r="E2666" s="7" t="n">
        <v>1</v>
      </c>
    </row>
    <row r="2667" spans="1:7">
      <c r="A2667" t="s">
        <v>4</v>
      </c>
      <c r="B2667" s="4" t="s">
        <v>5</v>
      </c>
      <c r="C2667" s="4" t="s">
        <v>13</v>
      </c>
      <c r="D2667" s="31" t="s">
        <v>54</v>
      </c>
      <c r="E2667" s="4" t="s">
        <v>5</v>
      </c>
      <c r="F2667" s="4" t="s">
        <v>13</v>
      </c>
      <c r="G2667" s="4" t="s">
        <v>10</v>
      </c>
      <c r="H2667" s="31" t="s">
        <v>55</v>
      </c>
      <c r="I2667" s="4" t="s">
        <v>13</v>
      </c>
      <c r="J2667" s="4" t="s">
        <v>9</v>
      </c>
      <c r="K2667" s="4" t="s">
        <v>13</v>
      </c>
      <c r="L2667" s="4" t="s">
        <v>13</v>
      </c>
      <c r="M2667" s="31" t="s">
        <v>54</v>
      </c>
      <c r="N2667" s="4" t="s">
        <v>5</v>
      </c>
      <c r="O2667" s="4" t="s">
        <v>13</v>
      </c>
      <c r="P2667" s="4" t="s">
        <v>10</v>
      </c>
      <c r="Q2667" s="31" t="s">
        <v>55</v>
      </c>
      <c r="R2667" s="4" t="s">
        <v>13</v>
      </c>
      <c r="S2667" s="4" t="s">
        <v>9</v>
      </c>
      <c r="T2667" s="4" t="s">
        <v>13</v>
      </c>
      <c r="U2667" s="4" t="s">
        <v>13</v>
      </c>
      <c r="V2667" s="4" t="s">
        <v>13</v>
      </c>
      <c r="W2667" s="4" t="s">
        <v>28</v>
      </c>
    </row>
    <row r="2668" spans="1:7">
      <c r="A2668" t="n">
        <v>21206</v>
      </c>
      <c r="B2668" s="11" t="n">
        <v>5</v>
      </c>
      <c r="C2668" s="7" t="n">
        <v>28</v>
      </c>
      <c r="D2668" s="31" t="s">
        <v>3</v>
      </c>
      <c r="E2668" s="10" t="n">
        <v>162</v>
      </c>
      <c r="F2668" s="7" t="n">
        <v>3</v>
      </c>
      <c r="G2668" s="7" t="n">
        <v>28755</v>
      </c>
      <c r="H2668" s="31" t="s">
        <v>3</v>
      </c>
      <c r="I2668" s="7" t="n">
        <v>0</v>
      </c>
      <c r="J2668" s="7" t="n">
        <v>1</v>
      </c>
      <c r="K2668" s="7" t="n">
        <v>3</v>
      </c>
      <c r="L2668" s="7" t="n">
        <v>28</v>
      </c>
      <c r="M2668" s="31" t="s">
        <v>3</v>
      </c>
      <c r="N2668" s="10" t="n">
        <v>162</v>
      </c>
      <c r="O2668" s="7" t="n">
        <v>3</v>
      </c>
      <c r="P2668" s="7" t="n">
        <v>28755</v>
      </c>
      <c r="Q2668" s="31" t="s">
        <v>3</v>
      </c>
      <c r="R2668" s="7" t="n">
        <v>0</v>
      </c>
      <c r="S2668" s="7" t="n">
        <v>2</v>
      </c>
      <c r="T2668" s="7" t="n">
        <v>3</v>
      </c>
      <c r="U2668" s="7" t="n">
        <v>9</v>
      </c>
      <c r="V2668" s="7" t="n">
        <v>1</v>
      </c>
      <c r="W2668" s="12" t="n">
        <f t="normal" ca="1">A2678</f>
        <v>0</v>
      </c>
    </row>
    <row r="2669" spans="1:7">
      <c r="A2669" t="s">
        <v>4</v>
      </c>
      <c r="B2669" s="4" t="s">
        <v>5</v>
      </c>
      <c r="C2669" s="4" t="s">
        <v>13</v>
      </c>
      <c r="D2669" s="31" t="s">
        <v>54</v>
      </c>
      <c r="E2669" s="4" t="s">
        <v>5</v>
      </c>
      <c r="F2669" s="4" t="s">
        <v>10</v>
      </c>
      <c r="G2669" s="4" t="s">
        <v>13</v>
      </c>
      <c r="H2669" s="4" t="s">
        <v>13</v>
      </c>
      <c r="I2669" s="4" t="s">
        <v>6</v>
      </c>
      <c r="J2669" s="31" t="s">
        <v>55</v>
      </c>
      <c r="K2669" s="4" t="s">
        <v>13</v>
      </c>
      <c r="L2669" s="4" t="s">
        <v>13</v>
      </c>
      <c r="M2669" s="31" t="s">
        <v>54</v>
      </c>
      <c r="N2669" s="4" t="s">
        <v>5</v>
      </c>
      <c r="O2669" s="4" t="s">
        <v>13</v>
      </c>
      <c r="P2669" s="31" t="s">
        <v>55</v>
      </c>
      <c r="Q2669" s="4" t="s">
        <v>13</v>
      </c>
      <c r="R2669" s="4" t="s">
        <v>9</v>
      </c>
      <c r="S2669" s="4" t="s">
        <v>13</v>
      </c>
      <c r="T2669" s="4" t="s">
        <v>13</v>
      </c>
      <c r="U2669" s="4" t="s">
        <v>13</v>
      </c>
      <c r="V2669" s="31" t="s">
        <v>54</v>
      </c>
      <c r="W2669" s="4" t="s">
        <v>5</v>
      </c>
      <c r="X2669" s="4" t="s">
        <v>13</v>
      </c>
      <c r="Y2669" s="31" t="s">
        <v>55</v>
      </c>
      <c r="Z2669" s="4" t="s">
        <v>13</v>
      </c>
      <c r="AA2669" s="4" t="s">
        <v>9</v>
      </c>
      <c r="AB2669" s="4" t="s">
        <v>13</v>
      </c>
      <c r="AC2669" s="4" t="s">
        <v>13</v>
      </c>
      <c r="AD2669" s="4" t="s">
        <v>13</v>
      </c>
      <c r="AE2669" s="4" t="s">
        <v>28</v>
      </c>
    </row>
    <row r="2670" spans="1:7">
      <c r="A2670" t="n">
        <v>21235</v>
      </c>
      <c r="B2670" s="11" t="n">
        <v>5</v>
      </c>
      <c r="C2670" s="7" t="n">
        <v>28</v>
      </c>
      <c r="D2670" s="31" t="s">
        <v>3</v>
      </c>
      <c r="E2670" s="47" t="n">
        <v>47</v>
      </c>
      <c r="F2670" s="7" t="n">
        <v>61456</v>
      </c>
      <c r="G2670" s="7" t="n">
        <v>2</v>
      </c>
      <c r="H2670" s="7" t="n">
        <v>0</v>
      </c>
      <c r="I2670" s="7" t="s">
        <v>78</v>
      </c>
      <c r="J2670" s="31" t="s">
        <v>3</v>
      </c>
      <c r="K2670" s="7" t="n">
        <v>8</v>
      </c>
      <c r="L2670" s="7" t="n">
        <v>28</v>
      </c>
      <c r="M2670" s="31" t="s">
        <v>3</v>
      </c>
      <c r="N2670" s="17" t="n">
        <v>74</v>
      </c>
      <c r="O2670" s="7" t="n">
        <v>65</v>
      </c>
      <c r="P2670" s="31" t="s">
        <v>3</v>
      </c>
      <c r="Q2670" s="7" t="n">
        <v>0</v>
      </c>
      <c r="R2670" s="7" t="n">
        <v>1</v>
      </c>
      <c r="S2670" s="7" t="n">
        <v>3</v>
      </c>
      <c r="T2670" s="7" t="n">
        <v>9</v>
      </c>
      <c r="U2670" s="7" t="n">
        <v>28</v>
      </c>
      <c r="V2670" s="31" t="s">
        <v>3</v>
      </c>
      <c r="W2670" s="17" t="n">
        <v>74</v>
      </c>
      <c r="X2670" s="7" t="n">
        <v>65</v>
      </c>
      <c r="Y2670" s="31" t="s">
        <v>3</v>
      </c>
      <c r="Z2670" s="7" t="n">
        <v>0</v>
      </c>
      <c r="AA2670" s="7" t="n">
        <v>2</v>
      </c>
      <c r="AB2670" s="7" t="n">
        <v>3</v>
      </c>
      <c r="AC2670" s="7" t="n">
        <v>9</v>
      </c>
      <c r="AD2670" s="7" t="n">
        <v>1</v>
      </c>
      <c r="AE2670" s="12" t="n">
        <f t="normal" ca="1">A2674</f>
        <v>0</v>
      </c>
    </row>
    <row r="2671" spans="1:7">
      <c r="A2671" t="s">
        <v>4</v>
      </c>
      <c r="B2671" s="4" t="s">
        <v>5</v>
      </c>
      <c r="C2671" s="4" t="s">
        <v>10</v>
      </c>
      <c r="D2671" s="4" t="s">
        <v>13</v>
      </c>
      <c r="E2671" s="4" t="s">
        <v>13</v>
      </c>
      <c r="F2671" s="4" t="s">
        <v>6</v>
      </c>
    </row>
    <row r="2672" spans="1:7">
      <c r="A2672" t="n">
        <v>21283</v>
      </c>
      <c r="B2672" s="47" t="n">
        <v>47</v>
      </c>
      <c r="C2672" s="7" t="n">
        <v>61456</v>
      </c>
      <c r="D2672" s="7" t="n">
        <v>0</v>
      </c>
      <c r="E2672" s="7" t="n">
        <v>0</v>
      </c>
      <c r="F2672" s="7" t="s">
        <v>79</v>
      </c>
    </row>
    <row r="2673" spans="1:31">
      <c r="A2673" t="s">
        <v>4</v>
      </c>
      <c r="B2673" s="4" t="s">
        <v>5</v>
      </c>
      <c r="C2673" s="4" t="s">
        <v>13</v>
      </c>
      <c r="D2673" s="4" t="s">
        <v>10</v>
      </c>
      <c r="E2673" s="4" t="s">
        <v>29</v>
      </c>
    </row>
    <row r="2674" spans="1:31">
      <c r="A2674" t="n">
        <v>21296</v>
      </c>
      <c r="B2674" s="34" t="n">
        <v>58</v>
      </c>
      <c r="C2674" s="7" t="n">
        <v>0</v>
      </c>
      <c r="D2674" s="7" t="n">
        <v>300</v>
      </c>
      <c r="E2674" s="7" t="n">
        <v>1</v>
      </c>
    </row>
    <row r="2675" spans="1:31">
      <c r="A2675" t="s">
        <v>4</v>
      </c>
      <c r="B2675" s="4" t="s">
        <v>5</v>
      </c>
      <c r="C2675" s="4" t="s">
        <v>13</v>
      </c>
      <c r="D2675" s="4" t="s">
        <v>10</v>
      </c>
    </row>
    <row r="2676" spans="1:31">
      <c r="A2676" t="n">
        <v>21304</v>
      </c>
      <c r="B2676" s="34" t="n">
        <v>58</v>
      </c>
      <c r="C2676" s="7" t="n">
        <v>255</v>
      </c>
      <c r="D2676" s="7" t="n">
        <v>0</v>
      </c>
    </row>
    <row r="2677" spans="1:31">
      <c r="A2677" t="s">
        <v>4</v>
      </c>
      <c r="B2677" s="4" t="s">
        <v>5</v>
      </c>
      <c r="C2677" s="4" t="s">
        <v>13</v>
      </c>
      <c r="D2677" s="4" t="s">
        <v>13</v>
      </c>
      <c r="E2677" s="4" t="s">
        <v>13</v>
      </c>
      <c r="F2677" s="4" t="s">
        <v>13</v>
      </c>
    </row>
    <row r="2678" spans="1:31">
      <c r="A2678" t="n">
        <v>21308</v>
      </c>
      <c r="B2678" s="8" t="n">
        <v>14</v>
      </c>
      <c r="C2678" s="7" t="n">
        <v>0</v>
      </c>
      <c r="D2678" s="7" t="n">
        <v>0</v>
      </c>
      <c r="E2678" s="7" t="n">
        <v>0</v>
      </c>
      <c r="F2678" s="7" t="n">
        <v>64</v>
      </c>
    </row>
    <row r="2679" spans="1:31">
      <c r="A2679" t="s">
        <v>4</v>
      </c>
      <c r="B2679" s="4" t="s">
        <v>5</v>
      </c>
      <c r="C2679" s="4" t="s">
        <v>13</v>
      </c>
      <c r="D2679" s="4" t="s">
        <v>10</v>
      </c>
    </row>
    <row r="2680" spans="1:31">
      <c r="A2680" t="n">
        <v>21313</v>
      </c>
      <c r="B2680" s="26" t="n">
        <v>22</v>
      </c>
      <c r="C2680" s="7" t="n">
        <v>0</v>
      </c>
      <c r="D2680" s="7" t="n">
        <v>28755</v>
      </c>
    </row>
    <row r="2681" spans="1:31">
      <c r="A2681" t="s">
        <v>4</v>
      </c>
      <c r="B2681" s="4" t="s">
        <v>5</v>
      </c>
      <c r="C2681" s="4" t="s">
        <v>13</v>
      </c>
      <c r="D2681" s="4" t="s">
        <v>10</v>
      </c>
    </row>
    <row r="2682" spans="1:31">
      <c r="A2682" t="n">
        <v>21317</v>
      </c>
      <c r="B2682" s="34" t="n">
        <v>58</v>
      </c>
      <c r="C2682" s="7" t="n">
        <v>5</v>
      </c>
      <c r="D2682" s="7" t="n">
        <v>300</v>
      </c>
    </row>
    <row r="2683" spans="1:31">
      <c r="A2683" t="s">
        <v>4</v>
      </c>
      <c r="B2683" s="4" t="s">
        <v>5</v>
      </c>
      <c r="C2683" s="4" t="s">
        <v>29</v>
      </c>
      <c r="D2683" s="4" t="s">
        <v>10</v>
      </c>
    </row>
    <row r="2684" spans="1:31">
      <c r="A2684" t="n">
        <v>21321</v>
      </c>
      <c r="B2684" s="48" t="n">
        <v>103</v>
      </c>
      <c r="C2684" s="7" t="n">
        <v>0</v>
      </c>
      <c r="D2684" s="7" t="n">
        <v>300</v>
      </c>
    </row>
    <row r="2685" spans="1:31">
      <c r="A2685" t="s">
        <v>4</v>
      </c>
      <c r="B2685" s="4" t="s">
        <v>5</v>
      </c>
      <c r="C2685" s="4" t="s">
        <v>13</v>
      </c>
    </row>
    <row r="2686" spans="1:31">
      <c r="A2686" t="n">
        <v>21328</v>
      </c>
      <c r="B2686" s="32" t="n">
        <v>64</v>
      </c>
      <c r="C2686" s="7" t="n">
        <v>7</v>
      </c>
    </row>
    <row r="2687" spans="1:31">
      <c r="A2687" t="s">
        <v>4</v>
      </c>
      <c r="B2687" s="4" t="s">
        <v>5</v>
      </c>
      <c r="C2687" s="4" t="s">
        <v>13</v>
      </c>
      <c r="D2687" s="4" t="s">
        <v>10</v>
      </c>
    </row>
    <row r="2688" spans="1:31">
      <c r="A2688" t="n">
        <v>21330</v>
      </c>
      <c r="B2688" s="49" t="n">
        <v>72</v>
      </c>
      <c r="C2688" s="7" t="n">
        <v>5</v>
      </c>
      <c r="D2688" s="7" t="n">
        <v>0</v>
      </c>
    </row>
    <row r="2689" spans="1:6">
      <c r="A2689" t="s">
        <v>4</v>
      </c>
      <c r="B2689" s="4" t="s">
        <v>5</v>
      </c>
      <c r="C2689" s="4" t="s">
        <v>13</v>
      </c>
      <c r="D2689" s="31" t="s">
        <v>54</v>
      </c>
      <c r="E2689" s="4" t="s">
        <v>5</v>
      </c>
      <c r="F2689" s="4" t="s">
        <v>13</v>
      </c>
      <c r="G2689" s="4" t="s">
        <v>10</v>
      </c>
      <c r="H2689" s="31" t="s">
        <v>55</v>
      </c>
      <c r="I2689" s="4" t="s">
        <v>13</v>
      </c>
      <c r="J2689" s="4" t="s">
        <v>9</v>
      </c>
      <c r="K2689" s="4" t="s">
        <v>13</v>
      </c>
      <c r="L2689" s="4" t="s">
        <v>13</v>
      </c>
      <c r="M2689" s="4" t="s">
        <v>28</v>
      </c>
    </row>
    <row r="2690" spans="1:6">
      <c r="A2690" t="n">
        <v>21334</v>
      </c>
      <c r="B2690" s="11" t="n">
        <v>5</v>
      </c>
      <c r="C2690" s="7" t="n">
        <v>28</v>
      </c>
      <c r="D2690" s="31" t="s">
        <v>3</v>
      </c>
      <c r="E2690" s="10" t="n">
        <v>162</v>
      </c>
      <c r="F2690" s="7" t="n">
        <v>4</v>
      </c>
      <c r="G2690" s="7" t="n">
        <v>28755</v>
      </c>
      <c r="H2690" s="31" t="s">
        <v>3</v>
      </c>
      <c r="I2690" s="7" t="n">
        <v>0</v>
      </c>
      <c r="J2690" s="7" t="n">
        <v>1</v>
      </c>
      <c r="K2690" s="7" t="n">
        <v>2</v>
      </c>
      <c r="L2690" s="7" t="n">
        <v>1</v>
      </c>
      <c r="M2690" s="12" t="n">
        <f t="normal" ca="1">A2696</f>
        <v>0</v>
      </c>
    </row>
    <row r="2691" spans="1:6">
      <c r="A2691" t="s">
        <v>4</v>
      </c>
      <c r="B2691" s="4" t="s">
        <v>5</v>
      </c>
      <c r="C2691" s="4" t="s">
        <v>13</v>
      </c>
      <c r="D2691" s="4" t="s">
        <v>6</v>
      </c>
    </row>
    <row r="2692" spans="1:6">
      <c r="A2692" t="n">
        <v>21351</v>
      </c>
      <c r="B2692" s="9" t="n">
        <v>2</v>
      </c>
      <c r="C2692" s="7" t="n">
        <v>10</v>
      </c>
      <c r="D2692" s="7" t="s">
        <v>80</v>
      </c>
    </row>
    <row r="2693" spans="1:6">
      <c r="A2693" t="s">
        <v>4</v>
      </c>
      <c r="B2693" s="4" t="s">
        <v>5</v>
      </c>
      <c r="C2693" s="4" t="s">
        <v>10</v>
      </c>
    </row>
    <row r="2694" spans="1:6">
      <c r="A2694" t="n">
        <v>21368</v>
      </c>
      <c r="B2694" s="38" t="n">
        <v>16</v>
      </c>
      <c r="C2694" s="7" t="n">
        <v>0</v>
      </c>
    </row>
    <row r="2695" spans="1:6">
      <c r="A2695" t="s">
        <v>4</v>
      </c>
      <c r="B2695" s="4" t="s">
        <v>5</v>
      </c>
      <c r="C2695" s="4" t="s">
        <v>10</v>
      </c>
      <c r="D2695" s="4" t="s">
        <v>6</v>
      </c>
      <c r="E2695" s="4" t="s">
        <v>6</v>
      </c>
      <c r="F2695" s="4" t="s">
        <v>6</v>
      </c>
      <c r="G2695" s="4" t="s">
        <v>13</v>
      </c>
      <c r="H2695" s="4" t="s">
        <v>9</v>
      </c>
      <c r="I2695" s="4" t="s">
        <v>29</v>
      </c>
      <c r="J2695" s="4" t="s">
        <v>29</v>
      </c>
      <c r="K2695" s="4" t="s">
        <v>29</v>
      </c>
      <c r="L2695" s="4" t="s">
        <v>29</v>
      </c>
      <c r="M2695" s="4" t="s">
        <v>29</v>
      </c>
      <c r="N2695" s="4" t="s">
        <v>29</v>
      </c>
      <c r="O2695" s="4" t="s">
        <v>29</v>
      </c>
      <c r="P2695" s="4" t="s">
        <v>6</v>
      </c>
      <c r="Q2695" s="4" t="s">
        <v>6</v>
      </c>
      <c r="R2695" s="4" t="s">
        <v>9</v>
      </c>
      <c r="S2695" s="4" t="s">
        <v>13</v>
      </c>
      <c r="T2695" s="4" t="s">
        <v>9</v>
      </c>
      <c r="U2695" s="4" t="s">
        <v>9</v>
      </c>
      <c r="V2695" s="4" t="s">
        <v>10</v>
      </c>
    </row>
    <row r="2696" spans="1:6">
      <c r="A2696" t="n">
        <v>21371</v>
      </c>
      <c r="B2696" s="19" t="n">
        <v>19</v>
      </c>
      <c r="C2696" s="7" t="n">
        <v>1000</v>
      </c>
      <c r="D2696" s="7" t="s">
        <v>258</v>
      </c>
      <c r="E2696" s="7" t="s">
        <v>259</v>
      </c>
      <c r="F2696" s="7" t="s">
        <v>12</v>
      </c>
      <c r="G2696" s="7" t="n">
        <v>0</v>
      </c>
      <c r="H2696" s="7" t="n">
        <v>1</v>
      </c>
      <c r="I2696" s="7" t="n">
        <v>0</v>
      </c>
      <c r="J2696" s="7" t="n">
        <v>0</v>
      </c>
      <c r="K2696" s="7" t="n">
        <v>0</v>
      </c>
      <c r="L2696" s="7" t="n">
        <v>0</v>
      </c>
      <c r="M2696" s="7" t="n">
        <v>1</v>
      </c>
      <c r="N2696" s="7" t="n">
        <v>1.60000002384186</v>
      </c>
      <c r="O2696" s="7" t="n">
        <v>0.0900000035762787</v>
      </c>
      <c r="P2696" s="7" t="s">
        <v>12</v>
      </c>
      <c r="Q2696" s="7" t="s">
        <v>12</v>
      </c>
      <c r="R2696" s="7" t="n">
        <v>-1</v>
      </c>
      <c r="S2696" s="7" t="n">
        <v>0</v>
      </c>
      <c r="T2696" s="7" t="n">
        <v>0</v>
      </c>
      <c r="U2696" s="7" t="n">
        <v>0</v>
      </c>
      <c r="V2696" s="7" t="n">
        <v>0</v>
      </c>
    </row>
    <row r="2697" spans="1:6">
      <c r="A2697" t="s">
        <v>4</v>
      </c>
      <c r="B2697" s="4" t="s">
        <v>5</v>
      </c>
      <c r="C2697" s="4" t="s">
        <v>10</v>
      </c>
      <c r="D2697" s="4" t="s">
        <v>6</v>
      </c>
      <c r="E2697" s="4" t="s">
        <v>6</v>
      </c>
      <c r="F2697" s="4" t="s">
        <v>6</v>
      </c>
      <c r="G2697" s="4" t="s">
        <v>13</v>
      </c>
      <c r="H2697" s="4" t="s">
        <v>9</v>
      </c>
      <c r="I2697" s="4" t="s">
        <v>29</v>
      </c>
      <c r="J2697" s="4" t="s">
        <v>29</v>
      </c>
      <c r="K2697" s="4" t="s">
        <v>29</v>
      </c>
      <c r="L2697" s="4" t="s">
        <v>29</v>
      </c>
      <c r="M2697" s="4" t="s">
        <v>29</v>
      </c>
      <c r="N2697" s="4" t="s">
        <v>29</v>
      </c>
      <c r="O2697" s="4" t="s">
        <v>29</v>
      </c>
      <c r="P2697" s="4" t="s">
        <v>6</v>
      </c>
      <c r="Q2697" s="4" t="s">
        <v>6</v>
      </c>
      <c r="R2697" s="4" t="s">
        <v>9</v>
      </c>
      <c r="S2697" s="4" t="s">
        <v>13</v>
      </c>
      <c r="T2697" s="4" t="s">
        <v>9</v>
      </c>
      <c r="U2697" s="4" t="s">
        <v>9</v>
      </c>
      <c r="V2697" s="4" t="s">
        <v>10</v>
      </c>
    </row>
    <row r="2698" spans="1:6">
      <c r="A2698" t="n">
        <v>21444</v>
      </c>
      <c r="B2698" s="19" t="n">
        <v>19</v>
      </c>
      <c r="C2698" s="7" t="n">
        <v>1001</v>
      </c>
      <c r="D2698" s="7" t="s">
        <v>258</v>
      </c>
      <c r="E2698" s="7" t="s">
        <v>259</v>
      </c>
      <c r="F2698" s="7" t="s">
        <v>12</v>
      </c>
      <c r="G2698" s="7" t="n">
        <v>0</v>
      </c>
      <c r="H2698" s="7" t="n">
        <v>1</v>
      </c>
      <c r="I2698" s="7" t="n">
        <v>0</v>
      </c>
      <c r="J2698" s="7" t="n">
        <v>0</v>
      </c>
      <c r="K2698" s="7" t="n">
        <v>0</v>
      </c>
      <c r="L2698" s="7" t="n">
        <v>0</v>
      </c>
      <c r="M2698" s="7" t="n">
        <v>1</v>
      </c>
      <c r="N2698" s="7" t="n">
        <v>1.60000002384186</v>
      </c>
      <c r="O2698" s="7" t="n">
        <v>0.0900000035762787</v>
      </c>
      <c r="P2698" s="7" t="s">
        <v>12</v>
      </c>
      <c r="Q2698" s="7" t="s">
        <v>12</v>
      </c>
      <c r="R2698" s="7" t="n">
        <v>-1</v>
      </c>
      <c r="S2698" s="7" t="n">
        <v>0</v>
      </c>
      <c r="T2698" s="7" t="n">
        <v>0</v>
      </c>
      <c r="U2698" s="7" t="n">
        <v>0</v>
      </c>
      <c r="V2698" s="7" t="n">
        <v>0</v>
      </c>
    </row>
    <row r="2699" spans="1:6">
      <c r="A2699" t="s">
        <v>4</v>
      </c>
      <c r="B2699" s="4" t="s">
        <v>5</v>
      </c>
      <c r="C2699" s="4" t="s">
        <v>10</v>
      </c>
      <c r="D2699" s="4" t="s">
        <v>6</v>
      </c>
      <c r="E2699" s="4" t="s">
        <v>6</v>
      </c>
      <c r="F2699" s="4" t="s">
        <v>6</v>
      </c>
      <c r="G2699" s="4" t="s">
        <v>13</v>
      </c>
      <c r="H2699" s="4" t="s">
        <v>9</v>
      </c>
      <c r="I2699" s="4" t="s">
        <v>29</v>
      </c>
      <c r="J2699" s="4" t="s">
        <v>29</v>
      </c>
      <c r="K2699" s="4" t="s">
        <v>29</v>
      </c>
      <c r="L2699" s="4" t="s">
        <v>29</v>
      </c>
      <c r="M2699" s="4" t="s">
        <v>29</v>
      </c>
      <c r="N2699" s="4" t="s">
        <v>29</v>
      </c>
      <c r="O2699" s="4" t="s">
        <v>29</v>
      </c>
      <c r="P2699" s="4" t="s">
        <v>6</v>
      </c>
      <c r="Q2699" s="4" t="s">
        <v>6</v>
      </c>
      <c r="R2699" s="4" t="s">
        <v>9</v>
      </c>
      <c r="S2699" s="4" t="s">
        <v>13</v>
      </c>
      <c r="T2699" s="4" t="s">
        <v>9</v>
      </c>
      <c r="U2699" s="4" t="s">
        <v>9</v>
      </c>
      <c r="V2699" s="4" t="s">
        <v>10</v>
      </c>
    </row>
    <row r="2700" spans="1:6">
      <c r="A2700" t="n">
        <v>21517</v>
      </c>
      <c r="B2700" s="19" t="n">
        <v>19</v>
      </c>
      <c r="C2700" s="7" t="n">
        <v>92</v>
      </c>
      <c r="D2700" s="7" t="s">
        <v>260</v>
      </c>
      <c r="E2700" s="7" t="s">
        <v>261</v>
      </c>
      <c r="F2700" s="7" t="s">
        <v>12</v>
      </c>
      <c r="G2700" s="7" t="n">
        <v>0</v>
      </c>
      <c r="H2700" s="7" t="n">
        <v>1</v>
      </c>
      <c r="I2700" s="7" t="n">
        <v>0</v>
      </c>
      <c r="J2700" s="7" t="n">
        <v>0</v>
      </c>
      <c r="K2700" s="7" t="n">
        <v>0</v>
      </c>
      <c r="L2700" s="7" t="n">
        <v>0</v>
      </c>
      <c r="M2700" s="7" t="n">
        <v>1</v>
      </c>
      <c r="N2700" s="7" t="n">
        <v>1.60000002384186</v>
      </c>
      <c r="O2700" s="7" t="n">
        <v>0.0900000035762787</v>
      </c>
      <c r="P2700" s="7" t="s">
        <v>12</v>
      </c>
      <c r="Q2700" s="7" t="s">
        <v>12</v>
      </c>
      <c r="R2700" s="7" t="n">
        <v>-1</v>
      </c>
      <c r="S2700" s="7" t="n">
        <v>0</v>
      </c>
      <c r="T2700" s="7" t="n">
        <v>0</v>
      </c>
      <c r="U2700" s="7" t="n">
        <v>0</v>
      </c>
      <c r="V2700" s="7" t="n">
        <v>0</v>
      </c>
    </row>
    <row r="2701" spans="1:6">
      <c r="A2701" t="s">
        <v>4</v>
      </c>
      <c r="B2701" s="4" t="s">
        <v>5</v>
      </c>
      <c r="C2701" s="4" t="s">
        <v>10</v>
      </c>
      <c r="D2701" s="4" t="s">
        <v>6</v>
      </c>
      <c r="E2701" s="4" t="s">
        <v>6</v>
      </c>
      <c r="F2701" s="4" t="s">
        <v>6</v>
      </c>
      <c r="G2701" s="4" t="s">
        <v>13</v>
      </c>
      <c r="H2701" s="4" t="s">
        <v>9</v>
      </c>
      <c r="I2701" s="4" t="s">
        <v>29</v>
      </c>
      <c r="J2701" s="4" t="s">
        <v>29</v>
      </c>
      <c r="K2701" s="4" t="s">
        <v>29</v>
      </c>
      <c r="L2701" s="4" t="s">
        <v>29</v>
      </c>
      <c r="M2701" s="4" t="s">
        <v>29</v>
      </c>
      <c r="N2701" s="4" t="s">
        <v>29</v>
      </c>
      <c r="O2701" s="4" t="s">
        <v>29</v>
      </c>
      <c r="P2701" s="4" t="s">
        <v>6</v>
      </c>
      <c r="Q2701" s="4" t="s">
        <v>6</v>
      </c>
      <c r="R2701" s="4" t="s">
        <v>9</v>
      </c>
      <c r="S2701" s="4" t="s">
        <v>13</v>
      </c>
      <c r="T2701" s="4" t="s">
        <v>9</v>
      </c>
      <c r="U2701" s="4" t="s">
        <v>9</v>
      </c>
      <c r="V2701" s="4" t="s">
        <v>10</v>
      </c>
    </row>
    <row r="2702" spans="1:6">
      <c r="A2702" t="n">
        <v>21588</v>
      </c>
      <c r="B2702" s="19" t="n">
        <v>19</v>
      </c>
      <c r="C2702" s="7" t="n">
        <v>94</v>
      </c>
      <c r="D2702" s="7" t="s">
        <v>262</v>
      </c>
      <c r="E2702" s="7" t="s">
        <v>263</v>
      </c>
      <c r="F2702" s="7" t="s">
        <v>12</v>
      </c>
      <c r="G2702" s="7" t="n">
        <v>0</v>
      </c>
      <c r="H2702" s="7" t="n">
        <v>1</v>
      </c>
      <c r="I2702" s="7" t="n">
        <v>0</v>
      </c>
      <c r="J2702" s="7" t="n">
        <v>0</v>
      </c>
      <c r="K2702" s="7" t="n">
        <v>0</v>
      </c>
      <c r="L2702" s="7" t="n">
        <v>0</v>
      </c>
      <c r="M2702" s="7" t="n">
        <v>1</v>
      </c>
      <c r="N2702" s="7" t="n">
        <v>1.60000002384186</v>
      </c>
      <c r="O2702" s="7" t="n">
        <v>0.0900000035762787</v>
      </c>
      <c r="P2702" s="7" t="s">
        <v>12</v>
      </c>
      <c r="Q2702" s="7" t="s">
        <v>12</v>
      </c>
      <c r="R2702" s="7" t="n">
        <v>-1</v>
      </c>
      <c r="S2702" s="7" t="n">
        <v>0</v>
      </c>
      <c r="T2702" s="7" t="n">
        <v>0</v>
      </c>
      <c r="U2702" s="7" t="n">
        <v>0</v>
      </c>
      <c r="V2702" s="7" t="n">
        <v>0</v>
      </c>
    </row>
    <row r="2703" spans="1:6">
      <c r="A2703" t="s">
        <v>4</v>
      </c>
      <c r="B2703" s="4" t="s">
        <v>5</v>
      </c>
      <c r="C2703" s="4" t="s">
        <v>10</v>
      </c>
      <c r="D2703" s="4" t="s">
        <v>13</v>
      </c>
      <c r="E2703" s="4" t="s">
        <v>13</v>
      </c>
      <c r="F2703" s="4" t="s">
        <v>6</v>
      </c>
    </row>
    <row r="2704" spans="1:6">
      <c r="A2704" t="n">
        <v>21657</v>
      </c>
      <c r="B2704" s="24" t="n">
        <v>20</v>
      </c>
      <c r="C2704" s="7" t="n">
        <v>0</v>
      </c>
      <c r="D2704" s="7" t="n">
        <v>3</v>
      </c>
      <c r="E2704" s="7" t="n">
        <v>10</v>
      </c>
      <c r="F2704" s="7" t="s">
        <v>85</v>
      </c>
    </row>
    <row r="2705" spans="1:22">
      <c r="A2705" t="s">
        <v>4</v>
      </c>
      <c r="B2705" s="4" t="s">
        <v>5</v>
      </c>
      <c r="C2705" s="4" t="s">
        <v>10</v>
      </c>
    </row>
    <row r="2706" spans="1:22">
      <c r="A2706" t="n">
        <v>21675</v>
      </c>
      <c r="B2706" s="38" t="n">
        <v>16</v>
      </c>
      <c r="C2706" s="7" t="n">
        <v>0</v>
      </c>
    </row>
    <row r="2707" spans="1:22">
      <c r="A2707" t="s">
        <v>4</v>
      </c>
      <c r="B2707" s="4" t="s">
        <v>5</v>
      </c>
      <c r="C2707" s="4" t="s">
        <v>10</v>
      </c>
      <c r="D2707" s="4" t="s">
        <v>13</v>
      </c>
      <c r="E2707" s="4" t="s">
        <v>13</v>
      </c>
      <c r="F2707" s="4" t="s">
        <v>6</v>
      </c>
    </row>
    <row r="2708" spans="1:22">
      <c r="A2708" t="n">
        <v>21678</v>
      </c>
      <c r="B2708" s="24" t="n">
        <v>20</v>
      </c>
      <c r="C2708" s="7" t="n">
        <v>7</v>
      </c>
      <c r="D2708" s="7" t="n">
        <v>3</v>
      </c>
      <c r="E2708" s="7" t="n">
        <v>10</v>
      </c>
      <c r="F2708" s="7" t="s">
        <v>85</v>
      </c>
    </row>
    <row r="2709" spans="1:22">
      <c r="A2709" t="s">
        <v>4</v>
      </c>
      <c r="B2709" s="4" t="s">
        <v>5</v>
      </c>
      <c r="C2709" s="4" t="s">
        <v>10</v>
      </c>
    </row>
    <row r="2710" spans="1:22">
      <c r="A2710" t="n">
        <v>21696</v>
      </c>
      <c r="B2710" s="38" t="n">
        <v>16</v>
      </c>
      <c r="C2710" s="7" t="n">
        <v>0</v>
      </c>
    </row>
    <row r="2711" spans="1:22">
      <c r="A2711" t="s">
        <v>4</v>
      </c>
      <c r="B2711" s="4" t="s">
        <v>5</v>
      </c>
      <c r="C2711" s="4" t="s">
        <v>10</v>
      </c>
      <c r="D2711" s="4" t="s">
        <v>13</v>
      </c>
      <c r="E2711" s="4" t="s">
        <v>13</v>
      </c>
      <c r="F2711" s="4" t="s">
        <v>6</v>
      </c>
    </row>
    <row r="2712" spans="1:22">
      <c r="A2712" t="n">
        <v>21699</v>
      </c>
      <c r="B2712" s="24" t="n">
        <v>20</v>
      </c>
      <c r="C2712" s="7" t="n">
        <v>61491</v>
      </c>
      <c r="D2712" s="7" t="n">
        <v>3</v>
      </c>
      <c r="E2712" s="7" t="n">
        <v>10</v>
      </c>
      <c r="F2712" s="7" t="s">
        <v>85</v>
      </c>
    </row>
    <row r="2713" spans="1:22">
      <c r="A2713" t="s">
        <v>4</v>
      </c>
      <c r="B2713" s="4" t="s">
        <v>5</v>
      </c>
      <c r="C2713" s="4" t="s">
        <v>10</v>
      </c>
    </row>
    <row r="2714" spans="1:22">
      <c r="A2714" t="n">
        <v>21717</v>
      </c>
      <c r="B2714" s="38" t="n">
        <v>16</v>
      </c>
      <c r="C2714" s="7" t="n">
        <v>0</v>
      </c>
    </row>
    <row r="2715" spans="1:22">
      <c r="A2715" t="s">
        <v>4</v>
      </c>
      <c r="B2715" s="4" t="s">
        <v>5</v>
      </c>
      <c r="C2715" s="4" t="s">
        <v>10</v>
      </c>
      <c r="D2715" s="4" t="s">
        <v>13</v>
      </c>
      <c r="E2715" s="4" t="s">
        <v>13</v>
      </c>
      <c r="F2715" s="4" t="s">
        <v>6</v>
      </c>
    </row>
    <row r="2716" spans="1:22">
      <c r="A2716" t="n">
        <v>21720</v>
      </c>
      <c r="B2716" s="24" t="n">
        <v>20</v>
      </c>
      <c r="C2716" s="7" t="n">
        <v>61492</v>
      </c>
      <c r="D2716" s="7" t="n">
        <v>3</v>
      </c>
      <c r="E2716" s="7" t="n">
        <v>10</v>
      </c>
      <c r="F2716" s="7" t="s">
        <v>85</v>
      </c>
    </row>
    <row r="2717" spans="1:22">
      <c r="A2717" t="s">
        <v>4</v>
      </c>
      <c r="B2717" s="4" t="s">
        <v>5</v>
      </c>
      <c r="C2717" s="4" t="s">
        <v>10</v>
      </c>
    </row>
    <row r="2718" spans="1:22">
      <c r="A2718" t="n">
        <v>21738</v>
      </c>
      <c r="B2718" s="38" t="n">
        <v>16</v>
      </c>
      <c r="C2718" s="7" t="n">
        <v>0</v>
      </c>
    </row>
    <row r="2719" spans="1:22">
      <c r="A2719" t="s">
        <v>4</v>
      </c>
      <c r="B2719" s="4" t="s">
        <v>5</v>
      </c>
      <c r="C2719" s="4" t="s">
        <v>10</v>
      </c>
      <c r="D2719" s="4" t="s">
        <v>13</v>
      </c>
      <c r="E2719" s="4" t="s">
        <v>13</v>
      </c>
      <c r="F2719" s="4" t="s">
        <v>6</v>
      </c>
    </row>
    <row r="2720" spans="1:22">
      <c r="A2720" t="n">
        <v>21741</v>
      </c>
      <c r="B2720" s="24" t="n">
        <v>20</v>
      </c>
      <c r="C2720" s="7" t="n">
        <v>61493</v>
      </c>
      <c r="D2720" s="7" t="n">
        <v>3</v>
      </c>
      <c r="E2720" s="7" t="n">
        <v>10</v>
      </c>
      <c r="F2720" s="7" t="s">
        <v>85</v>
      </c>
    </row>
    <row r="2721" spans="1:6">
      <c r="A2721" t="s">
        <v>4</v>
      </c>
      <c r="B2721" s="4" t="s">
        <v>5</v>
      </c>
      <c r="C2721" s="4" t="s">
        <v>10</v>
      </c>
    </row>
    <row r="2722" spans="1:6">
      <c r="A2722" t="n">
        <v>21759</v>
      </c>
      <c r="B2722" s="38" t="n">
        <v>16</v>
      </c>
      <c r="C2722" s="7" t="n">
        <v>0</v>
      </c>
    </row>
    <row r="2723" spans="1:6">
      <c r="A2723" t="s">
        <v>4</v>
      </c>
      <c r="B2723" s="4" t="s">
        <v>5</v>
      </c>
      <c r="C2723" s="4" t="s">
        <v>10</v>
      </c>
      <c r="D2723" s="4" t="s">
        <v>13</v>
      </c>
      <c r="E2723" s="4" t="s">
        <v>13</v>
      </c>
      <c r="F2723" s="4" t="s">
        <v>6</v>
      </c>
    </row>
    <row r="2724" spans="1:6">
      <c r="A2724" t="n">
        <v>21762</v>
      </c>
      <c r="B2724" s="24" t="n">
        <v>20</v>
      </c>
      <c r="C2724" s="7" t="n">
        <v>61494</v>
      </c>
      <c r="D2724" s="7" t="n">
        <v>3</v>
      </c>
      <c r="E2724" s="7" t="n">
        <v>10</v>
      </c>
      <c r="F2724" s="7" t="s">
        <v>85</v>
      </c>
    </row>
    <row r="2725" spans="1:6">
      <c r="A2725" t="s">
        <v>4</v>
      </c>
      <c r="B2725" s="4" t="s">
        <v>5</v>
      </c>
      <c r="C2725" s="4" t="s">
        <v>10</v>
      </c>
    </row>
    <row r="2726" spans="1:6">
      <c r="A2726" t="n">
        <v>21780</v>
      </c>
      <c r="B2726" s="38" t="n">
        <v>16</v>
      </c>
      <c r="C2726" s="7" t="n">
        <v>0</v>
      </c>
    </row>
    <row r="2727" spans="1:6">
      <c r="A2727" t="s">
        <v>4</v>
      </c>
      <c r="B2727" s="4" t="s">
        <v>5</v>
      </c>
      <c r="C2727" s="4" t="s">
        <v>10</v>
      </c>
      <c r="D2727" s="4" t="s">
        <v>13</v>
      </c>
      <c r="E2727" s="4" t="s">
        <v>13</v>
      </c>
      <c r="F2727" s="4" t="s">
        <v>6</v>
      </c>
    </row>
    <row r="2728" spans="1:6">
      <c r="A2728" t="n">
        <v>21783</v>
      </c>
      <c r="B2728" s="24" t="n">
        <v>20</v>
      </c>
      <c r="C2728" s="7" t="n">
        <v>92</v>
      </c>
      <c r="D2728" s="7" t="n">
        <v>3</v>
      </c>
      <c r="E2728" s="7" t="n">
        <v>10</v>
      </c>
      <c r="F2728" s="7" t="s">
        <v>85</v>
      </c>
    </row>
    <row r="2729" spans="1:6">
      <c r="A2729" t="s">
        <v>4</v>
      </c>
      <c r="B2729" s="4" t="s">
        <v>5</v>
      </c>
      <c r="C2729" s="4" t="s">
        <v>10</v>
      </c>
    </row>
    <row r="2730" spans="1:6">
      <c r="A2730" t="n">
        <v>21801</v>
      </c>
      <c r="B2730" s="38" t="n">
        <v>16</v>
      </c>
      <c r="C2730" s="7" t="n">
        <v>0</v>
      </c>
    </row>
    <row r="2731" spans="1:6">
      <c r="A2731" t="s">
        <v>4</v>
      </c>
      <c r="B2731" s="4" t="s">
        <v>5</v>
      </c>
      <c r="C2731" s="4" t="s">
        <v>10</v>
      </c>
      <c r="D2731" s="4" t="s">
        <v>13</v>
      </c>
      <c r="E2731" s="4" t="s">
        <v>13</v>
      </c>
      <c r="F2731" s="4" t="s">
        <v>6</v>
      </c>
    </row>
    <row r="2732" spans="1:6">
      <c r="A2732" t="n">
        <v>21804</v>
      </c>
      <c r="B2732" s="24" t="n">
        <v>20</v>
      </c>
      <c r="C2732" s="7" t="n">
        <v>94</v>
      </c>
      <c r="D2732" s="7" t="n">
        <v>3</v>
      </c>
      <c r="E2732" s="7" t="n">
        <v>10</v>
      </c>
      <c r="F2732" s="7" t="s">
        <v>85</v>
      </c>
    </row>
    <row r="2733" spans="1:6">
      <c r="A2733" t="s">
        <v>4</v>
      </c>
      <c r="B2733" s="4" t="s">
        <v>5</v>
      </c>
      <c r="C2733" s="4" t="s">
        <v>10</v>
      </c>
    </row>
    <row r="2734" spans="1:6">
      <c r="A2734" t="n">
        <v>21822</v>
      </c>
      <c r="B2734" s="38" t="n">
        <v>16</v>
      </c>
      <c r="C2734" s="7" t="n">
        <v>0</v>
      </c>
    </row>
    <row r="2735" spans="1:6">
      <c r="A2735" t="s">
        <v>4</v>
      </c>
      <c r="B2735" s="4" t="s">
        <v>5</v>
      </c>
      <c r="C2735" s="4" t="s">
        <v>10</v>
      </c>
      <c r="D2735" s="4" t="s">
        <v>13</v>
      </c>
      <c r="E2735" s="4" t="s">
        <v>13</v>
      </c>
      <c r="F2735" s="4" t="s">
        <v>6</v>
      </c>
    </row>
    <row r="2736" spans="1:6">
      <c r="A2736" t="n">
        <v>21825</v>
      </c>
      <c r="B2736" s="24" t="n">
        <v>20</v>
      </c>
      <c r="C2736" s="7" t="n">
        <v>1000</v>
      </c>
      <c r="D2736" s="7" t="n">
        <v>3</v>
      </c>
      <c r="E2736" s="7" t="n">
        <v>10</v>
      </c>
      <c r="F2736" s="7" t="s">
        <v>85</v>
      </c>
    </row>
    <row r="2737" spans="1:6">
      <c r="A2737" t="s">
        <v>4</v>
      </c>
      <c r="B2737" s="4" t="s">
        <v>5</v>
      </c>
      <c r="C2737" s="4" t="s">
        <v>10</v>
      </c>
    </row>
    <row r="2738" spans="1:6">
      <c r="A2738" t="n">
        <v>21843</v>
      </c>
      <c r="B2738" s="38" t="n">
        <v>16</v>
      </c>
      <c r="C2738" s="7" t="n">
        <v>0</v>
      </c>
    </row>
    <row r="2739" spans="1:6">
      <c r="A2739" t="s">
        <v>4</v>
      </c>
      <c r="B2739" s="4" t="s">
        <v>5</v>
      </c>
      <c r="C2739" s="4" t="s">
        <v>10</v>
      </c>
      <c r="D2739" s="4" t="s">
        <v>13</v>
      </c>
      <c r="E2739" s="4" t="s">
        <v>13</v>
      </c>
      <c r="F2739" s="4" t="s">
        <v>6</v>
      </c>
    </row>
    <row r="2740" spans="1:6">
      <c r="A2740" t="n">
        <v>21846</v>
      </c>
      <c r="B2740" s="24" t="n">
        <v>20</v>
      </c>
      <c r="C2740" s="7" t="n">
        <v>1001</v>
      </c>
      <c r="D2740" s="7" t="n">
        <v>3</v>
      </c>
      <c r="E2740" s="7" t="n">
        <v>10</v>
      </c>
      <c r="F2740" s="7" t="s">
        <v>85</v>
      </c>
    </row>
    <row r="2741" spans="1:6">
      <c r="A2741" t="s">
        <v>4</v>
      </c>
      <c r="B2741" s="4" t="s">
        <v>5</v>
      </c>
      <c r="C2741" s="4" t="s">
        <v>10</v>
      </c>
    </row>
    <row r="2742" spans="1:6">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   <c r="B2743" s="4" t="s">
        <v>5</v>
      </c>
      <c r="C2743" s="4" t="s">
        <v>13</v>
      </c>
      <c r="D2743" s="4" t="s">
        <v>6</v>
      </c>
      <c r="E2743" s="4" t="s">
        <v>10</v>
      </c>
    </row>
    <row r="2744" spans="1:6">
      <c r="A2744" t="n">
        <v>21867</v>
      </c>
      <c r="B2744" s="18" t="n">
        <v>94</v>
      </c>
      <c r="C2744" s="7" t="n">
        <v>0</v>
      </c>
      <c r="D2744" s="7" t="s">
        <v>264</v>
      </c>
      <c r="E2744" s="7" t="n">
        <v>1</v>
      </c>
    </row>
    <row r="2745" spans="1:6">
      <c r="A2745" t="s">
        <v>4</v>
      </c>
      <c r="B2745" s="4" t="s">
        <v>5</v>
      </c>
      <c r="C2745" s="4" t="s">
        <v>13</v>
      </c>
      <c r="D2745" s="4" t="s">
        <v>6</v>
      </c>
      <c r="E2745" s="4" t="s">
        <v>10</v>
      </c>
    </row>
    <row r="2746" spans="1:6">
      <c r="A2746" t="n">
        <v>21881</v>
      </c>
      <c r="B2746" s="18" t="n">
        <v>94</v>
      </c>
      <c r="C2746" s="7" t="n">
        <v>0</v>
      </c>
      <c r="D2746" s="7" t="s">
        <v>264</v>
      </c>
      <c r="E2746" s="7" t="n">
        <v>2</v>
      </c>
    </row>
    <row r="2747" spans="1:6">
      <c r="A2747" t="s">
        <v>4</v>
      </c>
      <c r="B2747" s="4" t="s">
        <v>5</v>
      </c>
      <c r="C2747" s="4" t="s">
        <v>13</v>
      </c>
      <c r="D2747" s="4" t="s">
        <v>6</v>
      </c>
      <c r="E2747" s="4" t="s">
        <v>10</v>
      </c>
    </row>
    <row r="2748" spans="1:6">
      <c r="A2748" t="n">
        <v>21895</v>
      </c>
      <c r="B2748" s="18" t="n">
        <v>94</v>
      </c>
      <c r="C2748" s="7" t="n">
        <v>1</v>
      </c>
      <c r="D2748" s="7" t="s">
        <v>264</v>
      </c>
      <c r="E2748" s="7" t="n">
        <v>4</v>
      </c>
    </row>
    <row r="2749" spans="1:6">
      <c r="A2749" t="s">
        <v>4</v>
      </c>
      <c r="B2749" s="4" t="s">
        <v>5</v>
      </c>
      <c r="C2749" s="4" t="s">
        <v>13</v>
      </c>
      <c r="D2749" s="4" t="s">
        <v>6</v>
      </c>
    </row>
    <row r="2750" spans="1:6">
      <c r="A2750" t="n">
        <v>21909</v>
      </c>
      <c r="B2750" s="18" t="n">
        <v>94</v>
      </c>
      <c r="C2750" s="7" t="n">
        <v>5</v>
      </c>
      <c r="D2750" s="7" t="s">
        <v>264</v>
      </c>
    </row>
    <row r="2751" spans="1:6">
      <c r="A2751" t="s">
        <v>4</v>
      </c>
      <c r="B2751" s="4" t="s">
        <v>5</v>
      </c>
      <c r="C2751" s="4" t="s">
        <v>13</v>
      </c>
      <c r="D2751" s="4" t="s">
        <v>10</v>
      </c>
      <c r="E2751" s="4" t="s">
        <v>13</v>
      </c>
      <c r="F2751" s="4" t="s">
        <v>6</v>
      </c>
      <c r="G2751" s="4" t="s">
        <v>6</v>
      </c>
      <c r="H2751" s="4" t="s">
        <v>6</v>
      </c>
      <c r="I2751" s="4" t="s">
        <v>6</v>
      </c>
      <c r="J2751" s="4" t="s">
        <v>6</v>
      </c>
      <c r="K2751" s="4" t="s">
        <v>6</v>
      </c>
      <c r="L2751" s="4" t="s">
        <v>6</v>
      </c>
      <c r="M2751" s="4" t="s">
        <v>6</v>
      </c>
      <c r="N2751" s="4" t="s">
        <v>6</v>
      </c>
      <c r="O2751" s="4" t="s">
        <v>6</v>
      </c>
      <c r="P2751" s="4" t="s">
        <v>6</v>
      </c>
      <c r="Q2751" s="4" t="s">
        <v>6</v>
      </c>
      <c r="R2751" s="4" t="s">
        <v>6</v>
      </c>
      <c r="S2751" s="4" t="s">
        <v>6</v>
      </c>
      <c r="T2751" s="4" t="s">
        <v>6</v>
      </c>
      <c r="U2751" s="4" t="s">
        <v>6</v>
      </c>
    </row>
    <row r="2752" spans="1:6">
      <c r="A2752" t="n">
        <v>21921</v>
      </c>
      <c r="B2752" s="51" t="n">
        <v>36</v>
      </c>
      <c r="C2752" s="7" t="n">
        <v>8</v>
      </c>
      <c r="D2752" s="7" t="n">
        <v>0</v>
      </c>
      <c r="E2752" s="7" t="n">
        <v>0</v>
      </c>
      <c r="F2752" s="7" t="s">
        <v>265</v>
      </c>
      <c r="G2752" s="7" t="s">
        <v>12</v>
      </c>
      <c r="H2752" s="7" t="s">
        <v>12</v>
      </c>
      <c r="I2752" s="7" t="s">
        <v>12</v>
      </c>
      <c r="J2752" s="7" t="s">
        <v>12</v>
      </c>
      <c r="K2752" s="7" t="s">
        <v>12</v>
      </c>
      <c r="L2752" s="7" t="s">
        <v>12</v>
      </c>
      <c r="M2752" s="7" t="s">
        <v>12</v>
      </c>
      <c r="N2752" s="7" t="s">
        <v>12</v>
      </c>
      <c r="O2752" s="7" t="s">
        <v>12</v>
      </c>
      <c r="P2752" s="7" t="s">
        <v>12</v>
      </c>
      <c r="Q2752" s="7" t="s">
        <v>12</v>
      </c>
      <c r="R2752" s="7" t="s">
        <v>12</v>
      </c>
      <c r="S2752" s="7" t="s">
        <v>12</v>
      </c>
      <c r="T2752" s="7" t="s">
        <v>12</v>
      </c>
      <c r="U2752" s="7" t="s">
        <v>12</v>
      </c>
    </row>
    <row r="2753" spans="1:21">
      <c r="A2753" t="s">
        <v>4</v>
      </c>
      <c r="B2753" s="4" t="s">
        <v>5</v>
      </c>
      <c r="C2753" s="4" t="s">
        <v>13</v>
      </c>
      <c r="D2753" s="4" t="s">
        <v>10</v>
      </c>
      <c r="E2753" s="4" t="s">
        <v>13</v>
      </c>
      <c r="F2753" s="4" t="s">
        <v>6</v>
      </c>
      <c r="G2753" s="4" t="s">
        <v>6</v>
      </c>
      <c r="H2753" s="4" t="s">
        <v>6</v>
      </c>
      <c r="I2753" s="4" t="s">
        <v>6</v>
      </c>
      <c r="J2753" s="4" t="s">
        <v>6</v>
      </c>
      <c r="K2753" s="4" t="s">
        <v>6</v>
      </c>
      <c r="L2753" s="4" t="s">
        <v>6</v>
      </c>
      <c r="M2753" s="4" t="s">
        <v>6</v>
      </c>
      <c r="N2753" s="4" t="s">
        <v>6</v>
      </c>
      <c r="O2753" s="4" t="s">
        <v>6</v>
      </c>
      <c r="P2753" s="4" t="s">
        <v>6</v>
      </c>
      <c r="Q2753" s="4" t="s">
        <v>6</v>
      </c>
      <c r="R2753" s="4" t="s">
        <v>6</v>
      </c>
      <c r="S2753" s="4" t="s">
        <v>6</v>
      </c>
      <c r="T2753" s="4" t="s">
        <v>6</v>
      </c>
      <c r="U2753" s="4" t="s">
        <v>6</v>
      </c>
    </row>
    <row r="2754" spans="1:21">
      <c r="A2754" t="n">
        <v>21953</v>
      </c>
      <c r="B2754" s="51" t="n">
        <v>36</v>
      </c>
      <c r="C2754" s="7" t="n">
        <v>8</v>
      </c>
      <c r="D2754" s="7" t="n">
        <v>94</v>
      </c>
      <c r="E2754" s="7" t="n">
        <v>0</v>
      </c>
      <c r="F2754" s="7" t="s">
        <v>266</v>
      </c>
      <c r="G2754" s="7" t="s">
        <v>12</v>
      </c>
      <c r="H2754" s="7" t="s">
        <v>12</v>
      </c>
      <c r="I2754" s="7" t="s">
        <v>12</v>
      </c>
      <c r="J2754" s="7" t="s">
        <v>12</v>
      </c>
      <c r="K2754" s="7" t="s">
        <v>12</v>
      </c>
      <c r="L2754" s="7" t="s">
        <v>12</v>
      </c>
      <c r="M2754" s="7" t="s">
        <v>12</v>
      </c>
      <c r="N2754" s="7" t="s">
        <v>12</v>
      </c>
      <c r="O2754" s="7" t="s">
        <v>12</v>
      </c>
      <c r="P2754" s="7" t="s">
        <v>12</v>
      </c>
      <c r="Q2754" s="7" t="s">
        <v>12</v>
      </c>
      <c r="R2754" s="7" t="s">
        <v>12</v>
      </c>
      <c r="S2754" s="7" t="s">
        <v>12</v>
      </c>
      <c r="T2754" s="7" t="s">
        <v>12</v>
      </c>
      <c r="U2754" s="7" t="s">
        <v>12</v>
      </c>
    </row>
    <row r="2755" spans="1:21">
      <c r="A2755" t="s">
        <v>4</v>
      </c>
      <c r="B2755" s="4" t="s">
        <v>5</v>
      </c>
      <c r="C2755" s="4" t="s">
        <v>13</v>
      </c>
      <c r="D2755" s="4" t="s">
        <v>10</v>
      </c>
      <c r="E2755" s="4" t="s">
        <v>13</v>
      </c>
      <c r="F2755" s="4" t="s">
        <v>6</v>
      </c>
      <c r="G2755" s="4" t="s">
        <v>6</v>
      </c>
      <c r="H2755" s="4" t="s">
        <v>6</v>
      </c>
      <c r="I2755" s="4" t="s">
        <v>6</v>
      </c>
      <c r="J2755" s="4" t="s">
        <v>6</v>
      </c>
      <c r="K2755" s="4" t="s">
        <v>6</v>
      </c>
      <c r="L2755" s="4" t="s">
        <v>6</v>
      </c>
      <c r="M2755" s="4" t="s">
        <v>6</v>
      </c>
      <c r="N2755" s="4" t="s">
        <v>6</v>
      </c>
      <c r="O2755" s="4" t="s">
        <v>6</v>
      </c>
      <c r="P2755" s="4" t="s">
        <v>6</v>
      </c>
      <c r="Q2755" s="4" t="s">
        <v>6</v>
      </c>
      <c r="R2755" s="4" t="s">
        <v>6</v>
      </c>
      <c r="S2755" s="4" t="s">
        <v>6</v>
      </c>
      <c r="T2755" s="4" t="s">
        <v>6</v>
      </c>
      <c r="U2755" s="4" t="s">
        <v>6</v>
      </c>
    </row>
    <row r="2756" spans="1:21">
      <c r="A2756" t="n">
        <v>21983</v>
      </c>
      <c r="B2756" s="51" t="n">
        <v>36</v>
      </c>
      <c r="C2756" s="7" t="n">
        <v>8</v>
      </c>
      <c r="D2756" s="7" t="n">
        <v>92</v>
      </c>
      <c r="E2756" s="7" t="n">
        <v>0</v>
      </c>
      <c r="F2756" s="7" t="s">
        <v>267</v>
      </c>
      <c r="G2756" s="7" t="s">
        <v>12</v>
      </c>
      <c r="H2756" s="7" t="s">
        <v>12</v>
      </c>
      <c r="I2756" s="7" t="s">
        <v>12</v>
      </c>
      <c r="J2756" s="7" t="s">
        <v>12</v>
      </c>
      <c r="K2756" s="7" t="s">
        <v>12</v>
      </c>
      <c r="L2756" s="7" t="s">
        <v>12</v>
      </c>
      <c r="M2756" s="7" t="s">
        <v>12</v>
      </c>
      <c r="N2756" s="7" t="s">
        <v>12</v>
      </c>
      <c r="O2756" s="7" t="s">
        <v>12</v>
      </c>
      <c r="P2756" s="7" t="s">
        <v>12</v>
      </c>
      <c r="Q2756" s="7" t="s">
        <v>12</v>
      </c>
      <c r="R2756" s="7" t="s">
        <v>12</v>
      </c>
      <c r="S2756" s="7" t="s">
        <v>12</v>
      </c>
      <c r="T2756" s="7" t="s">
        <v>12</v>
      </c>
      <c r="U2756" s="7" t="s">
        <v>12</v>
      </c>
    </row>
    <row r="2757" spans="1:21">
      <c r="A2757" t="s">
        <v>4</v>
      </c>
      <c r="B2757" s="4" t="s">
        <v>5</v>
      </c>
      <c r="C2757" s="4" t="s">
        <v>13</v>
      </c>
      <c r="D2757" s="4" t="s">
        <v>10</v>
      </c>
      <c r="E2757" s="4" t="s">
        <v>13</v>
      </c>
      <c r="F2757" s="4" t="s">
        <v>6</v>
      </c>
      <c r="G2757" s="4" t="s">
        <v>6</v>
      </c>
      <c r="H2757" s="4" t="s">
        <v>6</v>
      </c>
      <c r="I2757" s="4" t="s">
        <v>6</v>
      </c>
      <c r="J2757" s="4" t="s">
        <v>6</v>
      </c>
      <c r="K2757" s="4" t="s">
        <v>6</v>
      </c>
      <c r="L2757" s="4" t="s">
        <v>6</v>
      </c>
      <c r="M2757" s="4" t="s">
        <v>6</v>
      </c>
      <c r="N2757" s="4" t="s">
        <v>6</v>
      </c>
      <c r="O2757" s="4" t="s">
        <v>6</v>
      </c>
      <c r="P2757" s="4" t="s">
        <v>6</v>
      </c>
      <c r="Q2757" s="4" t="s">
        <v>6</v>
      </c>
      <c r="R2757" s="4" t="s">
        <v>6</v>
      </c>
      <c r="S2757" s="4" t="s">
        <v>6</v>
      </c>
      <c r="T2757" s="4" t="s">
        <v>6</v>
      </c>
      <c r="U2757" s="4" t="s">
        <v>6</v>
      </c>
    </row>
    <row r="2758" spans="1:21">
      <c r="A2758" t="n">
        <v>22013</v>
      </c>
      <c r="B2758" s="51" t="n">
        <v>36</v>
      </c>
      <c r="C2758" s="7" t="n">
        <v>8</v>
      </c>
      <c r="D2758" s="7" t="n">
        <v>1000</v>
      </c>
      <c r="E2758" s="7" t="n">
        <v>0</v>
      </c>
      <c r="F2758" s="7" t="s">
        <v>268</v>
      </c>
      <c r="G2758" s="7" t="s">
        <v>269</v>
      </c>
      <c r="H2758" s="7" t="s">
        <v>270</v>
      </c>
      <c r="I2758" s="7" t="s">
        <v>12</v>
      </c>
      <c r="J2758" s="7" t="s">
        <v>12</v>
      </c>
      <c r="K2758" s="7" t="s">
        <v>12</v>
      </c>
      <c r="L2758" s="7" t="s">
        <v>12</v>
      </c>
      <c r="M2758" s="7" t="s">
        <v>12</v>
      </c>
      <c r="N2758" s="7" t="s">
        <v>12</v>
      </c>
      <c r="O2758" s="7" t="s">
        <v>12</v>
      </c>
      <c r="P2758" s="7" t="s">
        <v>12</v>
      </c>
      <c r="Q2758" s="7" t="s">
        <v>12</v>
      </c>
      <c r="R2758" s="7" t="s">
        <v>12</v>
      </c>
      <c r="S2758" s="7" t="s">
        <v>12</v>
      </c>
      <c r="T2758" s="7" t="s">
        <v>12</v>
      </c>
      <c r="U2758" s="7" t="s">
        <v>12</v>
      </c>
    </row>
    <row r="2759" spans="1:21">
      <c r="A2759" t="s">
        <v>4</v>
      </c>
      <c r="B2759" s="4" t="s">
        <v>5</v>
      </c>
      <c r="C2759" s="4" t="s">
        <v>13</v>
      </c>
      <c r="D2759" s="4" t="s">
        <v>10</v>
      </c>
      <c r="E2759" s="4" t="s">
        <v>13</v>
      </c>
      <c r="F2759" s="4" t="s">
        <v>6</v>
      </c>
      <c r="G2759" s="4" t="s">
        <v>6</v>
      </c>
      <c r="H2759" s="4" t="s">
        <v>6</v>
      </c>
      <c r="I2759" s="4" t="s">
        <v>6</v>
      </c>
      <c r="J2759" s="4" t="s">
        <v>6</v>
      </c>
      <c r="K2759" s="4" t="s">
        <v>6</v>
      </c>
      <c r="L2759" s="4" t="s">
        <v>6</v>
      </c>
      <c r="M2759" s="4" t="s">
        <v>6</v>
      </c>
      <c r="N2759" s="4" t="s">
        <v>6</v>
      </c>
      <c r="O2759" s="4" t="s">
        <v>6</v>
      </c>
      <c r="P2759" s="4" t="s">
        <v>6</v>
      </c>
      <c r="Q2759" s="4" t="s">
        <v>6</v>
      </c>
      <c r="R2759" s="4" t="s">
        <v>6</v>
      </c>
      <c r="S2759" s="4" t="s">
        <v>6</v>
      </c>
      <c r="T2759" s="4" t="s">
        <v>6</v>
      </c>
      <c r="U2759" s="4" t="s">
        <v>6</v>
      </c>
    </row>
    <row r="2760" spans="1:21">
      <c r="A2760" t="n">
        <v>22067</v>
      </c>
      <c r="B2760" s="51" t="n">
        <v>36</v>
      </c>
      <c r="C2760" s="7" t="n">
        <v>8</v>
      </c>
      <c r="D2760" s="7" t="n">
        <v>1001</v>
      </c>
      <c r="E2760" s="7" t="n">
        <v>0</v>
      </c>
      <c r="F2760" s="7" t="s">
        <v>268</v>
      </c>
      <c r="G2760" s="7" t="s">
        <v>269</v>
      </c>
      <c r="H2760" s="7" t="s">
        <v>270</v>
      </c>
      <c r="I2760" s="7" t="s">
        <v>12</v>
      </c>
      <c r="J2760" s="7" t="s">
        <v>12</v>
      </c>
      <c r="K2760" s="7" t="s">
        <v>12</v>
      </c>
      <c r="L2760" s="7" t="s">
        <v>12</v>
      </c>
      <c r="M2760" s="7" t="s">
        <v>12</v>
      </c>
      <c r="N2760" s="7" t="s">
        <v>12</v>
      </c>
      <c r="O2760" s="7" t="s">
        <v>12</v>
      </c>
      <c r="P2760" s="7" t="s">
        <v>12</v>
      </c>
      <c r="Q2760" s="7" t="s">
        <v>12</v>
      </c>
      <c r="R2760" s="7" t="s">
        <v>12</v>
      </c>
      <c r="S2760" s="7" t="s">
        <v>12</v>
      </c>
      <c r="T2760" s="7" t="s">
        <v>12</v>
      </c>
      <c r="U2760" s="7" t="s">
        <v>12</v>
      </c>
    </row>
    <row r="2761" spans="1:21">
      <c r="A2761" t="s">
        <v>4</v>
      </c>
      <c r="B2761" s="4" t="s">
        <v>5</v>
      </c>
      <c r="C2761" s="4" t="s">
        <v>10</v>
      </c>
      <c r="D2761" s="4" t="s">
        <v>13</v>
      </c>
      <c r="E2761" s="4" t="s">
        <v>6</v>
      </c>
      <c r="F2761" s="4" t="s">
        <v>29</v>
      </c>
      <c r="G2761" s="4" t="s">
        <v>29</v>
      </c>
      <c r="H2761" s="4" t="s">
        <v>29</v>
      </c>
    </row>
    <row r="2762" spans="1:21">
      <c r="A2762" t="n">
        <v>22121</v>
      </c>
      <c r="B2762" s="61" t="n">
        <v>48</v>
      </c>
      <c r="C2762" s="7" t="n">
        <v>94</v>
      </c>
      <c r="D2762" s="7" t="n">
        <v>0</v>
      </c>
      <c r="E2762" s="7" t="s">
        <v>271</v>
      </c>
      <c r="F2762" s="7" t="n">
        <v>-1</v>
      </c>
      <c r="G2762" s="7" t="n">
        <v>1</v>
      </c>
      <c r="H2762" s="7" t="n">
        <v>0</v>
      </c>
    </row>
    <row r="2763" spans="1:21">
      <c r="A2763" t="s">
        <v>4</v>
      </c>
      <c r="B2763" s="4" t="s">
        <v>5</v>
      </c>
      <c r="C2763" s="4" t="s">
        <v>10</v>
      </c>
      <c r="D2763" s="4" t="s">
        <v>13</v>
      </c>
      <c r="E2763" s="4" t="s">
        <v>6</v>
      </c>
      <c r="F2763" s="4" t="s">
        <v>29</v>
      </c>
      <c r="G2763" s="4" t="s">
        <v>29</v>
      </c>
      <c r="H2763" s="4" t="s">
        <v>29</v>
      </c>
    </row>
    <row r="2764" spans="1:21">
      <c r="A2764" t="n">
        <v>22153</v>
      </c>
      <c r="B2764" s="61" t="n">
        <v>48</v>
      </c>
      <c r="C2764" s="7" t="n">
        <v>92</v>
      </c>
      <c r="D2764" s="7" t="n">
        <v>0</v>
      </c>
      <c r="E2764" s="7" t="s">
        <v>272</v>
      </c>
      <c r="F2764" s="7" t="n">
        <v>-1</v>
      </c>
      <c r="G2764" s="7" t="n">
        <v>1</v>
      </c>
      <c r="H2764" s="7" t="n">
        <v>0</v>
      </c>
    </row>
    <row r="2765" spans="1:21">
      <c r="A2765" t="s">
        <v>4</v>
      </c>
      <c r="B2765" s="4" t="s">
        <v>5</v>
      </c>
      <c r="C2765" s="4" t="s">
        <v>10</v>
      </c>
      <c r="D2765" s="4" t="s">
        <v>13</v>
      </c>
      <c r="E2765" s="4" t="s">
        <v>6</v>
      </c>
      <c r="F2765" s="4" t="s">
        <v>29</v>
      </c>
      <c r="G2765" s="4" t="s">
        <v>29</v>
      </c>
      <c r="H2765" s="4" t="s">
        <v>29</v>
      </c>
    </row>
    <row r="2766" spans="1:21">
      <c r="A2766" t="n">
        <v>22185</v>
      </c>
      <c r="B2766" s="61" t="n">
        <v>48</v>
      </c>
      <c r="C2766" s="7" t="n">
        <v>94</v>
      </c>
      <c r="D2766" s="7" t="n">
        <v>0</v>
      </c>
      <c r="E2766" s="7" t="s">
        <v>266</v>
      </c>
      <c r="F2766" s="7" t="n">
        <v>-1</v>
      </c>
      <c r="G2766" s="7" t="n">
        <v>1</v>
      </c>
      <c r="H2766" s="7" t="n">
        <v>0</v>
      </c>
    </row>
    <row r="2767" spans="1:21">
      <c r="A2767" t="s">
        <v>4</v>
      </c>
      <c r="B2767" s="4" t="s">
        <v>5</v>
      </c>
      <c r="C2767" s="4" t="s">
        <v>10</v>
      </c>
      <c r="D2767" s="4" t="s">
        <v>13</v>
      </c>
      <c r="E2767" s="4" t="s">
        <v>6</v>
      </c>
      <c r="F2767" s="4" t="s">
        <v>29</v>
      </c>
      <c r="G2767" s="4" t="s">
        <v>29</v>
      </c>
      <c r="H2767" s="4" t="s">
        <v>29</v>
      </c>
    </row>
    <row r="2768" spans="1:21">
      <c r="A2768" t="n">
        <v>22211</v>
      </c>
      <c r="B2768" s="61" t="n">
        <v>48</v>
      </c>
      <c r="C2768" s="7" t="n">
        <v>92</v>
      </c>
      <c r="D2768" s="7" t="n">
        <v>0</v>
      </c>
      <c r="E2768" s="7" t="s">
        <v>267</v>
      </c>
      <c r="F2768" s="7" t="n">
        <v>-1</v>
      </c>
      <c r="G2768" s="7" t="n">
        <v>1</v>
      </c>
      <c r="H2768" s="7" t="n">
        <v>0</v>
      </c>
    </row>
    <row r="2769" spans="1:21">
      <c r="A2769" t="s">
        <v>4</v>
      </c>
      <c r="B2769" s="4" t="s">
        <v>5</v>
      </c>
      <c r="C2769" s="4" t="s">
        <v>13</v>
      </c>
    </row>
    <row r="2770" spans="1:21">
      <c r="A2770" t="n">
        <v>22237</v>
      </c>
      <c r="B2770" s="62" t="n">
        <v>116</v>
      </c>
      <c r="C2770" s="7" t="n">
        <v>0</v>
      </c>
    </row>
    <row r="2771" spans="1:21">
      <c r="A2771" t="s">
        <v>4</v>
      </c>
      <c r="B2771" s="4" t="s">
        <v>5</v>
      </c>
      <c r="C2771" s="4" t="s">
        <v>13</v>
      </c>
      <c r="D2771" s="4" t="s">
        <v>10</v>
      </c>
    </row>
    <row r="2772" spans="1:21">
      <c r="A2772" t="n">
        <v>22239</v>
      </c>
      <c r="B2772" s="62" t="n">
        <v>116</v>
      </c>
      <c r="C2772" s="7" t="n">
        <v>2</v>
      </c>
      <c r="D2772" s="7" t="n">
        <v>1</v>
      </c>
    </row>
    <row r="2773" spans="1:21">
      <c r="A2773" t="s">
        <v>4</v>
      </c>
      <c r="B2773" s="4" t="s">
        <v>5</v>
      </c>
      <c r="C2773" s="4" t="s">
        <v>13</v>
      </c>
      <c r="D2773" s="4" t="s">
        <v>9</v>
      </c>
    </row>
    <row r="2774" spans="1:21">
      <c r="A2774" t="n">
        <v>22243</v>
      </c>
      <c r="B2774" s="62" t="n">
        <v>116</v>
      </c>
      <c r="C2774" s="7" t="n">
        <v>5</v>
      </c>
      <c r="D2774" s="7" t="n">
        <v>1106247680</v>
      </c>
    </row>
    <row r="2775" spans="1:21">
      <c r="A2775" t="s">
        <v>4</v>
      </c>
      <c r="B2775" s="4" t="s">
        <v>5</v>
      </c>
      <c r="C2775" s="4" t="s">
        <v>13</v>
      </c>
      <c r="D2775" s="4" t="s">
        <v>10</v>
      </c>
    </row>
    <row r="2776" spans="1:21">
      <c r="A2776" t="n">
        <v>22249</v>
      </c>
      <c r="B2776" s="62" t="n">
        <v>116</v>
      </c>
      <c r="C2776" s="7" t="n">
        <v>6</v>
      </c>
      <c r="D2776" s="7" t="n">
        <v>1</v>
      </c>
    </row>
    <row r="2777" spans="1:21">
      <c r="A2777" t="s">
        <v>4</v>
      </c>
      <c r="B2777" s="4" t="s">
        <v>5</v>
      </c>
      <c r="C2777" s="4" t="s">
        <v>10</v>
      </c>
      <c r="D2777" s="4" t="s">
        <v>29</v>
      </c>
      <c r="E2777" s="4" t="s">
        <v>29</v>
      </c>
      <c r="F2777" s="4" t="s">
        <v>29</v>
      </c>
      <c r="G2777" s="4" t="s">
        <v>29</v>
      </c>
    </row>
    <row r="2778" spans="1:21">
      <c r="A2778" t="n">
        <v>22253</v>
      </c>
      <c r="B2778" s="50" t="n">
        <v>46</v>
      </c>
      <c r="C2778" s="7" t="n">
        <v>0</v>
      </c>
      <c r="D2778" s="7" t="n">
        <v>37.8600006103516</v>
      </c>
      <c r="E2778" s="7" t="n">
        <v>2.73000001907349</v>
      </c>
      <c r="F2778" s="7" t="n">
        <v>17.8799991607666</v>
      </c>
      <c r="G2778" s="7" t="n">
        <v>90.4000015258789</v>
      </c>
    </row>
    <row r="2779" spans="1:21">
      <c r="A2779" t="s">
        <v>4</v>
      </c>
      <c r="B2779" s="4" t="s">
        <v>5</v>
      </c>
      <c r="C2779" s="4" t="s">
        <v>10</v>
      </c>
      <c r="D2779" s="4" t="s">
        <v>29</v>
      </c>
      <c r="E2779" s="4" t="s">
        <v>29</v>
      </c>
      <c r="F2779" s="4" t="s">
        <v>29</v>
      </c>
      <c r="G2779" s="4" t="s">
        <v>29</v>
      </c>
    </row>
    <row r="2780" spans="1:21">
      <c r="A2780" t="n">
        <v>22272</v>
      </c>
      <c r="B2780" s="50" t="n">
        <v>46</v>
      </c>
      <c r="C2780" s="7" t="n">
        <v>7</v>
      </c>
      <c r="D2780" s="7" t="n">
        <v>38.0099983215332</v>
      </c>
      <c r="E2780" s="7" t="n">
        <v>2.73000001907349</v>
      </c>
      <c r="F2780" s="7" t="n">
        <v>17.0300006866455</v>
      </c>
      <c r="G2780" s="7" t="n">
        <v>87.8000030517578</v>
      </c>
    </row>
    <row r="2781" spans="1:21">
      <c r="A2781" t="s">
        <v>4</v>
      </c>
      <c r="B2781" s="4" t="s">
        <v>5</v>
      </c>
      <c r="C2781" s="4" t="s">
        <v>10</v>
      </c>
      <c r="D2781" s="4" t="s">
        <v>29</v>
      </c>
      <c r="E2781" s="4" t="s">
        <v>29</v>
      </c>
      <c r="F2781" s="4" t="s">
        <v>29</v>
      </c>
      <c r="G2781" s="4" t="s">
        <v>29</v>
      </c>
    </row>
    <row r="2782" spans="1:21">
      <c r="A2782" t="n">
        <v>22291</v>
      </c>
      <c r="B2782" s="50" t="n">
        <v>46</v>
      </c>
      <c r="C2782" s="7" t="n">
        <v>61491</v>
      </c>
      <c r="D2782" s="7" t="n">
        <v>37.310001373291</v>
      </c>
      <c r="E2782" s="7" t="n">
        <v>2.73000001907349</v>
      </c>
      <c r="F2782" s="7" t="n">
        <v>16.2399997711182</v>
      </c>
      <c r="G2782" s="7" t="n">
        <v>87.8000030517578</v>
      </c>
    </row>
    <row r="2783" spans="1:21">
      <c r="A2783" t="s">
        <v>4</v>
      </c>
      <c r="B2783" s="4" t="s">
        <v>5</v>
      </c>
      <c r="C2783" s="4" t="s">
        <v>10</v>
      </c>
      <c r="D2783" s="4" t="s">
        <v>29</v>
      </c>
      <c r="E2783" s="4" t="s">
        <v>29</v>
      </c>
      <c r="F2783" s="4" t="s">
        <v>29</v>
      </c>
      <c r="G2783" s="4" t="s">
        <v>29</v>
      </c>
    </row>
    <row r="2784" spans="1:21">
      <c r="A2784" t="n">
        <v>22310</v>
      </c>
      <c r="B2784" s="50" t="n">
        <v>46</v>
      </c>
      <c r="C2784" s="7" t="n">
        <v>61492</v>
      </c>
      <c r="D2784" s="7" t="n">
        <v>37.2599983215332</v>
      </c>
      <c r="E2784" s="7" t="n">
        <v>2.73000001907349</v>
      </c>
      <c r="F2784" s="7" t="n">
        <v>18.7399997711182</v>
      </c>
      <c r="G2784" s="7" t="n">
        <v>87.8000030517578</v>
      </c>
    </row>
    <row r="2785" spans="1:7">
      <c r="A2785" t="s">
        <v>4</v>
      </c>
      <c r="B2785" s="4" t="s">
        <v>5</v>
      </c>
      <c r="C2785" s="4" t="s">
        <v>10</v>
      </c>
      <c r="D2785" s="4" t="s">
        <v>29</v>
      </c>
      <c r="E2785" s="4" t="s">
        <v>29</v>
      </c>
      <c r="F2785" s="4" t="s">
        <v>29</v>
      </c>
      <c r="G2785" s="4" t="s">
        <v>29</v>
      </c>
    </row>
    <row r="2786" spans="1:7">
      <c r="A2786" t="n">
        <v>22329</v>
      </c>
      <c r="B2786" s="50" t="n">
        <v>46</v>
      </c>
      <c r="C2786" s="7" t="n">
        <v>61493</v>
      </c>
      <c r="D2786" s="7" t="n">
        <v>36.060001373291</v>
      </c>
      <c r="E2786" s="7" t="n">
        <v>2.73000001907349</v>
      </c>
      <c r="F2786" s="7" t="n">
        <v>18.1000003814697</v>
      </c>
      <c r="G2786" s="7" t="n">
        <v>87.8000030517578</v>
      </c>
    </row>
    <row r="2787" spans="1:7">
      <c r="A2787" t="s">
        <v>4</v>
      </c>
      <c r="B2787" s="4" t="s">
        <v>5</v>
      </c>
      <c r="C2787" s="4" t="s">
        <v>10</v>
      </c>
      <c r="D2787" s="4" t="s">
        <v>29</v>
      </c>
      <c r="E2787" s="4" t="s">
        <v>29</v>
      </c>
      <c r="F2787" s="4" t="s">
        <v>29</v>
      </c>
      <c r="G2787" s="4" t="s">
        <v>29</v>
      </c>
    </row>
    <row r="2788" spans="1:7">
      <c r="A2788" t="n">
        <v>22348</v>
      </c>
      <c r="B2788" s="50" t="n">
        <v>46</v>
      </c>
      <c r="C2788" s="7" t="n">
        <v>61494</v>
      </c>
      <c r="D2788" s="7" t="n">
        <v>36.25</v>
      </c>
      <c r="E2788" s="7" t="n">
        <v>2.73000001907349</v>
      </c>
      <c r="F2788" s="7" t="n">
        <v>17.0200004577637</v>
      </c>
      <c r="G2788" s="7" t="n">
        <v>87.8000030517578</v>
      </c>
    </row>
    <row r="2789" spans="1:7">
      <c r="A2789" t="s">
        <v>4</v>
      </c>
      <c r="B2789" s="4" t="s">
        <v>5</v>
      </c>
      <c r="C2789" s="4" t="s">
        <v>10</v>
      </c>
      <c r="D2789" s="4" t="s">
        <v>29</v>
      </c>
      <c r="E2789" s="4" t="s">
        <v>29</v>
      </c>
      <c r="F2789" s="4" t="s">
        <v>29</v>
      </c>
      <c r="G2789" s="4" t="s">
        <v>29</v>
      </c>
    </row>
    <row r="2790" spans="1:7">
      <c r="A2790" t="n">
        <v>22367</v>
      </c>
      <c r="B2790" s="50" t="n">
        <v>46</v>
      </c>
      <c r="C2790" s="7" t="n">
        <v>92</v>
      </c>
      <c r="D2790" s="7" t="n">
        <v>49.8699989318848</v>
      </c>
      <c r="E2790" s="7" t="n">
        <v>2.73000001907349</v>
      </c>
      <c r="F2790" s="7" t="n">
        <v>9.21000003814697</v>
      </c>
      <c r="G2790" s="7" t="n">
        <v>313</v>
      </c>
    </row>
    <row r="2791" spans="1:7">
      <c r="A2791" t="s">
        <v>4</v>
      </c>
      <c r="B2791" s="4" t="s">
        <v>5</v>
      </c>
      <c r="C2791" s="4" t="s">
        <v>10</v>
      </c>
      <c r="D2791" s="4" t="s">
        <v>29</v>
      </c>
      <c r="E2791" s="4" t="s">
        <v>29</v>
      </c>
      <c r="F2791" s="4" t="s">
        <v>29</v>
      </c>
      <c r="G2791" s="4" t="s">
        <v>29</v>
      </c>
    </row>
    <row r="2792" spans="1:7">
      <c r="A2792" t="n">
        <v>22386</v>
      </c>
      <c r="B2792" s="50" t="n">
        <v>46</v>
      </c>
      <c r="C2792" s="7" t="n">
        <v>94</v>
      </c>
      <c r="D2792" s="7" t="n">
        <v>50.4700012207031</v>
      </c>
      <c r="E2792" s="7" t="n">
        <v>2.73000001907349</v>
      </c>
      <c r="F2792" s="7" t="n">
        <v>9.8100004196167</v>
      </c>
      <c r="G2792" s="7" t="n">
        <v>307.200012207031</v>
      </c>
    </row>
    <row r="2793" spans="1:7">
      <c r="A2793" t="s">
        <v>4</v>
      </c>
      <c r="B2793" s="4" t="s">
        <v>5</v>
      </c>
      <c r="C2793" s="4" t="s">
        <v>10</v>
      </c>
      <c r="D2793" s="4" t="s">
        <v>29</v>
      </c>
      <c r="E2793" s="4" t="s">
        <v>29</v>
      </c>
      <c r="F2793" s="4" t="s">
        <v>29</v>
      </c>
      <c r="G2793" s="4" t="s">
        <v>29</v>
      </c>
    </row>
    <row r="2794" spans="1:7">
      <c r="A2794" t="n">
        <v>22405</v>
      </c>
      <c r="B2794" s="50" t="n">
        <v>46</v>
      </c>
      <c r="C2794" s="7" t="n">
        <v>1000</v>
      </c>
      <c r="D2794" s="7" t="n">
        <v>46.0999984741211</v>
      </c>
      <c r="E2794" s="7" t="n">
        <v>-6.11999988555908</v>
      </c>
      <c r="F2794" s="7" t="n">
        <v>-32.3499984741211</v>
      </c>
      <c r="G2794" s="7" t="n">
        <v>314.600006103516</v>
      </c>
    </row>
    <row r="2795" spans="1:7">
      <c r="A2795" t="s">
        <v>4</v>
      </c>
      <c r="B2795" s="4" t="s">
        <v>5</v>
      </c>
      <c r="C2795" s="4" t="s">
        <v>10</v>
      </c>
      <c r="D2795" s="4" t="s">
        <v>29</v>
      </c>
      <c r="E2795" s="4" t="s">
        <v>29</v>
      </c>
      <c r="F2795" s="4" t="s">
        <v>29</v>
      </c>
      <c r="G2795" s="4" t="s">
        <v>29</v>
      </c>
    </row>
    <row r="2796" spans="1:7">
      <c r="A2796" t="n">
        <v>22424</v>
      </c>
      <c r="B2796" s="50" t="n">
        <v>46</v>
      </c>
      <c r="C2796" s="7" t="n">
        <v>1001</v>
      </c>
      <c r="D2796" s="7" t="n">
        <v>44.689998626709</v>
      </c>
      <c r="E2796" s="7" t="n">
        <v>-6.23000001907349</v>
      </c>
      <c r="F2796" s="7" t="n">
        <v>-30.7700004577637</v>
      </c>
      <c r="G2796" s="7" t="n">
        <v>138.100006103516</v>
      </c>
    </row>
    <row r="2797" spans="1:7">
      <c r="A2797" t="s">
        <v>4</v>
      </c>
      <c r="B2797" s="4" t="s">
        <v>5</v>
      </c>
      <c r="C2797" s="4" t="s">
        <v>10</v>
      </c>
      <c r="D2797" s="4" t="s">
        <v>9</v>
      </c>
    </row>
    <row r="2798" spans="1:7">
      <c r="A2798" t="n">
        <v>22443</v>
      </c>
      <c r="B2798" s="52" t="n">
        <v>43</v>
      </c>
      <c r="C2798" s="7" t="n">
        <v>1000</v>
      </c>
      <c r="D2798" s="7" t="n">
        <v>256</v>
      </c>
    </row>
    <row r="2799" spans="1:7">
      <c r="A2799" t="s">
        <v>4</v>
      </c>
      <c r="B2799" s="4" t="s">
        <v>5</v>
      </c>
      <c r="C2799" s="4" t="s">
        <v>10</v>
      </c>
      <c r="D2799" s="4" t="s">
        <v>9</v>
      </c>
    </row>
    <row r="2800" spans="1:7">
      <c r="A2800" t="n">
        <v>22450</v>
      </c>
      <c r="B2800" s="52" t="n">
        <v>43</v>
      </c>
      <c r="C2800" s="7" t="n">
        <v>1001</v>
      </c>
      <c r="D2800" s="7" t="n">
        <v>256</v>
      </c>
    </row>
    <row r="2801" spans="1:7">
      <c r="A2801" t="s">
        <v>4</v>
      </c>
      <c r="B2801" s="4" t="s">
        <v>5</v>
      </c>
      <c r="C2801" s="4" t="s">
        <v>10</v>
      </c>
      <c r="D2801" s="4" t="s">
        <v>9</v>
      </c>
    </row>
    <row r="2802" spans="1:7">
      <c r="A2802" t="n">
        <v>22457</v>
      </c>
      <c r="B2802" s="52" t="n">
        <v>43</v>
      </c>
      <c r="C2802" s="7" t="n">
        <v>1000</v>
      </c>
      <c r="D2802" s="7" t="n">
        <v>16</v>
      </c>
    </row>
    <row r="2803" spans="1:7">
      <c r="A2803" t="s">
        <v>4</v>
      </c>
      <c r="B2803" s="4" t="s">
        <v>5</v>
      </c>
      <c r="C2803" s="4" t="s">
        <v>10</v>
      </c>
      <c r="D2803" s="4" t="s">
        <v>13</v>
      </c>
      <c r="E2803" s="4" t="s">
        <v>13</v>
      </c>
      <c r="F2803" s="4" t="s">
        <v>6</v>
      </c>
    </row>
    <row r="2804" spans="1:7">
      <c r="A2804" t="n">
        <v>22464</v>
      </c>
      <c r="B2804" s="47" t="n">
        <v>47</v>
      </c>
      <c r="C2804" s="7" t="n">
        <v>1000</v>
      </c>
      <c r="D2804" s="7" t="n">
        <v>0</v>
      </c>
      <c r="E2804" s="7" t="n">
        <v>0</v>
      </c>
      <c r="F2804" s="7" t="s">
        <v>186</v>
      </c>
    </row>
    <row r="2805" spans="1:7">
      <c r="A2805" t="s">
        <v>4</v>
      </c>
      <c r="B2805" s="4" t="s">
        <v>5</v>
      </c>
      <c r="C2805" s="4" t="s">
        <v>10</v>
      </c>
    </row>
    <row r="2806" spans="1:7">
      <c r="A2806" t="n">
        <v>22486</v>
      </c>
      <c r="B2806" s="38" t="n">
        <v>16</v>
      </c>
      <c r="C2806" s="7" t="n">
        <v>0</v>
      </c>
    </row>
    <row r="2807" spans="1:7">
      <c r="A2807" t="s">
        <v>4</v>
      </c>
      <c r="B2807" s="4" t="s">
        <v>5</v>
      </c>
      <c r="C2807" s="4" t="s">
        <v>10</v>
      </c>
      <c r="D2807" s="4" t="s">
        <v>13</v>
      </c>
      <c r="E2807" s="4" t="s">
        <v>6</v>
      </c>
      <c r="F2807" s="4" t="s">
        <v>29</v>
      </c>
      <c r="G2807" s="4" t="s">
        <v>29</v>
      </c>
      <c r="H2807" s="4" t="s">
        <v>29</v>
      </c>
    </row>
    <row r="2808" spans="1:7">
      <c r="A2808" t="n">
        <v>22489</v>
      </c>
      <c r="B2808" s="61" t="n">
        <v>48</v>
      </c>
      <c r="C2808" s="7" t="n">
        <v>1000</v>
      </c>
      <c r="D2808" s="7" t="n">
        <v>0</v>
      </c>
      <c r="E2808" s="7" t="s">
        <v>79</v>
      </c>
      <c r="F2808" s="7" t="n">
        <v>0</v>
      </c>
      <c r="G2808" s="7" t="n">
        <v>1</v>
      </c>
      <c r="H2808" s="7" t="n">
        <v>0</v>
      </c>
    </row>
    <row r="2809" spans="1:7">
      <c r="A2809" t="s">
        <v>4</v>
      </c>
      <c r="B2809" s="4" t="s">
        <v>5</v>
      </c>
      <c r="C2809" s="4" t="s">
        <v>10</v>
      </c>
      <c r="D2809" s="4" t="s">
        <v>9</v>
      </c>
    </row>
    <row r="2810" spans="1:7">
      <c r="A2810" t="n">
        <v>22513</v>
      </c>
      <c r="B2810" s="52" t="n">
        <v>43</v>
      </c>
      <c r="C2810" s="7" t="n">
        <v>1001</v>
      </c>
      <c r="D2810" s="7" t="n">
        <v>16</v>
      </c>
    </row>
    <row r="2811" spans="1:7">
      <c r="A2811" t="s">
        <v>4</v>
      </c>
      <c r="B2811" s="4" t="s">
        <v>5</v>
      </c>
      <c r="C2811" s="4" t="s">
        <v>10</v>
      </c>
      <c r="D2811" s="4" t="s">
        <v>13</v>
      </c>
      <c r="E2811" s="4" t="s">
        <v>13</v>
      </c>
      <c r="F2811" s="4" t="s">
        <v>6</v>
      </c>
    </row>
    <row r="2812" spans="1:7">
      <c r="A2812" t="n">
        <v>22520</v>
      </c>
      <c r="B2812" s="47" t="n">
        <v>47</v>
      </c>
      <c r="C2812" s="7" t="n">
        <v>1001</v>
      </c>
      <c r="D2812" s="7" t="n">
        <v>0</v>
      </c>
      <c r="E2812" s="7" t="n">
        <v>0</v>
      </c>
      <c r="F2812" s="7" t="s">
        <v>186</v>
      </c>
    </row>
    <row r="2813" spans="1:7">
      <c r="A2813" t="s">
        <v>4</v>
      </c>
      <c r="B2813" s="4" t="s">
        <v>5</v>
      </c>
      <c r="C2813" s="4" t="s">
        <v>10</v>
      </c>
    </row>
    <row r="2814" spans="1:7">
      <c r="A2814" t="n">
        <v>22542</v>
      </c>
      <c r="B2814" s="38" t="n">
        <v>16</v>
      </c>
      <c r="C2814" s="7" t="n">
        <v>0</v>
      </c>
    </row>
    <row r="2815" spans="1:7">
      <c r="A2815" t="s">
        <v>4</v>
      </c>
      <c r="B2815" s="4" t="s">
        <v>5</v>
      </c>
      <c r="C2815" s="4" t="s">
        <v>10</v>
      </c>
      <c r="D2815" s="4" t="s">
        <v>13</v>
      </c>
      <c r="E2815" s="4" t="s">
        <v>6</v>
      </c>
      <c r="F2815" s="4" t="s">
        <v>29</v>
      </c>
      <c r="G2815" s="4" t="s">
        <v>29</v>
      </c>
      <c r="H2815" s="4" t="s">
        <v>29</v>
      </c>
    </row>
    <row r="2816" spans="1:7">
      <c r="A2816" t="n">
        <v>22545</v>
      </c>
      <c r="B2816" s="61" t="n">
        <v>48</v>
      </c>
      <c r="C2816" s="7" t="n">
        <v>1001</v>
      </c>
      <c r="D2816" s="7" t="n">
        <v>0</v>
      </c>
      <c r="E2816" s="7" t="s">
        <v>79</v>
      </c>
      <c r="F2816" s="7" t="n">
        <v>0</v>
      </c>
      <c r="G2816" s="7" t="n">
        <v>1</v>
      </c>
      <c r="H2816" s="7" t="n">
        <v>0</v>
      </c>
    </row>
    <row r="2817" spans="1:8">
      <c r="A2817" t="s">
        <v>4</v>
      </c>
      <c r="B2817" s="4" t="s">
        <v>5</v>
      </c>
      <c r="C2817" s="4" t="s">
        <v>10</v>
      </c>
      <c r="D2817" s="4" t="s">
        <v>10</v>
      </c>
      <c r="E2817" s="4" t="s">
        <v>10</v>
      </c>
      <c r="F2817" s="4" t="s">
        <v>9</v>
      </c>
      <c r="G2817" s="4" t="s">
        <v>9</v>
      </c>
      <c r="H2817" s="4" t="s">
        <v>9</v>
      </c>
    </row>
    <row r="2818" spans="1:8">
      <c r="A2818" t="n">
        <v>22569</v>
      </c>
      <c r="B2818" s="63" t="n">
        <v>61</v>
      </c>
      <c r="C2818" s="7" t="n">
        <v>0</v>
      </c>
      <c r="D2818" s="7" t="n">
        <v>65535</v>
      </c>
      <c r="E2818" s="7" t="n">
        <v>0</v>
      </c>
      <c r="F2818" s="7" t="n">
        <v>1113676841</v>
      </c>
      <c r="G2818" s="7" t="n">
        <v>1080452710</v>
      </c>
      <c r="H2818" s="7" t="n">
        <v>1099909038</v>
      </c>
    </row>
    <row r="2819" spans="1:8">
      <c r="A2819" t="s">
        <v>4</v>
      </c>
      <c r="B2819" s="4" t="s">
        <v>5</v>
      </c>
      <c r="C2819" s="4" t="s">
        <v>10</v>
      </c>
      <c r="D2819" s="4" t="s">
        <v>10</v>
      </c>
      <c r="E2819" s="4" t="s">
        <v>10</v>
      </c>
      <c r="F2819" s="4" t="s">
        <v>9</v>
      </c>
      <c r="G2819" s="4" t="s">
        <v>9</v>
      </c>
      <c r="H2819" s="4" t="s">
        <v>9</v>
      </c>
    </row>
    <row r="2820" spans="1:8">
      <c r="A2820" t="n">
        <v>22588</v>
      </c>
      <c r="B2820" s="63" t="n">
        <v>61</v>
      </c>
      <c r="C2820" s="7" t="n">
        <v>7</v>
      </c>
      <c r="D2820" s="7" t="n">
        <v>65535</v>
      </c>
      <c r="E2820" s="7" t="n">
        <v>0</v>
      </c>
      <c r="F2820" s="7" t="n">
        <v>1113676841</v>
      </c>
      <c r="G2820" s="7" t="n">
        <v>1080452710</v>
      </c>
      <c r="H2820" s="7" t="n">
        <v>1099909038</v>
      </c>
    </row>
    <row r="2821" spans="1:8">
      <c r="A2821" t="s">
        <v>4</v>
      </c>
      <c r="B2821" s="4" t="s">
        <v>5</v>
      </c>
      <c r="C2821" s="4" t="s">
        <v>10</v>
      </c>
      <c r="D2821" s="4" t="s">
        <v>10</v>
      </c>
      <c r="E2821" s="4" t="s">
        <v>10</v>
      </c>
      <c r="F2821" s="4" t="s">
        <v>9</v>
      </c>
      <c r="G2821" s="4" t="s">
        <v>9</v>
      </c>
      <c r="H2821" s="4" t="s">
        <v>9</v>
      </c>
    </row>
    <row r="2822" spans="1:8">
      <c r="A2822" t="n">
        <v>22607</v>
      </c>
      <c r="B2822" s="63" t="n">
        <v>61</v>
      </c>
      <c r="C2822" s="7" t="n">
        <v>61491</v>
      </c>
      <c r="D2822" s="7" t="n">
        <v>65535</v>
      </c>
      <c r="E2822" s="7" t="n">
        <v>0</v>
      </c>
      <c r="F2822" s="7" t="n">
        <v>1113676841</v>
      </c>
      <c r="G2822" s="7" t="n">
        <v>1080452710</v>
      </c>
      <c r="H2822" s="7" t="n">
        <v>1099909038</v>
      </c>
    </row>
    <row r="2823" spans="1:8">
      <c r="A2823" t="s">
        <v>4</v>
      </c>
      <c r="B2823" s="4" t="s">
        <v>5</v>
      </c>
      <c r="C2823" s="4" t="s">
        <v>10</v>
      </c>
      <c r="D2823" s="4" t="s">
        <v>10</v>
      </c>
      <c r="E2823" s="4" t="s">
        <v>10</v>
      </c>
      <c r="F2823" s="4" t="s">
        <v>9</v>
      </c>
      <c r="G2823" s="4" t="s">
        <v>9</v>
      </c>
      <c r="H2823" s="4" t="s">
        <v>9</v>
      </c>
    </row>
    <row r="2824" spans="1:8">
      <c r="A2824" t="n">
        <v>22626</v>
      </c>
      <c r="B2824" s="63" t="n">
        <v>61</v>
      </c>
      <c r="C2824" s="7" t="n">
        <v>61492</v>
      </c>
      <c r="D2824" s="7" t="n">
        <v>65535</v>
      </c>
      <c r="E2824" s="7" t="n">
        <v>0</v>
      </c>
      <c r="F2824" s="7" t="n">
        <v>1113676841</v>
      </c>
      <c r="G2824" s="7" t="n">
        <v>1080452710</v>
      </c>
      <c r="H2824" s="7" t="n">
        <v>1099909038</v>
      </c>
    </row>
    <row r="2825" spans="1:8">
      <c r="A2825" t="s">
        <v>4</v>
      </c>
      <c r="B2825" s="4" t="s">
        <v>5</v>
      </c>
      <c r="C2825" s="4" t="s">
        <v>10</v>
      </c>
      <c r="D2825" s="4" t="s">
        <v>10</v>
      </c>
      <c r="E2825" s="4" t="s">
        <v>10</v>
      </c>
      <c r="F2825" s="4" t="s">
        <v>9</v>
      </c>
      <c r="G2825" s="4" t="s">
        <v>9</v>
      </c>
      <c r="H2825" s="4" t="s">
        <v>9</v>
      </c>
    </row>
    <row r="2826" spans="1:8">
      <c r="A2826" t="n">
        <v>22645</v>
      </c>
      <c r="B2826" s="63" t="n">
        <v>61</v>
      </c>
      <c r="C2826" s="7" t="n">
        <v>61493</v>
      </c>
      <c r="D2826" s="7" t="n">
        <v>65535</v>
      </c>
      <c r="E2826" s="7" t="n">
        <v>0</v>
      </c>
      <c r="F2826" s="7" t="n">
        <v>1113676841</v>
      </c>
      <c r="G2826" s="7" t="n">
        <v>1080452710</v>
      </c>
      <c r="H2826" s="7" t="n">
        <v>1099909038</v>
      </c>
    </row>
    <row r="2827" spans="1:8">
      <c r="A2827" t="s">
        <v>4</v>
      </c>
      <c r="B2827" s="4" t="s">
        <v>5</v>
      </c>
      <c r="C2827" s="4" t="s">
        <v>10</v>
      </c>
      <c r="D2827" s="4" t="s">
        <v>10</v>
      </c>
      <c r="E2827" s="4" t="s">
        <v>10</v>
      </c>
      <c r="F2827" s="4" t="s">
        <v>9</v>
      </c>
      <c r="G2827" s="4" t="s">
        <v>9</v>
      </c>
      <c r="H2827" s="4" t="s">
        <v>9</v>
      </c>
    </row>
    <row r="2828" spans="1:8">
      <c r="A2828" t="n">
        <v>22664</v>
      </c>
      <c r="B2828" s="63" t="n">
        <v>61</v>
      </c>
      <c r="C2828" s="7" t="n">
        <v>61494</v>
      </c>
      <c r="D2828" s="7" t="n">
        <v>65535</v>
      </c>
      <c r="E2828" s="7" t="n">
        <v>0</v>
      </c>
      <c r="F2828" s="7" t="n">
        <v>1113676841</v>
      </c>
      <c r="G2828" s="7" t="n">
        <v>1080452710</v>
      </c>
      <c r="H2828" s="7" t="n">
        <v>1099909038</v>
      </c>
    </row>
    <row r="2829" spans="1:8">
      <c r="A2829" t="s">
        <v>4</v>
      </c>
      <c r="B2829" s="4" t="s">
        <v>5</v>
      </c>
      <c r="C2829" s="4" t="s">
        <v>13</v>
      </c>
      <c r="D2829" s="4" t="s">
        <v>6</v>
      </c>
      <c r="E2829" s="4" t="s">
        <v>10</v>
      </c>
    </row>
    <row r="2830" spans="1:8">
      <c r="A2830" t="n">
        <v>22683</v>
      </c>
      <c r="B2830" s="18" t="n">
        <v>94</v>
      </c>
      <c r="C2830" s="7" t="n">
        <v>1</v>
      </c>
      <c r="D2830" s="7" t="s">
        <v>33</v>
      </c>
      <c r="E2830" s="7" t="n">
        <v>1</v>
      </c>
    </row>
    <row r="2831" spans="1:8">
      <c r="A2831" t="s">
        <v>4</v>
      </c>
      <c r="B2831" s="4" t="s">
        <v>5</v>
      </c>
      <c r="C2831" s="4" t="s">
        <v>13</v>
      </c>
      <c r="D2831" s="4" t="s">
        <v>6</v>
      </c>
      <c r="E2831" s="4" t="s">
        <v>10</v>
      </c>
    </row>
    <row r="2832" spans="1:8">
      <c r="A2832" t="n">
        <v>22700</v>
      </c>
      <c r="B2832" s="18" t="n">
        <v>94</v>
      </c>
      <c r="C2832" s="7" t="n">
        <v>1</v>
      </c>
      <c r="D2832" s="7" t="s">
        <v>33</v>
      </c>
      <c r="E2832" s="7" t="n">
        <v>2</v>
      </c>
    </row>
    <row r="2833" spans="1:8">
      <c r="A2833" t="s">
        <v>4</v>
      </c>
      <c r="B2833" s="4" t="s">
        <v>5</v>
      </c>
      <c r="C2833" s="4" t="s">
        <v>13</v>
      </c>
      <c r="D2833" s="4" t="s">
        <v>6</v>
      </c>
      <c r="E2833" s="4" t="s">
        <v>10</v>
      </c>
    </row>
    <row r="2834" spans="1:8">
      <c r="A2834" t="n">
        <v>22717</v>
      </c>
      <c r="B2834" s="18" t="n">
        <v>94</v>
      </c>
      <c r="C2834" s="7" t="n">
        <v>0</v>
      </c>
      <c r="D2834" s="7" t="s">
        <v>33</v>
      </c>
      <c r="E2834" s="7" t="n">
        <v>4</v>
      </c>
    </row>
    <row r="2835" spans="1:8">
      <c r="A2835" t="s">
        <v>4</v>
      </c>
      <c r="B2835" s="4" t="s">
        <v>5</v>
      </c>
      <c r="C2835" s="4" t="s">
        <v>13</v>
      </c>
      <c r="D2835" s="4" t="s">
        <v>6</v>
      </c>
      <c r="E2835" s="4" t="s">
        <v>10</v>
      </c>
    </row>
    <row r="2836" spans="1:8">
      <c r="A2836" t="n">
        <v>22734</v>
      </c>
      <c r="B2836" s="18" t="n">
        <v>94</v>
      </c>
      <c r="C2836" s="7" t="n">
        <v>1</v>
      </c>
      <c r="D2836" s="7" t="s">
        <v>31</v>
      </c>
      <c r="E2836" s="7" t="n">
        <v>1</v>
      </c>
    </row>
    <row r="2837" spans="1:8">
      <c r="A2837" t="s">
        <v>4</v>
      </c>
      <c r="B2837" s="4" t="s">
        <v>5</v>
      </c>
      <c r="C2837" s="4" t="s">
        <v>13</v>
      </c>
      <c r="D2837" s="4" t="s">
        <v>6</v>
      </c>
      <c r="E2837" s="4" t="s">
        <v>10</v>
      </c>
    </row>
    <row r="2838" spans="1:8">
      <c r="A2838" t="n">
        <v>22745</v>
      </c>
      <c r="B2838" s="18" t="n">
        <v>94</v>
      </c>
      <c r="C2838" s="7" t="n">
        <v>1</v>
      </c>
      <c r="D2838" s="7" t="s">
        <v>31</v>
      </c>
      <c r="E2838" s="7" t="n">
        <v>2</v>
      </c>
    </row>
    <row r="2839" spans="1:8">
      <c r="A2839" t="s">
        <v>4</v>
      </c>
      <c r="B2839" s="4" t="s">
        <v>5</v>
      </c>
      <c r="C2839" s="4" t="s">
        <v>13</v>
      </c>
      <c r="D2839" s="4" t="s">
        <v>6</v>
      </c>
      <c r="E2839" s="4" t="s">
        <v>10</v>
      </c>
    </row>
    <row r="2840" spans="1:8">
      <c r="A2840" t="n">
        <v>22756</v>
      </c>
      <c r="B2840" s="18" t="n">
        <v>94</v>
      </c>
      <c r="C2840" s="7" t="n">
        <v>0</v>
      </c>
      <c r="D2840" s="7" t="s">
        <v>31</v>
      </c>
      <c r="E2840" s="7" t="n">
        <v>4</v>
      </c>
    </row>
    <row r="2841" spans="1:8">
      <c r="A2841" t="s">
        <v>4</v>
      </c>
      <c r="B2841" s="4" t="s">
        <v>5</v>
      </c>
      <c r="C2841" s="4" t="s">
        <v>13</v>
      </c>
      <c r="D2841" s="4" t="s">
        <v>10</v>
      </c>
      <c r="E2841" s="4" t="s">
        <v>10</v>
      </c>
      <c r="F2841" s="4" t="s">
        <v>10</v>
      </c>
      <c r="G2841" s="4" t="s">
        <v>10</v>
      </c>
      <c r="H2841" s="4" t="s">
        <v>13</v>
      </c>
    </row>
    <row r="2842" spans="1:8">
      <c r="A2842" t="n">
        <v>22767</v>
      </c>
      <c r="B2842" s="28" t="n">
        <v>25</v>
      </c>
      <c r="C2842" s="7" t="n">
        <v>5</v>
      </c>
      <c r="D2842" s="7" t="n">
        <v>65535</v>
      </c>
      <c r="E2842" s="7" t="n">
        <v>500</v>
      </c>
      <c r="F2842" s="7" t="n">
        <v>800</v>
      </c>
      <c r="G2842" s="7" t="n">
        <v>140</v>
      </c>
      <c r="H2842" s="7" t="n">
        <v>0</v>
      </c>
    </row>
    <row r="2843" spans="1:8">
      <c r="A2843" t="s">
        <v>4</v>
      </c>
      <c r="B2843" s="4" t="s">
        <v>5</v>
      </c>
      <c r="C2843" s="4" t="s">
        <v>10</v>
      </c>
      <c r="D2843" s="4" t="s">
        <v>13</v>
      </c>
      <c r="E2843" s="4" t="s">
        <v>52</v>
      </c>
      <c r="F2843" s="4" t="s">
        <v>13</v>
      </c>
      <c r="G2843" s="4" t="s">
        <v>13</v>
      </c>
    </row>
    <row r="2844" spans="1:8">
      <c r="A2844" t="n">
        <v>22778</v>
      </c>
      <c r="B2844" s="29" t="n">
        <v>24</v>
      </c>
      <c r="C2844" s="7" t="n">
        <v>65533</v>
      </c>
      <c r="D2844" s="7" t="n">
        <v>11</v>
      </c>
      <c r="E2844" s="7" t="s">
        <v>273</v>
      </c>
      <c r="F2844" s="7" t="n">
        <v>2</v>
      </c>
      <c r="G2844" s="7" t="n">
        <v>0</v>
      </c>
    </row>
    <row r="2845" spans="1:8">
      <c r="A2845" t="s">
        <v>4</v>
      </c>
      <c r="B2845" s="4" t="s">
        <v>5</v>
      </c>
    </row>
    <row r="2846" spans="1:8">
      <c r="A2846" t="n">
        <v>22834</v>
      </c>
      <c r="B2846" s="30" t="n">
        <v>28</v>
      </c>
    </row>
    <row r="2847" spans="1:8">
      <c r="A2847" t="s">
        <v>4</v>
      </c>
      <c r="B2847" s="4" t="s">
        <v>5</v>
      </c>
      <c r="C2847" s="4" t="s">
        <v>10</v>
      </c>
      <c r="D2847" s="4" t="s">
        <v>13</v>
      </c>
      <c r="E2847" s="4" t="s">
        <v>52</v>
      </c>
      <c r="F2847" s="4" t="s">
        <v>13</v>
      </c>
      <c r="G2847" s="4" t="s">
        <v>13</v>
      </c>
    </row>
    <row r="2848" spans="1:8">
      <c r="A2848" t="n">
        <v>22835</v>
      </c>
      <c r="B2848" s="29" t="n">
        <v>24</v>
      </c>
      <c r="C2848" s="7" t="n">
        <v>65533</v>
      </c>
      <c r="D2848" s="7" t="n">
        <v>11</v>
      </c>
      <c r="E2848" s="7" t="s">
        <v>274</v>
      </c>
      <c r="F2848" s="7" t="n">
        <v>2</v>
      </c>
      <c r="G2848" s="7" t="n">
        <v>0</v>
      </c>
    </row>
    <row r="2849" spans="1:8">
      <c r="A2849" t="s">
        <v>4</v>
      </c>
      <c r="B2849" s="4" t="s">
        <v>5</v>
      </c>
    </row>
    <row r="2850" spans="1:8">
      <c r="A2850" t="n">
        <v>22952</v>
      </c>
      <c r="B2850" s="30" t="n">
        <v>28</v>
      </c>
    </row>
    <row r="2851" spans="1:8">
      <c r="A2851" t="s">
        <v>4</v>
      </c>
      <c r="B2851" s="4" t="s">
        <v>5</v>
      </c>
      <c r="C2851" s="4" t="s">
        <v>13</v>
      </c>
    </row>
    <row r="2852" spans="1:8">
      <c r="A2852" t="n">
        <v>22953</v>
      </c>
      <c r="B2852" s="33" t="n">
        <v>27</v>
      </c>
      <c r="C2852" s="7" t="n">
        <v>0</v>
      </c>
    </row>
    <row r="2853" spans="1:8">
      <c r="A2853" t="s">
        <v>4</v>
      </c>
      <c r="B2853" s="4" t="s">
        <v>5</v>
      </c>
      <c r="C2853" s="4" t="s">
        <v>13</v>
      </c>
    </row>
    <row r="2854" spans="1:8">
      <c r="A2854" t="n">
        <v>22955</v>
      </c>
      <c r="B2854" s="33" t="n">
        <v>27</v>
      </c>
      <c r="C2854" s="7" t="n">
        <v>1</v>
      </c>
    </row>
    <row r="2855" spans="1:8">
      <c r="A2855" t="s">
        <v>4</v>
      </c>
      <c r="B2855" s="4" t="s">
        <v>5</v>
      </c>
      <c r="C2855" s="4" t="s">
        <v>13</v>
      </c>
      <c r="D2855" s="4" t="s">
        <v>10</v>
      </c>
      <c r="E2855" s="4" t="s">
        <v>10</v>
      </c>
      <c r="F2855" s="4" t="s">
        <v>10</v>
      </c>
      <c r="G2855" s="4" t="s">
        <v>10</v>
      </c>
      <c r="H2855" s="4" t="s">
        <v>13</v>
      </c>
    </row>
    <row r="2856" spans="1:8">
      <c r="A2856" t="n">
        <v>22957</v>
      </c>
      <c r="B2856" s="28" t="n">
        <v>25</v>
      </c>
      <c r="C2856" s="7" t="n">
        <v>5</v>
      </c>
      <c r="D2856" s="7" t="n">
        <v>65535</v>
      </c>
      <c r="E2856" s="7" t="n">
        <v>65535</v>
      </c>
      <c r="F2856" s="7" t="n">
        <v>65535</v>
      </c>
      <c r="G2856" s="7" t="n">
        <v>65535</v>
      </c>
      <c r="H2856" s="7" t="n">
        <v>0</v>
      </c>
    </row>
    <row r="2857" spans="1:8">
      <c r="A2857" t="s">
        <v>4</v>
      </c>
      <c r="B2857" s="4" t="s">
        <v>5</v>
      </c>
      <c r="C2857" s="4" t="s">
        <v>10</v>
      </c>
    </row>
    <row r="2858" spans="1:8">
      <c r="A2858" t="n">
        <v>22968</v>
      </c>
      <c r="B2858" s="38" t="n">
        <v>16</v>
      </c>
      <c r="C2858" s="7" t="n">
        <v>300</v>
      </c>
    </row>
    <row r="2859" spans="1:8">
      <c r="A2859" t="s">
        <v>4</v>
      </c>
      <c r="B2859" s="4" t="s">
        <v>5</v>
      </c>
      <c r="C2859" s="4" t="s">
        <v>13</v>
      </c>
      <c r="D2859" s="4" t="s">
        <v>13</v>
      </c>
      <c r="E2859" s="4" t="s">
        <v>29</v>
      </c>
      <c r="F2859" s="4" t="s">
        <v>29</v>
      </c>
      <c r="G2859" s="4" t="s">
        <v>29</v>
      </c>
      <c r="H2859" s="4" t="s">
        <v>10</v>
      </c>
    </row>
    <row r="2860" spans="1:8">
      <c r="A2860" t="n">
        <v>22971</v>
      </c>
      <c r="B2860" s="53" t="n">
        <v>45</v>
      </c>
      <c r="C2860" s="7" t="n">
        <v>2</v>
      </c>
      <c r="D2860" s="7" t="n">
        <v>3</v>
      </c>
      <c r="E2860" s="7" t="n">
        <v>37.6199989318848</v>
      </c>
      <c r="F2860" s="7" t="n">
        <v>3.95000004768372</v>
      </c>
      <c r="G2860" s="7" t="n">
        <v>17.4200000762939</v>
      </c>
      <c r="H2860" s="7" t="n">
        <v>0</v>
      </c>
    </row>
    <row r="2861" spans="1:8">
      <c r="A2861" t="s">
        <v>4</v>
      </c>
      <c r="B2861" s="4" t="s">
        <v>5</v>
      </c>
      <c r="C2861" s="4" t="s">
        <v>13</v>
      </c>
      <c r="D2861" s="4" t="s">
        <v>13</v>
      </c>
      <c r="E2861" s="4" t="s">
        <v>29</v>
      </c>
      <c r="F2861" s="4" t="s">
        <v>29</v>
      </c>
      <c r="G2861" s="4" t="s">
        <v>29</v>
      </c>
      <c r="H2861" s="4" t="s">
        <v>10</v>
      </c>
      <c r="I2861" s="4" t="s">
        <v>13</v>
      </c>
    </row>
    <row r="2862" spans="1:8">
      <c r="A2862" t="n">
        <v>22988</v>
      </c>
      <c r="B2862" s="53" t="n">
        <v>45</v>
      </c>
      <c r="C2862" s="7" t="n">
        <v>4</v>
      </c>
      <c r="D2862" s="7" t="n">
        <v>3</v>
      </c>
      <c r="E2862" s="7" t="n">
        <v>9.47000026702881</v>
      </c>
      <c r="F2862" s="7" t="n">
        <v>108.849998474121</v>
      </c>
      <c r="G2862" s="7" t="n">
        <v>6</v>
      </c>
      <c r="H2862" s="7" t="n">
        <v>0</v>
      </c>
      <c r="I2862" s="7" t="n">
        <v>0</v>
      </c>
    </row>
    <row r="2863" spans="1:8">
      <c r="A2863" t="s">
        <v>4</v>
      </c>
      <c r="B2863" s="4" t="s">
        <v>5</v>
      </c>
      <c r="C2863" s="4" t="s">
        <v>13</v>
      </c>
      <c r="D2863" s="4" t="s">
        <v>13</v>
      </c>
      <c r="E2863" s="4" t="s">
        <v>29</v>
      </c>
      <c r="F2863" s="4" t="s">
        <v>10</v>
      </c>
    </row>
    <row r="2864" spans="1:8">
      <c r="A2864" t="n">
        <v>23006</v>
      </c>
      <c r="B2864" s="53" t="n">
        <v>45</v>
      </c>
      <c r="C2864" s="7" t="n">
        <v>5</v>
      </c>
      <c r="D2864" s="7" t="n">
        <v>3</v>
      </c>
      <c r="E2864" s="7" t="n">
        <v>3.79999995231628</v>
      </c>
      <c r="F2864" s="7" t="n">
        <v>0</v>
      </c>
    </row>
    <row r="2865" spans="1:9">
      <c r="A2865" t="s">
        <v>4</v>
      </c>
      <c r="B2865" s="4" t="s">
        <v>5</v>
      </c>
      <c r="C2865" s="4" t="s">
        <v>13</v>
      </c>
      <c r="D2865" s="4" t="s">
        <v>13</v>
      </c>
      <c r="E2865" s="4" t="s">
        <v>29</v>
      </c>
      <c r="F2865" s="4" t="s">
        <v>10</v>
      </c>
    </row>
    <row r="2866" spans="1:9">
      <c r="A2866" t="n">
        <v>23015</v>
      </c>
      <c r="B2866" s="53" t="n">
        <v>45</v>
      </c>
      <c r="C2866" s="7" t="n">
        <v>11</v>
      </c>
      <c r="D2866" s="7" t="n">
        <v>3</v>
      </c>
      <c r="E2866" s="7" t="n">
        <v>36.5999984741211</v>
      </c>
      <c r="F2866" s="7" t="n">
        <v>0</v>
      </c>
    </row>
    <row r="2867" spans="1:9">
      <c r="A2867" t="s">
        <v>4</v>
      </c>
      <c r="B2867" s="4" t="s">
        <v>5</v>
      </c>
      <c r="C2867" s="4" t="s">
        <v>13</v>
      </c>
      <c r="D2867" s="4" t="s">
        <v>13</v>
      </c>
      <c r="E2867" s="4" t="s">
        <v>29</v>
      </c>
      <c r="F2867" s="4" t="s">
        <v>29</v>
      </c>
      <c r="G2867" s="4" t="s">
        <v>29</v>
      </c>
      <c r="H2867" s="4" t="s">
        <v>10</v>
      </c>
    </row>
    <row r="2868" spans="1:9">
      <c r="A2868" t="n">
        <v>23024</v>
      </c>
      <c r="B2868" s="53" t="n">
        <v>45</v>
      </c>
      <c r="C2868" s="7" t="n">
        <v>2</v>
      </c>
      <c r="D2868" s="7" t="n">
        <v>3</v>
      </c>
      <c r="E2868" s="7" t="n">
        <v>40.4599990844727</v>
      </c>
      <c r="F2868" s="7" t="n">
        <v>3.92000007629395</v>
      </c>
      <c r="G2868" s="7" t="n">
        <v>17.7399997711182</v>
      </c>
      <c r="H2868" s="7" t="n">
        <v>3000</v>
      </c>
    </row>
    <row r="2869" spans="1:9">
      <c r="A2869" t="s">
        <v>4</v>
      </c>
      <c r="B2869" s="4" t="s">
        <v>5</v>
      </c>
      <c r="C2869" s="4" t="s">
        <v>13</v>
      </c>
      <c r="D2869" s="4" t="s">
        <v>13</v>
      </c>
      <c r="E2869" s="4" t="s">
        <v>29</v>
      </c>
      <c r="F2869" s="4" t="s">
        <v>29</v>
      </c>
      <c r="G2869" s="4" t="s">
        <v>29</v>
      </c>
      <c r="H2869" s="4" t="s">
        <v>10</v>
      </c>
      <c r="I2869" s="4" t="s">
        <v>13</v>
      </c>
    </row>
    <row r="2870" spans="1:9">
      <c r="A2870" t="n">
        <v>23041</v>
      </c>
      <c r="B2870" s="53" t="n">
        <v>45</v>
      </c>
      <c r="C2870" s="7" t="n">
        <v>4</v>
      </c>
      <c r="D2870" s="7" t="n">
        <v>3</v>
      </c>
      <c r="E2870" s="7" t="n">
        <v>2.05999994277954</v>
      </c>
      <c r="F2870" s="7" t="n">
        <v>108.389999389648</v>
      </c>
      <c r="G2870" s="7" t="n">
        <v>6</v>
      </c>
      <c r="H2870" s="7" t="n">
        <v>3000</v>
      </c>
      <c r="I2870" s="7" t="n">
        <v>0</v>
      </c>
    </row>
    <row r="2871" spans="1:9">
      <c r="A2871" t="s">
        <v>4</v>
      </c>
      <c r="B2871" s="4" t="s">
        <v>5</v>
      </c>
      <c r="C2871" s="4" t="s">
        <v>10</v>
      </c>
      <c r="D2871" s="4" t="s">
        <v>10</v>
      </c>
      <c r="E2871" s="4" t="s">
        <v>29</v>
      </c>
      <c r="F2871" s="4" t="s">
        <v>29</v>
      </c>
      <c r="G2871" s="4" t="s">
        <v>29</v>
      </c>
      <c r="H2871" s="4" t="s">
        <v>29</v>
      </c>
      <c r="I2871" s="4" t="s">
        <v>13</v>
      </c>
      <c r="J2871" s="4" t="s">
        <v>10</v>
      </c>
    </row>
    <row r="2872" spans="1:9">
      <c r="A2872" t="n">
        <v>23059</v>
      </c>
      <c r="B2872" s="59" t="n">
        <v>55</v>
      </c>
      <c r="C2872" s="7" t="n">
        <v>0</v>
      </c>
      <c r="D2872" s="7" t="n">
        <v>65024</v>
      </c>
      <c r="E2872" s="7" t="n">
        <v>0</v>
      </c>
      <c r="F2872" s="7" t="n">
        <v>0</v>
      </c>
      <c r="G2872" s="7" t="n">
        <v>4</v>
      </c>
      <c r="H2872" s="7" t="n">
        <v>1.20000004768372</v>
      </c>
      <c r="I2872" s="7" t="n">
        <v>1</v>
      </c>
      <c r="J2872" s="7" t="n">
        <v>0</v>
      </c>
    </row>
    <row r="2873" spans="1:9">
      <c r="A2873" t="s">
        <v>4</v>
      </c>
      <c r="B2873" s="4" t="s">
        <v>5</v>
      </c>
      <c r="C2873" s="4" t="s">
        <v>10</v>
      </c>
      <c r="D2873" s="4" t="s">
        <v>10</v>
      </c>
      <c r="E2873" s="4" t="s">
        <v>29</v>
      </c>
      <c r="F2873" s="4" t="s">
        <v>29</v>
      </c>
      <c r="G2873" s="4" t="s">
        <v>29</v>
      </c>
      <c r="H2873" s="4" t="s">
        <v>29</v>
      </c>
      <c r="I2873" s="4" t="s">
        <v>13</v>
      </c>
      <c r="J2873" s="4" t="s">
        <v>10</v>
      </c>
    </row>
    <row r="2874" spans="1:9">
      <c r="A2874" t="n">
        <v>23083</v>
      </c>
      <c r="B2874" s="59" t="n">
        <v>55</v>
      </c>
      <c r="C2874" s="7" t="n">
        <v>7</v>
      </c>
      <c r="D2874" s="7" t="n">
        <v>65024</v>
      </c>
      <c r="E2874" s="7" t="n">
        <v>0</v>
      </c>
      <c r="F2874" s="7" t="n">
        <v>0</v>
      </c>
      <c r="G2874" s="7" t="n">
        <v>4</v>
      </c>
      <c r="H2874" s="7" t="n">
        <v>1.20000004768372</v>
      </c>
      <c r="I2874" s="7" t="n">
        <v>1</v>
      </c>
      <c r="J2874" s="7" t="n">
        <v>0</v>
      </c>
    </row>
    <row r="2875" spans="1:9">
      <c r="A2875" t="s">
        <v>4</v>
      </c>
      <c r="B2875" s="4" t="s">
        <v>5</v>
      </c>
      <c r="C2875" s="4" t="s">
        <v>10</v>
      </c>
      <c r="D2875" s="4" t="s">
        <v>10</v>
      </c>
      <c r="E2875" s="4" t="s">
        <v>29</v>
      </c>
      <c r="F2875" s="4" t="s">
        <v>29</v>
      </c>
      <c r="G2875" s="4" t="s">
        <v>29</v>
      </c>
      <c r="H2875" s="4" t="s">
        <v>29</v>
      </c>
      <c r="I2875" s="4" t="s">
        <v>13</v>
      </c>
      <c r="J2875" s="4" t="s">
        <v>10</v>
      </c>
    </row>
    <row r="2876" spans="1:9">
      <c r="A2876" t="n">
        <v>23107</v>
      </c>
      <c r="B2876" s="59" t="n">
        <v>55</v>
      </c>
      <c r="C2876" s="7" t="n">
        <v>61491</v>
      </c>
      <c r="D2876" s="7" t="n">
        <v>65024</v>
      </c>
      <c r="E2876" s="7" t="n">
        <v>0</v>
      </c>
      <c r="F2876" s="7" t="n">
        <v>0</v>
      </c>
      <c r="G2876" s="7" t="n">
        <v>4</v>
      </c>
      <c r="H2876" s="7" t="n">
        <v>1.20000004768372</v>
      </c>
      <c r="I2876" s="7" t="n">
        <v>1</v>
      </c>
      <c r="J2876" s="7" t="n">
        <v>0</v>
      </c>
    </row>
    <row r="2877" spans="1:9">
      <c r="A2877" t="s">
        <v>4</v>
      </c>
      <c r="B2877" s="4" t="s">
        <v>5</v>
      </c>
      <c r="C2877" s="4" t="s">
        <v>10</v>
      </c>
      <c r="D2877" s="4" t="s">
        <v>10</v>
      </c>
      <c r="E2877" s="4" t="s">
        <v>29</v>
      </c>
      <c r="F2877" s="4" t="s">
        <v>29</v>
      </c>
      <c r="G2877" s="4" t="s">
        <v>29</v>
      </c>
      <c r="H2877" s="4" t="s">
        <v>29</v>
      </c>
      <c r="I2877" s="4" t="s">
        <v>13</v>
      </c>
      <c r="J2877" s="4" t="s">
        <v>10</v>
      </c>
    </row>
    <row r="2878" spans="1:9">
      <c r="A2878" t="n">
        <v>23131</v>
      </c>
      <c r="B2878" s="59" t="n">
        <v>55</v>
      </c>
      <c r="C2878" s="7" t="n">
        <v>61492</v>
      </c>
      <c r="D2878" s="7" t="n">
        <v>65024</v>
      </c>
      <c r="E2878" s="7" t="n">
        <v>0</v>
      </c>
      <c r="F2878" s="7" t="n">
        <v>0</v>
      </c>
      <c r="G2878" s="7" t="n">
        <v>4</v>
      </c>
      <c r="H2878" s="7" t="n">
        <v>1.20000004768372</v>
      </c>
      <c r="I2878" s="7" t="n">
        <v>1</v>
      </c>
      <c r="J2878" s="7" t="n">
        <v>0</v>
      </c>
    </row>
    <row r="2879" spans="1:9">
      <c r="A2879" t="s">
        <v>4</v>
      </c>
      <c r="B2879" s="4" t="s">
        <v>5</v>
      </c>
      <c r="C2879" s="4" t="s">
        <v>10</v>
      </c>
      <c r="D2879" s="4" t="s">
        <v>10</v>
      </c>
      <c r="E2879" s="4" t="s">
        <v>29</v>
      </c>
      <c r="F2879" s="4" t="s">
        <v>29</v>
      </c>
      <c r="G2879" s="4" t="s">
        <v>29</v>
      </c>
      <c r="H2879" s="4" t="s">
        <v>29</v>
      </c>
      <c r="I2879" s="4" t="s">
        <v>13</v>
      </c>
      <c r="J2879" s="4" t="s">
        <v>10</v>
      </c>
    </row>
    <row r="2880" spans="1:9">
      <c r="A2880" t="n">
        <v>23155</v>
      </c>
      <c r="B2880" s="59" t="n">
        <v>55</v>
      </c>
      <c r="C2880" s="7" t="n">
        <v>61493</v>
      </c>
      <c r="D2880" s="7" t="n">
        <v>65024</v>
      </c>
      <c r="E2880" s="7" t="n">
        <v>0</v>
      </c>
      <c r="F2880" s="7" t="n">
        <v>0</v>
      </c>
      <c r="G2880" s="7" t="n">
        <v>4</v>
      </c>
      <c r="H2880" s="7" t="n">
        <v>1.20000004768372</v>
      </c>
      <c r="I2880" s="7" t="n">
        <v>1</v>
      </c>
      <c r="J2880" s="7" t="n">
        <v>0</v>
      </c>
    </row>
    <row r="2881" spans="1:10">
      <c r="A2881" t="s">
        <v>4</v>
      </c>
      <c r="B2881" s="4" t="s">
        <v>5</v>
      </c>
      <c r="C2881" s="4" t="s">
        <v>10</v>
      </c>
      <c r="D2881" s="4" t="s">
        <v>10</v>
      </c>
      <c r="E2881" s="4" t="s">
        <v>29</v>
      </c>
      <c r="F2881" s="4" t="s">
        <v>29</v>
      </c>
      <c r="G2881" s="4" t="s">
        <v>29</v>
      </c>
      <c r="H2881" s="4" t="s">
        <v>29</v>
      </c>
      <c r="I2881" s="4" t="s">
        <v>13</v>
      </c>
      <c r="J2881" s="4" t="s">
        <v>10</v>
      </c>
    </row>
    <row r="2882" spans="1:10">
      <c r="A2882" t="n">
        <v>23179</v>
      </c>
      <c r="B2882" s="59" t="n">
        <v>55</v>
      </c>
      <c r="C2882" s="7" t="n">
        <v>61494</v>
      </c>
      <c r="D2882" s="7" t="n">
        <v>65024</v>
      </c>
      <c r="E2882" s="7" t="n">
        <v>0</v>
      </c>
      <c r="F2882" s="7" t="n">
        <v>0</v>
      </c>
      <c r="G2882" s="7" t="n">
        <v>4</v>
      </c>
      <c r="H2882" s="7" t="n">
        <v>1.20000004768372</v>
      </c>
      <c r="I2882" s="7" t="n">
        <v>1</v>
      </c>
      <c r="J2882" s="7" t="n">
        <v>0</v>
      </c>
    </row>
    <row r="2883" spans="1:10">
      <c r="A2883" t="s">
        <v>4</v>
      </c>
      <c r="B2883" s="4" t="s">
        <v>5</v>
      </c>
      <c r="C2883" s="4" t="s">
        <v>13</v>
      </c>
      <c r="D2883" s="4" t="s">
        <v>10</v>
      </c>
      <c r="E2883" s="4" t="s">
        <v>9</v>
      </c>
      <c r="F2883" s="4" t="s">
        <v>10</v>
      </c>
      <c r="G2883" s="4" t="s">
        <v>9</v>
      </c>
      <c r="H2883" s="4" t="s">
        <v>13</v>
      </c>
    </row>
    <row r="2884" spans="1:10">
      <c r="A2884" t="n">
        <v>23203</v>
      </c>
      <c r="B2884" s="13" t="n">
        <v>49</v>
      </c>
      <c r="C2884" s="7" t="n">
        <v>0</v>
      </c>
      <c r="D2884" s="7" t="n">
        <v>213</v>
      </c>
      <c r="E2884" s="7" t="n">
        <v>1065353216</v>
      </c>
      <c r="F2884" s="7" t="n">
        <v>0</v>
      </c>
      <c r="G2884" s="7" t="n">
        <v>0</v>
      </c>
      <c r="H2884" s="7" t="n">
        <v>0</v>
      </c>
    </row>
    <row r="2885" spans="1:10">
      <c r="A2885" t="s">
        <v>4</v>
      </c>
      <c r="B2885" s="4" t="s">
        <v>5</v>
      </c>
      <c r="C2885" s="4" t="s">
        <v>13</v>
      </c>
      <c r="D2885" s="4" t="s">
        <v>10</v>
      </c>
      <c r="E2885" s="4" t="s">
        <v>29</v>
      </c>
      <c r="F2885" s="4" t="s">
        <v>10</v>
      </c>
      <c r="G2885" s="4" t="s">
        <v>9</v>
      </c>
      <c r="H2885" s="4" t="s">
        <v>9</v>
      </c>
      <c r="I2885" s="4" t="s">
        <v>10</v>
      </c>
      <c r="J2885" s="4" t="s">
        <v>10</v>
      </c>
      <c r="K2885" s="4" t="s">
        <v>9</v>
      </c>
      <c r="L2885" s="4" t="s">
        <v>9</v>
      </c>
      <c r="M2885" s="4" t="s">
        <v>9</v>
      </c>
      <c r="N2885" s="4" t="s">
        <v>9</v>
      </c>
      <c r="O2885" s="4" t="s">
        <v>6</v>
      </c>
    </row>
    <row r="2886" spans="1:10">
      <c r="A2886" t="n">
        <v>23218</v>
      </c>
      <c r="B2886" s="16" t="n">
        <v>50</v>
      </c>
      <c r="C2886" s="7" t="n">
        <v>0</v>
      </c>
      <c r="D2886" s="7" t="n">
        <v>8060</v>
      </c>
      <c r="E2886" s="7" t="n">
        <v>0.400000005960464</v>
      </c>
      <c r="F2886" s="7" t="n">
        <v>1000</v>
      </c>
      <c r="G2886" s="7" t="n">
        <v>0</v>
      </c>
      <c r="H2886" s="7" t="n">
        <v>-1069547520</v>
      </c>
      <c r="I2886" s="7" t="n">
        <v>0</v>
      </c>
      <c r="J2886" s="7" t="n">
        <v>65533</v>
      </c>
      <c r="K2886" s="7" t="n">
        <v>0</v>
      </c>
      <c r="L2886" s="7" t="n">
        <v>0</v>
      </c>
      <c r="M2886" s="7" t="n">
        <v>0</v>
      </c>
      <c r="N2886" s="7" t="n">
        <v>0</v>
      </c>
      <c r="O2886" s="7" t="s">
        <v>12</v>
      </c>
    </row>
    <row r="2887" spans="1:10">
      <c r="A2887" t="s">
        <v>4</v>
      </c>
      <c r="B2887" s="4" t="s">
        <v>5</v>
      </c>
      <c r="C2887" s="4" t="s">
        <v>13</v>
      </c>
      <c r="D2887" s="4" t="s">
        <v>10</v>
      </c>
      <c r="E2887" s="4" t="s">
        <v>29</v>
      </c>
    </row>
    <row r="2888" spans="1:10">
      <c r="A2888" t="n">
        <v>23257</v>
      </c>
      <c r="B2888" s="34" t="n">
        <v>58</v>
      </c>
      <c r="C2888" s="7" t="n">
        <v>100</v>
      </c>
      <c r="D2888" s="7" t="n">
        <v>1000</v>
      </c>
      <c r="E2888" s="7" t="n">
        <v>1</v>
      </c>
    </row>
    <row r="2889" spans="1:10">
      <c r="A2889" t="s">
        <v>4</v>
      </c>
      <c r="B2889" s="4" t="s">
        <v>5</v>
      </c>
      <c r="C2889" s="4" t="s">
        <v>10</v>
      </c>
    </row>
    <row r="2890" spans="1:10">
      <c r="A2890" t="n">
        <v>23265</v>
      </c>
      <c r="B2890" s="38" t="n">
        <v>16</v>
      </c>
      <c r="C2890" s="7" t="n">
        <v>2800</v>
      </c>
    </row>
    <row r="2891" spans="1:10">
      <c r="A2891" t="s">
        <v>4</v>
      </c>
      <c r="B2891" s="4" t="s">
        <v>5</v>
      </c>
      <c r="C2891" s="4" t="s">
        <v>10</v>
      </c>
      <c r="D2891" s="4" t="s">
        <v>13</v>
      </c>
    </row>
    <row r="2892" spans="1:10">
      <c r="A2892" t="n">
        <v>23268</v>
      </c>
      <c r="B2892" s="60" t="n">
        <v>56</v>
      </c>
      <c r="C2892" s="7" t="n">
        <v>0</v>
      </c>
      <c r="D2892" s="7" t="n">
        <v>1</v>
      </c>
    </row>
    <row r="2893" spans="1:10">
      <c r="A2893" t="s">
        <v>4</v>
      </c>
      <c r="B2893" s="4" t="s">
        <v>5</v>
      </c>
      <c r="C2893" s="4" t="s">
        <v>10</v>
      </c>
      <c r="D2893" s="4" t="s">
        <v>13</v>
      </c>
    </row>
    <row r="2894" spans="1:10">
      <c r="A2894" t="n">
        <v>23272</v>
      </c>
      <c r="B2894" s="60" t="n">
        <v>56</v>
      </c>
      <c r="C2894" s="7" t="n">
        <v>7</v>
      </c>
      <c r="D2894" s="7" t="n">
        <v>1</v>
      </c>
    </row>
    <row r="2895" spans="1:10">
      <c r="A2895" t="s">
        <v>4</v>
      </c>
      <c r="B2895" s="4" t="s">
        <v>5</v>
      </c>
      <c r="C2895" s="4" t="s">
        <v>10</v>
      </c>
      <c r="D2895" s="4" t="s">
        <v>13</v>
      </c>
    </row>
    <row r="2896" spans="1:10">
      <c r="A2896" t="n">
        <v>23276</v>
      </c>
      <c r="B2896" s="60" t="n">
        <v>56</v>
      </c>
      <c r="C2896" s="7" t="n">
        <v>61491</v>
      </c>
      <c r="D2896" s="7" t="n">
        <v>1</v>
      </c>
    </row>
    <row r="2897" spans="1:15">
      <c r="A2897" t="s">
        <v>4</v>
      </c>
      <c r="B2897" s="4" t="s">
        <v>5</v>
      </c>
      <c r="C2897" s="4" t="s">
        <v>10</v>
      </c>
      <c r="D2897" s="4" t="s">
        <v>13</v>
      </c>
    </row>
    <row r="2898" spans="1:15">
      <c r="A2898" t="n">
        <v>23280</v>
      </c>
      <c r="B2898" s="60" t="n">
        <v>56</v>
      </c>
      <c r="C2898" s="7" t="n">
        <v>61492</v>
      </c>
      <c r="D2898" s="7" t="n">
        <v>1</v>
      </c>
    </row>
    <row r="2899" spans="1:15">
      <c r="A2899" t="s">
        <v>4</v>
      </c>
      <c r="B2899" s="4" t="s">
        <v>5</v>
      </c>
      <c r="C2899" s="4" t="s">
        <v>10</v>
      </c>
      <c r="D2899" s="4" t="s">
        <v>13</v>
      </c>
    </row>
    <row r="2900" spans="1:15">
      <c r="A2900" t="n">
        <v>23284</v>
      </c>
      <c r="B2900" s="60" t="n">
        <v>56</v>
      </c>
      <c r="C2900" s="7" t="n">
        <v>61493</v>
      </c>
      <c r="D2900" s="7" t="n">
        <v>1</v>
      </c>
    </row>
    <row r="2901" spans="1:15">
      <c r="A2901" t="s">
        <v>4</v>
      </c>
      <c r="B2901" s="4" t="s">
        <v>5</v>
      </c>
      <c r="C2901" s="4" t="s">
        <v>10</v>
      </c>
      <c r="D2901" s="4" t="s">
        <v>13</v>
      </c>
    </row>
    <row r="2902" spans="1:15">
      <c r="A2902" t="n">
        <v>23288</v>
      </c>
      <c r="B2902" s="60" t="n">
        <v>56</v>
      </c>
      <c r="C2902" s="7" t="n">
        <v>61494</v>
      </c>
      <c r="D2902" s="7" t="n">
        <v>1</v>
      </c>
    </row>
    <row r="2903" spans="1:15">
      <c r="A2903" t="s">
        <v>4</v>
      </c>
      <c r="B2903" s="4" t="s">
        <v>5</v>
      </c>
      <c r="C2903" s="4" t="s">
        <v>10</v>
      </c>
    </row>
    <row r="2904" spans="1:15">
      <c r="A2904" t="n">
        <v>23292</v>
      </c>
      <c r="B2904" s="38" t="n">
        <v>16</v>
      </c>
      <c r="C2904" s="7" t="n">
        <v>200</v>
      </c>
    </row>
    <row r="2905" spans="1:15">
      <c r="A2905" t="s">
        <v>4</v>
      </c>
      <c r="B2905" s="4" t="s">
        <v>5</v>
      </c>
      <c r="C2905" s="4" t="s">
        <v>13</v>
      </c>
      <c r="D2905" s="4" t="s">
        <v>10</v>
      </c>
      <c r="E2905" s="4" t="s">
        <v>10</v>
      </c>
      <c r="F2905" s="4" t="s">
        <v>13</v>
      </c>
    </row>
    <row r="2906" spans="1:15">
      <c r="A2906" t="n">
        <v>23295</v>
      </c>
      <c r="B2906" s="28" t="n">
        <v>25</v>
      </c>
      <c r="C2906" s="7" t="n">
        <v>1</v>
      </c>
      <c r="D2906" s="7" t="n">
        <v>50</v>
      </c>
      <c r="E2906" s="7" t="n">
        <v>50</v>
      </c>
      <c r="F2906" s="7" t="n">
        <v>5</v>
      </c>
    </row>
    <row r="2907" spans="1:15">
      <c r="A2907" t="s">
        <v>4</v>
      </c>
      <c r="B2907" s="4" t="s">
        <v>5</v>
      </c>
      <c r="C2907" s="4" t="s">
        <v>6</v>
      </c>
      <c r="D2907" s="4" t="s">
        <v>10</v>
      </c>
    </row>
    <row r="2908" spans="1:15">
      <c r="A2908" t="n">
        <v>23302</v>
      </c>
      <c r="B2908" s="71" t="n">
        <v>29</v>
      </c>
      <c r="C2908" s="7" t="s">
        <v>275</v>
      </c>
      <c r="D2908" s="7" t="n">
        <v>65533</v>
      </c>
    </row>
    <row r="2909" spans="1:15">
      <c r="A2909" t="s">
        <v>4</v>
      </c>
      <c r="B2909" s="4" t="s">
        <v>5</v>
      </c>
      <c r="C2909" s="4" t="s">
        <v>13</v>
      </c>
      <c r="D2909" s="4" t="s">
        <v>10</v>
      </c>
      <c r="E2909" s="4" t="s">
        <v>6</v>
      </c>
    </row>
    <row r="2910" spans="1:15">
      <c r="A2910" t="n">
        <v>23311</v>
      </c>
      <c r="B2910" s="56" t="n">
        <v>51</v>
      </c>
      <c r="C2910" s="7" t="n">
        <v>4</v>
      </c>
      <c r="D2910" s="7" t="n">
        <v>94</v>
      </c>
      <c r="E2910" s="7" t="s">
        <v>276</v>
      </c>
    </row>
    <row r="2911" spans="1:15">
      <c r="A2911" t="s">
        <v>4</v>
      </c>
      <c r="B2911" s="4" t="s">
        <v>5</v>
      </c>
      <c r="C2911" s="4" t="s">
        <v>10</v>
      </c>
    </row>
    <row r="2912" spans="1:15">
      <c r="A2912" t="n">
        <v>23324</v>
      </c>
      <c r="B2912" s="38" t="n">
        <v>16</v>
      </c>
      <c r="C2912" s="7" t="n">
        <v>0</v>
      </c>
    </row>
    <row r="2913" spans="1:6">
      <c r="A2913" t="s">
        <v>4</v>
      </c>
      <c r="B2913" s="4" t="s">
        <v>5</v>
      </c>
      <c r="C2913" s="4" t="s">
        <v>10</v>
      </c>
      <c r="D2913" s="4" t="s">
        <v>52</v>
      </c>
      <c r="E2913" s="4" t="s">
        <v>13</v>
      </c>
      <c r="F2913" s="4" t="s">
        <v>13</v>
      </c>
    </row>
    <row r="2914" spans="1:6">
      <c r="A2914" t="n">
        <v>23327</v>
      </c>
      <c r="B2914" s="57" t="n">
        <v>26</v>
      </c>
      <c r="C2914" s="7" t="n">
        <v>94</v>
      </c>
      <c r="D2914" s="7" t="s">
        <v>277</v>
      </c>
      <c r="E2914" s="7" t="n">
        <v>2</v>
      </c>
      <c r="F2914" s="7" t="n">
        <v>0</v>
      </c>
    </row>
    <row r="2915" spans="1:6">
      <c r="A2915" t="s">
        <v>4</v>
      </c>
      <c r="B2915" s="4" t="s">
        <v>5</v>
      </c>
    </row>
    <row r="2916" spans="1:6">
      <c r="A2916" t="n">
        <v>23352</v>
      </c>
      <c r="B2916" s="30" t="n">
        <v>28</v>
      </c>
    </row>
    <row r="2917" spans="1:6">
      <c r="A2917" t="s">
        <v>4</v>
      </c>
      <c r="B2917" s="4" t="s">
        <v>5</v>
      </c>
      <c r="C2917" s="4" t="s">
        <v>10</v>
      </c>
      <c r="D2917" s="4" t="s">
        <v>13</v>
      </c>
    </row>
    <row r="2918" spans="1:6">
      <c r="A2918" t="n">
        <v>23353</v>
      </c>
      <c r="B2918" s="58" t="n">
        <v>89</v>
      </c>
      <c r="C2918" s="7" t="n">
        <v>65533</v>
      </c>
      <c r="D2918" s="7" t="n">
        <v>1</v>
      </c>
    </row>
    <row r="2919" spans="1:6">
      <c r="A2919" t="s">
        <v>4</v>
      </c>
      <c r="B2919" s="4" t="s">
        <v>5</v>
      </c>
      <c r="C2919" s="4" t="s">
        <v>13</v>
      </c>
      <c r="D2919" s="4" t="s">
        <v>10</v>
      </c>
      <c r="E2919" s="4" t="s">
        <v>10</v>
      </c>
      <c r="F2919" s="4" t="s">
        <v>13</v>
      </c>
    </row>
    <row r="2920" spans="1:6">
      <c r="A2920" t="n">
        <v>23357</v>
      </c>
      <c r="B2920" s="28" t="n">
        <v>25</v>
      </c>
      <c r="C2920" s="7" t="n">
        <v>1</v>
      </c>
      <c r="D2920" s="7" t="n">
        <v>65535</v>
      </c>
      <c r="E2920" s="7" t="n">
        <v>65535</v>
      </c>
      <c r="F2920" s="7" t="n">
        <v>0</v>
      </c>
    </row>
    <row r="2921" spans="1:6">
      <c r="A2921" t="s">
        <v>4</v>
      </c>
      <c r="B2921" s="4" t="s">
        <v>5</v>
      </c>
      <c r="C2921" s="4" t="s">
        <v>6</v>
      </c>
      <c r="D2921" s="4" t="s">
        <v>10</v>
      </c>
    </row>
    <row r="2922" spans="1:6">
      <c r="A2922" t="n">
        <v>23364</v>
      </c>
      <c r="B2922" s="71" t="n">
        <v>29</v>
      </c>
      <c r="C2922" s="7" t="s">
        <v>12</v>
      </c>
      <c r="D2922" s="7" t="n">
        <v>65533</v>
      </c>
    </row>
    <row r="2923" spans="1:6">
      <c r="A2923" t="s">
        <v>4</v>
      </c>
      <c r="B2923" s="4" t="s">
        <v>5</v>
      </c>
      <c r="C2923" s="4" t="s">
        <v>13</v>
      </c>
      <c r="D2923" s="4" t="s">
        <v>10</v>
      </c>
      <c r="E2923" s="4" t="s">
        <v>6</v>
      </c>
      <c r="F2923" s="4" t="s">
        <v>6</v>
      </c>
      <c r="G2923" s="4" t="s">
        <v>6</v>
      </c>
      <c r="H2923" s="4" t="s">
        <v>6</v>
      </c>
    </row>
    <row r="2924" spans="1:6">
      <c r="A2924" t="n">
        <v>23368</v>
      </c>
      <c r="B2924" s="56" t="n">
        <v>51</v>
      </c>
      <c r="C2924" s="7" t="n">
        <v>3</v>
      </c>
      <c r="D2924" s="7" t="n">
        <v>0</v>
      </c>
      <c r="E2924" s="7" t="s">
        <v>117</v>
      </c>
      <c r="F2924" s="7" t="s">
        <v>278</v>
      </c>
      <c r="G2924" s="7" t="s">
        <v>105</v>
      </c>
      <c r="H2924" s="7" t="s">
        <v>106</v>
      </c>
    </row>
    <row r="2925" spans="1:6">
      <c r="A2925" t="s">
        <v>4</v>
      </c>
      <c r="B2925" s="4" t="s">
        <v>5</v>
      </c>
      <c r="C2925" s="4" t="s">
        <v>13</v>
      </c>
      <c r="D2925" s="4" t="s">
        <v>10</v>
      </c>
      <c r="E2925" s="4" t="s">
        <v>6</v>
      </c>
      <c r="F2925" s="4" t="s">
        <v>6</v>
      </c>
      <c r="G2925" s="4" t="s">
        <v>6</v>
      </c>
      <c r="H2925" s="4" t="s">
        <v>6</v>
      </c>
    </row>
    <row r="2926" spans="1:6">
      <c r="A2926" t="n">
        <v>23389</v>
      </c>
      <c r="B2926" s="56" t="n">
        <v>51</v>
      </c>
      <c r="C2926" s="7" t="n">
        <v>3</v>
      </c>
      <c r="D2926" s="7" t="n">
        <v>7</v>
      </c>
      <c r="E2926" s="7" t="s">
        <v>117</v>
      </c>
      <c r="F2926" s="7" t="s">
        <v>278</v>
      </c>
      <c r="G2926" s="7" t="s">
        <v>105</v>
      </c>
      <c r="H2926" s="7" t="s">
        <v>106</v>
      </c>
    </row>
    <row r="2927" spans="1:6">
      <c r="A2927" t="s">
        <v>4</v>
      </c>
      <c r="B2927" s="4" t="s">
        <v>5</v>
      </c>
      <c r="C2927" s="4" t="s">
        <v>13</v>
      </c>
      <c r="D2927" s="4" t="s">
        <v>10</v>
      </c>
      <c r="E2927" s="4" t="s">
        <v>6</v>
      </c>
      <c r="F2927" s="4" t="s">
        <v>6</v>
      </c>
      <c r="G2927" s="4" t="s">
        <v>6</v>
      </c>
      <c r="H2927" s="4" t="s">
        <v>6</v>
      </c>
    </row>
    <row r="2928" spans="1:6">
      <c r="A2928" t="n">
        <v>23410</v>
      </c>
      <c r="B2928" s="56" t="n">
        <v>51</v>
      </c>
      <c r="C2928" s="7" t="n">
        <v>3</v>
      </c>
      <c r="D2928" s="7" t="n">
        <v>61491</v>
      </c>
      <c r="E2928" s="7" t="s">
        <v>117</v>
      </c>
      <c r="F2928" s="7" t="s">
        <v>278</v>
      </c>
      <c r="G2928" s="7" t="s">
        <v>105</v>
      </c>
      <c r="H2928" s="7" t="s">
        <v>106</v>
      </c>
    </row>
    <row r="2929" spans="1:8">
      <c r="A2929" t="s">
        <v>4</v>
      </c>
      <c r="B2929" s="4" t="s">
        <v>5</v>
      </c>
      <c r="C2929" s="4" t="s">
        <v>13</v>
      </c>
      <c r="D2929" s="4" t="s">
        <v>10</v>
      </c>
      <c r="E2929" s="4" t="s">
        <v>6</v>
      </c>
      <c r="F2929" s="4" t="s">
        <v>6</v>
      </c>
      <c r="G2929" s="4" t="s">
        <v>6</v>
      </c>
      <c r="H2929" s="4" t="s">
        <v>6</v>
      </c>
    </row>
    <row r="2930" spans="1:8">
      <c r="A2930" t="n">
        <v>23431</v>
      </c>
      <c r="B2930" s="56" t="n">
        <v>51</v>
      </c>
      <c r="C2930" s="7" t="n">
        <v>3</v>
      </c>
      <c r="D2930" s="7" t="n">
        <v>61492</v>
      </c>
      <c r="E2930" s="7" t="s">
        <v>117</v>
      </c>
      <c r="F2930" s="7" t="s">
        <v>278</v>
      </c>
      <c r="G2930" s="7" t="s">
        <v>105</v>
      </c>
      <c r="H2930" s="7" t="s">
        <v>106</v>
      </c>
    </row>
    <row r="2931" spans="1:8">
      <c r="A2931" t="s">
        <v>4</v>
      </c>
      <c r="B2931" s="4" t="s">
        <v>5</v>
      </c>
      <c r="C2931" s="4" t="s">
        <v>13</v>
      </c>
      <c r="D2931" s="4" t="s">
        <v>10</v>
      </c>
      <c r="E2931" s="4" t="s">
        <v>6</v>
      </c>
      <c r="F2931" s="4" t="s">
        <v>6</v>
      </c>
      <c r="G2931" s="4" t="s">
        <v>6</v>
      </c>
      <c r="H2931" s="4" t="s">
        <v>6</v>
      </c>
    </row>
    <row r="2932" spans="1:8">
      <c r="A2932" t="n">
        <v>23452</v>
      </c>
      <c r="B2932" s="56" t="n">
        <v>51</v>
      </c>
      <c r="C2932" s="7" t="n">
        <v>3</v>
      </c>
      <c r="D2932" s="7" t="n">
        <v>61493</v>
      </c>
      <c r="E2932" s="7" t="s">
        <v>117</v>
      </c>
      <c r="F2932" s="7" t="s">
        <v>278</v>
      </c>
      <c r="G2932" s="7" t="s">
        <v>105</v>
      </c>
      <c r="H2932" s="7" t="s">
        <v>106</v>
      </c>
    </row>
    <row r="2933" spans="1:8">
      <c r="A2933" t="s">
        <v>4</v>
      </c>
      <c r="B2933" s="4" t="s">
        <v>5</v>
      </c>
      <c r="C2933" s="4" t="s">
        <v>13</v>
      </c>
      <c r="D2933" s="4" t="s">
        <v>10</v>
      </c>
      <c r="E2933" s="4" t="s">
        <v>6</v>
      </c>
      <c r="F2933" s="4" t="s">
        <v>6</v>
      </c>
      <c r="G2933" s="4" t="s">
        <v>6</v>
      </c>
      <c r="H2933" s="4" t="s">
        <v>6</v>
      </c>
    </row>
    <row r="2934" spans="1:8">
      <c r="A2934" t="n">
        <v>23473</v>
      </c>
      <c r="B2934" s="56" t="n">
        <v>51</v>
      </c>
      <c r="C2934" s="7" t="n">
        <v>3</v>
      </c>
      <c r="D2934" s="7" t="n">
        <v>61494</v>
      </c>
      <c r="E2934" s="7" t="s">
        <v>117</v>
      </c>
      <c r="F2934" s="7" t="s">
        <v>278</v>
      </c>
      <c r="G2934" s="7" t="s">
        <v>105</v>
      </c>
      <c r="H2934" s="7" t="s">
        <v>106</v>
      </c>
    </row>
    <row r="2935" spans="1:8">
      <c r="A2935" t="s">
        <v>4</v>
      </c>
      <c r="B2935" s="4" t="s">
        <v>5</v>
      </c>
      <c r="C2935" s="4" t="s">
        <v>10</v>
      </c>
      <c r="D2935" s="4" t="s">
        <v>13</v>
      </c>
      <c r="E2935" s="4" t="s">
        <v>29</v>
      </c>
      <c r="F2935" s="4" t="s">
        <v>10</v>
      </c>
    </row>
    <row r="2936" spans="1:8">
      <c r="A2936" t="n">
        <v>23494</v>
      </c>
      <c r="B2936" s="55" t="n">
        <v>59</v>
      </c>
      <c r="C2936" s="7" t="n">
        <v>0</v>
      </c>
      <c r="D2936" s="7" t="n">
        <v>1</v>
      </c>
      <c r="E2936" s="7" t="n">
        <v>0.150000005960464</v>
      </c>
      <c r="F2936" s="7" t="n">
        <v>0</v>
      </c>
    </row>
    <row r="2937" spans="1:8">
      <c r="A2937" t="s">
        <v>4</v>
      </c>
      <c r="B2937" s="4" t="s">
        <v>5</v>
      </c>
      <c r="C2937" s="4" t="s">
        <v>10</v>
      </c>
      <c r="D2937" s="4" t="s">
        <v>13</v>
      </c>
      <c r="E2937" s="4" t="s">
        <v>29</v>
      </c>
      <c r="F2937" s="4" t="s">
        <v>10</v>
      </c>
    </row>
    <row r="2938" spans="1:8">
      <c r="A2938" t="n">
        <v>23504</v>
      </c>
      <c r="B2938" s="55" t="n">
        <v>59</v>
      </c>
      <c r="C2938" s="7" t="n">
        <v>7</v>
      </c>
      <c r="D2938" s="7" t="n">
        <v>1</v>
      </c>
      <c r="E2938" s="7" t="n">
        <v>0.150000005960464</v>
      </c>
      <c r="F2938" s="7" t="n">
        <v>0</v>
      </c>
    </row>
    <row r="2939" spans="1:8">
      <c r="A2939" t="s">
        <v>4</v>
      </c>
      <c r="B2939" s="4" t="s">
        <v>5</v>
      </c>
      <c r="C2939" s="4" t="s">
        <v>10</v>
      </c>
    </row>
    <row r="2940" spans="1:8">
      <c r="A2940" t="n">
        <v>23514</v>
      </c>
      <c r="B2940" s="38" t="n">
        <v>16</v>
      </c>
      <c r="C2940" s="7" t="n">
        <v>50</v>
      </c>
    </row>
    <row r="2941" spans="1:8">
      <c r="A2941" t="s">
        <v>4</v>
      </c>
      <c r="B2941" s="4" t="s">
        <v>5</v>
      </c>
      <c r="C2941" s="4" t="s">
        <v>10</v>
      </c>
      <c r="D2941" s="4" t="s">
        <v>13</v>
      </c>
      <c r="E2941" s="4" t="s">
        <v>29</v>
      </c>
      <c r="F2941" s="4" t="s">
        <v>10</v>
      </c>
    </row>
    <row r="2942" spans="1:8">
      <c r="A2942" t="n">
        <v>23517</v>
      </c>
      <c r="B2942" s="55" t="n">
        <v>59</v>
      </c>
      <c r="C2942" s="7" t="n">
        <v>61491</v>
      </c>
      <c r="D2942" s="7" t="n">
        <v>1</v>
      </c>
      <c r="E2942" s="7" t="n">
        <v>0.150000005960464</v>
      </c>
      <c r="F2942" s="7" t="n">
        <v>0</v>
      </c>
    </row>
    <row r="2943" spans="1:8">
      <c r="A2943" t="s">
        <v>4</v>
      </c>
      <c r="B2943" s="4" t="s">
        <v>5</v>
      </c>
      <c r="C2943" s="4" t="s">
        <v>10</v>
      </c>
      <c r="D2943" s="4" t="s">
        <v>13</v>
      </c>
      <c r="E2943" s="4" t="s">
        <v>29</v>
      </c>
      <c r="F2943" s="4" t="s">
        <v>10</v>
      </c>
    </row>
    <row r="2944" spans="1:8">
      <c r="A2944" t="n">
        <v>23527</v>
      </c>
      <c r="B2944" s="55" t="n">
        <v>59</v>
      </c>
      <c r="C2944" s="7" t="n">
        <v>61492</v>
      </c>
      <c r="D2944" s="7" t="n">
        <v>1</v>
      </c>
      <c r="E2944" s="7" t="n">
        <v>0.150000005960464</v>
      </c>
      <c r="F2944" s="7" t="n">
        <v>0</v>
      </c>
    </row>
    <row r="2945" spans="1:8">
      <c r="A2945" t="s">
        <v>4</v>
      </c>
      <c r="B2945" s="4" t="s">
        <v>5</v>
      </c>
      <c r="C2945" s="4" t="s">
        <v>10</v>
      </c>
    </row>
    <row r="2946" spans="1:8">
      <c r="A2946" t="n">
        <v>23537</v>
      </c>
      <c r="B2946" s="38" t="n">
        <v>16</v>
      </c>
      <c r="C2946" s="7" t="n">
        <v>50</v>
      </c>
    </row>
    <row r="2947" spans="1:8">
      <c r="A2947" t="s">
        <v>4</v>
      </c>
      <c r="B2947" s="4" t="s">
        <v>5</v>
      </c>
      <c r="C2947" s="4" t="s">
        <v>10</v>
      </c>
      <c r="D2947" s="4" t="s">
        <v>13</v>
      </c>
      <c r="E2947" s="4" t="s">
        <v>29</v>
      </c>
      <c r="F2947" s="4" t="s">
        <v>10</v>
      </c>
    </row>
    <row r="2948" spans="1:8">
      <c r="A2948" t="n">
        <v>23540</v>
      </c>
      <c r="B2948" s="55" t="n">
        <v>59</v>
      </c>
      <c r="C2948" s="7" t="n">
        <v>61493</v>
      </c>
      <c r="D2948" s="7" t="n">
        <v>1</v>
      </c>
      <c r="E2948" s="7" t="n">
        <v>0.150000005960464</v>
      </c>
      <c r="F2948" s="7" t="n">
        <v>0</v>
      </c>
    </row>
    <row r="2949" spans="1:8">
      <c r="A2949" t="s">
        <v>4</v>
      </c>
      <c r="B2949" s="4" t="s">
        <v>5</v>
      </c>
      <c r="C2949" s="4" t="s">
        <v>10</v>
      </c>
      <c r="D2949" s="4" t="s">
        <v>13</v>
      </c>
      <c r="E2949" s="4" t="s">
        <v>29</v>
      </c>
      <c r="F2949" s="4" t="s">
        <v>10</v>
      </c>
    </row>
    <row r="2950" spans="1:8">
      <c r="A2950" t="n">
        <v>23550</v>
      </c>
      <c r="B2950" s="55" t="n">
        <v>59</v>
      </c>
      <c r="C2950" s="7" t="n">
        <v>61494</v>
      </c>
      <c r="D2950" s="7" t="n">
        <v>1</v>
      </c>
      <c r="E2950" s="7" t="n">
        <v>0.150000005960464</v>
      </c>
      <c r="F2950" s="7" t="n">
        <v>0</v>
      </c>
    </row>
    <row r="2951" spans="1:8">
      <c r="A2951" t="s">
        <v>4</v>
      </c>
      <c r="B2951" s="4" t="s">
        <v>5</v>
      </c>
      <c r="C2951" s="4" t="s">
        <v>10</v>
      </c>
    </row>
    <row r="2952" spans="1:8">
      <c r="A2952" t="n">
        <v>23560</v>
      </c>
      <c r="B2952" s="38" t="n">
        <v>16</v>
      </c>
      <c r="C2952" s="7" t="n">
        <v>50</v>
      </c>
    </row>
    <row r="2953" spans="1:8">
      <c r="A2953" t="s">
        <v>4</v>
      </c>
      <c r="B2953" s="4" t="s">
        <v>5</v>
      </c>
      <c r="C2953" s="4" t="s">
        <v>10</v>
      </c>
    </row>
    <row r="2954" spans="1:8">
      <c r="A2954" t="n">
        <v>23563</v>
      </c>
      <c r="B2954" s="38" t="n">
        <v>16</v>
      </c>
      <c r="C2954" s="7" t="n">
        <v>1500</v>
      </c>
    </row>
    <row r="2955" spans="1:8">
      <c r="A2955" t="s">
        <v>4</v>
      </c>
      <c r="B2955" s="4" t="s">
        <v>5</v>
      </c>
      <c r="C2955" s="4" t="s">
        <v>13</v>
      </c>
      <c r="D2955" s="4" t="s">
        <v>10</v>
      </c>
      <c r="E2955" s="4" t="s">
        <v>29</v>
      </c>
    </row>
    <row r="2956" spans="1:8">
      <c r="A2956" t="n">
        <v>23566</v>
      </c>
      <c r="B2956" s="34" t="n">
        <v>58</v>
      </c>
      <c r="C2956" s="7" t="n">
        <v>101</v>
      </c>
      <c r="D2956" s="7" t="n">
        <v>800</v>
      </c>
      <c r="E2956" s="7" t="n">
        <v>1</v>
      </c>
    </row>
    <row r="2957" spans="1:8">
      <c r="A2957" t="s">
        <v>4</v>
      </c>
      <c r="B2957" s="4" t="s">
        <v>5</v>
      </c>
      <c r="C2957" s="4" t="s">
        <v>13</v>
      </c>
      <c r="D2957" s="4" t="s">
        <v>10</v>
      </c>
    </row>
    <row r="2958" spans="1:8">
      <c r="A2958" t="n">
        <v>23574</v>
      </c>
      <c r="B2958" s="34" t="n">
        <v>58</v>
      </c>
      <c r="C2958" s="7" t="n">
        <v>254</v>
      </c>
      <c r="D2958" s="7" t="n">
        <v>0</v>
      </c>
    </row>
    <row r="2959" spans="1:8">
      <c r="A2959" t="s">
        <v>4</v>
      </c>
      <c r="B2959" s="4" t="s">
        <v>5</v>
      </c>
      <c r="C2959" s="4" t="s">
        <v>13</v>
      </c>
      <c r="D2959" s="4" t="s">
        <v>13</v>
      </c>
      <c r="E2959" s="4" t="s">
        <v>29</v>
      </c>
      <c r="F2959" s="4" t="s">
        <v>29</v>
      </c>
      <c r="G2959" s="4" t="s">
        <v>29</v>
      </c>
      <c r="H2959" s="4" t="s">
        <v>10</v>
      </c>
    </row>
    <row r="2960" spans="1:8">
      <c r="A2960" t="n">
        <v>23578</v>
      </c>
      <c r="B2960" s="53" t="n">
        <v>45</v>
      </c>
      <c r="C2960" s="7" t="n">
        <v>2</v>
      </c>
      <c r="D2960" s="7" t="n">
        <v>3</v>
      </c>
      <c r="E2960" s="7" t="n">
        <v>50.0699996948242</v>
      </c>
      <c r="F2960" s="7" t="n">
        <v>4.13000011444092</v>
      </c>
      <c r="G2960" s="7" t="n">
        <v>9.48999977111816</v>
      </c>
      <c r="H2960" s="7" t="n">
        <v>0</v>
      </c>
    </row>
    <row r="2961" spans="1:8">
      <c r="A2961" t="s">
        <v>4</v>
      </c>
      <c r="B2961" s="4" t="s">
        <v>5</v>
      </c>
      <c r="C2961" s="4" t="s">
        <v>13</v>
      </c>
      <c r="D2961" s="4" t="s">
        <v>13</v>
      </c>
      <c r="E2961" s="4" t="s">
        <v>29</v>
      </c>
      <c r="F2961" s="4" t="s">
        <v>29</v>
      </c>
      <c r="G2961" s="4" t="s">
        <v>29</v>
      </c>
      <c r="H2961" s="4" t="s">
        <v>10</v>
      </c>
      <c r="I2961" s="4" t="s">
        <v>13</v>
      </c>
    </row>
    <row r="2962" spans="1:8">
      <c r="A2962" t="n">
        <v>23595</v>
      </c>
      <c r="B2962" s="53" t="n">
        <v>45</v>
      </c>
      <c r="C2962" s="7" t="n">
        <v>4</v>
      </c>
      <c r="D2962" s="7" t="n">
        <v>3</v>
      </c>
      <c r="E2962" s="7" t="n">
        <v>7.8899998664856</v>
      </c>
      <c r="F2962" s="7" t="n">
        <v>283.410003662109</v>
      </c>
      <c r="G2962" s="7" t="n">
        <v>0</v>
      </c>
      <c r="H2962" s="7" t="n">
        <v>0</v>
      </c>
      <c r="I2962" s="7" t="n">
        <v>0</v>
      </c>
    </row>
    <row r="2963" spans="1:8">
      <c r="A2963" t="s">
        <v>4</v>
      </c>
      <c r="B2963" s="4" t="s">
        <v>5</v>
      </c>
      <c r="C2963" s="4" t="s">
        <v>13</v>
      </c>
      <c r="D2963" s="4" t="s">
        <v>13</v>
      </c>
      <c r="E2963" s="4" t="s">
        <v>29</v>
      </c>
      <c r="F2963" s="4" t="s">
        <v>10</v>
      </c>
    </row>
    <row r="2964" spans="1:8">
      <c r="A2964" t="n">
        <v>23613</v>
      </c>
      <c r="B2964" s="53" t="n">
        <v>45</v>
      </c>
      <c r="C2964" s="7" t="n">
        <v>5</v>
      </c>
      <c r="D2964" s="7" t="n">
        <v>3</v>
      </c>
      <c r="E2964" s="7" t="n">
        <v>2.09999990463257</v>
      </c>
      <c r="F2964" s="7" t="n">
        <v>0</v>
      </c>
    </row>
    <row r="2965" spans="1:8">
      <c r="A2965" t="s">
        <v>4</v>
      </c>
      <c r="B2965" s="4" t="s">
        <v>5</v>
      </c>
      <c r="C2965" s="4" t="s">
        <v>13</v>
      </c>
      <c r="D2965" s="4" t="s">
        <v>13</v>
      </c>
      <c r="E2965" s="4" t="s">
        <v>29</v>
      </c>
      <c r="F2965" s="4" t="s">
        <v>10</v>
      </c>
    </row>
    <row r="2966" spans="1:8">
      <c r="A2966" t="n">
        <v>23622</v>
      </c>
      <c r="B2966" s="53" t="n">
        <v>45</v>
      </c>
      <c r="C2966" s="7" t="n">
        <v>11</v>
      </c>
      <c r="D2966" s="7" t="n">
        <v>3</v>
      </c>
      <c r="E2966" s="7" t="n">
        <v>40</v>
      </c>
      <c r="F2966" s="7" t="n">
        <v>0</v>
      </c>
    </row>
    <row r="2967" spans="1:8">
      <c r="A2967" t="s">
        <v>4</v>
      </c>
      <c r="B2967" s="4" t="s">
        <v>5</v>
      </c>
      <c r="C2967" s="4" t="s">
        <v>13</v>
      </c>
      <c r="D2967" s="4" t="s">
        <v>13</v>
      </c>
      <c r="E2967" s="4" t="s">
        <v>29</v>
      </c>
      <c r="F2967" s="4" t="s">
        <v>10</v>
      </c>
    </row>
    <row r="2968" spans="1:8">
      <c r="A2968" t="n">
        <v>23631</v>
      </c>
      <c r="B2968" s="53" t="n">
        <v>45</v>
      </c>
      <c r="C2968" s="7" t="n">
        <v>5</v>
      </c>
      <c r="D2968" s="7" t="n">
        <v>3</v>
      </c>
      <c r="E2968" s="7" t="n">
        <v>1.79999995231628</v>
      </c>
      <c r="F2968" s="7" t="n">
        <v>3000</v>
      </c>
    </row>
    <row r="2969" spans="1:8">
      <c r="A2969" t="s">
        <v>4</v>
      </c>
      <c r="B2969" s="4" t="s">
        <v>5</v>
      </c>
      <c r="C2969" s="4" t="s">
        <v>10</v>
      </c>
      <c r="D2969" s="4" t="s">
        <v>29</v>
      </c>
      <c r="E2969" s="4" t="s">
        <v>29</v>
      </c>
      <c r="F2969" s="4" t="s">
        <v>29</v>
      </c>
      <c r="G2969" s="4" t="s">
        <v>10</v>
      </c>
      <c r="H2969" s="4" t="s">
        <v>10</v>
      </c>
    </row>
    <row r="2970" spans="1:8">
      <c r="A2970" t="n">
        <v>23640</v>
      </c>
      <c r="B2970" s="64" t="n">
        <v>60</v>
      </c>
      <c r="C2970" s="7" t="n">
        <v>0</v>
      </c>
      <c r="D2970" s="7" t="n">
        <v>0</v>
      </c>
      <c r="E2970" s="7" t="n">
        <v>0</v>
      </c>
      <c r="F2970" s="7" t="n">
        <v>0</v>
      </c>
      <c r="G2970" s="7" t="n">
        <v>0</v>
      </c>
      <c r="H2970" s="7" t="n">
        <v>1</v>
      </c>
    </row>
    <row r="2971" spans="1:8">
      <c r="A2971" t="s">
        <v>4</v>
      </c>
      <c r="B2971" s="4" t="s">
        <v>5</v>
      </c>
      <c r="C2971" s="4" t="s">
        <v>10</v>
      </c>
      <c r="D2971" s="4" t="s">
        <v>29</v>
      </c>
      <c r="E2971" s="4" t="s">
        <v>29</v>
      </c>
      <c r="F2971" s="4" t="s">
        <v>29</v>
      </c>
      <c r="G2971" s="4" t="s">
        <v>10</v>
      </c>
      <c r="H2971" s="4" t="s">
        <v>10</v>
      </c>
    </row>
    <row r="2972" spans="1:8">
      <c r="A2972" t="n">
        <v>23659</v>
      </c>
      <c r="B2972" s="64" t="n">
        <v>60</v>
      </c>
      <c r="C2972" s="7" t="n">
        <v>0</v>
      </c>
      <c r="D2972" s="7" t="n">
        <v>0</v>
      </c>
      <c r="E2972" s="7" t="n">
        <v>0</v>
      </c>
      <c r="F2972" s="7" t="n">
        <v>0</v>
      </c>
      <c r="G2972" s="7" t="n">
        <v>0</v>
      </c>
      <c r="H2972" s="7" t="n">
        <v>0</v>
      </c>
    </row>
    <row r="2973" spans="1:8">
      <c r="A2973" t="s">
        <v>4</v>
      </c>
      <c r="B2973" s="4" t="s">
        <v>5</v>
      </c>
      <c r="C2973" s="4" t="s">
        <v>10</v>
      </c>
      <c r="D2973" s="4" t="s">
        <v>10</v>
      </c>
      <c r="E2973" s="4" t="s">
        <v>10</v>
      </c>
    </row>
    <row r="2974" spans="1:8">
      <c r="A2974" t="n">
        <v>23678</v>
      </c>
      <c r="B2974" s="63" t="n">
        <v>61</v>
      </c>
      <c r="C2974" s="7" t="n">
        <v>0</v>
      </c>
      <c r="D2974" s="7" t="n">
        <v>65533</v>
      </c>
      <c r="E2974" s="7" t="n">
        <v>0</v>
      </c>
    </row>
    <row r="2975" spans="1:8">
      <c r="A2975" t="s">
        <v>4</v>
      </c>
      <c r="B2975" s="4" t="s">
        <v>5</v>
      </c>
      <c r="C2975" s="4" t="s">
        <v>10</v>
      </c>
      <c r="D2975" s="4" t="s">
        <v>29</v>
      </c>
      <c r="E2975" s="4" t="s">
        <v>29</v>
      </c>
      <c r="F2975" s="4" t="s">
        <v>29</v>
      </c>
      <c r="G2975" s="4" t="s">
        <v>10</v>
      </c>
      <c r="H2975" s="4" t="s">
        <v>10</v>
      </c>
    </row>
    <row r="2976" spans="1:8">
      <c r="A2976" t="n">
        <v>23685</v>
      </c>
      <c r="B2976" s="64" t="n">
        <v>60</v>
      </c>
      <c r="C2976" s="7" t="n">
        <v>7</v>
      </c>
      <c r="D2976" s="7" t="n">
        <v>0</v>
      </c>
      <c r="E2976" s="7" t="n">
        <v>0</v>
      </c>
      <c r="F2976" s="7" t="n">
        <v>0</v>
      </c>
      <c r="G2976" s="7" t="n">
        <v>0</v>
      </c>
      <c r="H2976" s="7" t="n">
        <v>1</v>
      </c>
    </row>
    <row r="2977" spans="1:9">
      <c r="A2977" t="s">
        <v>4</v>
      </c>
      <c r="B2977" s="4" t="s">
        <v>5</v>
      </c>
      <c r="C2977" s="4" t="s">
        <v>10</v>
      </c>
      <c r="D2977" s="4" t="s">
        <v>29</v>
      </c>
      <c r="E2977" s="4" t="s">
        <v>29</v>
      </c>
      <c r="F2977" s="4" t="s">
        <v>29</v>
      </c>
      <c r="G2977" s="4" t="s">
        <v>10</v>
      </c>
      <c r="H2977" s="4" t="s">
        <v>10</v>
      </c>
    </row>
    <row r="2978" spans="1:9">
      <c r="A2978" t="n">
        <v>23704</v>
      </c>
      <c r="B2978" s="64" t="n">
        <v>60</v>
      </c>
      <c r="C2978" s="7" t="n">
        <v>7</v>
      </c>
      <c r="D2978" s="7" t="n">
        <v>0</v>
      </c>
      <c r="E2978" s="7" t="n">
        <v>0</v>
      </c>
      <c r="F2978" s="7" t="n">
        <v>0</v>
      </c>
      <c r="G2978" s="7" t="n">
        <v>0</v>
      </c>
      <c r="H2978" s="7" t="n">
        <v>0</v>
      </c>
    </row>
    <row r="2979" spans="1:9">
      <c r="A2979" t="s">
        <v>4</v>
      </c>
      <c r="B2979" s="4" t="s">
        <v>5</v>
      </c>
      <c r="C2979" s="4" t="s">
        <v>10</v>
      </c>
      <c r="D2979" s="4" t="s">
        <v>10</v>
      </c>
      <c r="E2979" s="4" t="s">
        <v>10</v>
      </c>
    </row>
    <row r="2980" spans="1:9">
      <c r="A2980" t="n">
        <v>23723</v>
      </c>
      <c r="B2980" s="63" t="n">
        <v>61</v>
      </c>
      <c r="C2980" s="7" t="n">
        <v>7</v>
      </c>
      <c r="D2980" s="7" t="n">
        <v>65533</v>
      </c>
      <c r="E2980" s="7" t="n">
        <v>0</v>
      </c>
    </row>
    <row r="2981" spans="1:9">
      <c r="A2981" t="s">
        <v>4</v>
      </c>
      <c r="B2981" s="4" t="s">
        <v>5</v>
      </c>
      <c r="C2981" s="4" t="s">
        <v>10</v>
      </c>
      <c r="D2981" s="4" t="s">
        <v>29</v>
      </c>
      <c r="E2981" s="4" t="s">
        <v>29</v>
      </c>
      <c r="F2981" s="4" t="s">
        <v>29</v>
      </c>
      <c r="G2981" s="4" t="s">
        <v>10</v>
      </c>
      <c r="H2981" s="4" t="s">
        <v>10</v>
      </c>
    </row>
    <row r="2982" spans="1:9">
      <c r="A2982" t="n">
        <v>23730</v>
      </c>
      <c r="B2982" s="64" t="n">
        <v>60</v>
      </c>
      <c r="C2982" s="7" t="n">
        <v>61491</v>
      </c>
      <c r="D2982" s="7" t="n">
        <v>0</v>
      </c>
      <c r="E2982" s="7" t="n">
        <v>0</v>
      </c>
      <c r="F2982" s="7" t="n">
        <v>0</v>
      </c>
      <c r="G2982" s="7" t="n">
        <v>0</v>
      </c>
      <c r="H2982" s="7" t="n">
        <v>1</v>
      </c>
    </row>
    <row r="2983" spans="1:9">
      <c r="A2983" t="s">
        <v>4</v>
      </c>
      <c r="B2983" s="4" t="s">
        <v>5</v>
      </c>
      <c r="C2983" s="4" t="s">
        <v>10</v>
      </c>
      <c r="D2983" s="4" t="s">
        <v>29</v>
      </c>
      <c r="E2983" s="4" t="s">
        <v>29</v>
      </c>
      <c r="F2983" s="4" t="s">
        <v>29</v>
      </c>
      <c r="G2983" s="4" t="s">
        <v>10</v>
      </c>
      <c r="H2983" s="4" t="s">
        <v>10</v>
      </c>
    </row>
    <row r="2984" spans="1:9">
      <c r="A2984" t="n">
        <v>23749</v>
      </c>
      <c r="B2984" s="64" t="n">
        <v>60</v>
      </c>
      <c r="C2984" s="7" t="n">
        <v>61491</v>
      </c>
      <c r="D2984" s="7" t="n">
        <v>0</v>
      </c>
      <c r="E2984" s="7" t="n">
        <v>0</v>
      </c>
      <c r="F2984" s="7" t="n">
        <v>0</v>
      </c>
      <c r="G2984" s="7" t="n">
        <v>0</v>
      </c>
      <c r="H2984" s="7" t="n">
        <v>0</v>
      </c>
    </row>
    <row r="2985" spans="1:9">
      <c r="A2985" t="s">
        <v>4</v>
      </c>
      <c r="B2985" s="4" t="s">
        <v>5</v>
      </c>
      <c r="C2985" s="4" t="s">
        <v>10</v>
      </c>
      <c r="D2985" s="4" t="s">
        <v>10</v>
      </c>
      <c r="E2985" s="4" t="s">
        <v>10</v>
      </c>
    </row>
    <row r="2986" spans="1:9">
      <c r="A2986" t="n">
        <v>23768</v>
      </c>
      <c r="B2986" s="63" t="n">
        <v>61</v>
      </c>
      <c r="C2986" s="7" t="n">
        <v>61491</v>
      </c>
      <c r="D2986" s="7" t="n">
        <v>65533</v>
      </c>
      <c r="E2986" s="7" t="n">
        <v>0</v>
      </c>
    </row>
    <row r="2987" spans="1:9">
      <c r="A2987" t="s">
        <v>4</v>
      </c>
      <c r="B2987" s="4" t="s">
        <v>5</v>
      </c>
      <c r="C2987" s="4" t="s">
        <v>10</v>
      </c>
      <c r="D2987" s="4" t="s">
        <v>29</v>
      </c>
      <c r="E2987" s="4" t="s">
        <v>29</v>
      </c>
      <c r="F2987" s="4" t="s">
        <v>29</v>
      </c>
      <c r="G2987" s="4" t="s">
        <v>10</v>
      </c>
      <c r="H2987" s="4" t="s">
        <v>10</v>
      </c>
    </row>
    <row r="2988" spans="1:9">
      <c r="A2988" t="n">
        <v>23775</v>
      </c>
      <c r="B2988" s="64" t="n">
        <v>60</v>
      </c>
      <c r="C2988" s="7" t="n">
        <v>61492</v>
      </c>
      <c r="D2988" s="7" t="n">
        <v>0</v>
      </c>
      <c r="E2988" s="7" t="n">
        <v>0</v>
      </c>
      <c r="F2988" s="7" t="n">
        <v>0</v>
      </c>
      <c r="G2988" s="7" t="n">
        <v>0</v>
      </c>
      <c r="H2988" s="7" t="n">
        <v>1</v>
      </c>
    </row>
    <row r="2989" spans="1:9">
      <c r="A2989" t="s">
        <v>4</v>
      </c>
      <c r="B2989" s="4" t="s">
        <v>5</v>
      </c>
      <c r="C2989" s="4" t="s">
        <v>10</v>
      </c>
      <c r="D2989" s="4" t="s">
        <v>29</v>
      </c>
      <c r="E2989" s="4" t="s">
        <v>29</v>
      </c>
      <c r="F2989" s="4" t="s">
        <v>29</v>
      </c>
      <c r="G2989" s="4" t="s">
        <v>10</v>
      </c>
      <c r="H2989" s="4" t="s">
        <v>10</v>
      </c>
    </row>
    <row r="2990" spans="1:9">
      <c r="A2990" t="n">
        <v>23794</v>
      </c>
      <c r="B2990" s="64" t="n">
        <v>60</v>
      </c>
      <c r="C2990" s="7" t="n">
        <v>61492</v>
      </c>
      <c r="D2990" s="7" t="n">
        <v>0</v>
      </c>
      <c r="E2990" s="7" t="n">
        <v>0</v>
      </c>
      <c r="F2990" s="7" t="n">
        <v>0</v>
      </c>
      <c r="G2990" s="7" t="n">
        <v>0</v>
      </c>
      <c r="H2990" s="7" t="n">
        <v>0</v>
      </c>
    </row>
    <row r="2991" spans="1:9">
      <c r="A2991" t="s">
        <v>4</v>
      </c>
      <c r="B2991" s="4" t="s">
        <v>5</v>
      </c>
      <c r="C2991" s="4" t="s">
        <v>10</v>
      </c>
      <c r="D2991" s="4" t="s">
        <v>10</v>
      </c>
      <c r="E2991" s="4" t="s">
        <v>10</v>
      </c>
    </row>
    <row r="2992" spans="1:9">
      <c r="A2992" t="n">
        <v>23813</v>
      </c>
      <c r="B2992" s="63" t="n">
        <v>61</v>
      </c>
      <c r="C2992" s="7" t="n">
        <v>61492</v>
      </c>
      <c r="D2992" s="7" t="n">
        <v>65533</v>
      </c>
      <c r="E2992" s="7" t="n">
        <v>0</v>
      </c>
    </row>
    <row r="2993" spans="1:8">
      <c r="A2993" t="s">
        <v>4</v>
      </c>
      <c r="B2993" s="4" t="s">
        <v>5</v>
      </c>
      <c r="C2993" s="4" t="s">
        <v>10</v>
      </c>
      <c r="D2993" s="4" t="s">
        <v>29</v>
      </c>
      <c r="E2993" s="4" t="s">
        <v>29</v>
      </c>
      <c r="F2993" s="4" t="s">
        <v>29</v>
      </c>
      <c r="G2993" s="4" t="s">
        <v>10</v>
      </c>
      <c r="H2993" s="4" t="s">
        <v>10</v>
      </c>
    </row>
    <row r="2994" spans="1:8">
      <c r="A2994" t="n">
        <v>23820</v>
      </c>
      <c r="B2994" s="64" t="n">
        <v>60</v>
      </c>
      <c r="C2994" s="7" t="n">
        <v>61493</v>
      </c>
      <c r="D2994" s="7" t="n">
        <v>0</v>
      </c>
      <c r="E2994" s="7" t="n">
        <v>0</v>
      </c>
      <c r="F2994" s="7" t="n">
        <v>0</v>
      </c>
      <c r="G2994" s="7" t="n">
        <v>0</v>
      </c>
      <c r="H2994" s="7" t="n">
        <v>1</v>
      </c>
    </row>
    <row r="2995" spans="1:8">
      <c r="A2995" t="s">
        <v>4</v>
      </c>
      <c r="B2995" s="4" t="s">
        <v>5</v>
      </c>
      <c r="C2995" s="4" t="s">
        <v>10</v>
      </c>
      <c r="D2995" s="4" t="s">
        <v>29</v>
      </c>
      <c r="E2995" s="4" t="s">
        <v>29</v>
      </c>
      <c r="F2995" s="4" t="s">
        <v>29</v>
      </c>
      <c r="G2995" s="4" t="s">
        <v>10</v>
      </c>
      <c r="H2995" s="4" t="s">
        <v>10</v>
      </c>
    </row>
    <row r="2996" spans="1:8">
      <c r="A2996" t="n">
        <v>23839</v>
      </c>
      <c r="B2996" s="64" t="n">
        <v>60</v>
      </c>
      <c r="C2996" s="7" t="n">
        <v>61493</v>
      </c>
      <c r="D2996" s="7" t="n">
        <v>0</v>
      </c>
      <c r="E2996" s="7" t="n">
        <v>0</v>
      </c>
      <c r="F2996" s="7" t="n">
        <v>0</v>
      </c>
      <c r="G2996" s="7" t="n">
        <v>0</v>
      </c>
      <c r="H2996" s="7" t="n">
        <v>0</v>
      </c>
    </row>
    <row r="2997" spans="1:8">
      <c r="A2997" t="s">
        <v>4</v>
      </c>
      <c r="B2997" s="4" t="s">
        <v>5</v>
      </c>
      <c r="C2997" s="4" t="s">
        <v>10</v>
      </c>
      <c r="D2997" s="4" t="s">
        <v>10</v>
      </c>
      <c r="E2997" s="4" t="s">
        <v>10</v>
      </c>
    </row>
    <row r="2998" spans="1:8">
      <c r="A2998" t="n">
        <v>23858</v>
      </c>
      <c r="B2998" s="63" t="n">
        <v>61</v>
      </c>
      <c r="C2998" s="7" t="n">
        <v>61493</v>
      </c>
      <c r="D2998" s="7" t="n">
        <v>65533</v>
      </c>
      <c r="E2998" s="7" t="n">
        <v>0</v>
      </c>
    </row>
    <row r="2999" spans="1:8">
      <c r="A2999" t="s">
        <v>4</v>
      </c>
      <c r="B2999" s="4" t="s">
        <v>5</v>
      </c>
      <c r="C2999" s="4" t="s">
        <v>10</v>
      </c>
      <c r="D2999" s="4" t="s">
        <v>29</v>
      </c>
      <c r="E2999" s="4" t="s">
        <v>29</v>
      </c>
      <c r="F2999" s="4" t="s">
        <v>29</v>
      </c>
      <c r="G2999" s="4" t="s">
        <v>10</v>
      </c>
      <c r="H2999" s="4" t="s">
        <v>10</v>
      </c>
    </row>
    <row r="3000" spans="1:8">
      <c r="A3000" t="n">
        <v>23865</v>
      </c>
      <c r="B3000" s="64" t="n">
        <v>60</v>
      </c>
      <c r="C3000" s="7" t="n">
        <v>61494</v>
      </c>
      <c r="D3000" s="7" t="n">
        <v>0</v>
      </c>
      <c r="E3000" s="7" t="n">
        <v>0</v>
      </c>
      <c r="F3000" s="7" t="n">
        <v>0</v>
      </c>
      <c r="G3000" s="7" t="n">
        <v>0</v>
      </c>
      <c r="H3000" s="7" t="n">
        <v>1</v>
      </c>
    </row>
    <row r="3001" spans="1:8">
      <c r="A3001" t="s">
        <v>4</v>
      </c>
      <c r="B3001" s="4" t="s">
        <v>5</v>
      </c>
      <c r="C3001" s="4" t="s">
        <v>10</v>
      </c>
      <c r="D3001" s="4" t="s">
        <v>29</v>
      </c>
      <c r="E3001" s="4" t="s">
        <v>29</v>
      </c>
      <c r="F3001" s="4" t="s">
        <v>29</v>
      </c>
      <c r="G3001" s="4" t="s">
        <v>10</v>
      </c>
      <c r="H3001" s="4" t="s">
        <v>10</v>
      </c>
    </row>
    <row r="3002" spans="1:8">
      <c r="A3002" t="n">
        <v>23884</v>
      </c>
      <c r="B3002" s="64" t="n">
        <v>60</v>
      </c>
      <c r="C3002" s="7" t="n">
        <v>61494</v>
      </c>
      <c r="D3002" s="7" t="n">
        <v>0</v>
      </c>
      <c r="E3002" s="7" t="n">
        <v>0</v>
      </c>
      <c r="F3002" s="7" t="n">
        <v>0</v>
      </c>
      <c r="G3002" s="7" t="n">
        <v>0</v>
      </c>
      <c r="H3002" s="7" t="n">
        <v>0</v>
      </c>
    </row>
    <row r="3003" spans="1:8">
      <c r="A3003" t="s">
        <v>4</v>
      </c>
      <c r="B3003" s="4" t="s">
        <v>5</v>
      </c>
      <c r="C3003" s="4" t="s">
        <v>10</v>
      </c>
      <c r="D3003" s="4" t="s">
        <v>10</v>
      </c>
      <c r="E3003" s="4" t="s">
        <v>10</v>
      </c>
    </row>
    <row r="3004" spans="1:8">
      <c r="A3004" t="n">
        <v>23903</v>
      </c>
      <c r="B3004" s="63" t="n">
        <v>61</v>
      </c>
      <c r="C3004" s="7" t="n">
        <v>61494</v>
      </c>
      <c r="D3004" s="7" t="n">
        <v>65533</v>
      </c>
      <c r="E3004" s="7" t="n">
        <v>0</v>
      </c>
    </row>
    <row r="3005" spans="1:8">
      <c r="A3005" t="s">
        <v>4</v>
      </c>
      <c r="B3005" s="4" t="s">
        <v>5</v>
      </c>
      <c r="C3005" s="4" t="s">
        <v>13</v>
      </c>
      <c r="D3005" s="4" t="s">
        <v>10</v>
      </c>
    </row>
    <row r="3006" spans="1:8">
      <c r="A3006" t="n">
        <v>23910</v>
      </c>
      <c r="B3006" s="34" t="n">
        <v>58</v>
      </c>
      <c r="C3006" s="7" t="n">
        <v>255</v>
      </c>
      <c r="D3006" s="7" t="n">
        <v>0</v>
      </c>
    </row>
    <row r="3007" spans="1:8">
      <c r="A3007" t="s">
        <v>4</v>
      </c>
      <c r="B3007" s="4" t="s">
        <v>5</v>
      </c>
      <c r="C3007" s="4" t="s">
        <v>13</v>
      </c>
      <c r="D3007" s="4" t="s">
        <v>10</v>
      </c>
    </row>
    <row r="3008" spans="1:8">
      <c r="A3008" t="n">
        <v>23914</v>
      </c>
      <c r="B3008" s="53" t="n">
        <v>45</v>
      </c>
      <c r="C3008" s="7" t="n">
        <v>7</v>
      </c>
      <c r="D3008" s="7" t="n">
        <v>255</v>
      </c>
    </row>
    <row r="3009" spans="1:8">
      <c r="A3009" t="s">
        <v>4</v>
      </c>
      <c r="B3009" s="4" t="s">
        <v>5</v>
      </c>
      <c r="C3009" s="4" t="s">
        <v>13</v>
      </c>
      <c r="D3009" s="31" t="s">
        <v>54</v>
      </c>
      <c r="E3009" s="4" t="s">
        <v>5</v>
      </c>
      <c r="F3009" s="4" t="s">
        <v>13</v>
      </c>
      <c r="G3009" s="4" t="s">
        <v>10</v>
      </c>
      <c r="H3009" s="31" t="s">
        <v>55</v>
      </c>
      <c r="I3009" s="4" t="s">
        <v>13</v>
      </c>
      <c r="J3009" s="4" t="s">
        <v>28</v>
      </c>
    </row>
    <row r="3010" spans="1:8">
      <c r="A3010" t="n">
        <v>23918</v>
      </c>
      <c r="B3010" s="11" t="n">
        <v>5</v>
      </c>
      <c r="C3010" s="7" t="n">
        <v>28</v>
      </c>
      <c r="D3010" s="31" t="s">
        <v>3</v>
      </c>
      <c r="E3010" s="32" t="n">
        <v>64</v>
      </c>
      <c r="F3010" s="7" t="n">
        <v>5</v>
      </c>
      <c r="G3010" s="7" t="n">
        <v>3</v>
      </c>
      <c r="H3010" s="31" t="s">
        <v>3</v>
      </c>
      <c r="I3010" s="7" t="n">
        <v>1</v>
      </c>
      <c r="J3010" s="12" t="n">
        <f t="normal" ca="1">A3024</f>
        <v>0</v>
      </c>
    </row>
    <row r="3011" spans="1:8">
      <c r="A3011" t="s">
        <v>4</v>
      </c>
      <c r="B3011" s="4" t="s">
        <v>5</v>
      </c>
      <c r="C3011" s="4" t="s">
        <v>13</v>
      </c>
      <c r="D3011" s="4" t="s">
        <v>10</v>
      </c>
      <c r="E3011" s="4" t="s">
        <v>10</v>
      </c>
      <c r="F3011" s="4" t="s">
        <v>13</v>
      </c>
    </row>
    <row r="3012" spans="1:8">
      <c r="A3012" t="n">
        <v>23929</v>
      </c>
      <c r="B3012" s="28" t="n">
        <v>25</v>
      </c>
      <c r="C3012" s="7" t="n">
        <v>1</v>
      </c>
      <c r="D3012" s="7" t="n">
        <v>60</v>
      </c>
      <c r="E3012" s="7" t="n">
        <v>640</v>
      </c>
      <c r="F3012" s="7" t="n">
        <v>2</v>
      </c>
    </row>
    <row r="3013" spans="1:8">
      <c r="A3013" t="s">
        <v>4</v>
      </c>
      <c r="B3013" s="4" t="s">
        <v>5</v>
      </c>
      <c r="C3013" s="4" t="s">
        <v>13</v>
      </c>
      <c r="D3013" s="4" t="s">
        <v>10</v>
      </c>
      <c r="E3013" s="4" t="s">
        <v>6</v>
      </c>
    </row>
    <row r="3014" spans="1:8">
      <c r="A3014" t="n">
        <v>23936</v>
      </c>
      <c r="B3014" s="56" t="n">
        <v>51</v>
      </c>
      <c r="C3014" s="7" t="n">
        <v>4</v>
      </c>
      <c r="D3014" s="7" t="n">
        <v>3</v>
      </c>
      <c r="E3014" s="7" t="s">
        <v>279</v>
      </c>
    </row>
    <row r="3015" spans="1:8">
      <c r="A3015" t="s">
        <v>4</v>
      </c>
      <c r="B3015" s="4" t="s">
        <v>5</v>
      </c>
      <c r="C3015" s="4" t="s">
        <v>10</v>
      </c>
    </row>
    <row r="3016" spans="1:8">
      <c r="A3016" t="n">
        <v>23949</v>
      </c>
      <c r="B3016" s="38" t="n">
        <v>16</v>
      </c>
      <c r="C3016" s="7" t="n">
        <v>0</v>
      </c>
    </row>
    <row r="3017" spans="1:8">
      <c r="A3017" t="s">
        <v>4</v>
      </c>
      <c r="B3017" s="4" t="s">
        <v>5</v>
      </c>
      <c r="C3017" s="4" t="s">
        <v>10</v>
      </c>
      <c r="D3017" s="4" t="s">
        <v>52</v>
      </c>
      <c r="E3017" s="4" t="s">
        <v>13</v>
      </c>
      <c r="F3017" s="4" t="s">
        <v>13</v>
      </c>
    </row>
    <row r="3018" spans="1:8">
      <c r="A3018" t="n">
        <v>23952</v>
      </c>
      <c r="B3018" s="57" t="n">
        <v>26</v>
      </c>
      <c r="C3018" s="7" t="n">
        <v>3</v>
      </c>
      <c r="D3018" s="7" t="s">
        <v>280</v>
      </c>
      <c r="E3018" s="7" t="n">
        <v>2</v>
      </c>
      <c r="F3018" s="7" t="n">
        <v>0</v>
      </c>
    </row>
    <row r="3019" spans="1:8">
      <c r="A3019" t="s">
        <v>4</v>
      </c>
      <c r="B3019" s="4" t="s">
        <v>5</v>
      </c>
    </row>
    <row r="3020" spans="1:8">
      <c r="A3020" t="n">
        <v>23971</v>
      </c>
      <c r="B3020" s="30" t="n">
        <v>28</v>
      </c>
    </row>
    <row r="3021" spans="1:8">
      <c r="A3021" t="s">
        <v>4</v>
      </c>
      <c r="B3021" s="4" t="s">
        <v>5</v>
      </c>
      <c r="C3021" s="4" t="s">
        <v>28</v>
      </c>
    </row>
    <row r="3022" spans="1:8">
      <c r="A3022" t="n">
        <v>23972</v>
      </c>
      <c r="B3022" s="15" t="n">
        <v>3</v>
      </c>
      <c r="C3022" s="12" t="n">
        <f t="normal" ca="1">A3034</f>
        <v>0</v>
      </c>
    </row>
    <row r="3023" spans="1:8">
      <c r="A3023" t="s">
        <v>4</v>
      </c>
      <c r="B3023" s="4" t="s">
        <v>5</v>
      </c>
      <c r="C3023" s="4" t="s">
        <v>13</v>
      </c>
      <c r="D3023" s="4" t="s">
        <v>10</v>
      </c>
      <c r="E3023" s="4" t="s">
        <v>10</v>
      </c>
      <c r="F3023" s="4" t="s">
        <v>13</v>
      </c>
    </row>
    <row r="3024" spans="1:8">
      <c r="A3024" t="n">
        <v>23977</v>
      </c>
      <c r="B3024" s="28" t="n">
        <v>25</v>
      </c>
      <c r="C3024" s="7" t="n">
        <v>1</v>
      </c>
      <c r="D3024" s="7" t="n">
        <v>60</v>
      </c>
      <c r="E3024" s="7" t="n">
        <v>640</v>
      </c>
      <c r="F3024" s="7" t="n">
        <v>2</v>
      </c>
    </row>
    <row r="3025" spans="1:10">
      <c r="A3025" t="s">
        <v>4</v>
      </c>
      <c r="B3025" s="4" t="s">
        <v>5</v>
      </c>
      <c r="C3025" s="4" t="s">
        <v>13</v>
      </c>
      <c r="D3025" s="4" t="s">
        <v>10</v>
      </c>
      <c r="E3025" s="4" t="s">
        <v>6</v>
      </c>
    </row>
    <row r="3026" spans="1:10">
      <c r="A3026" t="n">
        <v>23984</v>
      </c>
      <c r="B3026" s="56" t="n">
        <v>51</v>
      </c>
      <c r="C3026" s="7" t="n">
        <v>4</v>
      </c>
      <c r="D3026" s="7" t="n">
        <v>0</v>
      </c>
      <c r="E3026" s="7" t="s">
        <v>281</v>
      </c>
    </row>
    <row r="3027" spans="1:10">
      <c r="A3027" t="s">
        <v>4</v>
      </c>
      <c r="B3027" s="4" t="s">
        <v>5</v>
      </c>
      <c r="C3027" s="4" t="s">
        <v>10</v>
      </c>
    </row>
    <row r="3028" spans="1:10">
      <c r="A3028" t="n">
        <v>23997</v>
      </c>
      <c r="B3028" s="38" t="n">
        <v>16</v>
      </c>
      <c r="C3028" s="7" t="n">
        <v>0</v>
      </c>
    </row>
    <row r="3029" spans="1:10">
      <c r="A3029" t="s">
        <v>4</v>
      </c>
      <c r="B3029" s="4" t="s">
        <v>5</v>
      </c>
      <c r="C3029" s="4" t="s">
        <v>10</v>
      </c>
      <c r="D3029" s="4" t="s">
        <v>52</v>
      </c>
      <c r="E3029" s="4" t="s">
        <v>13</v>
      </c>
      <c r="F3029" s="4" t="s">
        <v>13</v>
      </c>
    </row>
    <row r="3030" spans="1:10">
      <c r="A3030" t="n">
        <v>24000</v>
      </c>
      <c r="B3030" s="57" t="n">
        <v>26</v>
      </c>
      <c r="C3030" s="7" t="n">
        <v>0</v>
      </c>
      <c r="D3030" s="7" t="s">
        <v>280</v>
      </c>
      <c r="E3030" s="7" t="n">
        <v>2</v>
      </c>
      <c r="F3030" s="7" t="n">
        <v>0</v>
      </c>
    </row>
    <row r="3031" spans="1:10">
      <c r="A3031" t="s">
        <v>4</v>
      </c>
      <c r="B3031" s="4" t="s">
        <v>5</v>
      </c>
    </row>
    <row r="3032" spans="1:10">
      <c r="A3032" t="n">
        <v>24019</v>
      </c>
      <c r="B3032" s="30" t="n">
        <v>28</v>
      </c>
    </row>
    <row r="3033" spans="1:10">
      <c r="A3033" t="s">
        <v>4</v>
      </c>
      <c r="B3033" s="4" t="s">
        <v>5</v>
      </c>
      <c r="C3033" s="4" t="s">
        <v>13</v>
      </c>
      <c r="D3033" s="31" t="s">
        <v>54</v>
      </c>
      <c r="E3033" s="4" t="s">
        <v>5</v>
      </c>
      <c r="F3033" s="4" t="s">
        <v>13</v>
      </c>
      <c r="G3033" s="4" t="s">
        <v>10</v>
      </c>
      <c r="H3033" s="31" t="s">
        <v>55</v>
      </c>
      <c r="I3033" s="4" t="s">
        <v>13</v>
      </c>
      <c r="J3033" s="4" t="s">
        <v>28</v>
      </c>
    </row>
    <row r="3034" spans="1:10">
      <c r="A3034" t="n">
        <v>24020</v>
      </c>
      <c r="B3034" s="11" t="n">
        <v>5</v>
      </c>
      <c r="C3034" s="7" t="n">
        <v>28</v>
      </c>
      <c r="D3034" s="31" t="s">
        <v>3</v>
      </c>
      <c r="E3034" s="32" t="n">
        <v>64</v>
      </c>
      <c r="F3034" s="7" t="n">
        <v>5</v>
      </c>
      <c r="G3034" s="7" t="n">
        <v>2</v>
      </c>
      <c r="H3034" s="31" t="s">
        <v>3</v>
      </c>
      <c r="I3034" s="7" t="n">
        <v>1</v>
      </c>
      <c r="J3034" s="12" t="n">
        <f t="normal" ca="1">A3062</f>
        <v>0</v>
      </c>
    </row>
    <row r="3035" spans="1:10">
      <c r="A3035" t="s">
        <v>4</v>
      </c>
      <c r="B3035" s="4" t="s">
        <v>5</v>
      </c>
      <c r="C3035" s="4" t="s">
        <v>13</v>
      </c>
      <c r="D3035" s="4" t="s">
        <v>10</v>
      </c>
      <c r="E3035" s="4" t="s">
        <v>10</v>
      </c>
      <c r="F3035" s="4" t="s">
        <v>13</v>
      </c>
    </row>
    <row r="3036" spans="1:10">
      <c r="A3036" t="n">
        <v>24031</v>
      </c>
      <c r="B3036" s="28" t="n">
        <v>25</v>
      </c>
      <c r="C3036" s="7" t="n">
        <v>1</v>
      </c>
      <c r="D3036" s="7" t="n">
        <v>160</v>
      </c>
      <c r="E3036" s="7" t="n">
        <v>570</v>
      </c>
      <c r="F3036" s="7" t="n">
        <v>2</v>
      </c>
    </row>
    <row r="3037" spans="1:10">
      <c r="A3037" t="s">
        <v>4</v>
      </c>
      <c r="B3037" s="4" t="s">
        <v>5</v>
      </c>
      <c r="C3037" s="4" t="s">
        <v>13</v>
      </c>
      <c r="D3037" s="4" t="s">
        <v>10</v>
      </c>
      <c r="E3037" s="4" t="s">
        <v>6</v>
      </c>
    </row>
    <row r="3038" spans="1:10">
      <c r="A3038" t="n">
        <v>24038</v>
      </c>
      <c r="B3038" s="56" t="n">
        <v>51</v>
      </c>
      <c r="C3038" s="7" t="n">
        <v>4</v>
      </c>
      <c r="D3038" s="7" t="n">
        <v>2</v>
      </c>
      <c r="E3038" s="7" t="s">
        <v>279</v>
      </c>
    </row>
    <row r="3039" spans="1:10">
      <c r="A3039" t="s">
        <v>4</v>
      </c>
      <c r="B3039" s="4" t="s">
        <v>5</v>
      </c>
      <c r="C3039" s="4" t="s">
        <v>10</v>
      </c>
    </row>
    <row r="3040" spans="1:10">
      <c r="A3040" t="n">
        <v>24051</v>
      </c>
      <c r="B3040" s="38" t="n">
        <v>16</v>
      </c>
      <c r="C3040" s="7" t="n">
        <v>0</v>
      </c>
    </row>
    <row r="3041" spans="1:10">
      <c r="A3041" t="s">
        <v>4</v>
      </c>
      <c r="B3041" s="4" t="s">
        <v>5</v>
      </c>
      <c r="C3041" s="4" t="s">
        <v>10</v>
      </c>
      <c r="D3041" s="4" t="s">
        <v>52</v>
      </c>
      <c r="E3041" s="4" t="s">
        <v>13</v>
      </c>
      <c r="F3041" s="4" t="s">
        <v>13</v>
      </c>
    </row>
    <row r="3042" spans="1:10">
      <c r="A3042" t="n">
        <v>24054</v>
      </c>
      <c r="B3042" s="57" t="n">
        <v>26</v>
      </c>
      <c r="C3042" s="7" t="n">
        <v>2</v>
      </c>
      <c r="D3042" s="7" t="s">
        <v>282</v>
      </c>
      <c r="E3042" s="7" t="n">
        <v>2</v>
      </c>
      <c r="F3042" s="7" t="n">
        <v>0</v>
      </c>
    </row>
    <row r="3043" spans="1:10">
      <c r="A3043" t="s">
        <v>4</v>
      </c>
      <c r="B3043" s="4" t="s">
        <v>5</v>
      </c>
    </row>
    <row r="3044" spans="1:10">
      <c r="A3044" t="n">
        <v>24075</v>
      </c>
      <c r="B3044" s="30" t="n">
        <v>28</v>
      </c>
    </row>
    <row r="3045" spans="1:10">
      <c r="A3045" t="s">
        <v>4</v>
      </c>
      <c r="B3045" s="4" t="s">
        <v>5</v>
      </c>
      <c r="C3045" s="4" t="s">
        <v>10</v>
      </c>
      <c r="D3045" s="4" t="s">
        <v>13</v>
      </c>
    </row>
    <row r="3046" spans="1:10">
      <c r="A3046" t="n">
        <v>24076</v>
      </c>
      <c r="B3046" s="58" t="n">
        <v>89</v>
      </c>
      <c r="C3046" s="7" t="n">
        <v>65533</v>
      </c>
      <c r="D3046" s="7" t="n">
        <v>1</v>
      </c>
    </row>
    <row r="3047" spans="1:10">
      <c r="A3047" t="s">
        <v>4</v>
      </c>
      <c r="B3047" s="4" t="s">
        <v>5</v>
      </c>
      <c r="C3047" s="4" t="s">
        <v>13</v>
      </c>
      <c r="D3047" s="4" t="s">
        <v>10</v>
      </c>
      <c r="E3047" s="4" t="s">
        <v>10</v>
      </c>
      <c r="F3047" s="4" t="s">
        <v>13</v>
      </c>
    </row>
    <row r="3048" spans="1:10">
      <c r="A3048" t="n">
        <v>24080</v>
      </c>
      <c r="B3048" s="28" t="n">
        <v>25</v>
      </c>
      <c r="C3048" s="7" t="n">
        <v>1</v>
      </c>
      <c r="D3048" s="7" t="n">
        <v>65535</v>
      </c>
      <c r="E3048" s="7" t="n">
        <v>65535</v>
      </c>
      <c r="F3048" s="7" t="n">
        <v>0</v>
      </c>
    </row>
    <row r="3049" spans="1:10">
      <c r="A3049" t="s">
        <v>4</v>
      </c>
      <c r="B3049" s="4" t="s">
        <v>5</v>
      </c>
      <c r="C3049" s="4" t="s">
        <v>10</v>
      </c>
      <c r="D3049" s="4" t="s">
        <v>13</v>
      </c>
      <c r="E3049" s="4" t="s">
        <v>13</v>
      </c>
      <c r="F3049" s="4" t="s">
        <v>6</v>
      </c>
    </row>
    <row r="3050" spans="1:10">
      <c r="A3050" t="n">
        <v>24087</v>
      </c>
      <c r="B3050" s="24" t="n">
        <v>20</v>
      </c>
      <c r="C3050" s="7" t="n">
        <v>92</v>
      </c>
      <c r="D3050" s="7" t="n">
        <v>2</v>
      </c>
      <c r="E3050" s="7" t="n">
        <v>10</v>
      </c>
      <c r="F3050" s="7" t="s">
        <v>283</v>
      </c>
    </row>
    <row r="3051" spans="1:10">
      <c r="A3051" t="s">
        <v>4</v>
      </c>
      <c r="B3051" s="4" t="s">
        <v>5</v>
      </c>
      <c r="C3051" s="4" t="s">
        <v>13</v>
      </c>
      <c r="D3051" s="4" t="s">
        <v>10</v>
      </c>
      <c r="E3051" s="4" t="s">
        <v>6</v>
      </c>
    </row>
    <row r="3052" spans="1:10">
      <c r="A3052" t="n">
        <v>24108</v>
      </c>
      <c r="B3052" s="56" t="n">
        <v>51</v>
      </c>
      <c r="C3052" s="7" t="n">
        <v>4</v>
      </c>
      <c r="D3052" s="7" t="n">
        <v>92</v>
      </c>
      <c r="E3052" s="7" t="s">
        <v>284</v>
      </c>
    </row>
    <row r="3053" spans="1:10">
      <c r="A3053" t="s">
        <v>4</v>
      </c>
      <c r="B3053" s="4" t="s">
        <v>5</v>
      </c>
      <c r="C3053" s="4" t="s">
        <v>10</v>
      </c>
    </row>
    <row r="3054" spans="1:10">
      <c r="A3054" t="n">
        <v>24122</v>
      </c>
      <c r="B3054" s="38" t="n">
        <v>16</v>
      </c>
      <c r="C3054" s="7" t="n">
        <v>0</v>
      </c>
    </row>
    <row r="3055" spans="1:10">
      <c r="A3055" t="s">
        <v>4</v>
      </c>
      <c r="B3055" s="4" t="s">
        <v>5</v>
      </c>
      <c r="C3055" s="4" t="s">
        <v>10</v>
      </c>
      <c r="D3055" s="4" t="s">
        <v>52</v>
      </c>
      <c r="E3055" s="4" t="s">
        <v>13</v>
      </c>
      <c r="F3055" s="4" t="s">
        <v>13</v>
      </c>
    </row>
    <row r="3056" spans="1:10">
      <c r="A3056" t="n">
        <v>24125</v>
      </c>
      <c r="B3056" s="57" t="n">
        <v>26</v>
      </c>
      <c r="C3056" s="7" t="n">
        <v>92</v>
      </c>
      <c r="D3056" s="7" t="s">
        <v>285</v>
      </c>
      <c r="E3056" s="7" t="n">
        <v>2</v>
      </c>
      <c r="F3056" s="7" t="n">
        <v>0</v>
      </c>
    </row>
    <row r="3057" spans="1:6">
      <c r="A3057" t="s">
        <v>4</v>
      </c>
      <c r="B3057" s="4" t="s">
        <v>5</v>
      </c>
    </row>
    <row r="3058" spans="1:6">
      <c r="A3058" t="n">
        <v>24189</v>
      </c>
      <c r="B3058" s="30" t="n">
        <v>28</v>
      </c>
    </row>
    <row r="3059" spans="1:6">
      <c r="A3059" t="s">
        <v>4</v>
      </c>
      <c r="B3059" s="4" t="s">
        <v>5</v>
      </c>
      <c r="C3059" s="4" t="s">
        <v>28</v>
      </c>
    </row>
    <row r="3060" spans="1:6">
      <c r="A3060" t="n">
        <v>24190</v>
      </c>
      <c r="B3060" s="15" t="n">
        <v>3</v>
      </c>
      <c r="C3060" s="12" t="n">
        <f t="normal" ca="1">A3086</f>
        <v>0</v>
      </c>
    </row>
    <row r="3061" spans="1:6">
      <c r="A3061" t="s">
        <v>4</v>
      </c>
      <c r="B3061" s="4" t="s">
        <v>5</v>
      </c>
      <c r="C3061" s="4" t="s">
        <v>13</v>
      </c>
      <c r="D3061" s="4" t="s">
        <v>10</v>
      </c>
      <c r="E3061" s="4" t="s">
        <v>10</v>
      </c>
      <c r="F3061" s="4" t="s">
        <v>13</v>
      </c>
    </row>
    <row r="3062" spans="1:6">
      <c r="A3062" t="n">
        <v>24195</v>
      </c>
      <c r="B3062" s="28" t="n">
        <v>25</v>
      </c>
      <c r="C3062" s="7" t="n">
        <v>1</v>
      </c>
      <c r="D3062" s="7" t="n">
        <v>60</v>
      </c>
      <c r="E3062" s="7" t="n">
        <v>640</v>
      </c>
      <c r="F3062" s="7" t="n">
        <v>2</v>
      </c>
    </row>
    <row r="3063" spans="1:6">
      <c r="A3063" t="s">
        <v>4</v>
      </c>
      <c r="B3063" s="4" t="s">
        <v>5</v>
      </c>
      <c r="C3063" s="4" t="s">
        <v>13</v>
      </c>
      <c r="D3063" s="4" t="s">
        <v>10</v>
      </c>
      <c r="E3063" s="4" t="s">
        <v>6</v>
      </c>
    </row>
    <row r="3064" spans="1:6">
      <c r="A3064" t="n">
        <v>24202</v>
      </c>
      <c r="B3064" s="56" t="n">
        <v>51</v>
      </c>
      <c r="C3064" s="7" t="n">
        <v>4</v>
      </c>
      <c r="D3064" s="7" t="n">
        <v>0</v>
      </c>
      <c r="E3064" s="7" t="s">
        <v>281</v>
      </c>
    </row>
    <row r="3065" spans="1:6">
      <c r="A3065" t="s">
        <v>4</v>
      </c>
      <c r="B3065" s="4" t="s">
        <v>5</v>
      </c>
      <c r="C3065" s="4" t="s">
        <v>10</v>
      </c>
    </row>
    <row r="3066" spans="1:6">
      <c r="A3066" t="n">
        <v>24215</v>
      </c>
      <c r="B3066" s="38" t="n">
        <v>16</v>
      </c>
      <c r="C3066" s="7" t="n">
        <v>0</v>
      </c>
    </row>
    <row r="3067" spans="1:6">
      <c r="A3067" t="s">
        <v>4</v>
      </c>
      <c r="B3067" s="4" t="s">
        <v>5</v>
      </c>
      <c r="C3067" s="4" t="s">
        <v>10</v>
      </c>
      <c r="D3067" s="4" t="s">
        <v>52</v>
      </c>
      <c r="E3067" s="4" t="s">
        <v>13</v>
      </c>
      <c r="F3067" s="4" t="s">
        <v>13</v>
      </c>
    </row>
    <row r="3068" spans="1:6">
      <c r="A3068" t="n">
        <v>24218</v>
      </c>
      <c r="B3068" s="57" t="n">
        <v>26</v>
      </c>
      <c r="C3068" s="7" t="n">
        <v>0</v>
      </c>
      <c r="D3068" s="7" t="s">
        <v>282</v>
      </c>
      <c r="E3068" s="7" t="n">
        <v>2</v>
      </c>
      <c r="F3068" s="7" t="n">
        <v>0</v>
      </c>
    </row>
    <row r="3069" spans="1:6">
      <c r="A3069" t="s">
        <v>4</v>
      </c>
      <c r="B3069" s="4" t="s">
        <v>5</v>
      </c>
    </row>
    <row r="3070" spans="1:6">
      <c r="A3070" t="n">
        <v>24239</v>
      </c>
      <c r="B3070" s="30" t="n">
        <v>28</v>
      </c>
    </row>
    <row r="3071" spans="1:6">
      <c r="A3071" t="s">
        <v>4</v>
      </c>
      <c r="B3071" s="4" t="s">
        <v>5</v>
      </c>
      <c r="C3071" s="4" t="s">
        <v>10</v>
      </c>
      <c r="D3071" s="4" t="s">
        <v>13</v>
      </c>
    </row>
    <row r="3072" spans="1:6">
      <c r="A3072" t="n">
        <v>24240</v>
      </c>
      <c r="B3072" s="58" t="n">
        <v>89</v>
      </c>
      <c r="C3072" s="7" t="n">
        <v>65533</v>
      </c>
      <c r="D3072" s="7" t="n">
        <v>1</v>
      </c>
    </row>
    <row r="3073" spans="1:6">
      <c r="A3073" t="s">
        <v>4</v>
      </c>
      <c r="B3073" s="4" t="s">
        <v>5</v>
      </c>
      <c r="C3073" s="4" t="s">
        <v>13</v>
      </c>
      <c r="D3073" s="4" t="s">
        <v>10</v>
      </c>
      <c r="E3073" s="4" t="s">
        <v>10</v>
      </c>
      <c r="F3073" s="4" t="s">
        <v>13</v>
      </c>
    </row>
    <row r="3074" spans="1:6">
      <c r="A3074" t="n">
        <v>24244</v>
      </c>
      <c r="B3074" s="28" t="n">
        <v>25</v>
      </c>
      <c r="C3074" s="7" t="n">
        <v>1</v>
      </c>
      <c r="D3074" s="7" t="n">
        <v>65535</v>
      </c>
      <c r="E3074" s="7" t="n">
        <v>65535</v>
      </c>
      <c r="F3074" s="7" t="n">
        <v>0</v>
      </c>
    </row>
    <row r="3075" spans="1:6">
      <c r="A3075" t="s">
        <v>4</v>
      </c>
      <c r="B3075" s="4" t="s">
        <v>5</v>
      </c>
      <c r="C3075" s="4" t="s">
        <v>10</v>
      </c>
      <c r="D3075" s="4" t="s">
        <v>13</v>
      </c>
      <c r="E3075" s="4" t="s">
        <v>13</v>
      </c>
      <c r="F3075" s="4" t="s">
        <v>6</v>
      </c>
    </row>
    <row r="3076" spans="1:6">
      <c r="A3076" t="n">
        <v>24251</v>
      </c>
      <c r="B3076" s="24" t="n">
        <v>20</v>
      </c>
      <c r="C3076" s="7" t="n">
        <v>92</v>
      </c>
      <c r="D3076" s="7" t="n">
        <v>2</v>
      </c>
      <c r="E3076" s="7" t="n">
        <v>10</v>
      </c>
      <c r="F3076" s="7" t="s">
        <v>283</v>
      </c>
    </row>
    <row r="3077" spans="1:6">
      <c r="A3077" t="s">
        <v>4</v>
      </c>
      <c r="B3077" s="4" t="s">
        <v>5</v>
      </c>
      <c r="C3077" s="4" t="s">
        <v>13</v>
      </c>
      <c r="D3077" s="4" t="s">
        <v>10</v>
      </c>
      <c r="E3077" s="4" t="s">
        <v>6</v>
      </c>
    </row>
    <row r="3078" spans="1:6">
      <c r="A3078" t="n">
        <v>24272</v>
      </c>
      <c r="B3078" s="56" t="n">
        <v>51</v>
      </c>
      <c r="C3078" s="7" t="n">
        <v>4</v>
      </c>
      <c r="D3078" s="7" t="n">
        <v>92</v>
      </c>
      <c r="E3078" s="7" t="s">
        <v>284</v>
      </c>
    </row>
    <row r="3079" spans="1:6">
      <c r="A3079" t="s">
        <v>4</v>
      </c>
      <c r="B3079" s="4" t="s">
        <v>5</v>
      </c>
      <c r="C3079" s="4" t="s">
        <v>10</v>
      </c>
    </row>
    <row r="3080" spans="1:6">
      <c r="A3080" t="n">
        <v>24286</v>
      </c>
      <c r="B3080" s="38" t="n">
        <v>16</v>
      </c>
      <c r="C3080" s="7" t="n">
        <v>0</v>
      </c>
    </row>
    <row r="3081" spans="1:6">
      <c r="A3081" t="s">
        <v>4</v>
      </c>
      <c r="B3081" s="4" t="s">
        <v>5</v>
      </c>
      <c r="C3081" s="4" t="s">
        <v>10</v>
      </c>
      <c r="D3081" s="4" t="s">
        <v>52</v>
      </c>
      <c r="E3081" s="4" t="s">
        <v>13</v>
      </c>
      <c r="F3081" s="4" t="s">
        <v>13</v>
      </c>
    </row>
    <row r="3082" spans="1:6">
      <c r="A3082" t="n">
        <v>24289</v>
      </c>
      <c r="B3082" s="57" t="n">
        <v>26</v>
      </c>
      <c r="C3082" s="7" t="n">
        <v>92</v>
      </c>
      <c r="D3082" s="7" t="s">
        <v>286</v>
      </c>
      <c r="E3082" s="7" t="n">
        <v>2</v>
      </c>
      <c r="F3082" s="7" t="n">
        <v>0</v>
      </c>
    </row>
    <row r="3083" spans="1:6">
      <c r="A3083" t="s">
        <v>4</v>
      </c>
      <c r="B3083" s="4" t="s">
        <v>5</v>
      </c>
    </row>
    <row r="3084" spans="1:6">
      <c r="A3084" t="n">
        <v>24330</v>
      </c>
      <c r="B3084" s="30" t="n">
        <v>28</v>
      </c>
    </row>
    <row r="3085" spans="1:6">
      <c r="A3085" t="s">
        <v>4</v>
      </c>
      <c r="B3085" s="4" t="s">
        <v>5</v>
      </c>
      <c r="C3085" s="4" t="s">
        <v>13</v>
      </c>
      <c r="D3085" s="31" t="s">
        <v>54</v>
      </c>
      <c r="E3085" s="4" t="s">
        <v>5</v>
      </c>
      <c r="F3085" s="4" t="s">
        <v>13</v>
      </c>
      <c r="G3085" s="4" t="s">
        <v>10</v>
      </c>
      <c r="H3085" s="31" t="s">
        <v>55</v>
      </c>
      <c r="I3085" s="4" t="s">
        <v>13</v>
      </c>
      <c r="J3085" s="4" t="s">
        <v>28</v>
      </c>
    </row>
    <row r="3086" spans="1:6">
      <c r="A3086" t="n">
        <v>24331</v>
      </c>
      <c r="B3086" s="11" t="n">
        <v>5</v>
      </c>
      <c r="C3086" s="7" t="n">
        <v>28</v>
      </c>
      <c r="D3086" s="31" t="s">
        <v>3</v>
      </c>
      <c r="E3086" s="32" t="n">
        <v>64</v>
      </c>
      <c r="F3086" s="7" t="n">
        <v>5</v>
      </c>
      <c r="G3086" s="7" t="n">
        <v>3</v>
      </c>
      <c r="H3086" s="31" t="s">
        <v>3</v>
      </c>
      <c r="I3086" s="7" t="n">
        <v>1</v>
      </c>
      <c r="J3086" s="12" t="n">
        <f t="normal" ca="1">A3098</f>
        <v>0</v>
      </c>
    </row>
    <row r="3087" spans="1:6">
      <c r="A3087" t="s">
        <v>4</v>
      </c>
      <c r="B3087" s="4" t="s">
        <v>5</v>
      </c>
      <c r="C3087" s="4" t="s">
        <v>13</v>
      </c>
      <c r="D3087" s="4" t="s">
        <v>10</v>
      </c>
      <c r="E3087" s="4" t="s">
        <v>6</v>
      </c>
    </row>
    <row r="3088" spans="1:6">
      <c r="A3088" t="n">
        <v>24342</v>
      </c>
      <c r="B3088" s="56" t="n">
        <v>51</v>
      </c>
      <c r="C3088" s="7" t="n">
        <v>4</v>
      </c>
      <c r="D3088" s="7" t="n">
        <v>94</v>
      </c>
      <c r="E3088" s="7" t="s">
        <v>276</v>
      </c>
    </row>
    <row r="3089" spans="1:10">
      <c r="A3089" t="s">
        <v>4</v>
      </c>
      <c r="B3089" s="4" t="s">
        <v>5</v>
      </c>
      <c r="C3089" s="4" t="s">
        <v>10</v>
      </c>
    </row>
    <row r="3090" spans="1:10">
      <c r="A3090" t="n">
        <v>24355</v>
      </c>
      <c r="B3090" s="38" t="n">
        <v>16</v>
      </c>
      <c r="C3090" s="7" t="n">
        <v>0</v>
      </c>
    </row>
    <row r="3091" spans="1:10">
      <c r="A3091" t="s">
        <v>4</v>
      </c>
      <c r="B3091" s="4" t="s">
        <v>5</v>
      </c>
      <c r="C3091" s="4" t="s">
        <v>10</v>
      </c>
      <c r="D3091" s="4" t="s">
        <v>52</v>
      </c>
      <c r="E3091" s="4" t="s">
        <v>13</v>
      </c>
      <c r="F3091" s="4" t="s">
        <v>13</v>
      </c>
    </row>
    <row r="3092" spans="1:10">
      <c r="A3092" t="n">
        <v>24358</v>
      </c>
      <c r="B3092" s="57" t="n">
        <v>26</v>
      </c>
      <c r="C3092" s="7" t="n">
        <v>94</v>
      </c>
      <c r="D3092" s="7" t="s">
        <v>287</v>
      </c>
      <c r="E3092" s="7" t="n">
        <v>2</v>
      </c>
      <c r="F3092" s="7" t="n">
        <v>0</v>
      </c>
    </row>
    <row r="3093" spans="1:10">
      <c r="A3093" t="s">
        <v>4</v>
      </c>
      <c r="B3093" s="4" t="s">
        <v>5</v>
      </c>
    </row>
    <row r="3094" spans="1:10">
      <c r="A3094" t="n">
        <v>24428</v>
      </c>
      <c r="B3094" s="30" t="n">
        <v>28</v>
      </c>
    </row>
    <row r="3095" spans="1:10">
      <c r="A3095" t="s">
        <v>4</v>
      </c>
      <c r="B3095" s="4" t="s">
        <v>5</v>
      </c>
      <c r="C3095" s="4" t="s">
        <v>28</v>
      </c>
    </row>
    <row r="3096" spans="1:10">
      <c r="A3096" t="n">
        <v>24429</v>
      </c>
      <c r="B3096" s="15" t="n">
        <v>3</v>
      </c>
      <c r="C3096" s="12" t="n">
        <f t="normal" ca="1">A3106</f>
        <v>0</v>
      </c>
    </row>
    <row r="3097" spans="1:10">
      <c r="A3097" t="s">
        <v>4</v>
      </c>
      <c r="B3097" s="4" t="s">
        <v>5</v>
      </c>
      <c r="C3097" s="4" t="s">
        <v>13</v>
      </c>
      <c r="D3097" s="4" t="s">
        <v>10</v>
      </c>
      <c r="E3097" s="4" t="s">
        <v>6</v>
      </c>
    </row>
    <row r="3098" spans="1:10">
      <c r="A3098" t="n">
        <v>24434</v>
      </c>
      <c r="B3098" s="56" t="n">
        <v>51</v>
      </c>
      <c r="C3098" s="7" t="n">
        <v>4</v>
      </c>
      <c r="D3098" s="7" t="n">
        <v>94</v>
      </c>
      <c r="E3098" s="7" t="s">
        <v>276</v>
      </c>
    </row>
    <row r="3099" spans="1:10">
      <c r="A3099" t="s">
        <v>4</v>
      </c>
      <c r="B3099" s="4" t="s">
        <v>5</v>
      </c>
      <c r="C3099" s="4" t="s">
        <v>10</v>
      </c>
    </row>
    <row r="3100" spans="1:10">
      <c r="A3100" t="n">
        <v>24447</v>
      </c>
      <c r="B3100" s="38" t="n">
        <v>16</v>
      </c>
      <c r="C3100" s="7" t="n">
        <v>0</v>
      </c>
    </row>
    <row r="3101" spans="1:10">
      <c r="A3101" t="s">
        <v>4</v>
      </c>
      <c r="B3101" s="4" t="s">
        <v>5</v>
      </c>
      <c r="C3101" s="4" t="s">
        <v>10</v>
      </c>
      <c r="D3101" s="4" t="s">
        <v>52</v>
      </c>
      <c r="E3101" s="4" t="s">
        <v>13</v>
      </c>
      <c r="F3101" s="4" t="s">
        <v>13</v>
      </c>
    </row>
    <row r="3102" spans="1:10">
      <c r="A3102" t="n">
        <v>24450</v>
      </c>
      <c r="B3102" s="57" t="n">
        <v>26</v>
      </c>
      <c r="C3102" s="7" t="n">
        <v>94</v>
      </c>
      <c r="D3102" s="7" t="s">
        <v>288</v>
      </c>
      <c r="E3102" s="7" t="n">
        <v>2</v>
      </c>
      <c r="F3102" s="7" t="n">
        <v>0</v>
      </c>
    </row>
    <row r="3103" spans="1:10">
      <c r="A3103" t="s">
        <v>4</v>
      </c>
      <c r="B3103" s="4" t="s">
        <v>5</v>
      </c>
    </row>
    <row r="3104" spans="1:10">
      <c r="A3104" t="n">
        <v>24519</v>
      </c>
      <c r="B3104" s="30" t="n">
        <v>28</v>
      </c>
    </row>
    <row r="3105" spans="1:6">
      <c r="A3105" t="s">
        <v>4</v>
      </c>
      <c r="B3105" s="4" t="s">
        <v>5</v>
      </c>
      <c r="C3105" s="4" t="s">
        <v>13</v>
      </c>
      <c r="D3105" s="4" t="s">
        <v>10</v>
      </c>
      <c r="E3105" s="4" t="s">
        <v>29</v>
      </c>
    </row>
    <row r="3106" spans="1:6">
      <c r="A3106" t="n">
        <v>24520</v>
      </c>
      <c r="B3106" s="34" t="n">
        <v>58</v>
      </c>
      <c r="C3106" s="7" t="n">
        <v>0</v>
      </c>
      <c r="D3106" s="7" t="n">
        <v>1000</v>
      </c>
      <c r="E3106" s="7" t="n">
        <v>1</v>
      </c>
    </row>
    <row r="3107" spans="1:6">
      <c r="A3107" t="s">
        <v>4</v>
      </c>
      <c r="B3107" s="4" t="s">
        <v>5</v>
      </c>
      <c r="C3107" s="4" t="s">
        <v>13</v>
      </c>
      <c r="D3107" s="4" t="s">
        <v>10</v>
      </c>
    </row>
    <row r="3108" spans="1:6">
      <c r="A3108" t="n">
        <v>24528</v>
      </c>
      <c r="B3108" s="34" t="n">
        <v>58</v>
      </c>
      <c r="C3108" s="7" t="n">
        <v>255</v>
      </c>
      <c r="D3108" s="7" t="n">
        <v>0</v>
      </c>
    </row>
    <row r="3109" spans="1:6">
      <c r="A3109" t="s">
        <v>4</v>
      </c>
      <c r="B3109" s="4" t="s">
        <v>5</v>
      </c>
      <c r="C3109" s="4" t="s">
        <v>13</v>
      </c>
      <c r="D3109" s="4" t="s">
        <v>13</v>
      </c>
      <c r="E3109" s="4" t="s">
        <v>29</v>
      </c>
      <c r="F3109" s="4" t="s">
        <v>29</v>
      </c>
      <c r="G3109" s="4" t="s">
        <v>29</v>
      </c>
      <c r="H3109" s="4" t="s">
        <v>10</v>
      </c>
    </row>
    <row r="3110" spans="1:6">
      <c r="A3110" t="n">
        <v>24532</v>
      </c>
      <c r="B3110" s="53" t="n">
        <v>45</v>
      </c>
      <c r="C3110" s="7" t="n">
        <v>2</v>
      </c>
      <c r="D3110" s="7" t="n">
        <v>3</v>
      </c>
      <c r="E3110" s="7" t="n">
        <v>50.2400016784668</v>
      </c>
      <c r="F3110" s="7" t="n">
        <v>4.65000009536743</v>
      </c>
      <c r="G3110" s="7" t="n">
        <v>9.97000026702881</v>
      </c>
      <c r="H3110" s="7" t="n">
        <v>0</v>
      </c>
    </row>
    <row r="3111" spans="1:6">
      <c r="A3111" t="s">
        <v>4</v>
      </c>
      <c r="B3111" s="4" t="s">
        <v>5</v>
      </c>
      <c r="C3111" s="4" t="s">
        <v>13</v>
      </c>
      <c r="D3111" s="4" t="s">
        <v>13</v>
      </c>
      <c r="E3111" s="4" t="s">
        <v>29</v>
      </c>
      <c r="F3111" s="4" t="s">
        <v>29</v>
      </c>
      <c r="G3111" s="4" t="s">
        <v>29</v>
      </c>
      <c r="H3111" s="4" t="s">
        <v>10</v>
      </c>
    </row>
    <row r="3112" spans="1:6">
      <c r="A3112" t="n">
        <v>24549</v>
      </c>
      <c r="B3112" s="53" t="n">
        <v>45</v>
      </c>
      <c r="C3112" s="7" t="n">
        <v>2</v>
      </c>
      <c r="D3112" s="7" t="n">
        <v>3</v>
      </c>
      <c r="E3112" s="7" t="n">
        <v>50.2400016784668</v>
      </c>
      <c r="F3112" s="7" t="n">
        <v>3.95000004768372</v>
      </c>
      <c r="G3112" s="7" t="n">
        <v>9.97000026702881</v>
      </c>
      <c r="H3112" s="7" t="n">
        <v>2500</v>
      </c>
    </row>
    <row r="3113" spans="1:6">
      <c r="A3113" t="s">
        <v>4</v>
      </c>
      <c r="B3113" s="4" t="s">
        <v>5</v>
      </c>
      <c r="C3113" s="4" t="s">
        <v>13</v>
      </c>
      <c r="D3113" s="4" t="s">
        <v>13</v>
      </c>
      <c r="E3113" s="4" t="s">
        <v>29</v>
      </c>
      <c r="F3113" s="4" t="s">
        <v>29</v>
      </c>
      <c r="G3113" s="4" t="s">
        <v>29</v>
      </c>
      <c r="H3113" s="4" t="s">
        <v>10</v>
      </c>
      <c r="I3113" s="4" t="s">
        <v>13</v>
      </c>
    </row>
    <row r="3114" spans="1:6">
      <c r="A3114" t="n">
        <v>24566</v>
      </c>
      <c r="B3114" s="53" t="n">
        <v>45</v>
      </c>
      <c r="C3114" s="7" t="n">
        <v>4</v>
      </c>
      <c r="D3114" s="7" t="n">
        <v>3</v>
      </c>
      <c r="E3114" s="7" t="n">
        <v>8.61999988555908</v>
      </c>
      <c r="F3114" s="7" t="n">
        <v>307.579986572266</v>
      </c>
      <c r="G3114" s="7" t="n">
        <v>358</v>
      </c>
      <c r="H3114" s="7" t="n">
        <v>0</v>
      </c>
      <c r="I3114" s="7" t="n">
        <v>0</v>
      </c>
    </row>
    <row r="3115" spans="1:6">
      <c r="A3115" t="s">
        <v>4</v>
      </c>
      <c r="B3115" s="4" t="s">
        <v>5</v>
      </c>
      <c r="C3115" s="4" t="s">
        <v>13</v>
      </c>
      <c r="D3115" s="4" t="s">
        <v>13</v>
      </c>
      <c r="E3115" s="4" t="s">
        <v>29</v>
      </c>
      <c r="F3115" s="4" t="s">
        <v>10</v>
      </c>
    </row>
    <row r="3116" spans="1:6">
      <c r="A3116" t="n">
        <v>24584</v>
      </c>
      <c r="B3116" s="53" t="n">
        <v>45</v>
      </c>
      <c r="C3116" s="7" t="n">
        <v>5</v>
      </c>
      <c r="D3116" s="7" t="n">
        <v>3</v>
      </c>
      <c r="E3116" s="7" t="n">
        <v>4.40000009536743</v>
      </c>
      <c r="F3116" s="7" t="n">
        <v>0</v>
      </c>
    </row>
    <row r="3117" spans="1:6">
      <c r="A3117" t="s">
        <v>4</v>
      </c>
      <c r="B3117" s="4" t="s">
        <v>5</v>
      </c>
      <c r="C3117" s="4" t="s">
        <v>13</v>
      </c>
      <c r="D3117" s="4" t="s">
        <v>13</v>
      </c>
      <c r="E3117" s="4" t="s">
        <v>29</v>
      </c>
      <c r="F3117" s="4" t="s">
        <v>10</v>
      </c>
    </row>
    <row r="3118" spans="1:6">
      <c r="A3118" t="n">
        <v>24593</v>
      </c>
      <c r="B3118" s="53" t="n">
        <v>45</v>
      </c>
      <c r="C3118" s="7" t="n">
        <v>11</v>
      </c>
      <c r="D3118" s="7" t="n">
        <v>3</v>
      </c>
      <c r="E3118" s="7" t="n">
        <v>40</v>
      </c>
      <c r="F3118" s="7" t="n">
        <v>0</v>
      </c>
    </row>
    <row r="3119" spans="1:6">
      <c r="A3119" t="s">
        <v>4</v>
      </c>
      <c r="B3119" s="4" t="s">
        <v>5</v>
      </c>
      <c r="C3119" s="4" t="s">
        <v>10</v>
      </c>
      <c r="D3119" s="4" t="s">
        <v>29</v>
      </c>
      <c r="E3119" s="4" t="s">
        <v>29</v>
      </c>
      <c r="F3119" s="4" t="s">
        <v>29</v>
      </c>
      <c r="G3119" s="4" t="s">
        <v>29</v>
      </c>
    </row>
    <row r="3120" spans="1:6">
      <c r="A3120" t="n">
        <v>24602</v>
      </c>
      <c r="B3120" s="50" t="n">
        <v>46</v>
      </c>
      <c r="C3120" s="7" t="n">
        <v>0</v>
      </c>
      <c r="D3120" s="7" t="n">
        <v>48.8800010681152</v>
      </c>
      <c r="E3120" s="7" t="n">
        <v>2.73000001907349</v>
      </c>
      <c r="F3120" s="7" t="n">
        <v>12</v>
      </c>
      <c r="G3120" s="7" t="n">
        <v>147.699996948242</v>
      </c>
    </row>
    <row r="3121" spans="1:9">
      <c r="A3121" t="s">
        <v>4</v>
      </c>
      <c r="B3121" s="4" t="s">
        <v>5</v>
      </c>
      <c r="C3121" s="4" t="s">
        <v>10</v>
      </c>
      <c r="D3121" s="4" t="s">
        <v>29</v>
      </c>
      <c r="E3121" s="4" t="s">
        <v>29</v>
      </c>
      <c r="F3121" s="4" t="s">
        <v>29</v>
      </c>
      <c r="G3121" s="4" t="s">
        <v>29</v>
      </c>
    </row>
    <row r="3122" spans="1:9">
      <c r="A3122" t="n">
        <v>24621</v>
      </c>
      <c r="B3122" s="50" t="n">
        <v>46</v>
      </c>
      <c r="C3122" s="7" t="n">
        <v>7</v>
      </c>
      <c r="D3122" s="7" t="n">
        <v>48.1800003051758</v>
      </c>
      <c r="E3122" s="7" t="n">
        <v>2.73000001907349</v>
      </c>
      <c r="F3122" s="7" t="n">
        <v>11.4399995803833</v>
      </c>
      <c r="G3122" s="7" t="n">
        <v>145.100006103516</v>
      </c>
    </row>
    <row r="3123" spans="1:9">
      <c r="A3123" t="s">
        <v>4</v>
      </c>
      <c r="B3123" s="4" t="s">
        <v>5</v>
      </c>
      <c r="C3123" s="4" t="s">
        <v>10</v>
      </c>
      <c r="D3123" s="4" t="s">
        <v>29</v>
      </c>
      <c r="E3123" s="4" t="s">
        <v>29</v>
      </c>
      <c r="F3123" s="4" t="s">
        <v>29</v>
      </c>
      <c r="G3123" s="4" t="s">
        <v>29</v>
      </c>
    </row>
    <row r="3124" spans="1:9">
      <c r="A3124" t="n">
        <v>24640</v>
      </c>
      <c r="B3124" s="50" t="n">
        <v>46</v>
      </c>
      <c r="C3124" s="7" t="n">
        <v>61491</v>
      </c>
      <c r="D3124" s="7" t="n">
        <v>47.310001373291</v>
      </c>
      <c r="E3124" s="7" t="n">
        <v>2.73000001907349</v>
      </c>
      <c r="F3124" s="7" t="n">
        <v>11.3599996566772</v>
      </c>
      <c r="G3124" s="7" t="n">
        <v>139.399993896484</v>
      </c>
    </row>
    <row r="3125" spans="1:9">
      <c r="A3125" t="s">
        <v>4</v>
      </c>
      <c r="B3125" s="4" t="s">
        <v>5</v>
      </c>
      <c r="C3125" s="4" t="s">
        <v>10</v>
      </c>
      <c r="D3125" s="4" t="s">
        <v>29</v>
      </c>
      <c r="E3125" s="4" t="s">
        <v>29</v>
      </c>
      <c r="F3125" s="4" t="s">
        <v>29</v>
      </c>
      <c r="G3125" s="4" t="s">
        <v>29</v>
      </c>
    </row>
    <row r="3126" spans="1:9">
      <c r="A3126" t="n">
        <v>24659</v>
      </c>
      <c r="B3126" s="50" t="n">
        <v>46</v>
      </c>
      <c r="C3126" s="7" t="n">
        <v>61492</v>
      </c>
      <c r="D3126" s="7" t="n">
        <v>49.810001373291</v>
      </c>
      <c r="E3126" s="7" t="n">
        <v>2.73000001907349</v>
      </c>
      <c r="F3126" s="7" t="n">
        <v>12.8900003433228</v>
      </c>
      <c r="G3126" s="7" t="n">
        <v>162.300003051758</v>
      </c>
    </row>
    <row r="3127" spans="1:9">
      <c r="A3127" t="s">
        <v>4</v>
      </c>
      <c r="B3127" s="4" t="s">
        <v>5</v>
      </c>
      <c r="C3127" s="4" t="s">
        <v>10</v>
      </c>
      <c r="D3127" s="4" t="s">
        <v>29</v>
      </c>
      <c r="E3127" s="4" t="s">
        <v>29</v>
      </c>
      <c r="F3127" s="4" t="s">
        <v>29</v>
      </c>
      <c r="G3127" s="4" t="s">
        <v>29</v>
      </c>
    </row>
    <row r="3128" spans="1:9">
      <c r="A3128" t="n">
        <v>24678</v>
      </c>
      <c r="B3128" s="50" t="n">
        <v>46</v>
      </c>
      <c r="C3128" s="7" t="n">
        <v>61493</v>
      </c>
      <c r="D3128" s="7" t="n">
        <v>47.8300018310547</v>
      </c>
      <c r="E3128" s="7" t="n">
        <v>2.73000001907349</v>
      </c>
      <c r="F3128" s="7" t="n">
        <v>12.539999961853</v>
      </c>
      <c r="G3128" s="7" t="n">
        <v>150.800003051758</v>
      </c>
    </row>
    <row r="3129" spans="1:9">
      <c r="A3129" t="s">
        <v>4</v>
      </c>
      <c r="B3129" s="4" t="s">
        <v>5</v>
      </c>
      <c r="C3129" s="4" t="s">
        <v>10</v>
      </c>
      <c r="D3129" s="4" t="s">
        <v>29</v>
      </c>
      <c r="E3129" s="4" t="s">
        <v>29</v>
      </c>
      <c r="F3129" s="4" t="s">
        <v>29</v>
      </c>
      <c r="G3129" s="4" t="s">
        <v>29</v>
      </c>
    </row>
    <row r="3130" spans="1:9">
      <c r="A3130" t="n">
        <v>24697</v>
      </c>
      <c r="B3130" s="50" t="n">
        <v>46</v>
      </c>
      <c r="C3130" s="7" t="n">
        <v>61494</v>
      </c>
      <c r="D3130" s="7" t="n">
        <v>48.7799987792969</v>
      </c>
      <c r="E3130" s="7" t="n">
        <v>2.73000001907349</v>
      </c>
      <c r="F3130" s="7" t="n">
        <v>13.3599996566772</v>
      </c>
      <c r="G3130" s="7" t="n">
        <v>159.399993896484</v>
      </c>
    </row>
    <row r="3131" spans="1:9">
      <c r="A3131" t="s">
        <v>4</v>
      </c>
      <c r="B3131" s="4" t="s">
        <v>5</v>
      </c>
      <c r="C3131" s="4" t="s">
        <v>10</v>
      </c>
      <c r="D3131" s="4" t="s">
        <v>10</v>
      </c>
      <c r="E3131" s="4" t="s">
        <v>29</v>
      </c>
      <c r="F3131" s="4" t="s">
        <v>29</v>
      </c>
      <c r="G3131" s="4" t="s">
        <v>29</v>
      </c>
      <c r="H3131" s="4" t="s">
        <v>29</v>
      </c>
      <c r="I3131" s="4" t="s">
        <v>13</v>
      </c>
      <c r="J3131" s="4" t="s">
        <v>10</v>
      </c>
    </row>
    <row r="3132" spans="1:9">
      <c r="A3132" t="n">
        <v>24716</v>
      </c>
      <c r="B3132" s="59" t="n">
        <v>55</v>
      </c>
      <c r="C3132" s="7" t="n">
        <v>0</v>
      </c>
      <c r="D3132" s="7" t="n">
        <v>65533</v>
      </c>
      <c r="E3132" s="7" t="n">
        <v>49.439998626709</v>
      </c>
      <c r="F3132" s="7" t="n">
        <v>2.73000001907349</v>
      </c>
      <c r="G3132" s="7" t="n">
        <v>11.1099996566772</v>
      </c>
      <c r="H3132" s="7" t="n">
        <v>0.899999976158142</v>
      </c>
      <c r="I3132" s="7" t="n">
        <v>1</v>
      </c>
      <c r="J3132" s="7" t="n">
        <v>0</v>
      </c>
    </row>
    <row r="3133" spans="1:9">
      <c r="A3133" t="s">
        <v>4</v>
      </c>
      <c r="B3133" s="4" t="s">
        <v>5</v>
      </c>
      <c r="C3133" s="4" t="s">
        <v>10</v>
      </c>
      <c r="D3133" s="4" t="s">
        <v>10</v>
      </c>
      <c r="E3133" s="4" t="s">
        <v>29</v>
      </c>
      <c r="F3133" s="4" t="s">
        <v>29</v>
      </c>
      <c r="G3133" s="4" t="s">
        <v>29</v>
      </c>
      <c r="H3133" s="4" t="s">
        <v>29</v>
      </c>
      <c r="I3133" s="4" t="s">
        <v>13</v>
      </c>
      <c r="J3133" s="4" t="s">
        <v>10</v>
      </c>
    </row>
    <row r="3134" spans="1:9">
      <c r="A3134" t="n">
        <v>24740</v>
      </c>
      <c r="B3134" s="59" t="n">
        <v>55</v>
      </c>
      <c r="C3134" s="7" t="n">
        <v>7</v>
      </c>
      <c r="D3134" s="7" t="n">
        <v>65533</v>
      </c>
      <c r="E3134" s="7" t="n">
        <v>48.7700004577637</v>
      </c>
      <c r="F3134" s="7" t="n">
        <v>2.73000001907349</v>
      </c>
      <c r="G3134" s="7" t="n">
        <v>10.5900001525879</v>
      </c>
      <c r="H3134" s="7" t="n">
        <v>0.899999976158142</v>
      </c>
      <c r="I3134" s="7" t="n">
        <v>1</v>
      </c>
      <c r="J3134" s="7" t="n">
        <v>0</v>
      </c>
    </row>
    <row r="3135" spans="1:9">
      <c r="A3135" t="s">
        <v>4</v>
      </c>
      <c r="B3135" s="4" t="s">
        <v>5</v>
      </c>
      <c r="C3135" s="4" t="s">
        <v>10</v>
      </c>
      <c r="D3135" s="4" t="s">
        <v>10</v>
      </c>
      <c r="E3135" s="4" t="s">
        <v>29</v>
      </c>
      <c r="F3135" s="4" t="s">
        <v>29</v>
      </c>
      <c r="G3135" s="4" t="s">
        <v>29</v>
      </c>
      <c r="H3135" s="4" t="s">
        <v>29</v>
      </c>
      <c r="I3135" s="4" t="s">
        <v>13</v>
      </c>
      <c r="J3135" s="4" t="s">
        <v>10</v>
      </c>
    </row>
    <row r="3136" spans="1:9">
      <c r="A3136" t="n">
        <v>24764</v>
      </c>
      <c r="B3136" s="59" t="n">
        <v>55</v>
      </c>
      <c r="C3136" s="7" t="n">
        <v>61491</v>
      </c>
      <c r="D3136" s="7" t="n">
        <v>65533</v>
      </c>
      <c r="E3136" s="7" t="n">
        <v>47.9599990844727</v>
      </c>
      <c r="F3136" s="7" t="n">
        <v>2.73000001907349</v>
      </c>
      <c r="G3136" s="7" t="n">
        <v>10.6000003814697</v>
      </c>
      <c r="H3136" s="7" t="n">
        <v>0.899999976158142</v>
      </c>
      <c r="I3136" s="7" t="n">
        <v>1</v>
      </c>
      <c r="J3136" s="7" t="n">
        <v>0</v>
      </c>
    </row>
    <row r="3137" spans="1:10">
      <c r="A3137" t="s">
        <v>4</v>
      </c>
      <c r="B3137" s="4" t="s">
        <v>5</v>
      </c>
      <c r="C3137" s="4" t="s">
        <v>10</v>
      </c>
      <c r="D3137" s="4" t="s">
        <v>10</v>
      </c>
      <c r="E3137" s="4" t="s">
        <v>29</v>
      </c>
      <c r="F3137" s="4" t="s">
        <v>29</v>
      </c>
      <c r="G3137" s="4" t="s">
        <v>29</v>
      </c>
      <c r="H3137" s="4" t="s">
        <v>29</v>
      </c>
      <c r="I3137" s="4" t="s">
        <v>13</v>
      </c>
      <c r="J3137" s="4" t="s">
        <v>10</v>
      </c>
    </row>
    <row r="3138" spans="1:10">
      <c r="A3138" t="n">
        <v>24788</v>
      </c>
      <c r="B3138" s="59" t="n">
        <v>55</v>
      </c>
      <c r="C3138" s="7" t="n">
        <v>61492</v>
      </c>
      <c r="D3138" s="7" t="n">
        <v>65533</v>
      </c>
      <c r="E3138" s="7" t="n">
        <v>50.2400016784668</v>
      </c>
      <c r="F3138" s="7" t="n">
        <v>2.73000001907349</v>
      </c>
      <c r="G3138" s="7" t="n">
        <v>11.8599996566772</v>
      </c>
      <c r="H3138" s="7" t="n">
        <v>0.899999976158142</v>
      </c>
      <c r="I3138" s="7" t="n">
        <v>1</v>
      </c>
      <c r="J3138" s="7" t="n">
        <v>0</v>
      </c>
    </row>
    <row r="3139" spans="1:10">
      <c r="A3139" t="s">
        <v>4</v>
      </c>
      <c r="B3139" s="4" t="s">
        <v>5</v>
      </c>
      <c r="C3139" s="4" t="s">
        <v>10</v>
      </c>
      <c r="D3139" s="4" t="s">
        <v>10</v>
      </c>
      <c r="E3139" s="4" t="s">
        <v>29</v>
      </c>
      <c r="F3139" s="4" t="s">
        <v>29</v>
      </c>
      <c r="G3139" s="4" t="s">
        <v>29</v>
      </c>
      <c r="H3139" s="4" t="s">
        <v>29</v>
      </c>
      <c r="I3139" s="4" t="s">
        <v>13</v>
      </c>
      <c r="J3139" s="4" t="s">
        <v>10</v>
      </c>
    </row>
    <row r="3140" spans="1:10">
      <c r="A3140" t="n">
        <v>24812</v>
      </c>
      <c r="B3140" s="59" t="n">
        <v>55</v>
      </c>
      <c r="C3140" s="7" t="n">
        <v>61493</v>
      </c>
      <c r="D3140" s="7" t="n">
        <v>65533</v>
      </c>
      <c r="E3140" s="7" t="n">
        <v>48.2400016784668</v>
      </c>
      <c r="F3140" s="7" t="n">
        <v>2.73000001907349</v>
      </c>
      <c r="G3140" s="7" t="n">
        <v>11.8100004196167</v>
      </c>
      <c r="H3140" s="7" t="n">
        <v>0.899999976158142</v>
      </c>
      <c r="I3140" s="7" t="n">
        <v>1</v>
      </c>
      <c r="J3140" s="7" t="n">
        <v>0</v>
      </c>
    </row>
    <row r="3141" spans="1:10">
      <c r="A3141" t="s">
        <v>4</v>
      </c>
      <c r="B3141" s="4" t="s">
        <v>5</v>
      </c>
      <c r="C3141" s="4" t="s">
        <v>10</v>
      </c>
      <c r="D3141" s="4" t="s">
        <v>10</v>
      </c>
      <c r="E3141" s="4" t="s">
        <v>29</v>
      </c>
      <c r="F3141" s="4" t="s">
        <v>29</v>
      </c>
      <c r="G3141" s="4" t="s">
        <v>29</v>
      </c>
      <c r="H3141" s="4" t="s">
        <v>29</v>
      </c>
      <c r="I3141" s="4" t="s">
        <v>13</v>
      </c>
      <c r="J3141" s="4" t="s">
        <v>10</v>
      </c>
    </row>
    <row r="3142" spans="1:10">
      <c r="A3142" t="n">
        <v>24836</v>
      </c>
      <c r="B3142" s="59" t="n">
        <v>55</v>
      </c>
      <c r="C3142" s="7" t="n">
        <v>61494</v>
      </c>
      <c r="D3142" s="7" t="n">
        <v>65533</v>
      </c>
      <c r="E3142" s="7" t="n">
        <v>49.189998626709</v>
      </c>
      <c r="F3142" s="7" t="n">
        <v>2.73000001907349</v>
      </c>
      <c r="G3142" s="7" t="n">
        <v>12.2799997329712</v>
      </c>
      <c r="H3142" s="7" t="n">
        <v>0.899999976158142</v>
      </c>
      <c r="I3142" s="7" t="n">
        <v>1</v>
      </c>
      <c r="J3142" s="7" t="n">
        <v>0</v>
      </c>
    </row>
    <row r="3143" spans="1:10">
      <c r="A3143" t="s">
        <v>4</v>
      </c>
      <c r="B3143" s="4" t="s">
        <v>5</v>
      </c>
      <c r="C3143" s="4" t="s">
        <v>10</v>
      </c>
      <c r="D3143" s="4" t="s">
        <v>10</v>
      </c>
      <c r="E3143" s="4" t="s">
        <v>10</v>
      </c>
    </row>
    <row r="3144" spans="1:10">
      <c r="A3144" t="n">
        <v>24860</v>
      </c>
      <c r="B3144" s="63" t="n">
        <v>61</v>
      </c>
      <c r="C3144" s="7" t="n">
        <v>0</v>
      </c>
      <c r="D3144" s="7" t="n">
        <v>94</v>
      </c>
      <c r="E3144" s="7" t="n">
        <v>1000</v>
      </c>
    </row>
    <row r="3145" spans="1:10">
      <c r="A3145" t="s">
        <v>4</v>
      </c>
      <c r="B3145" s="4" t="s">
        <v>5</v>
      </c>
      <c r="C3145" s="4" t="s">
        <v>10</v>
      </c>
      <c r="D3145" s="4" t="s">
        <v>10</v>
      </c>
      <c r="E3145" s="4" t="s">
        <v>10</v>
      </c>
    </row>
    <row r="3146" spans="1:10">
      <c r="A3146" t="n">
        <v>24867</v>
      </c>
      <c r="B3146" s="63" t="n">
        <v>61</v>
      </c>
      <c r="C3146" s="7" t="n">
        <v>7</v>
      </c>
      <c r="D3146" s="7" t="n">
        <v>94</v>
      </c>
      <c r="E3146" s="7" t="n">
        <v>1000</v>
      </c>
    </row>
    <row r="3147" spans="1:10">
      <c r="A3147" t="s">
        <v>4</v>
      </c>
      <c r="B3147" s="4" t="s">
        <v>5</v>
      </c>
      <c r="C3147" s="4" t="s">
        <v>10</v>
      </c>
      <c r="D3147" s="4" t="s">
        <v>10</v>
      </c>
      <c r="E3147" s="4" t="s">
        <v>10</v>
      </c>
    </row>
    <row r="3148" spans="1:10">
      <c r="A3148" t="n">
        <v>24874</v>
      </c>
      <c r="B3148" s="63" t="n">
        <v>61</v>
      </c>
      <c r="C3148" s="7" t="n">
        <v>61491</v>
      </c>
      <c r="D3148" s="7" t="n">
        <v>94</v>
      </c>
      <c r="E3148" s="7" t="n">
        <v>1000</v>
      </c>
    </row>
    <row r="3149" spans="1:10">
      <c r="A3149" t="s">
        <v>4</v>
      </c>
      <c r="B3149" s="4" t="s">
        <v>5</v>
      </c>
      <c r="C3149" s="4" t="s">
        <v>10</v>
      </c>
      <c r="D3149" s="4" t="s">
        <v>10</v>
      </c>
      <c r="E3149" s="4" t="s">
        <v>10</v>
      </c>
    </row>
    <row r="3150" spans="1:10">
      <c r="A3150" t="n">
        <v>24881</v>
      </c>
      <c r="B3150" s="63" t="n">
        <v>61</v>
      </c>
      <c r="C3150" s="7" t="n">
        <v>61492</v>
      </c>
      <c r="D3150" s="7" t="n">
        <v>94</v>
      </c>
      <c r="E3150" s="7" t="n">
        <v>1000</v>
      </c>
    </row>
    <row r="3151" spans="1:10">
      <c r="A3151" t="s">
        <v>4</v>
      </c>
      <c r="B3151" s="4" t="s">
        <v>5</v>
      </c>
      <c r="C3151" s="4" t="s">
        <v>10</v>
      </c>
      <c r="D3151" s="4" t="s">
        <v>10</v>
      </c>
      <c r="E3151" s="4" t="s">
        <v>10</v>
      </c>
    </row>
    <row r="3152" spans="1:10">
      <c r="A3152" t="n">
        <v>24888</v>
      </c>
      <c r="B3152" s="63" t="n">
        <v>61</v>
      </c>
      <c r="C3152" s="7" t="n">
        <v>61493</v>
      </c>
      <c r="D3152" s="7" t="n">
        <v>94</v>
      </c>
      <c r="E3152" s="7" t="n">
        <v>1000</v>
      </c>
    </row>
    <row r="3153" spans="1:10">
      <c r="A3153" t="s">
        <v>4</v>
      </c>
      <c r="B3153" s="4" t="s">
        <v>5</v>
      </c>
      <c r="C3153" s="4" t="s">
        <v>10</v>
      </c>
      <c r="D3153" s="4" t="s">
        <v>10</v>
      </c>
      <c r="E3153" s="4" t="s">
        <v>10</v>
      </c>
    </row>
    <row r="3154" spans="1:10">
      <c r="A3154" t="n">
        <v>24895</v>
      </c>
      <c r="B3154" s="63" t="n">
        <v>61</v>
      </c>
      <c r="C3154" s="7" t="n">
        <v>61494</v>
      </c>
      <c r="D3154" s="7" t="n">
        <v>94</v>
      </c>
      <c r="E3154" s="7" t="n">
        <v>1000</v>
      </c>
    </row>
    <row r="3155" spans="1:10">
      <c r="A3155" t="s">
        <v>4</v>
      </c>
      <c r="B3155" s="4" t="s">
        <v>5</v>
      </c>
      <c r="C3155" s="4" t="s">
        <v>10</v>
      </c>
      <c r="D3155" s="4" t="s">
        <v>10</v>
      </c>
      <c r="E3155" s="4" t="s">
        <v>10</v>
      </c>
    </row>
    <row r="3156" spans="1:10">
      <c r="A3156" t="n">
        <v>24902</v>
      </c>
      <c r="B3156" s="63" t="n">
        <v>61</v>
      </c>
      <c r="C3156" s="7" t="n">
        <v>94</v>
      </c>
      <c r="D3156" s="7" t="n">
        <v>0</v>
      </c>
      <c r="E3156" s="7" t="n">
        <v>1000</v>
      </c>
    </row>
    <row r="3157" spans="1:10">
      <c r="A3157" t="s">
        <v>4</v>
      </c>
      <c r="B3157" s="4" t="s">
        <v>5</v>
      </c>
      <c r="C3157" s="4" t="s">
        <v>13</v>
      </c>
      <c r="D3157" s="4" t="s">
        <v>10</v>
      </c>
      <c r="E3157" s="4" t="s">
        <v>6</v>
      </c>
      <c r="F3157" s="4" t="s">
        <v>6</v>
      </c>
      <c r="G3157" s="4" t="s">
        <v>6</v>
      </c>
      <c r="H3157" s="4" t="s">
        <v>6</v>
      </c>
    </row>
    <row r="3158" spans="1:10">
      <c r="A3158" t="n">
        <v>24909</v>
      </c>
      <c r="B3158" s="56" t="n">
        <v>51</v>
      </c>
      <c r="C3158" s="7" t="n">
        <v>3</v>
      </c>
      <c r="D3158" s="7" t="n">
        <v>94</v>
      </c>
      <c r="E3158" s="7" t="s">
        <v>289</v>
      </c>
      <c r="F3158" s="7" t="s">
        <v>278</v>
      </c>
      <c r="G3158" s="7" t="s">
        <v>105</v>
      </c>
      <c r="H3158" s="7" t="s">
        <v>106</v>
      </c>
    </row>
    <row r="3159" spans="1:10">
      <c r="A3159" t="s">
        <v>4</v>
      </c>
      <c r="B3159" s="4" t="s">
        <v>5</v>
      </c>
      <c r="C3159" s="4" t="s">
        <v>13</v>
      </c>
      <c r="D3159" s="4" t="s">
        <v>10</v>
      </c>
      <c r="E3159" s="4" t="s">
        <v>6</v>
      </c>
      <c r="F3159" s="4" t="s">
        <v>6</v>
      </c>
      <c r="G3159" s="4" t="s">
        <v>6</v>
      </c>
      <c r="H3159" s="4" t="s">
        <v>6</v>
      </c>
    </row>
    <row r="3160" spans="1:10">
      <c r="A3160" t="n">
        <v>24938</v>
      </c>
      <c r="B3160" s="56" t="n">
        <v>51</v>
      </c>
      <c r="C3160" s="7" t="n">
        <v>3</v>
      </c>
      <c r="D3160" s="7" t="n">
        <v>92</v>
      </c>
      <c r="E3160" s="7" t="s">
        <v>289</v>
      </c>
      <c r="F3160" s="7" t="s">
        <v>278</v>
      </c>
      <c r="G3160" s="7" t="s">
        <v>105</v>
      </c>
      <c r="H3160" s="7" t="s">
        <v>106</v>
      </c>
    </row>
    <row r="3161" spans="1:10">
      <c r="A3161" t="s">
        <v>4</v>
      </c>
      <c r="B3161" s="4" t="s">
        <v>5</v>
      </c>
      <c r="C3161" s="4" t="s">
        <v>10</v>
      </c>
      <c r="D3161" s="4" t="s">
        <v>29</v>
      </c>
      <c r="E3161" s="4" t="s">
        <v>29</v>
      </c>
      <c r="F3161" s="4" t="s">
        <v>29</v>
      </c>
      <c r="G3161" s="4" t="s">
        <v>29</v>
      </c>
    </row>
    <row r="3162" spans="1:10">
      <c r="A3162" t="n">
        <v>24967</v>
      </c>
      <c r="B3162" s="50" t="n">
        <v>46</v>
      </c>
      <c r="C3162" s="7" t="n">
        <v>92</v>
      </c>
      <c r="D3162" s="7" t="n">
        <v>49.8699989318848</v>
      </c>
      <c r="E3162" s="7" t="n">
        <v>2.73000001907349</v>
      </c>
      <c r="F3162" s="7" t="n">
        <v>9.21000003814697</v>
      </c>
      <c r="G3162" s="7" t="n">
        <v>324.5</v>
      </c>
    </row>
    <row r="3163" spans="1:10">
      <c r="A3163" t="s">
        <v>4</v>
      </c>
      <c r="B3163" s="4" t="s">
        <v>5</v>
      </c>
      <c r="C3163" s="4" t="s">
        <v>10</v>
      </c>
      <c r="D3163" s="4" t="s">
        <v>29</v>
      </c>
      <c r="E3163" s="4" t="s">
        <v>29</v>
      </c>
      <c r="F3163" s="4" t="s">
        <v>29</v>
      </c>
      <c r="G3163" s="4" t="s">
        <v>29</v>
      </c>
    </row>
    <row r="3164" spans="1:10">
      <c r="A3164" t="n">
        <v>24986</v>
      </c>
      <c r="B3164" s="50" t="n">
        <v>46</v>
      </c>
      <c r="C3164" s="7" t="n">
        <v>94</v>
      </c>
      <c r="D3164" s="7" t="n">
        <v>50.4700012207031</v>
      </c>
      <c r="E3164" s="7" t="n">
        <v>2.73000001907349</v>
      </c>
      <c r="F3164" s="7" t="n">
        <v>9.8100004196167</v>
      </c>
      <c r="G3164" s="7" t="n">
        <v>313</v>
      </c>
    </row>
    <row r="3165" spans="1:10">
      <c r="A3165" t="s">
        <v>4</v>
      </c>
      <c r="B3165" s="4" t="s">
        <v>5</v>
      </c>
      <c r="C3165" s="4" t="s">
        <v>13</v>
      </c>
      <c r="D3165" s="4" t="s">
        <v>10</v>
      </c>
      <c r="E3165" s="4" t="s">
        <v>29</v>
      </c>
    </row>
    <row r="3166" spans="1:10">
      <c r="A3166" t="n">
        <v>25005</v>
      </c>
      <c r="B3166" s="34" t="n">
        <v>58</v>
      </c>
      <c r="C3166" s="7" t="n">
        <v>100</v>
      </c>
      <c r="D3166" s="7" t="n">
        <v>1000</v>
      </c>
      <c r="E3166" s="7" t="n">
        <v>1</v>
      </c>
    </row>
    <row r="3167" spans="1:10">
      <c r="A3167" t="s">
        <v>4</v>
      </c>
      <c r="B3167" s="4" t="s">
        <v>5</v>
      </c>
      <c r="C3167" s="4" t="s">
        <v>13</v>
      </c>
      <c r="D3167" s="4" t="s">
        <v>10</v>
      </c>
    </row>
    <row r="3168" spans="1:10">
      <c r="A3168" t="n">
        <v>25013</v>
      </c>
      <c r="B3168" s="34" t="n">
        <v>58</v>
      </c>
      <c r="C3168" s="7" t="n">
        <v>255</v>
      </c>
      <c r="D3168" s="7" t="n">
        <v>0</v>
      </c>
    </row>
    <row r="3169" spans="1:8">
      <c r="A3169" t="s">
        <v>4</v>
      </c>
      <c r="B3169" s="4" t="s">
        <v>5</v>
      </c>
      <c r="C3169" s="4" t="s">
        <v>10</v>
      </c>
      <c r="D3169" s="4" t="s">
        <v>13</v>
      </c>
    </row>
    <row r="3170" spans="1:8">
      <c r="A3170" t="n">
        <v>25017</v>
      </c>
      <c r="B3170" s="60" t="n">
        <v>56</v>
      </c>
      <c r="C3170" s="7" t="n">
        <v>0</v>
      </c>
      <c r="D3170" s="7" t="n">
        <v>0</v>
      </c>
    </row>
    <row r="3171" spans="1:8">
      <c r="A3171" t="s">
        <v>4</v>
      </c>
      <c r="B3171" s="4" t="s">
        <v>5</v>
      </c>
      <c r="C3171" s="4" t="s">
        <v>10</v>
      </c>
      <c r="D3171" s="4" t="s">
        <v>13</v>
      </c>
    </row>
    <row r="3172" spans="1:8">
      <c r="A3172" t="n">
        <v>25021</v>
      </c>
      <c r="B3172" s="60" t="n">
        <v>56</v>
      </c>
      <c r="C3172" s="7" t="n">
        <v>7</v>
      </c>
      <c r="D3172" s="7" t="n">
        <v>0</v>
      </c>
    </row>
    <row r="3173" spans="1:8">
      <c r="A3173" t="s">
        <v>4</v>
      </c>
      <c r="B3173" s="4" t="s">
        <v>5</v>
      </c>
      <c r="C3173" s="4" t="s">
        <v>10</v>
      </c>
      <c r="D3173" s="4" t="s">
        <v>13</v>
      </c>
    </row>
    <row r="3174" spans="1:8">
      <c r="A3174" t="n">
        <v>25025</v>
      </c>
      <c r="B3174" s="60" t="n">
        <v>56</v>
      </c>
      <c r="C3174" s="7" t="n">
        <v>61491</v>
      </c>
      <c r="D3174" s="7" t="n">
        <v>0</v>
      </c>
    </row>
    <row r="3175" spans="1:8">
      <c r="A3175" t="s">
        <v>4</v>
      </c>
      <c r="B3175" s="4" t="s">
        <v>5</v>
      </c>
      <c r="C3175" s="4" t="s">
        <v>10</v>
      </c>
      <c r="D3175" s="4" t="s">
        <v>13</v>
      </c>
    </row>
    <row r="3176" spans="1:8">
      <c r="A3176" t="n">
        <v>25029</v>
      </c>
      <c r="B3176" s="60" t="n">
        <v>56</v>
      </c>
      <c r="C3176" s="7" t="n">
        <v>61492</v>
      </c>
      <c r="D3176" s="7" t="n">
        <v>0</v>
      </c>
    </row>
    <row r="3177" spans="1:8">
      <c r="A3177" t="s">
        <v>4</v>
      </c>
      <c r="B3177" s="4" t="s">
        <v>5</v>
      </c>
      <c r="C3177" s="4" t="s">
        <v>10</v>
      </c>
      <c r="D3177" s="4" t="s">
        <v>13</v>
      </c>
    </row>
    <row r="3178" spans="1:8">
      <c r="A3178" t="n">
        <v>25033</v>
      </c>
      <c r="B3178" s="60" t="n">
        <v>56</v>
      </c>
      <c r="C3178" s="7" t="n">
        <v>61493</v>
      </c>
      <c r="D3178" s="7" t="n">
        <v>0</v>
      </c>
    </row>
    <row r="3179" spans="1:8">
      <c r="A3179" t="s">
        <v>4</v>
      </c>
      <c r="B3179" s="4" t="s">
        <v>5</v>
      </c>
      <c r="C3179" s="4" t="s">
        <v>10</v>
      </c>
      <c r="D3179" s="4" t="s">
        <v>13</v>
      </c>
    </row>
    <row r="3180" spans="1:8">
      <c r="A3180" t="n">
        <v>25037</v>
      </c>
      <c r="B3180" s="60" t="n">
        <v>56</v>
      </c>
      <c r="C3180" s="7" t="n">
        <v>61494</v>
      </c>
      <c r="D3180" s="7" t="n">
        <v>0</v>
      </c>
    </row>
    <row r="3181" spans="1:8">
      <c r="A3181" t="s">
        <v>4</v>
      </c>
      <c r="B3181" s="4" t="s">
        <v>5</v>
      </c>
      <c r="C3181" s="4" t="s">
        <v>13</v>
      </c>
      <c r="D3181" s="4" t="s">
        <v>10</v>
      </c>
    </row>
    <row r="3182" spans="1:8">
      <c r="A3182" t="n">
        <v>25041</v>
      </c>
      <c r="B3182" s="53" t="n">
        <v>45</v>
      </c>
      <c r="C3182" s="7" t="n">
        <v>7</v>
      </c>
      <c r="D3182" s="7" t="n">
        <v>255</v>
      </c>
    </row>
    <row r="3183" spans="1:8">
      <c r="A3183" t="s">
        <v>4</v>
      </c>
      <c r="B3183" s="4" t="s">
        <v>5</v>
      </c>
      <c r="C3183" s="4" t="s">
        <v>13</v>
      </c>
      <c r="D3183" s="4" t="s">
        <v>10</v>
      </c>
      <c r="E3183" s="4" t="s">
        <v>10</v>
      </c>
      <c r="F3183" s="4" t="s">
        <v>13</v>
      </c>
    </row>
    <row r="3184" spans="1:8">
      <c r="A3184" t="n">
        <v>25045</v>
      </c>
      <c r="B3184" s="28" t="n">
        <v>25</v>
      </c>
      <c r="C3184" s="7" t="n">
        <v>1</v>
      </c>
      <c r="D3184" s="7" t="n">
        <v>65535</v>
      </c>
      <c r="E3184" s="7" t="n">
        <v>500</v>
      </c>
      <c r="F3184" s="7" t="n">
        <v>0</v>
      </c>
    </row>
    <row r="3185" spans="1:6">
      <c r="A3185" t="s">
        <v>4</v>
      </c>
      <c r="B3185" s="4" t="s">
        <v>5</v>
      </c>
      <c r="C3185" s="4" t="s">
        <v>10</v>
      </c>
      <c r="D3185" s="4" t="s">
        <v>13</v>
      </c>
      <c r="E3185" s="4" t="s">
        <v>13</v>
      </c>
      <c r="F3185" s="4" t="s">
        <v>6</v>
      </c>
    </row>
    <row r="3186" spans="1:6">
      <c r="A3186" t="n">
        <v>25052</v>
      </c>
      <c r="B3186" s="47" t="n">
        <v>47</v>
      </c>
      <c r="C3186" s="7" t="n">
        <v>0</v>
      </c>
      <c r="D3186" s="7" t="n">
        <v>0</v>
      </c>
      <c r="E3186" s="7" t="n">
        <v>0</v>
      </c>
      <c r="F3186" s="7" t="s">
        <v>265</v>
      </c>
    </row>
    <row r="3187" spans="1:6">
      <c r="A3187" t="s">
        <v>4</v>
      </c>
      <c r="B3187" s="4" t="s">
        <v>5</v>
      </c>
      <c r="C3187" s="4" t="s">
        <v>13</v>
      </c>
      <c r="D3187" s="4" t="s">
        <v>10</v>
      </c>
      <c r="E3187" s="4" t="s">
        <v>6</v>
      </c>
    </row>
    <row r="3188" spans="1:6">
      <c r="A3188" t="n">
        <v>25069</v>
      </c>
      <c r="B3188" s="56" t="n">
        <v>51</v>
      </c>
      <c r="C3188" s="7" t="n">
        <v>4</v>
      </c>
      <c r="D3188" s="7" t="n">
        <v>0</v>
      </c>
      <c r="E3188" s="7" t="s">
        <v>290</v>
      </c>
    </row>
    <row r="3189" spans="1:6">
      <c r="A3189" t="s">
        <v>4</v>
      </c>
      <c r="B3189" s="4" t="s">
        <v>5</v>
      </c>
      <c r="C3189" s="4" t="s">
        <v>10</v>
      </c>
    </row>
    <row r="3190" spans="1:6">
      <c r="A3190" t="n">
        <v>25082</v>
      </c>
      <c r="B3190" s="38" t="n">
        <v>16</v>
      </c>
      <c r="C3190" s="7" t="n">
        <v>0</v>
      </c>
    </row>
    <row r="3191" spans="1:6">
      <c r="A3191" t="s">
        <v>4</v>
      </c>
      <c r="B3191" s="4" t="s">
        <v>5</v>
      </c>
      <c r="C3191" s="4" t="s">
        <v>10</v>
      </c>
      <c r="D3191" s="4" t="s">
        <v>52</v>
      </c>
      <c r="E3191" s="4" t="s">
        <v>13</v>
      </c>
      <c r="F3191" s="4" t="s">
        <v>13</v>
      </c>
    </row>
    <row r="3192" spans="1:6">
      <c r="A3192" t="n">
        <v>25085</v>
      </c>
      <c r="B3192" s="57" t="n">
        <v>26</v>
      </c>
      <c r="C3192" s="7" t="n">
        <v>0</v>
      </c>
      <c r="D3192" s="7" t="s">
        <v>291</v>
      </c>
      <c r="E3192" s="7" t="n">
        <v>2</v>
      </c>
      <c r="F3192" s="7" t="n">
        <v>0</v>
      </c>
    </row>
    <row r="3193" spans="1:6">
      <c r="A3193" t="s">
        <v>4</v>
      </c>
      <c r="B3193" s="4" t="s">
        <v>5</v>
      </c>
    </row>
    <row r="3194" spans="1:6">
      <c r="A3194" t="n">
        <v>25131</v>
      </c>
      <c r="B3194" s="30" t="n">
        <v>28</v>
      </c>
    </row>
    <row r="3195" spans="1:6">
      <c r="A3195" t="s">
        <v>4</v>
      </c>
      <c r="B3195" s="4" t="s">
        <v>5</v>
      </c>
      <c r="C3195" s="4" t="s">
        <v>13</v>
      </c>
      <c r="D3195" s="4" t="s">
        <v>10</v>
      </c>
      <c r="E3195" s="4" t="s">
        <v>6</v>
      </c>
    </row>
    <row r="3196" spans="1:6">
      <c r="A3196" t="n">
        <v>25132</v>
      </c>
      <c r="B3196" s="56" t="n">
        <v>51</v>
      </c>
      <c r="C3196" s="7" t="n">
        <v>4</v>
      </c>
      <c r="D3196" s="7" t="n">
        <v>7</v>
      </c>
      <c r="E3196" s="7" t="s">
        <v>276</v>
      </c>
    </row>
    <row r="3197" spans="1:6">
      <c r="A3197" t="s">
        <v>4</v>
      </c>
      <c r="B3197" s="4" t="s">
        <v>5</v>
      </c>
      <c r="C3197" s="4" t="s">
        <v>10</v>
      </c>
    </row>
    <row r="3198" spans="1:6">
      <c r="A3198" t="n">
        <v>25145</v>
      </c>
      <c r="B3198" s="38" t="n">
        <v>16</v>
      </c>
      <c r="C3198" s="7" t="n">
        <v>0</v>
      </c>
    </row>
    <row r="3199" spans="1:6">
      <c r="A3199" t="s">
        <v>4</v>
      </c>
      <c r="B3199" s="4" t="s">
        <v>5</v>
      </c>
      <c r="C3199" s="4" t="s">
        <v>10</v>
      </c>
      <c r="D3199" s="4" t="s">
        <v>52</v>
      </c>
      <c r="E3199" s="4" t="s">
        <v>13</v>
      </c>
      <c r="F3199" s="4" t="s">
        <v>13</v>
      </c>
    </row>
    <row r="3200" spans="1:6">
      <c r="A3200" t="n">
        <v>25148</v>
      </c>
      <c r="B3200" s="57" t="n">
        <v>26</v>
      </c>
      <c r="C3200" s="7" t="n">
        <v>7</v>
      </c>
      <c r="D3200" s="7" t="s">
        <v>292</v>
      </c>
      <c r="E3200" s="7" t="n">
        <v>2</v>
      </c>
      <c r="F3200" s="7" t="n">
        <v>0</v>
      </c>
    </row>
    <row r="3201" spans="1:6">
      <c r="A3201" t="s">
        <v>4</v>
      </c>
      <c r="B3201" s="4" t="s">
        <v>5</v>
      </c>
    </row>
    <row r="3202" spans="1:6">
      <c r="A3202" t="n">
        <v>25211</v>
      </c>
      <c r="B3202" s="30" t="n">
        <v>28</v>
      </c>
    </row>
    <row r="3203" spans="1:6">
      <c r="A3203" t="s">
        <v>4</v>
      </c>
      <c r="B3203" s="4" t="s">
        <v>5</v>
      </c>
      <c r="C3203" s="4" t="s">
        <v>10</v>
      </c>
      <c r="D3203" s="4" t="s">
        <v>13</v>
      </c>
    </row>
    <row r="3204" spans="1:6">
      <c r="A3204" t="n">
        <v>25212</v>
      </c>
      <c r="B3204" s="58" t="n">
        <v>89</v>
      </c>
      <c r="C3204" s="7" t="n">
        <v>65533</v>
      </c>
      <c r="D3204" s="7" t="n">
        <v>1</v>
      </c>
    </row>
    <row r="3205" spans="1:6">
      <c r="A3205" t="s">
        <v>4</v>
      </c>
      <c r="B3205" s="4" t="s">
        <v>5</v>
      </c>
      <c r="C3205" s="4" t="s">
        <v>13</v>
      </c>
      <c r="D3205" s="4" t="s">
        <v>10</v>
      </c>
      <c r="E3205" s="4" t="s">
        <v>10</v>
      </c>
      <c r="F3205" s="4" t="s">
        <v>13</v>
      </c>
    </row>
    <row r="3206" spans="1:6">
      <c r="A3206" t="n">
        <v>25216</v>
      </c>
      <c r="B3206" s="28" t="n">
        <v>25</v>
      </c>
      <c r="C3206" s="7" t="n">
        <v>1</v>
      </c>
      <c r="D3206" s="7" t="n">
        <v>65535</v>
      </c>
      <c r="E3206" s="7" t="n">
        <v>65535</v>
      </c>
      <c r="F3206" s="7" t="n">
        <v>0</v>
      </c>
    </row>
    <row r="3207" spans="1:6">
      <c r="A3207" t="s">
        <v>4</v>
      </c>
      <c r="B3207" s="4" t="s">
        <v>5</v>
      </c>
      <c r="C3207" s="4" t="s">
        <v>13</v>
      </c>
      <c r="D3207" s="4" t="s">
        <v>10</v>
      </c>
      <c r="E3207" s="4" t="s">
        <v>6</v>
      </c>
    </row>
    <row r="3208" spans="1:6">
      <c r="A3208" t="n">
        <v>25223</v>
      </c>
      <c r="B3208" s="56" t="n">
        <v>51</v>
      </c>
      <c r="C3208" s="7" t="n">
        <v>4</v>
      </c>
      <c r="D3208" s="7" t="n">
        <v>92</v>
      </c>
      <c r="E3208" s="7" t="s">
        <v>110</v>
      </c>
    </row>
    <row r="3209" spans="1:6">
      <c r="A3209" t="s">
        <v>4</v>
      </c>
      <c r="B3209" s="4" t="s">
        <v>5</v>
      </c>
      <c r="C3209" s="4" t="s">
        <v>10</v>
      </c>
    </row>
    <row r="3210" spans="1:6">
      <c r="A3210" t="n">
        <v>25237</v>
      </c>
      <c r="B3210" s="38" t="n">
        <v>16</v>
      </c>
      <c r="C3210" s="7" t="n">
        <v>0</v>
      </c>
    </row>
    <row r="3211" spans="1:6">
      <c r="A3211" t="s">
        <v>4</v>
      </c>
      <c r="B3211" s="4" t="s">
        <v>5</v>
      </c>
      <c r="C3211" s="4" t="s">
        <v>10</v>
      </c>
      <c r="D3211" s="4" t="s">
        <v>52</v>
      </c>
      <c r="E3211" s="4" t="s">
        <v>13</v>
      </c>
      <c r="F3211" s="4" t="s">
        <v>13</v>
      </c>
      <c r="G3211" s="4" t="s">
        <v>52</v>
      </c>
      <c r="H3211" s="4" t="s">
        <v>13</v>
      </c>
      <c r="I3211" s="4" t="s">
        <v>13</v>
      </c>
    </row>
    <row r="3212" spans="1:6">
      <c r="A3212" t="n">
        <v>25240</v>
      </c>
      <c r="B3212" s="57" t="n">
        <v>26</v>
      </c>
      <c r="C3212" s="7" t="n">
        <v>92</v>
      </c>
      <c r="D3212" s="7" t="s">
        <v>293</v>
      </c>
      <c r="E3212" s="7" t="n">
        <v>2</v>
      </c>
      <c r="F3212" s="7" t="n">
        <v>3</v>
      </c>
      <c r="G3212" s="7" t="s">
        <v>294</v>
      </c>
      <c r="H3212" s="7" t="n">
        <v>2</v>
      </c>
      <c r="I3212" s="7" t="n">
        <v>0</v>
      </c>
    </row>
    <row r="3213" spans="1:6">
      <c r="A3213" t="s">
        <v>4</v>
      </c>
      <c r="B3213" s="4" t="s">
        <v>5</v>
      </c>
    </row>
    <row r="3214" spans="1:6">
      <c r="A3214" t="n">
        <v>25414</v>
      </c>
      <c r="B3214" s="30" t="n">
        <v>28</v>
      </c>
    </row>
    <row r="3215" spans="1:6">
      <c r="A3215" t="s">
        <v>4</v>
      </c>
      <c r="B3215" s="4" t="s">
        <v>5</v>
      </c>
      <c r="C3215" s="4" t="s">
        <v>13</v>
      </c>
      <c r="D3215" s="4" t="s">
        <v>10</v>
      </c>
      <c r="E3215" s="4" t="s">
        <v>6</v>
      </c>
    </row>
    <row r="3216" spans="1:6">
      <c r="A3216" t="n">
        <v>25415</v>
      </c>
      <c r="B3216" s="56" t="n">
        <v>51</v>
      </c>
      <c r="C3216" s="7" t="n">
        <v>4</v>
      </c>
      <c r="D3216" s="7" t="n">
        <v>94</v>
      </c>
      <c r="E3216" s="7" t="s">
        <v>110</v>
      </c>
    </row>
    <row r="3217" spans="1:9">
      <c r="A3217" t="s">
        <v>4</v>
      </c>
      <c r="B3217" s="4" t="s">
        <v>5</v>
      </c>
      <c r="C3217" s="4" t="s">
        <v>10</v>
      </c>
    </row>
    <row r="3218" spans="1:9">
      <c r="A3218" t="n">
        <v>25429</v>
      </c>
      <c r="B3218" s="38" t="n">
        <v>16</v>
      </c>
      <c r="C3218" s="7" t="n">
        <v>0</v>
      </c>
    </row>
    <row r="3219" spans="1:9">
      <c r="A3219" t="s">
        <v>4</v>
      </c>
      <c r="B3219" s="4" t="s">
        <v>5</v>
      </c>
      <c r="C3219" s="4" t="s">
        <v>10</v>
      </c>
      <c r="D3219" s="4" t="s">
        <v>52</v>
      </c>
      <c r="E3219" s="4" t="s">
        <v>13</v>
      </c>
      <c r="F3219" s="4" t="s">
        <v>13</v>
      </c>
      <c r="G3219" s="4" t="s">
        <v>52</v>
      </c>
      <c r="H3219" s="4" t="s">
        <v>13</v>
      </c>
      <c r="I3219" s="4" t="s">
        <v>13</v>
      </c>
    </row>
    <row r="3220" spans="1:9">
      <c r="A3220" t="n">
        <v>25432</v>
      </c>
      <c r="B3220" s="57" t="n">
        <v>26</v>
      </c>
      <c r="C3220" s="7" t="n">
        <v>94</v>
      </c>
      <c r="D3220" s="7" t="s">
        <v>295</v>
      </c>
      <c r="E3220" s="7" t="n">
        <v>2</v>
      </c>
      <c r="F3220" s="7" t="n">
        <v>3</v>
      </c>
      <c r="G3220" s="7" t="s">
        <v>296</v>
      </c>
      <c r="H3220" s="7" t="n">
        <v>2</v>
      </c>
      <c r="I3220" s="7" t="n">
        <v>0</v>
      </c>
    </row>
    <row r="3221" spans="1:9">
      <c r="A3221" t="s">
        <v>4</v>
      </c>
      <c r="B3221" s="4" t="s">
        <v>5</v>
      </c>
    </row>
    <row r="3222" spans="1:9">
      <c r="A3222" t="n">
        <v>25701</v>
      </c>
      <c r="B3222" s="30" t="n">
        <v>28</v>
      </c>
    </row>
    <row r="3223" spans="1:9">
      <c r="A3223" t="s">
        <v>4</v>
      </c>
      <c r="B3223" s="4" t="s">
        <v>5</v>
      </c>
      <c r="C3223" s="4" t="s">
        <v>13</v>
      </c>
      <c r="D3223" s="4" t="s">
        <v>10</v>
      </c>
      <c r="E3223" s="4" t="s">
        <v>10</v>
      </c>
      <c r="F3223" s="4" t="s">
        <v>13</v>
      </c>
    </row>
    <row r="3224" spans="1:9">
      <c r="A3224" t="n">
        <v>25702</v>
      </c>
      <c r="B3224" s="28" t="n">
        <v>25</v>
      </c>
      <c r="C3224" s="7" t="n">
        <v>1</v>
      </c>
      <c r="D3224" s="7" t="n">
        <v>65535</v>
      </c>
      <c r="E3224" s="7" t="n">
        <v>500</v>
      </c>
      <c r="F3224" s="7" t="n">
        <v>0</v>
      </c>
    </row>
    <row r="3225" spans="1:9">
      <c r="A3225" t="s">
        <v>4</v>
      </c>
      <c r="B3225" s="4" t="s">
        <v>5</v>
      </c>
      <c r="C3225" s="4" t="s">
        <v>13</v>
      </c>
      <c r="D3225" s="4" t="s">
        <v>10</v>
      </c>
      <c r="E3225" s="4" t="s">
        <v>6</v>
      </c>
    </row>
    <row r="3226" spans="1:9">
      <c r="A3226" t="n">
        <v>25709</v>
      </c>
      <c r="B3226" s="56" t="n">
        <v>51</v>
      </c>
      <c r="C3226" s="7" t="n">
        <v>4</v>
      </c>
      <c r="D3226" s="7" t="n">
        <v>0</v>
      </c>
      <c r="E3226" s="7" t="s">
        <v>121</v>
      </c>
    </row>
    <row r="3227" spans="1:9">
      <c r="A3227" t="s">
        <v>4</v>
      </c>
      <c r="B3227" s="4" t="s">
        <v>5</v>
      </c>
      <c r="C3227" s="4" t="s">
        <v>10</v>
      </c>
    </row>
    <row r="3228" spans="1:9">
      <c r="A3228" t="n">
        <v>25722</v>
      </c>
      <c r="B3228" s="38" t="n">
        <v>16</v>
      </c>
      <c r="C3228" s="7" t="n">
        <v>0</v>
      </c>
    </row>
    <row r="3229" spans="1:9">
      <c r="A3229" t="s">
        <v>4</v>
      </c>
      <c r="B3229" s="4" t="s">
        <v>5</v>
      </c>
      <c r="C3229" s="4" t="s">
        <v>10</v>
      </c>
      <c r="D3229" s="4" t="s">
        <v>52</v>
      </c>
      <c r="E3229" s="4" t="s">
        <v>13</v>
      </c>
      <c r="F3229" s="4" t="s">
        <v>13</v>
      </c>
    </row>
    <row r="3230" spans="1:9">
      <c r="A3230" t="n">
        <v>25725</v>
      </c>
      <c r="B3230" s="57" t="n">
        <v>26</v>
      </c>
      <c r="C3230" s="7" t="n">
        <v>0</v>
      </c>
      <c r="D3230" s="7" t="s">
        <v>297</v>
      </c>
      <c r="E3230" s="7" t="n">
        <v>2</v>
      </c>
      <c r="F3230" s="7" t="n">
        <v>0</v>
      </c>
    </row>
    <row r="3231" spans="1:9">
      <c r="A3231" t="s">
        <v>4</v>
      </c>
      <c r="B3231" s="4" t="s">
        <v>5</v>
      </c>
    </row>
    <row r="3232" spans="1:9">
      <c r="A3232" t="n">
        <v>25754</v>
      </c>
      <c r="B3232" s="30" t="n">
        <v>28</v>
      </c>
    </row>
    <row r="3233" spans="1:9">
      <c r="A3233" t="s">
        <v>4</v>
      </c>
      <c r="B3233" s="4" t="s">
        <v>5</v>
      </c>
      <c r="C3233" s="4" t="s">
        <v>13</v>
      </c>
      <c r="D3233" s="4" t="s">
        <v>10</v>
      </c>
      <c r="E3233" s="4" t="s">
        <v>6</v>
      </c>
    </row>
    <row r="3234" spans="1:9">
      <c r="A3234" t="n">
        <v>25755</v>
      </c>
      <c r="B3234" s="56" t="n">
        <v>51</v>
      </c>
      <c r="C3234" s="7" t="n">
        <v>4</v>
      </c>
      <c r="D3234" s="7" t="n">
        <v>7</v>
      </c>
      <c r="E3234" s="7" t="s">
        <v>110</v>
      </c>
    </row>
    <row r="3235" spans="1:9">
      <c r="A3235" t="s">
        <v>4</v>
      </c>
      <c r="B3235" s="4" t="s">
        <v>5</v>
      </c>
      <c r="C3235" s="4" t="s">
        <v>10</v>
      </c>
    </row>
    <row r="3236" spans="1:9">
      <c r="A3236" t="n">
        <v>25769</v>
      </c>
      <c r="B3236" s="38" t="n">
        <v>16</v>
      </c>
      <c r="C3236" s="7" t="n">
        <v>0</v>
      </c>
    </row>
    <row r="3237" spans="1:9">
      <c r="A3237" t="s">
        <v>4</v>
      </c>
      <c r="B3237" s="4" t="s">
        <v>5</v>
      </c>
      <c r="C3237" s="4" t="s">
        <v>10</v>
      </c>
      <c r="D3237" s="4" t="s">
        <v>52</v>
      </c>
      <c r="E3237" s="4" t="s">
        <v>13</v>
      </c>
      <c r="F3237" s="4" t="s">
        <v>13</v>
      </c>
      <c r="G3237" s="4" t="s">
        <v>52</v>
      </c>
      <c r="H3237" s="4" t="s">
        <v>13</v>
      </c>
      <c r="I3237" s="4" t="s">
        <v>13</v>
      </c>
    </row>
    <row r="3238" spans="1:9">
      <c r="A3238" t="n">
        <v>25772</v>
      </c>
      <c r="B3238" s="57" t="n">
        <v>26</v>
      </c>
      <c r="C3238" s="7" t="n">
        <v>7</v>
      </c>
      <c r="D3238" s="7" t="s">
        <v>298</v>
      </c>
      <c r="E3238" s="7" t="n">
        <v>2</v>
      </c>
      <c r="F3238" s="7" t="n">
        <v>3</v>
      </c>
      <c r="G3238" s="7" t="s">
        <v>299</v>
      </c>
      <c r="H3238" s="7" t="n">
        <v>2</v>
      </c>
      <c r="I3238" s="7" t="n">
        <v>0</v>
      </c>
    </row>
    <row r="3239" spans="1:9">
      <c r="A3239" t="s">
        <v>4</v>
      </c>
      <c r="B3239" s="4" t="s">
        <v>5</v>
      </c>
    </row>
    <row r="3240" spans="1:9">
      <c r="A3240" t="n">
        <v>25865</v>
      </c>
      <c r="B3240" s="30" t="n">
        <v>28</v>
      </c>
    </row>
    <row r="3241" spans="1:9">
      <c r="A3241" t="s">
        <v>4</v>
      </c>
      <c r="B3241" s="4" t="s">
        <v>5</v>
      </c>
      <c r="C3241" s="4" t="s">
        <v>10</v>
      </c>
      <c r="D3241" s="4" t="s">
        <v>13</v>
      </c>
    </row>
    <row r="3242" spans="1:9">
      <c r="A3242" t="n">
        <v>25866</v>
      </c>
      <c r="B3242" s="58" t="n">
        <v>89</v>
      </c>
      <c r="C3242" s="7" t="n">
        <v>65533</v>
      </c>
      <c r="D3242" s="7" t="n">
        <v>1</v>
      </c>
    </row>
    <row r="3243" spans="1:9">
      <c r="A3243" t="s">
        <v>4</v>
      </c>
      <c r="B3243" s="4" t="s">
        <v>5</v>
      </c>
      <c r="C3243" s="4" t="s">
        <v>13</v>
      </c>
      <c r="D3243" s="4" t="s">
        <v>10</v>
      </c>
      <c r="E3243" s="4" t="s">
        <v>10</v>
      </c>
      <c r="F3243" s="4" t="s">
        <v>13</v>
      </c>
    </row>
    <row r="3244" spans="1:9">
      <c r="A3244" t="n">
        <v>25870</v>
      </c>
      <c r="B3244" s="28" t="n">
        <v>25</v>
      </c>
      <c r="C3244" s="7" t="n">
        <v>1</v>
      </c>
      <c r="D3244" s="7" t="n">
        <v>65535</v>
      </c>
      <c r="E3244" s="7" t="n">
        <v>65535</v>
      </c>
      <c r="F3244" s="7" t="n">
        <v>0</v>
      </c>
    </row>
    <row r="3245" spans="1:9">
      <c r="A3245" t="s">
        <v>4</v>
      </c>
      <c r="B3245" s="4" t="s">
        <v>5</v>
      </c>
      <c r="C3245" s="4" t="s">
        <v>13</v>
      </c>
      <c r="D3245" s="4" t="s">
        <v>10</v>
      </c>
      <c r="E3245" s="4" t="s">
        <v>6</v>
      </c>
      <c r="F3245" s="4" t="s">
        <v>6</v>
      </c>
      <c r="G3245" s="4" t="s">
        <v>6</v>
      </c>
      <c r="H3245" s="4" t="s">
        <v>6</v>
      </c>
    </row>
    <row r="3246" spans="1:9">
      <c r="A3246" t="n">
        <v>25877</v>
      </c>
      <c r="B3246" s="56" t="n">
        <v>51</v>
      </c>
      <c r="C3246" s="7" t="n">
        <v>3</v>
      </c>
      <c r="D3246" s="7" t="n">
        <v>94</v>
      </c>
      <c r="E3246" s="7" t="s">
        <v>289</v>
      </c>
      <c r="F3246" s="7" t="s">
        <v>278</v>
      </c>
      <c r="G3246" s="7" t="s">
        <v>105</v>
      </c>
      <c r="H3246" s="7" t="s">
        <v>106</v>
      </c>
    </row>
    <row r="3247" spans="1:9">
      <c r="A3247" t="s">
        <v>4</v>
      </c>
      <c r="B3247" s="4" t="s">
        <v>5</v>
      </c>
      <c r="C3247" s="4" t="s">
        <v>13</v>
      </c>
      <c r="D3247" s="4" t="s">
        <v>10</v>
      </c>
      <c r="E3247" s="4" t="s">
        <v>6</v>
      </c>
    </row>
    <row r="3248" spans="1:9">
      <c r="A3248" t="n">
        <v>25906</v>
      </c>
      <c r="B3248" s="56" t="n">
        <v>51</v>
      </c>
      <c r="C3248" s="7" t="n">
        <v>4</v>
      </c>
      <c r="D3248" s="7" t="n">
        <v>92</v>
      </c>
      <c r="E3248" s="7" t="s">
        <v>121</v>
      </c>
    </row>
    <row r="3249" spans="1:9">
      <c r="A3249" t="s">
        <v>4</v>
      </c>
      <c r="B3249" s="4" t="s">
        <v>5</v>
      </c>
      <c r="C3249" s="4" t="s">
        <v>10</v>
      </c>
    </row>
    <row r="3250" spans="1:9">
      <c r="A3250" t="n">
        <v>25919</v>
      </c>
      <c r="B3250" s="38" t="n">
        <v>16</v>
      </c>
      <c r="C3250" s="7" t="n">
        <v>0</v>
      </c>
    </row>
    <row r="3251" spans="1:9">
      <c r="A3251" t="s">
        <v>4</v>
      </c>
      <c r="B3251" s="4" t="s">
        <v>5</v>
      </c>
      <c r="C3251" s="4" t="s">
        <v>10</v>
      </c>
      <c r="D3251" s="4" t="s">
        <v>52</v>
      </c>
      <c r="E3251" s="4" t="s">
        <v>13</v>
      </c>
      <c r="F3251" s="4" t="s">
        <v>13</v>
      </c>
    </row>
    <row r="3252" spans="1:9">
      <c r="A3252" t="n">
        <v>25922</v>
      </c>
      <c r="B3252" s="57" t="n">
        <v>26</v>
      </c>
      <c r="C3252" s="7" t="n">
        <v>92</v>
      </c>
      <c r="D3252" s="7" t="s">
        <v>300</v>
      </c>
      <c r="E3252" s="7" t="n">
        <v>2</v>
      </c>
      <c r="F3252" s="7" t="n">
        <v>0</v>
      </c>
    </row>
    <row r="3253" spans="1:9">
      <c r="A3253" t="s">
        <v>4</v>
      </c>
      <c r="B3253" s="4" t="s">
        <v>5</v>
      </c>
    </row>
    <row r="3254" spans="1:9">
      <c r="A3254" t="n">
        <v>25966</v>
      </c>
      <c r="B3254" s="30" t="n">
        <v>28</v>
      </c>
    </row>
    <row r="3255" spans="1:9">
      <c r="A3255" t="s">
        <v>4</v>
      </c>
      <c r="B3255" s="4" t="s">
        <v>5</v>
      </c>
      <c r="C3255" s="4" t="s">
        <v>13</v>
      </c>
      <c r="D3255" s="4" t="s">
        <v>10</v>
      </c>
      <c r="E3255" s="4" t="s">
        <v>13</v>
      </c>
    </row>
    <row r="3256" spans="1:9">
      <c r="A3256" t="n">
        <v>25967</v>
      </c>
      <c r="B3256" s="13" t="n">
        <v>49</v>
      </c>
      <c r="C3256" s="7" t="n">
        <v>1</v>
      </c>
      <c r="D3256" s="7" t="n">
        <v>3000</v>
      </c>
      <c r="E3256" s="7" t="n">
        <v>0</v>
      </c>
    </row>
    <row r="3257" spans="1:9">
      <c r="A3257" t="s">
        <v>4</v>
      </c>
      <c r="B3257" s="4" t="s">
        <v>5</v>
      </c>
      <c r="C3257" s="4" t="s">
        <v>10</v>
      </c>
      <c r="D3257" s="4" t="s">
        <v>29</v>
      </c>
      <c r="E3257" s="4" t="s">
        <v>29</v>
      </c>
      <c r="F3257" s="4" t="s">
        <v>29</v>
      </c>
      <c r="G3257" s="4" t="s">
        <v>10</v>
      </c>
      <c r="H3257" s="4" t="s">
        <v>10</v>
      </c>
    </row>
    <row r="3258" spans="1:9">
      <c r="A3258" t="n">
        <v>25972</v>
      </c>
      <c r="B3258" s="64" t="n">
        <v>60</v>
      </c>
      <c r="C3258" s="7" t="n">
        <v>92</v>
      </c>
      <c r="D3258" s="7" t="n">
        <v>-35</v>
      </c>
      <c r="E3258" s="7" t="n">
        <v>0</v>
      </c>
      <c r="F3258" s="7" t="n">
        <v>0</v>
      </c>
      <c r="G3258" s="7" t="n">
        <v>1000</v>
      </c>
      <c r="H3258" s="7" t="n">
        <v>0</v>
      </c>
    </row>
    <row r="3259" spans="1:9">
      <c r="A3259" t="s">
        <v>4</v>
      </c>
      <c r="B3259" s="4" t="s">
        <v>5</v>
      </c>
      <c r="C3259" s="4" t="s">
        <v>10</v>
      </c>
    </row>
    <row r="3260" spans="1:9">
      <c r="A3260" t="n">
        <v>25991</v>
      </c>
      <c r="B3260" s="38" t="n">
        <v>16</v>
      </c>
      <c r="C3260" s="7" t="n">
        <v>100</v>
      </c>
    </row>
    <row r="3261" spans="1:9">
      <c r="A3261" t="s">
        <v>4</v>
      </c>
      <c r="B3261" s="4" t="s">
        <v>5</v>
      </c>
      <c r="C3261" s="4" t="s">
        <v>10</v>
      </c>
      <c r="D3261" s="4" t="s">
        <v>29</v>
      </c>
      <c r="E3261" s="4" t="s">
        <v>29</v>
      </c>
      <c r="F3261" s="4" t="s">
        <v>29</v>
      </c>
      <c r="G3261" s="4" t="s">
        <v>10</v>
      </c>
      <c r="H3261" s="4" t="s">
        <v>10</v>
      </c>
    </row>
    <row r="3262" spans="1:9">
      <c r="A3262" t="n">
        <v>25994</v>
      </c>
      <c r="B3262" s="64" t="n">
        <v>60</v>
      </c>
      <c r="C3262" s="7" t="n">
        <v>94</v>
      </c>
      <c r="D3262" s="7" t="n">
        <v>-35</v>
      </c>
      <c r="E3262" s="7" t="n">
        <v>0</v>
      </c>
      <c r="F3262" s="7" t="n">
        <v>0</v>
      </c>
      <c r="G3262" s="7" t="n">
        <v>1000</v>
      </c>
      <c r="H3262" s="7" t="n">
        <v>0</v>
      </c>
    </row>
    <row r="3263" spans="1:9">
      <c r="A3263" t="s">
        <v>4</v>
      </c>
      <c r="B3263" s="4" t="s">
        <v>5</v>
      </c>
      <c r="C3263" s="4" t="s">
        <v>10</v>
      </c>
    </row>
    <row r="3264" spans="1:9">
      <c r="A3264" t="n">
        <v>26013</v>
      </c>
      <c r="B3264" s="38" t="n">
        <v>16</v>
      </c>
      <c r="C3264" s="7" t="n">
        <v>300</v>
      </c>
    </row>
    <row r="3265" spans="1:8">
      <c r="A3265" t="s">
        <v>4</v>
      </c>
      <c r="B3265" s="4" t="s">
        <v>5</v>
      </c>
      <c r="C3265" s="4" t="s">
        <v>10</v>
      </c>
      <c r="D3265" s="4" t="s">
        <v>10</v>
      </c>
      <c r="E3265" s="4" t="s">
        <v>10</v>
      </c>
    </row>
    <row r="3266" spans="1:8">
      <c r="A3266" t="n">
        <v>26016</v>
      </c>
      <c r="B3266" s="63" t="n">
        <v>61</v>
      </c>
      <c r="C3266" s="7" t="n">
        <v>0</v>
      </c>
      <c r="D3266" s="7" t="n">
        <v>65533</v>
      </c>
      <c r="E3266" s="7" t="n">
        <v>1000</v>
      </c>
    </row>
    <row r="3267" spans="1:8">
      <c r="A3267" t="s">
        <v>4</v>
      </c>
      <c r="B3267" s="4" t="s">
        <v>5</v>
      </c>
      <c r="C3267" s="4" t="s">
        <v>10</v>
      </c>
      <c r="D3267" s="4" t="s">
        <v>10</v>
      </c>
      <c r="E3267" s="4" t="s">
        <v>10</v>
      </c>
    </row>
    <row r="3268" spans="1:8">
      <c r="A3268" t="n">
        <v>26023</v>
      </c>
      <c r="B3268" s="63" t="n">
        <v>61</v>
      </c>
      <c r="C3268" s="7" t="n">
        <v>7</v>
      </c>
      <c r="D3268" s="7" t="n">
        <v>65533</v>
      </c>
      <c r="E3268" s="7" t="n">
        <v>1000</v>
      </c>
    </row>
    <row r="3269" spans="1:8">
      <c r="A3269" t="s">
        <v>4</v>
      </c>
      <c r="B3269" s="4" t="s">
        <v>5</v>
      </c>
      <c r="C3269" s="4" t="s">
        <v>10</v>
      </c>
      <c r="D3269" s="4" t="s">
        <v>10</v>
      </c>
      <c r="E3269" s="4" t="s">
        <v>10</v>
      </c>
    </row>
    <row r="3270" spans="1:8">
      <c r="A3270" t="n">
        <v>26030</v>
      </c>
      <c r="B3270" s="63" t="n">
        <v>61</v>
      </c>
      <c r="C3270" s="7" t="n">
        <v>61491</v>
      </c>
      <c r="D3270" s="7" t="n">
        <v>65533</v>
      </c>
      <c r="E3270" s="7" t="n">
        <v>1000</v>
      </c>
    </row>
    <row r="3271" spans="1:8">
      <c r="A3271" t="s">
        <v>4</v>
      </c>
      <c r="B3271" s="4" t="s">
        <v>5</v>
      </c>
      <c r="C3271" s="4" t="s">
        <v>10</v>
      </c>
      <c r="D3271" s="4" t="s">
        <v>10</v>
      </c>
      <c r="E3271" s="4" t="s">
        <v>10</v>
      </c>
    </row>
    <row r="3272" spans="1:8">
      <c r="A3272" t="n">
        <v>26037</v>
      </c>
      <c r="B3272" s="63" t="n">
        <v>61</v>
      </c>
      <c r="C3272" s="7" t="n">
        <v>61492</v>
      </c>
      <c r="D3272" s="7" t="n">
        <v>65533</v>
      </c>
      <c r="E3272" s="7" t="n">
        <v>1000</v>
      </c>
    </row>
    <row r="3273" spans="1:8">
      <c r="A3273" t="s">
        <v>4</v>
      </c>
      <c r="B3273" s="4" t="s">
        <v>5</v>
      </c>
      <c r="C3273" s="4" t="s">
        <v>10</v>
      </c>
      <c r="D3273" s="4" t="s">
        <v>10</v>
      </c>
      <c r="E3273" s="4" t="s">
        <v>10</v>
      </c>
    </row>
    <row r="3274" spans="1:8">
      <c r="A3274" t="n">
        <v>26044</v>
      </c>
      <c r="B3274" s="63" t="n">
        <v>61</v>
      </c>
      <c r="C3274" s="7" t="n">
        <v>61493</v>
      </c>
      <c r="D3274" s="7" t="n">
        <v>65533</v>
      </c>
      <c r="E3274" s="7" t="n">
        <v>1000</v>
      </c>
    </row>
    <row r="3275" spans="1:8">
      <c r="A3275" t="s">
        <v>4</v>
      </c>
      <c r="B3275" s="4" t="s">
        <v>5</v>
      </c>
      <c r="C3275" s="4" t="s">
        <v>10</v>
      </c>
      <c r="D3275" s="4" t="s">
        <v>10</v>
      </c>
      <c r="E3275" s="4" t="s">
        <v>10</v>
      </c>
    </row>
    <row r="3276" spans="1:8">
      <c r="A3276" t="n">
        <v>26051</v>
      </c>
      <c r="B3276" s="63" t="n">
        <v>61</v>
      </c>
      <c r="C3276" s="7" t="n">
        <v>61494</v>
      </c>
      <c r="D3276" s="7" t="n">
        <v>65533</v>
      </c>
      <c r="E3276" s="7" t="n">
        <v>1000</v>
      </c>
    </row>
    <row r="3277" spans="1:8">
      <c r="A3277" t="s">
        <v>4</v>
      </c>
      <c r="B3277" s="4" t="s">
        <v>5</v>
      </c>
      <c r="C3277" s="4" t="s">
        <v>10</v>
      </c>
      <c r="D3277" s="4" t="s">
        <v>29</v>
      </c>
      <c r="E3277" s="4" t="s">
        <v>29</v>
      </c>
      <c r="F3277" s="4" t="s">
        <v>13</v>
      </c>
    </row>
    <row r="3278" spans="1:8">
      <c r="A3278" t="n">
        <v>26058</v>
      </c>
      <c r="B3278" s="72" t="n">
        <v>52</v>
      </c>
      <c r="C3278" s="7" t="n">
        <v>0</v>
      </c>
      <c r="D3278" s="7" t="n">
        <v>242.600006103516</v>
      </c>
      <c r="E3278" s="7" t="n">
        <v>5</v>
      </c>
      <c r="F3278" s="7" t="n">
        <v>0</v>
      </c>
    </row>
    <row r="3279" spans="1:8">
      <c r="A3279" t="s">
        <v>4</v>
      </c>
      <c r="B3279" s="4" t="s">
        <v>5</v>
      </c>
      <c r="C3279" s="4" t="s">
        <v>10</v>
      </c>
    </row>
    <row r="3280" spans="1:8">
      <c r="A3280" t="n">
        <v>26070</v>
      </c>
      <c r="B3280" s="38" t="n">
        <v>16</v>
      </c>
      <c r="C3280" s="7" t="n">
        <v>100</v>
      </c>
    </row>
    <row r="3281" spans="1:6">
      <c r="A3281" t="s">
        <v>4</v>
      </c>
      <c r="B3281" s="4" t="s">
        <v>5</v>
      </c>
      <c r="C3281" s="4" t="s">
        <v>10</v>
      </c>
      <c r="D3281" s="4" t="s">
        <v>29</v>
      </c>
      <c r="E3281" s="4" t="s">
        <v>29</v>
      </c>
      <c r="F3281" s="4" t="s">
        <v>13</v>
      </c>
    </row>
    <row r="3282" spans="1:6">
      <c r="A3282" t="n">
        <v>26073</v>
      </c>
      <c r="B3282" s="72" t="n">
        <v>52</v>
      </c>
      <c r="C3282" s="7" t="n">
        <v>7</v>
      </c>
      <c r="D3282" s="7" t="n">
        <v>242.600006103516</v>
      </c>
      <c r="E3282" s="7" t="n">
        <v>5</v>
      </c>
      <c r="F3282" s="7" t="n">
        <v>0</v>
      </c>
    </row>
    <row r="3283" spans="1:6">
      <c r="A3283" t="s">
        <v>4</v>
      </c>
      <c r="B3283" s="4" t="s">
        <v>5</v>
      </c>
      <c r="C3283" s="4" t="s">
        <v>10</v>
      </c>
    </row>
    <row r="3284" spans="1:6">
      <c r="A3284" t="n">
        <v>26085</v>
      </c>
      <c r="B3284" s="38" t="n">
        <v>16</v>
      </c>
      <c r="C3284" s="7" t="n">
        <v>100</v>
      </c>
    </row>
    <row r="3285" spans="1:6">
      <c r="A3285" t="s">
        <v>4</v>
      </c>
      <c r="B3285" s="4" t="s">
        <v>5</v>
      </c>
      <c r="C3285" s="4" t="s">
        <v>10</v>
      </c>
      <c r="D3285" s="4" t="s">
        <v>29</v>
      </c>
      <c r="E3285" s="4" t="s">
        <v>29</v>
      </c>
      <c r="F3285" s="4" t="s">
        <v>13</v>
      </c>
    </row>
    <row r="3286" spans="1:6">
      <c r="A3286" t="n">
        <v>26088</v>
      </c>
      <c r="B3286" s="72" t="n">
        <v>52</v>
      </c>
      <c r="C3286" s="7" t="n">
        <v>61491</v>
      </c>
      <c r="D3286" s="7" t="n">
        <v>242.600006103516</v>
      </c>
      <c r="E3286" s="7" t="n">
        <v>5</v>
      </c>
      <c r="F3286" s="7" t="n">
        <v>0</v>
      </c>
    </row>
    <row r="3287" spans="1:6">
      <c r="A3287" t="s">
        <v>4</v>
      </c>
      <c r="B3287" s="4" t="s">
        <v>5</v>
      </c>
      <c r="C3287" s="4" t="s">
        <v>10</v>
      </c>
    </row>
    <row r="3288" spans="1:6">
      <c r="A3288" t="n">
        <v>26100</v>
      </c>
      <c r="B3288" s="38" t="n">
        <v>16</v>
      </c>
      <c r="C3288" s="7" t="n">
        <v>100</v>
      </c>
    </row>
    <row r="3289" spans="1:6">
      <c r="A3289" t="s">
        <v>4</v>
      </c>
      <c r="B3289" s="4" t="s">
        <v>5</v>
      </c>
      <c r="C3289" s="4" t="s">
        <v>10</v>
      </c>
      <c r="D3289" s="4" t="s">
        <v>29</v>
      </c>
      <c r="E3289" s="4" t="s">
        <v>29</v>
      </c>
      <c r="F3289" s="4" t="s">
        <v>13</v>
      </c>
    </row>
    <row r="3290" spans="1:6">
      <c r="A3290" t="n">
        <v>26103</v>
      </c>
      <c r="B3290" s="72" t="n">
        <v>52</v>
      </c>
      <c r="C3290" s="7" t="n">
        <v>61492</v>
      </c>
      <c r="D3290" s="7" t="n">
        <v>242.600006103516</v>
      </c>
      <c r="E3290" s="7" t="n">
        <v>5</v>
      </c>
      <c r="F3290" s="7" t="n">
        <v>0</v>
      </c>
    </row>
    <row r="3291" spans="1:6">
      <c r="A3291" t="s">
        <v>4</v>
      </c>
      <c r="B3291" s="4" t="s">
        <v>5</v>
      </c>
      <c r="C3291" s="4" t="s">
        <v>10</v>
      </c>
    </row>
    <row r="3292" spans="1:6">
      <c r="A3292" t="n">
        <v>26115</v>
      </c>
      <c r="B3292" s="38" t="n">
        <v>16</v>
      </c>
      <c r="C3292" s="7" t="n">
        <v>100</v>
      </c>
    </row>
    <row r="3293" spans="1:6">
      <c r="A3293" t="s">
        <v>4</v>
      </c>
      <c r="B3293" s="4" t="s">
        <v>5</v>
      </c>
      <c r="C3293" s="4" t="s">
        <v>10</v>
      </c>
      <c r="D3293" s="4" t="s">
        <v>29</v>
      </c>
      <c r="E3293" s="4" t="s">
        <v>29</v>
      </c>
      <c r="F3293" s="4" t="s">
        <v>13</v>
      </c>
    </row>
    <row r="3294" spans="1:6">
      <c r="A3294" t="n">
        <v>26118</v>
      </c>
      <c r="B3294" s="72" t="n">
        <v>52</v>
      </c>
      <c r="C3294" s="7" t="n">
        <v>61493</v>
      </c>
      <c r="D3294" s="7" t="n">
        <v>242.600006103516</v>
      </c>
      <c r="E3294" s="7" t="n">
        <v>5</v>
      </c>
      <c r="F3294" s="7" t="n">
        <v>0</v>
      </c>
    </row>
    <row r="3295" spans="1:6">
      <c r="A3295" t="s">
        <v>4</v>
      </c>
      <c r="B3295" s="4" t="s">
        <v>5</v>
      </c>
      <c r="C3295" s="4" t="s">
        <v>10</v>
      </c>
    </row>
    <row r="3296" spans="1:6">
      <c r="A3296" t="n">
        <v>26130</v>
      </c>
      <c r="B3296" s="38" t="n">
        <v>16</v>
      </c>
      <c r="C3296" s="7" t="n">
        <v>100</v>
      </c>
    </row>
    <row r="3297" spans="1:6">
      <c r="A3297" t="s">
        <v>4</v>
      </c>
      <c r="B3297" s="4" t="s">
        <v>5</v>
      </c>
      <c r="C3297" s="4" t="s">
        <v>10</v>
      </c>
      <c r="D3297" s="4" t="s">
        <v>29</v>
      </c>
      <c r="E3297" s="4" t="s">
        <v>29</v>
      </c>
      <c r="F3297" s="4" t="s">
        <v>13</v>
      </c>
    </row>
    <row r="3298" spans="1:6">
      <c r="A3298" t="n">
        <v>26133</v>
      </c>
      <c r="B3298" s="72" t="n">
        <v>52</v>
      </c>
      <c r="C3298" s="7" t="n">
        <v>61494</v>
      </c>
      <c r="D3298" s="7" t="n">
        <v>242.600006103516</v>
      </c>
      <c r="E3298" s="7" t="n">
        <v>5</v>
      </c>
      <c r="F3298" s="7" t="n">
        <v>0</v>
      </c>
    </row>
    <row r="3299" spans="1:6">
      <c r="A3299" t="s">
        <v>4</v>
      </c>
      <c r="B3299" s="4" t="s">
        <v>5</v>
      </c>
      <c r="C3299" s="4" t="s">
        <v>10</v>
      </c>
    </row>
    <row r="3300" spans="1:6">
      <c r="A3300" t="n">
        <v>26145</v>
      </c>
      <c r="B3300" s="73" t="n">
        <v>54</v>
      </c>
      <c r="C3300" s="7" t="n">
        <v>61494</v>
      </c>
    </row>
    <row r="3301" spans="1:6">
      <c r="A3301" t="s">
        <v>4</v>
      </c>
      <c r="B3301" s="4" t="s">
        <v>5</v>
      </c>
      <c r="C3301" s="4" t="s">
        <v>13</v>
      </c>
      <c r="D3301" s="4" t="s">
        <v>10</v>
      </c>
      <c r="E3301" s="4" t="s">
        <v>29</v>
      </c>
    </row>
    <row r="3302" spans="1:6">
      <c r="A3302" t="n">
        <v>26148</v>
      </c>
      <c r="B3302" s="34" t="n">
        <v>58</v>
      </c>
      <c r="C3302" s="7" t="n">
        <v>101</v>
      </c>
      <c r="D3302" s="7" t="n">
        <v>800</v>
      </c>
      <c r="E3302" s="7" t="n">
        <v>1</v>
      </c>
    </row>
    <row r="3303" spans="1:6">
      <c r="A3303" t="s">
        <v>4</v>
      </c>
      <c r="B3303" s="4" t="s">
        <v>5</v>
      </c>
      <c r="C3303" s="4" t="s">
        <v>13</v>
      </c>
      <c r="D3303" s="4" t="s">
        <v>10</v>
      </c>
    </row>
    <row r="3304" spans="1:6">
      <c r="A3304" t="n">
        <v>26156</v>
      </c>
      <c r="B3304" s="34" t="n">
        <v>58</v>
      </c>
      <c r="C3304" s="7" t="n">
        <v>254</v>
      </c>
      <c r="D3304" s="7" t="n">
        <v>0</v>
      </c>
    </row>
    <row r="3305" spans="1:6">
      <c r="A3305" t="s">
        <v>4</v>
      </c>
      <c r="B3305" s="4" t="s">
        <v>5</v>
      </c>
      <c r="C3305" s="4" t="s">
        <v>10</v>
      </c>
      <c r="D3305" s="4" t="s">
        <v>29</v>
      </c>
      <c r="E3305" s="4" t="s">
        <v>29</v>
      </c>
      <c r="F3305" s="4" t="s">
        <v>29</v>
      </c>
      <c r="G3305" s="4" t="s">
        <v>10</v>
      </c>
      <c r="H3305" s="4" t="s">
        <v>10</v>
      </c>
    </row>
    <row r="3306" spans="1:6">
      <c r="A3306" t="n">
        <v>26160</v>
      </c>
      <c r="B3306" s="64" t="n">
        <v>60</v>
      </c>
      <c r="C3306" s="7" t="n">
        <v>92</v>
      </c>
      <c r="D3306" s="7" t="n">
        <v>0</v>
      </c>
      <c r="E3306" s="7" t="n">
        <v>0</v>
      </c>
      <c r="F3306" s="7" t="n">
        <v>0</v>
      </c>
      <c r="G3306" s="7" t="n">
        <v>0</v>
      </c>
      <c r="H3306" s="7" t="n">
        <v>0</v>
      </c>
    </row>
    <row r="3307" spans="1:6">
      <c r="A3307" t="s">
        <v>4</v>
      </c>
      <c r="B3307" s="4" t="s">
        <v>5</v>
      </c>
      <c r="C3307" s="4" t="s">
        <v>13</v>
      </c>
      <c r="D3307" s="4" t="s">
        <v>13</v>
      </c>
      <c r="E3307" s="4" t="s">
        <v>29</v>
      </c>
      <c r="F3307" s="4" t="s">
        <v>29</v>
      </c>
      <c r="G3307" s="4" t="s">
        <v>29</v>
      </c>
      <c r="H3307" s="4" t="s">
        <v>10</v>
      </c>
    </row>
    <row r="3308" spans="1:6">
      <c r="A3308" t="n">
        <v>26179</v>
      </c>
      <c r="B3308" s="53" t="n">
        <v>45</v>
      </c>
      <c r="C3308" s="7" t="n">
        <v>2</v>
      </c>
      <c r="D3308" s="7" t="n">
        <v>3</v>
      </c>
      <c r="E3308" s="7" t="n">
        <v>47.5200004577637</v>
      </c>
      <c r="F3308" s="7" t="n">
        <v>3.79999995231628</v>
      </c>
      <c r="G3308" s="7" t="n">
        <v>7.80000019073486</v>
      </c>
      <c r="H3308" s="7" t="n">
        <v>0</v>
      </c>
    </row>
    <row r="3309" spans="1:6">
      <c r="A3309" t="s">
        <v>4</v>
      </c>
      <c r="B3309" s="4" t="s">
        <v>5</v>
      </c>
      <c r="C3309" s="4" t="s">
        <v>13</v>
      </c>
      <c r="D3309" s="4" t="s">
        <v>13</v>
      </c>
      <c r="E3309" s="4" t="s">
        <v>29</v>
      </c>
      <c r="F3309" s="4" t="s">
        <v>29</v>
      </c>
      <c r="G3309" s="4" t="s">
        <v>29</v>
      </c>
      <c r="H3309" s="4" t="s">
        <v>10</v>
      </c>
      <c r="I3309" s="4" t="s">
        <v>13</v>
      </c>
    </row>
    <row r="3310" spans="1:6">
      <c r="A3310" t="n">
        <v>26196</v>
      </c>
      <c r="B3310" s="53" t="n">
        <v>45</v>
      </c>
      <c r="C3310" s="7" t="n">
        <v>4</v>
      </c>
      <c r="D3310" s="7" t="n">
        <v>3</v>
      </c>
      <c r="E3310" s="7" t="n">
        <v>14.25</v>
      </c>
      <c r="F3310" s="7" t="n">
        <v>-9.32999992370605</v>
      </c>
      <c r="G3310" s="7" t="n">
        <v>0</v>
      </c>
      <c r="H3310" s="7" t="n">
        <v>0</v>
      </c>
      <c r="I3310" s="7" t="n">
        <v>0</v>
      </c>
    </row>
    <row r="3311" spans="1:6">
      <c r="A3311" t="s">
        <v>4</v>
      </c>
      <c r="B3311" s="4" t="s">
        <v>5</v>
      </c>
      <c r="C3311" s="4" t="s">
        <v>13</v>
      </c>
      <c r="D3311" s="4" t="s">
        <v>13</v>
      </c>
      <c r="E3311" s="4" t="s">
        <v>29</v>
      </c>
      <c r="F3311" s="4" t="s">
        <v>10</v>
      </c>
    </row>
    <row r="3312" spans="1:6">
      <c r="A3312" t="n">
        <v>26214</v>
      </c>
      <c r="B3312" s="53" t="n">
        <v>45</v>
      </c>
      <c r="C3312" s="7" t="n">
        <v>5</v>
      </c>
      <c r="D3312" s="7" t="n">
        <v>3</v>
      </c>
      <c r="E3312" s="7" t="n">
        <v>3.70000004768372</v>
      </c>
      <c r="F3312" s="7" t="n">
        <v>0</v>
      </c>
    </row>
    <row r="3313" spans="1:9">
      <c r="A3313" t="s">
        <v>4</v>
      </c>
      <c r="B3313" s="4" t="s">
        <v>5</v>
      </c>
      <c r="C3313" s="4" t="s">
        <v>13</v>
      </c>
      <c r="D3313" s="4" t="s">
        <v>13</v>
      </c>
      <c r="E3313" s="4" t="s">
        <v>29</v>
      </c>
      <c r="F3313" s="4" t="s">
        <v>10</v>
      </c>
    </row>
    <row r="3314" spans="1:9">
      <c r="A3314" t="n">
        <v>26223</v>
      </c>
      <c r="B3314" s="53" t="n">
        <v>45</v>
      </c>
      <c r="C3314" s="7" t="n">
        <v>11</v>
      </c>
      <c r="D3314" s="7" t="n">
        <v>3</v>
      </c>
      <c r="E3314" s="7" t="n">
        <v>40</v>
      </c>
      <c r="F3314" s="7" t="n">
        <v>0</v>
      </c>
    </row>
    <row r="3315" spans="1:9">
      <c r="A3315" t="s">
        <v>4</v>
      </c>
      <c r="B3315" s="4" t="s">
        <v>5</v>
      </c>
      <c r="C3315" s="4" t="s">
        <v>13</v>
      </c>
      <c r="D3315" s="4" t="s">
        <v>13</v>
      </c>
      <c r="E3315" s="4" t="s">
        <v>29</v>
      </c>
      <c r="F3315" s="4" t="s">
        <v>29</v>
      </c>
      <c r="G3315" s="4" t="s">
        <v>29</v>
      </c>
      <c r="H3315" s="4" t="s">
        <v>10</v>
      </c>
    </row>
    <row r="3316" spans="1:9">
      <c r="A3316" t="n">
        <v>26232</v>
      </c>
      <c r="B3316" s="53" t="n">
        <v>45</v>
      </c>
      <c r="C3316" s="7" t="n">
        <v>2</v>
      </c>
      <c r="D3316" s="7" t="n">
        <v>3</v>
      </c>
      <c r="E3316" s="7" t="n">
        <v>47.439998626709</v>
      </c>
      <c r="F3316" s="7" t="n">
        <v>2.72000002861023</v>
      </c>
      <c r="G3316" s="7" t="n">
        <v>-12.5100002288818</v>
      </c>
      <c r="H3316" s="7" t="n">
        <v>6000</v>
      </c>
    </row>
    <row r="3317" spans="1:9">
      <c r="A3317" t="s">
        <v>4</v>
      </c>
      <c r="B3317" s="4" t="s">
        <v>5</v>
      </c>
      <c r="C3317" s="4" t="s">
        <v>13</v>
      </c>
      <c r="D3317" s="4" t="s">
        <v>13</v>
      </c>
      <c r="E3317" s="4" t="s">
        <v>29</v>
      </c>
      <c r="F3317" s="4" t="s">
        <v>29</v>
      </c>
      <c r="G3317" s="4" t="s">
        <v>29</v>
      </c>
      <c r="H3317" s="4" t="s">
        <v>10</v>
      </c>
      <c r="I3317" s="4" t="s">
        <v>13</v>
      </c>
    </row>
    <row r="3318" spans="1:9">
      <c r="A3318" t="n">
        <v>26249</v>
      </c>
      <c r="B3318" s="53" t="n">
        <v>45</v>
      </c>
      <c r="C3318" s="7" t="n">
        <v>4</v>
      </c>
      <c r="D3318" s="7" t="n">
        <v>3</v>
      </c>
      <c r="E3318" s="7" t="n">
        <v>8.17000007629395</v>
      </c>
      <c r="F3318" s="7" t="n">
        <v>35.810001373291</v>
      </c>
      <c r="G3318" s="7" t="n">
        <v>0</v>
      </c>
      <c r="H3318" s="7" t="n">
        <v>6000</v>
      </c>
      <c r="I3318" s="7" t="n">
        <v>1</v>
      </c>
    </row>
    <row r="3319" spans="1:9">
      <c r="A3319" t="s">
        <v>4</v>
      </c>
      <c r="B3319" s="4" t="s">
        <v>5</v>
      </c>
      <c r="C3319" s="4" t="s">
        <v>13</v>
      </c>
      <c r="D3319" s="4" t="s">
        <v>13</v>
      </c>
      <c r="E3319" s="4" t="s">
        <v>29</v>
      </c>
      <c r="F3319" s="4" t="s">
        <v>10</v>
      </c>
    </row>
    <row r="3320" spans="1:9">
      <c r="A3320" t="n">
        <v>26267</v>
      </c>
      <c r="B3320" s="53" t="n">
        <v>45</v>
      </c>
      <c r="C3320" s="7" t="n">
        <v>5</v>
      </c>
      <c r="D3320" s="7" t="n">
        <v>3</v>
      </c>
      <c r="E3320" s="7" t="n">
        <v>7.30000019073486</v>
      </c>
      <c r="F3320" s="7" t="n">
        <v>6000</v>
      </c>
    </row>
    <row r="3321" spans="1:9">
      <c r="A3321" t="s">
        <v>4</v>
      </c>
      <c r="B3321" s="4" t="s">
        <v>5</v>
      </c>
      <c r="C3321" s="4" t="s">
        <v>13</v>
      </c>
      <c r="D3321" s="4" t="s">
        <v>13</v>
      </c>
      <c r="E3321" s="4" t="s">
        <v>29</v>
      </c>
      <c r="F3321" s="4" t="s">
        <v>10</v>
      </c>
    </row>
    <row r="3322" spans="1:9">
      <c r="A3322" t="n">
        <v>26276</v>
      </c>
      <c r="B3322" s="53" t="n">
        <v>45</v>
      </c>
      <c r="C3322" s="7" t="n">
        <v>11</v>
      </c>
      <c r="D3322" s="7" t="n">
        <v>3</v>
      </c>
      <c r="E3322" s="7" t="n">
        <v>40</v>
      </c>
      <c r="F3322" s="7" t="n">
        <v>6000</v>
      </c>
    </row>
    <row r="3323" spans="1:9">
      <c r="A3323" t="s">
        <v>4</v>
      </c>
      <c r="B3323" s="4" t="s">
        <v>5</v>
      </c>
      <c r="C3323" s="4" t="s">
        <v>10</v>
      </c>
      <c r="D3323" s="4" t="s">
        <v>29</v>
      </c>
      <c r="E3323" s="4" t="s">
        <v>29</v>
      </c>
      <c r="F3323" s="4" t="s">
        <v>29</v>
      </c>
      <c r="G3323" s="4" t="s">
        <v>10</v>
      </c>
      <c r="H3323" s="4" t="s">
        <v>10</v>
      </c>
    </row>
    <row r="3324" spans="1:9">
      <c r="A3324" t="n">
        <v>26285</v>
      </c>
      <c r="B3324" s="64" t="n">
        <v>60</v>
      </c>
      <c r="C3324" s="7" t="n">
        <v>94</v>
      </c>
      <c r="D3324" s="7" t="n">
        <v>0</v>
      </c>
      <c r="E3324" s="7" t="n">
        <v>0</v>
      </c>
      <c r="F3324" s="7" t="n">
        <v>0</v>
      </c>
      <c r="G3324" s="7" t="n">
        <v>0</v>
      </c>
      <c r="H3324" s="7" t="n">
        <v>1</v>
      </c>
    </row>
    <row r="3325" spans="1:9">
      <c r="A3325" t="s">
        <v>4</v>
      </c>
      <c r="B3325" s="4" t="s">
        <v>5</v>
      </c>
      <c r="C3325" s="4" t="s">
        <v>10</v>
      </c>
      <c r="D3325" s="4" t="s">
        <v>29</v>
      </c>
      <c r="E3325" s="4" t="s">
        <v>29</v>
      </c>
      <c r="F3325" s="4" t="s">
        <v>29</v>
      </c>
      <c r="G3325" s="4" t="s">
        <v>10</v>
      </c>
      <c r="H3325" s="4" t="s">
        <v>10</v>
      </c>
    </row>
    <row r="3326" spans="1:9">
      <c r="A3326" t="n">
        <v>26304</v>
      </c>
      <c r="B3326" s="64" t="n">
        <v>60</v>
      </c>
      <c r="C3326" s="7" t="n">
        <v>94</v>
      </c>
      <c r="D3326" s="7" t="n">
        <v>0</v>
      </c>
      <c r="E3326" s="7" t="n">
        <v>0</v>
      </c>
      <c r="F3326" s="7" t="n">
        <v>0</v>
      </c>
      <c r="G3326" s="7" t="n">
        <v>0</v>
      </c>
      <c r="H3326" s="7" t="n">
        <v>0</v>
      </c>
    </row>
    <row r="3327" spans="1:9">
      <c r="A3327" t="s">
        <v>4</v>
      </c>
      <c r="B3327" s="4" t="s">
        <v>5</v>
      </c>
      <c r="C3327" s="4" t="s">
        <v>10</v>
      </c>
      <c r="D3327" s="4" t="s">
        <v>10</v>
      </c>
      <c r="E3327" s="4" t="s">
        <v>10</v>
      </c>
    </row>
    <row r="3328" spans="1:9">
      <c r="A3328" t="n">
        <v>26323</v>
      </c>
      <c r="B3328" s="63" t="n">
        <v>61</v>
      </c>
      <c r="C3328" s="7" t="n">
        <v>94</v>
      </c>
      <c r="D3328" s="7" t="n">
        <v>65533</v>
      </c>
      <c r="E3328" s="7" t="n">
        <v>0</v>
      </c>
    </row>
    <row r="3329" spans="1:9">
      <c r="A3329" t="s">
        <v>4</v>
      </c>
      <c r="B3329" s="4" t="s">
        <v>5</v>
      </c>
      <c r="C3329" s="4" t="s">
        <v>10</v>
      </c>
      <c r="D3329" s="4" t="s">
        <v>10</v>
      </c>
      <c r="E3329" s="4" t="s">
        <v>10</v>
      </c>
    </row>
    <row r="3330" spans="1:9">
      <c r="A3330" t="n">
        <v>26330</v>
      </c>
      <c r="B3330" s="63" t="n">
        <v>61</v>
      </c>
      <c r="C3330" s="7" t="n">
        <v>94</v>
      </c>
      <c r="D3330" s="7" t="n">
        <v>65533</v>
      </c>
      <c r="E3330" s="7" t="n">
        <v>0</v>
      </c>
    </row>
    <row r="3331" spans="1:9">
      <c r="A3331" t="s">
        <v>4</v>
      </c>
      <c r="B3331" s="4" t="s">
        <v>5</v>
      </c>
      <c r="C3331" s="4" t="s">
        <v>10</v>
      </c>
      <c r="D3331" s="4" t="s">
        <v>10</v>
      </c>
      <c r="E3331" s="4" t="s">
        <v>10</v>
      </c>
    </row>
    <row r="3332" spans="1:9">
      <c r="A3332" t="n">
        <v>26337</v>
      </c>
      <c r="B3332" s="63" t="n">
        <v>61</v>
      </c>
      <c r="C3332" s="7" t="n">
        <v>92</v>
      </c>
      <c r="D3332" s="7" t="n">
        <v>65533</v>
      </c>
      <c r="E3332" s="7" t="n">
        <v>0</v>
      </c>
    </row>
    <row r="3333" spans="1:9">
      <c r="A3333" t="s">
        <v>4</v>
      </c>
      <c r="B3333" s="4" t="s">
        <v>5</v>
      </c>
      <c r="C3333" s="4" t="s">
        <v>13</v>
      </c>
    </row>
    <row r="3334" spans="1:9">
      <c r="A3334" t="n">
        <v>26344</v>
      </c>
      <c r="B3334" s="62" t="n">
        <v>116</v>
      </c>
      <c r="C3334" s="7" t="n">
        <v>0</v>
      </c>
    </row>
    <row r="3335" spans="1:9">
      <c r="A3335" t="s">
        <v>4</v>
      </c>
      <c r="B3335" s="4" t="s">
        <v>5</v>
      </c>
      <c r="C3335" s="4" t="s">
        <v>13</v>
      </c>
      <c r="D3335" s="4" t="s">
        <v>10</v>
      </c>
    </row>
    <row r="3336" spans="1:9">
      <c r="A3336" t="n">
        <v>26346</v>
      </c>
      <c r="B3336" s="62" t="n">
        <v>116</v>
      </c>
      <c r="C3336" s="7" t="n">
        <v>2</v>
      </c>
      <c r="D3336" s="7" t="n">
        <v>1</v>
      </c>
    </row>
    <row r="3337" spans="1:9">
      <c r="A3337" t="s">
        <v>4</v>
      </c>
      <c r="B3337" s="4" t="s">
        <v>5</v>
      </c>
      <c r="C3337" s="4" t="s">
        <v>13</v>
      </c>
      <c r="D3337" s="4" t="s">
        <v>9</v>
      </c>
    </row>
    <row r="3338" spans="1:9">
      <c r="A3338" t="n">
        <v>26350</v>
      </c>
      <c r="B3338" s="62" t="n">
        <v>116</v>
      </c>
      <c r="C3338" s="7" t="n">
        <v>5</v>
      </c>
      <c r="D3338" s="7" t="n">
        <v>1120403456</v>
      </c>
    </row>
    <row r="3339" spans="1:9">
      <c r="A3339" t="s">
        <v>4</v>
      </c>
      <c r="B3339" s="4" t="s">
        <v>5</v>
      </c>
      <c r="C3339" s="4" t="s">
        <v>13</v>
      </c>
      <c r="D3339" s="4" t="s">
        <v>10</v>
      </c>
    </row>
    <row r="3340" spans="1:9">
      <c r="A3340" t="n">
        <v>26356</v>
      </c>
      <c r="B3340" s="62" t="n">
        <v>116</v>
      </c>
      <c r="C3340" s="7" t="n">
        <v>6</v>
      </c>
      <c r="D3340" s="7" t="n">
        <v>1</v>
      </c>
    </row>
    <row r="3341" spans="1:9">
      <c r="A3341" t="s">
        <v>4</v>
      </c>
      <c r="B3341" s="4" t="s">
        <v>5</v>
      </c>
      <c r="C3341" s="4" t="s">
        <v>13</v>
      </c>
      <c r="D3341" s="4" t="s">
        <v>10</v>
      </c>
    </row>
    <row r="3342" spans="1:9">
      <c r="A3342" t="n">
        <v>26360</v>
      </c>
      <c r="B3342" s="34" t="n">
        <v>58</v>
      </c>
      <c r="C3342" s="7" t="n">
        <v>255</v>
      </c>
      <c r="D3342" s="7" t="n">
        <v>0</v>
      </c>
    </row>
    <row r="3343" spans="1:9">
      <c r="A3343" t="s">
        <v>4</v>
      </c>
      <c r="B3343" s="4" t="s">
        <v>5</v>
      </c>
      <c r="C3343" s="4" t="s">
        <v>13</v>
      </c>
      <c r="D3343" s="4" t="s">
        <v>13</v>
      </c>
    </row>
    <row r="3344" spans="1:9">
      <c r="A3344" t="n">
        <v>26364</v>
      </c>
      <c r="B3344" s="13" t="n">
        <v>49</v>
      </c>
      <c r="C3344" s="7" t="n">
        <v>2</v>
      </c>
      <c r="D3344" s="7" t="n">
        <v>0</v>
      </c>
    </row>
    <row r="3345" spans="1:5">
      <c r="A3345" t="s">
        <v>4</v>
      </c>
      <c r="B3345" s="4" t="s">
        <v>5</v>
      </c>
      <c r="C3345" s="4" t="s">
        <v>13</v>
      </c>
      <c r="D3345" s="4" t="s">
        <v>10</v>
      </c>
      <c r="E3345" s="4" t="s">
        <v>9</v>
      </c>
      <c r="F3345" s="4" t="s">
        <v>10</v>
      </c>
      <c r="G3345" s="4" t="s">
        <v>9</v>
      </c>
      <c r="H3345" s="4" t="s">
        <v>13</v>
      </c>
    </row>
    <row r="3346" spans="1:5">
      <c r="A3346" t="n">
        <v>26367</v>
      </c>
      <c r="B3346" s="13" t="n">
        <v>49</v>
      </c>
      <c r="C3346" s="7" t="n">
        <v>0</v>
      </c>
      <c r="D3346" s="7" t="n">
        <v>305</v>
      </c>
      <c r="E3346" s="7" t="n">
        <v>1065353216</v>
      </c>
      <c r="F3346" s="7" t="n">
        <v>0</v>
      </c>
      <c r="G3346" s="7" t="n">
        <v>0</v>
      </c>
      <c r="H3346" s="7" t="n">
        <v>0</v>
      </c>
    </row>
    <row r="3347" spans="1:5">
      <c r="A3347" t="s">
        <v>4</v>
      </c>
      <c r="B3347" s="4" t="s">
        <v>5</v>
      </c>
      <c r="C3347" s="4" t="s">
        <v>13</v>
      </c>
      <c r="D3347" s="4" t="s">
        <v>10</v>
      </c>
    </row>
    <row r="3348" spans="1:5">
      <c r="A3348" t="n">
        <v>26382</v>
      </c>
      <c r="B3348" s="53" t="n">
        <v>45</v>
      </c>
      <c r="C3348" s="7" t="n">
        <v>7</v>
      </c>
      <c r="D3348" s="7" t="n">
        <v>255</v>
      </c>
    </row>
    <row r="3349" spans="1:5">
      <c r="A3349" t="s">
        <v>4</v>
      </c>
      <c r="B3349" s="4" t="s">
        <v>5</v>
      </c>
      <c r="C3349" s="4" t="s">
        <v>13</v>
      </c>
      <c r="D3349" s="31" t="s">
        <v>54</v>
      </c>
      <c r="E3349" s="4" t="s">
        <v>5</v>
      </c>
      <c r="F3349" s="4" t="s">
        <v>13</v>
      </c>
      <c r="G3349" s="4" t="s">
        <v>10</v>
      </c>
      <c r="H3349" s="31" t="s">
        <v>55</v>
      </c>
      <c r="I3349" s="4" t="s">
        <v>13</v>
      </c>
      <c r="J3349" s="4" t="s">
        <v>28</v>
      </c>
    </row>
    <row r="3350" spans="1:5">
      <c r="A3350" t="n">
        <v>26386</v>
      </c>
      <c r="B3350" s="11" t="n">
        <v>5</v>
      </c>
      <c r="C3350" s="7" t="n">
        <v>28</v>
      </c>
      <c r="D3350" s="31" t="s">
        <v>3</v>
      </c>
      <c r="E3350" s="32" t="n">
        <v>64</v>
      </c>
      <c r="F3350" s="7" t="n">
        <v>5</v>
      </c>
      <c r="G3350" s="7" t="n">
        <v>1</v>
      </c>
      <c r="H3350" s="31" t="s">
        <v>3</v>
      </c>
      <c r="I3350" s="7" t="n">
        <v>1</v>
      </c>
      <c r="J3350" s="12" t="n">
        <f t="normal" ca="1">A3364</f>
        <v>0</v>
      </c>
    </row>
    <row r="3351" spans="1:5">
      <c r="A3351" t="s">
        <v>4</v>
      </c>
      <c r="B3351" s="4" t="s">
        <v>5</v>
      </c>
      <c r="C3351" s="4" t="s">
        <v>13</v>
      </c>
      <c r="D3351" s="4" t="s">
        <v>10</v>
      </c>
      <c r="E3351" s="4" t="s">
        <v>10</v>
      </c>
      <c r="F3351" s="4" t="s">
        <v>13</v>
      </c>
    </row>
    <row r="3352" spans="1:5">
      <c r="A3352" t="n">
        <v>26397</v>
      </c>
      <c r="B3352" s="28" t="n">
        <v>25</v>
      </c>
      <c r="C3352" s="7" t="n">
        <v>1</v>
      </c>
      <c r="D3352" s="7" t="n">
        <v>60</v>
      </c>
      <c r="E3352" s="7" t="n">
        <v>640</v>
      </c>
      <c r="F3352" s="7" t="n">
        <v>1</v>
      </c>
    </row>
    <row r="3353" spans="1:5">
      <c r="A3353" t="s">
        <v>4</v>
      </c>
      <c r="B3353" s="4" t="s">
        <v>5</v>
      </c>
      <c r="C3353" s="4" t="s">
        <v>13</v>
      </c>
      <c r="D3353" s="4" t="s">
        <v>10</v>
      </c>
      <c r="E3353" s="4" t="s">
        <v>6</v>
      </c>
    </row>
    <row r="3354" spans="1:5">
      <c r="A3354" t="n">
        <v>26404</v>
      </c>
      <c r="B3354" s="56" t="n">
        <v>51</v>
      </c>
      <c r="C3354" s="7" t="n">
        <v>4</v>
      </c>
      <c r="D3354" s="7" t="n">
        <v>1</v>
      </c>
      <c r="E3354" s="7" t="s">
        <v>121</v>
      </c>
    </row>
    <row r="3355" spans="1:5">
      <c r="A3355" t="s">
        <v>4</v>
      </c>
      <c r="B3355" s="4" t="s">
        <v>5</v>
      </c>
      <c r="C3355" s="4" t="s">
        <v>10</v>
      </c>
    </row>
    <row r="3356" spans="1:5">
      <c r="A3356" t="n">
        <v>26417</v>
      </c>
      <c r="B3356" s="38" t="n">
        <v>16</v>
      </c>
      <c r="C3356" s="7" t="n">
        <v>0</v>
      </c>
    </row>
    <row r="3357" spans="1:5">
      <c r="A3357" t="s">
        <v>4</v>
      </c>
      <c r="B3357" s="4" t="s">
        <v>5</v>
      </c>
      <c r="C3357" s="4" t="s">
        <v>10</v>
      </c>
      <c r="D3357" s="4" t="s">
        <v>52</v>
      </c>
      <c r="E3357" s="4" t="s">
        <v>13</v>
      </c>
      <c r="F3357" s="4" t="s">
        <v>13</v>
      </c>
    </row>
    <row r="3358" spans="1:5">
      <c r="A3358" t="n">
        <v>26420</v>
      </c>
      <c r="B3358" s="57" t="n">
        <v>26</v>
      </c>
      <c r="C3358" s="7" t="n">
        <v>1</v>
      </c>
      <c r="D3358" s="7" t="s">
        <v>301</v>
      </c>
      <c r="E3358" s="7" t="n">
        <v>2</v>
      </c>
      <c r="F3358" s="7" t="n">
        <v>0</v>
      </c>
    </row>
    <row r="3359" spans="1:5">
      <c r="A3359" t="s">
        <v>4</v>
      </c>
      <c r="B3359" s="4" t="s">
        <v>5</v>
      </c>
    </row>
    <row r="3360" spans="1:5">
      <c r="A3360" t="n">
        <v>26487</v>
      </c>
      <c r="B3360" s="30" t="n">
        <v>28</v>
      </c>
    </row>
    <row r="3361" spans="1:10">
      <c r="A3361" t="s">
        <v>4</v>
      </c>
      <c r="B3361" s="4" t="s">
        <v>5</v>
      </c>
      <c r="C3361" s="4" t="s">
        <v>28</v>
      </c>
    </row>
    <row r="3362" spans="1:10">
      <c r="A3362" t="n">
        <v>26488</v>
      </c>
      <c r="B3362" s="15" t="n">
        <v>3</v>
      </c>
      <c r="C3362" s="12" t="n">
        <f t="normal" ca="1">A3376</f>
        <v>0</v>
      </c>
    </row>
    <row r="3363" spans="1:10">
      <c r="A3363" t="s">
        <v>4</v>
      </c>
      <c r="B3363" s="4" t="s">
        <v>5</v>
      </c>
      <c r="C3363" s="4" t="s">
        <v>13</v>
      </c>
      <c r="D3363" s="4" t="s">
        <v>10</v>
      </c>
      <c r="E3363" s="4" t="s">
        <v>10</v>
      </c>
      <c r="F3363" s="4" t="s">
        <v>13</v>
      </c>
    </row>
    <row r="3364" spans="1:10">
      <c r="A3364" t="n">
        <v>26493</v>
      </c>
      <c r="B3364" s="28" t="n">
        <v>25</v>
      </c>
      <c r="C3364" s="7" t="n">
        <v>1</v>
      </c>
      <c r="D3364" s="7" t="n">
        <v>160</v>
      </c>
      <c r="E3364" s="7" t="n">
        <v>570</v>
      </c>
      <c r="F3364" s="7" t="n">
        <v>1</v>
      </c>
    </row>
    <row r="3365" spans="1:10">
      <c r="A3365" t="s">
        <v>4</v>
      </c>
      <c r="B3365" s="4" t="s">
        <v>5</v>
      </c>
      <c r="C3365" s="4" t="s">
        <v>13</v>
      </c>
      <c r="D3365" s="4" t="s">
        <v>10</v>
      </c>
      <c r="E3365" s="4" t="s">
        <v>6</v>
      </c>
    </row>
    <row r="3366" spans="1:10">
      <c r="A3366" t="n">
        <v>26500</v>
      </c>
      <c r="B3366" s="56" t="n">
        <v>51</v>
      </c>
      <c r="C3366" s="7" t="n">
        <v>4</v>
      </c>
      <c r="D3366" s="7" t="n">
        <v>7</v>
      </c>
      <c r="E3366" s="7" t="s">
        <v>121</v>
      </c>
    </row>
    <row r="3367" spans="1:10">
      <c r="A3367" t="s">
        <v>4</v>
      </c>
      <c r="B3367" s="4" t="s">
        <v>5</v>
      </c>
      <c r="C3367" s="4" t="s">
        <v>10</v>
      </c>
    </row>
    <row r="3368" spans="1:10">
      <c r="A3368" t="n">
        <v>26513</v>
      </c>
      <c r="B3368" s="38" t="n">
        <v>16</v>
      </c>
      <c r="C3368" s="7" t="n">
        <v>0</v>
      </c>
    </row>
    <row r="3369" spans="1:10">
      <c r="A3369" t="s">
        <v>4</v>
      </c>
      <c r="B3369" s="4" t="s">
        <v>5</v>
      </c>
      <c r="C3369" s="4" t="s">
        <v>10</v>
      </c>
      <c r="D3369" s="4" t="s">
        <v>52</v>
      </c>
      <c r="E3369" s="4" t="s">
        <v>13</v>
      </c>
      <c r="F3369" s="4" t="s">
        <v>13</v>
      </c>
    </row>
    <row r="3370" spans="1:10">
      <c r="A3370" t="n">
        <v>26516</v>
      </c>
      <c r="B3370" s="57" t="n">
        <v>26</v>
      </c>
      <c r="C3370" s="7" t="n">
        <v>7</v>
      </c>
      <c r="D3370" s="7" t="s">
        <v>302</v>
      </c>
      <c r="E3370" s="7" t="n">
        <v>2</v>
      </c>
      <c r="F3370" s="7" t="n">
        <v>0</v>
      </c>
    </row>
    <row r="3371" spans="1:10">
      <c r="A3371" t="s">
        <v>4</v>
      </c>
      <c r="B3371" s="4" t="s">
        <v>5</v>
      </c>
    </row>
    <row r="3372" spans="1:10">
      <c r="A3372" t="n">
        <v>26542</v>
      </c>
      <c r="B3372" s="30" t="n">
        <v>28</v>
      </c>
    </row>
    <row r="3373" spans="1:10">
      <c r="A3373" t="s">
        <v>4</v>
      </c>
      <c r="B3373" s="4" t="s">
        <v>5</v>
      </c>
      <c r="C3373" s="4" t="s">
        <v>10</v>
      </c>
      <c r="D3373" s="4" t="s">
        <v>13</v>
      </c>
    </row>
    <row r="3374" spans="1:10">
      <c r="A3374" t="n">
        <v>26543</v>
      </c>
      <c r="B3374" s="58" t="n">
        <v>89</v>
      </c>
      <c r="C3374" s="7" t="n">
        <v>65533</v>
      </c>
      <c r="D3374" s="7" t="n">
        <v>1</v>
      </c>
    </row>
    <row r="3375" spans="1:10">
      <c r="A3375" t="s">
        <v>4</v>
      </c>
      <c r="B3375" s="4" t="s">
        <v>5</v>
      </c>
      <c r="C3375" s="4" t="s">
        <v>13</v>
      </c>
      <c r="D3375" s="4" t="s">
        <v>10</v>
      </c>
      <c r="E3375" s="4" t="s">
        <v>10</v>
      </c>
      <c r="F3375" s="4" t="s">
        <v>13</v>
      </c>
    </row>
    <row r="3376" spans="1:10">
      <c r="A3376" t="n">
        <v>26547</v>
      </c>
      <c r="B3376" s="28" t="n">
        <v>25</v>
      </c>
      <c r="C3376" s="7" t="n">
        <v>1</v>
      </c>
      <c r="D3376" s="7" t="n">
        <v>160</v>
      </c>
      <c r="E3376" s="7" t="n">
        <v>570</v>
      </c>
      <c r="F3376" s="7" t="n">
        <v>1</v>
      </c>
    </row>
    <row r="3377" spans="1:6">
      <c r="A3377" t="s">
        <v>4</v>
      </c>
      <c r="B3377" s="4" t="s">
        <v>5</v>
      </c>
      <c r="C3377" s="4" t="s">
        <v>13</v>
      </c>
      <c r="D3377" s="4" t="s">
        <v>10</v>
      </c>
      <c r="E3377" s="4" t="s">
        <v>6</v>
      </c>
    </row>
    <row r="3378" spans="1:6">
      <c r="A3378" t="n">
        <v>26554</v>
      </c>
      <c r="B3378" s="56" t="n">
        <v>51</v>
      </c>
      <c r="C3378" s="7" t="n">
        <v>4</v>
      </c>
      <c r="D3378" s="7" t="n">
        <v>7</v>
      </c>
      <c r="E3378" s="7" t="s">
        <v>303</v>
      </c>
    </row>
    <row r="3379" spans="1:6">
      <c r="A3379" t="s">
        <v>4</v>
      </c>
      <c r="B3379" s="4" t="s">
        <v>5</v>
      </c>
      <c r="C3379" s="4" t="s">
        <v>10</v>
      </c>
    </row>
    <row r="3380" spans="1:6">
      <c r="A3380" t="n">
        <v>26568</v>
      </c>
      <c r="B3380" s="38" t="n">
        <v>16</v>
      </c>
      <c r="C3380" s="7" t="n">
        <v>0</v>
      </c>
    </row>
    <row r="3381" spans="1:6">
      <c r="A3381" t="s">
        <v>4</v>
      </c>
      <c r="B3381" s="4" t="s">
        <v>5</v>
      </c>
      <c r="C3381" s="4" t="s">
        <v>10</v>
      </c>
      <c r="D3381" s="4" t="s">
        <v>52</v>
      </c>
      <c r="E3381" s="4" t="s">
        <v>13</v>
      </c>
      <c r="F3381" s="4" t="s">
        <v>13</v>
      </c>
    </row>
    <row r="3382" spans="1:6">
      <c r="A3382" t="n">
        <v>26571</v>
      </c>
      <c r="B3382" s="57" t="n">
        <v>26</v>
      </c>
      <c r="C3382" s="7" t="n">
        <v>7</v>
      </c>
      <c r="D3382" s="7" t="s">
        <v>304</v>
      </c>
      <c r="E3382" s="7" t="n">
        <v>2</v>
      </c>
      <c r="F3382" s="7" t="n">
        <v>0</v>
      </c>
    </row>
    <row r="3383" spans="1:6">
      <c r="A3383" t="s">
        <v>4</v>
      </c>
      <c r="B3383" s="4" t="s">
        <v>5</v>
      </c>
    </row>
    <row r="3384" spans="1:6">
      <c r="A3384" t="n">
        <v>26647</v>
      </c>
      <c r="B3384" s="30" t="n">
        <v>28</v>
      </c>
    </row>
    <row r="3385" spans="1:6">
      <c r="A3385" t="s">
        <v>4</v>
      </c>
      <c r="B3385" s="4" t="s">
        <v>5</v>
      </c>
      <c r="C3385" s="4" t="s">
        <v>10</v>
      </c>
      <c r="D3385" s="4" t="s">
        <v>13</v>
      </c>
    </row>
    <row r="3386" spans="1:6">
      <c r="A3386" t="n">
        <v>26648</v>
      </c>
      <c r="B3386" s="58" t="n">
        <v>89</v>
      </c>
      <c r="C3386" s="7" t="n">
        <v>65533</v>
      </c>
      <c r="D3386" s="7" t="n">
        <v>1</v>
      </c>
    </row>
    <row r="3387" spans="1:6">
      <c r="A3387" t="s">
        <v>4</v>
      </c>
      <c r="B3387" s="4" t="s">
        <v>5</v>
      </c>
      <c r="C3387" s="4" t="s">
        <v>13</v>
      </c>
      <c r="D3387" s="4" t="s">
        <v>10</v>
      </c>
      <c r="E3387" s="4" t="s">
        <v>29</v>
      </c>
    </row>
    <row r="3388" spans="1:6">
      <c r="A3388" t="n">
        <v>26652</v>
      </c>
      <c r="B3388" s="34" t="n">
        <v>58</v>
      </c>
      <c r="C3388" s="7" t="n">
        <v>101</v>
      </c>
      <c r="D3388" s="7" t="n">
        <v>500</v>
      </c>
      <c r="E3388" s="7" t="n">
        <v>1</v>
      </c>
    </row>
    <row r="3389" spans="1:6">
      <c r="A3389" t="s">
        <v>4</v>
      </c>
      <c r="B3389" s="4" t="s">
        <v>5</v>
      </c>
      <c r="C3389" s="4" t="s">
        <v>13</v>
      </c>
      <c r="D3389" s="4" t="s">
        <v>10</v>
      </c>
    </row>
    <row r="3390" spans="1:6">
      <c r="A3390" t="n">
        <v>26660</v>
      </c>
      <c r="B3390" s="34" t="n">
        <v>58</v>
      </c>
      <c r="C3390" s="7" t="n">
        <v>254</v>
      </c>
      <c r="D3390" s="7" t="n">
        <v>0</v>
      </c>
    </row>
    <row r="3391" spans="1:6">
      <c r="A3391" t="s">
        <v>4</v>
      </c>
      <c r="B3391" s="4" t="s">
        <v>5</v>
      </c>
      <c r="C3391" s="4" t="s">
        <v>13</v>
      </c>
      <c r="D3391" s="4" t="s">
        <v>13</v>
      </c>
      <c r="E3391" s="4" t="s">
        <v>29</v>
      </c>
      <c r="F3391" s="4" t="s">
        <v>29</v>
      </c>
      <c r="G3391" s="4" t="s">
        <v>29</v>
      </c>
      <c r="H3391" s="4" t="s">
        <v>10</v>
      </c>
    </row>
    <row r="3392" spans="1:6">
      <c r="A3392" t="n">
        <v>26664</v>
      </c>
      <c r="B3392" s="53" t="n">
        <v>45</v>
      </c>
      <c r="C3392" s="7" t="n">
        <v>2</v>
      </c>
      <c r="D3392" s="7" t="n">
        <v>3</v>
      </c>
      <c r="E3392" s="7" t="n">
        <v>45.4700012207031</v>
      </c>
      <c r="F3392" s="7" t="n">
        <v>-5.15999984741211</v>
      </c>
      <c r="G3392" s="7" t="n">
        <v>-31.4699993133545</v>
      </c>
      <c r="H3392" s="7" t="n">
        <v>0</v>
      </c>
    </row>
    <row r="3393" spans="1:8">
      <c r="A3393" t="s">
        <v>4</v>
      </c>
      <c r="B3393" s="4" t="s">
        <v>5</v>
      </c>
      <c r="C3393" s="4" t="s">
        <v>13</v>
      </c>
      <c r="D3393" s="4" t="s">
        <v>13</v>
      </c>
      <c r="E3393" s="4" t="s">
        <v>29</v>
      </c>
      <c r="F3393" s="4" t="s">
        <v>29</v>
      </c>
      <c r="G3393" s="4" t="s">
        <v>29</v>
      </c>
      <c r="H3393" s="4" t="s">
        <v>10</v>
      </c>
      <c r="I3393" s="4" t="s">
        <v>13</v>
      </c>
    </row>
    <row r="3394" spans="1:8">
      <c r="A3394" t="n">
        <v>26681</v>
      </c>
      <c r="B3394" s="53" t="n">
        <v>45</v>
      </c>
      <c r="C3394" s="7" t="n">
        <v>4</v>
      </c>
      <c r="D3394" s="7" t="n">
        <v>3</v>
      </c>
      <c r="E3394" s="7" t="n">
        <v>11.8699998855591</v>
      </c>
      <c r="F3394" s="7" t="n">
        <v>23.9699993133545</v>
      </c>
      <c r="G3394" s="7" t="n">
        <v>0</v>
      </c>
      <c r="H3394" s="7" t="n">
        <v>0</v>
      </c>
      <c r="I3394" s="7" t="n">
        <v>0</v>
      </c>
    </row>
    <row r="3395" spans="1:8">
      <c r="A3395" t="s">
        <v>4</v>
      </c>
      <c r="B3395" s="4" t="s">
        <v>5</v>
      </c>
      <c r="C3395" s="4" t="s">
        <v>13</v>
      </c>
      <c r="D3395" s="4" t="s">
        <v>13</v>
      </c>
      <c r="E3395" s="4" t="s">
        <v>29</v>
      </c>
      <c r="F3395" s="4" t="s">
        <v>10</v>
      </c>
    </row>
    <row r="3396" spans="1:8">
      <c r="A3396" t="n">
        <v>26699</v>
      </c>
      <c r="B3396" s="53" t="n">
        <v>45</v>
      </c>
      <c r="C3396" s="7" t="n">
        <v>5</v>
      </c>
      <c r="D3396" s="7" t="n">
        <v>3</v>
      </c>
      <c r="E3396" s="7" t="n">
        <v>9.69999980926514</v>
      </c>
      <c r="F3396" s="7" t="n">
        <v>0</v>
      </c>
    </row>
    <row r="3397" spans="1:8">
      <c r="A3397" t="s">
        <v>4</v>
      </c>
      <c r="B3397" s="4" t="s">
        <v>5</v>
      </c>
      <c r="C3397" s="4" t="s">
        <v>13</v>
      </c>
      <c r="D3397" s="4" t="s">
        <v>13</v>
      </c>
      <c r="E3397" s="4" t="s">
        <v>29</v>
      </c>
      <c r="F3397" s="4" t="s">
        <v>10</v>
      </c>
    </row>
    <row r="3398" spans="1:8">
      <c r="A3398" t="n">
        <v>26708</v>
      </c>
      <c r="B3398" s="53" t="n">
        <v>45</v>
      </c>
      <c r="C3398" s="7" t="n">
        <v>11</v>
      </c>
      <c r="D3398" s="7" t="n">
        <v>3</v>
      </c>
      <c r="E3398" s="7" t="n">
        <v>37.7000007629395</v>
      </c>
      <c r="F3398" s="7" t="n">
        <v>0</v>
      </c>
    </row>
    <row r="3399" spans="1:8">
      <c r="A3399" t="s">
        <v>4</v>
      </c>
      <c r="B3399" s="4" t="s">
        <v>5</v>
      </c>
      <c r="C3399" s="4" t="s">
        <v>13</v>
      </c>
      <c r="D3399" s="4" t="s">
        <v>13</v>
      </c>
      <c r="E3399" s="4" t="s">
        <v>29</v>
      </c>
      <c r="F3399" s="4" t="s">
        <v>10</v>
      </c>
    </row>
    <row r="3400" spans="1:8">
      <c r="A3400" t="n">
        <v>26717</v>
      </c>
      <c r="B3400" s="53" t="n">
        <v>45</v>
      </c>
      <c r="C3400" s="7" t="n">
        <v>5</v>
      </c>
      <c r="D3400" s="7" t="n">
        <v>3</v>
      </c>
      <c r="E3400" s="7" t="n">
        <v>8.69999980926514</v>
      </c>
      <c r="F3400" s="7" t="n">
        <v>1500</v>
      </c>
    </row>
    <row r="3401" spans="1:8">
      <c r="A3401" t="s">
        <v>4</v>
      </c>
      <c r="B3401" s="4" t="s">
        <v>5</v>
      </c>
      <c r="C3401" s="4" t="s">
        <v>13</v>
      </c>
      <c r="D3401" s="4" t="s">
        <v>10</v>
      </c>
    </row>
    <row r="3402" spans="1:8">
      <c r="A3402" t="n">
        <v>26726</v>
      </c>
      <c r="B3402" s="34" t="n">
        <v>58</v>
      </c>
      <c r="C3402" s="7" t="n">
        <v>255</v>
      </c>
      <c r="D3402" s="7" t="n">
        <v>0</v>
      </c>
    </row>
    <row r="3403" spans="1:8">
      <c r="A3403" t="s">
        <v>4</v>
      </c>
      <c r="B3403" s="4" t="s">
        <v>5</v>
      </c>
      <c r="C3403" s="4" t="s">
        <v>13</v>
      </c>
      <c r="D3403" s="4" t="s">
        <v>10</v>
      </c>
    </row>
    <row r="3404" spans="1:8">
      <c r="A3404" t="n">
        <v>26730</v>
      </c>
      <c r="B3404" s="53" t="n">
        <v>45</v>
      </c>
      <c r="C3404" s="7" t="n">
        <v>7</v>
      </c>
      <c r="D3404" s="7" t="n">
        <v>255</v>
      </c>
    </row>
    <row r="3405" spans="1:8">
      <c r="A3405" t="s">
        <v>4</v>
      </c>
      <c r="B3405" s="4" t="s">
        <v>5</v>
      </c>
      <c r="C3405" s="4" t="s">
        <v>13</v>
      </c>
      <c r="D3405" s="4" t="s">
        <v>10</v>
      </c>
      <c r="E3405" s="4" t="s">
        <v>10</v>
      </c>
      <c r="F3405" s="4" t="s">
        <v>13</v>
      </c>
    </row>
    <row r="3406" spans="1:8">
      <c r="A3406" t="n">
        <v>26734</v>
      </c>
      <c r="B3406" s="28" t="n">
        <v>25</v>
      </c>
      <c r="C3406" s="7" t="n">
        <v>1</v>
      </c>
      <c r="D3406" s="7" t="n">
        <v>260</v>
      </c>
      <c r="E3406" s="7" t="n">
        <v>640</v>
      </c>
      <c r="F3406" s="7" t="n">
        <v>1</v>
      </c>
    </row>
    <row r="3407" spans="1:8">
      <c r="A3407" t="s">
        <v>4</v>
      </c>
      <c r="B3407" s="4" t="s">
        <v>5</v>
      </c>
      <c r="C3407" s="4" t="s">
        <v>13</v>
      </c>
      <c r="D3407" s="4" t="s">
        <v>10</v>
      </c>
      <c r="E3407" s="4" t="s">
        <v>6</v>
      </c>
    </row>
    <row r="3408" spans="1:8">
      <c r="A3408" t="n">
        <v>26741</v>
      </c>
      <c r="B3408" s="56" t="n">
        <v>51</v>
      </c>
      <c r="C3408" s="7" t="n">
        <v>4</v>
      </c>
      <c r="D3408" s="7" t="n">
        <v>0</v>
      </c>
      <c r="E3408" s="7" t="s">
        <v>121</v>
      </c>
    </row>
    <row r="3409" spans="1:9">
      <c r="A3409" t="s">
        <v>4</v>
      </c>
      <c r="B3409" s="4" t="s">
        <v>5</v>
      </c>
      <c r="C3409" s="4" t="s">
        <v>10</v>
      </c>
    </row>
    <row r="3410" spans="1:9">
      <c r="A3410" t="n">
        <v>26754</v>
      </c>
      <c r="B3410" s="38" t="n">
        <v>16</v>
      </c>
      <c r="C3410" s="7" t="n">
        <v>0</v>
      </c>
    </row>
    <row r="3411" spans="1:9">
      <c r="A3411" t="s">
        <v>4</v>
      </c>
      <c r="B3411" s="4" t="s">
        <v>5</v>
      </c>
      <c r="C3411" s="4" t="s">
        <v>10</v>
      </c>
      <c r="D3411" s="4" t="s">
        <v>52</v>
      </c>
      <c r="E3411" s="4" t="s">
        <v>13</v>
      </c>
      <c r="F3411" s="4" t="s">
        <v>13</v>
      </c>
      <c r="G3411" s="4" t="s">
        <v>52</v>
      </c>
      <c r="H3411" s="4" t="s">
        <v>13</v>
      </c>
      <c r="I3411" s="4" t="s">
        <v>13</v>
      </c>
    </row>
    <row r="3412" spans="1:9">
      <c r="A3412" t="n">
        <v>26757</v>
      </c>
      <c r="B3412" s="57" t="n">
        <v>26</v>
      </c>
      <c r="C3412" s="7" t="n">
        <v>0</v>
      </c>
      <c r="D3412" s="7" t="s">
        <v>305</v>
      </c>
      <c r="E3412" s="7" t="n">
        <v>2</v>
      </c>
      <c r="F3412" s="7" t="n">
        <v>3</v>
      </c>
      <c r="G3412" s="7" t="s">
        <v>306</v>
      </c>
      <c r="H3412" s="7" t="n">
        <v>2</v>
      </c>
      <c r="I3412" s="7" t="n">
        <v>0</v>
      </c>
    </row>
    <row r="3413" spans="1:9">
      <c r="A3413" t="s">
        <v>4</v>
      </c>
      <c r="B3413" s="4" t="s">
        <v>5</v>
      </c>
    </row>
    <row r="3414" spans="1:9">
      <c r="A3414" t="n">
        <v>26923</v>
      </c>
      <c r="B3414" s="30" t="n">
        <v>28</v>
      </c>
    </row>
    <row r="3415" spans="1:9">
      <c r="A3415" t="s">
        <v>4</v>
      </c>
      <c r="B3415" s="4" t="s">
        <v>5</v>
      </c>
      <c r="C3415" s="4" t="s">
        <v>13</v>
      </c>
      <c r="D3415" s="31" t="s">
        <v>54</v>
      </c>
      <c r="E3415" s="4" t="s">
        <v>5</v>
      </c>
      <c r="F3415" s="4" t="s">
        <v>13</v>
      </c>
      <c r="G3415" s="4" t="s">
        <v>10</v>
      </c>
      <c r="H3415" s="31" t="s">
        <v>55</v>
      </c>
      <c r="I3415" s="4" t="s">
        <v>13</v>
      </c>
      <c r="J3415" s="4" t="s">
        <v>28</v>
      </c>
    </row>
    <row r="3416" spans="1:9">
      <c r="A3416" t="n">
        <v>26924</v>
      </c>
      <c r="B3416" s="11" t="n">
        <v>5</v>
      </c>
      <c r="C3416" s="7" t="n">
        <v>28</v>
      </c>
      <c r="D3416" s="31" t="s">
        <v>3</v>
      </c>
      <c r="E3416" s="32" t="n">
        <v>64</v>
      </c>
      <c r="F3416" s="7" t="n">
        <v>5</v>
      </c>
      <c r="G3416" s="7" t="n">
        <v>5</v>
      </c>
      <c r="H3416" s="31" t="s">
        <v>3</v>
      </c>
      <c r="I3416" s="7" t="n">
        <v>1</v>
      </c>
      <c r="J3416" s="12" t="n">
        <f t="normal" ca="1">A3428</f>
        <v>0</v>
      </c>
    </row>
    <row r="3417" spans="1:9">
      <c r="A3417" t="s">
        <v>4</v>
      </c>
      <c r="B3417" s="4" t="s">
        <v>5</v>
      </c>
      <c r="C3417" s="4" t="s">
        <v>13</v>
      </c>
      <c r="D3417" s="4" t="s">
        <v>10</v>
      </c>
      <c r="E3417" s="4" t="s">
        <v>10</v>
      </c>
      <c r="F3417" s="4" t="s">
        <v>13</v>
      </c>
    </row>
    <row r="3418" spans="1:9">
      <c r="A3418" t="n">
        <v>26935</v>
      </c>
      <c r="B3418" s="28" t="n">
        <v>25</v>
      </c>
      <c r="C3418" s="7" t="n">
        <v>1</v>
      </c>
      <c r="D3418" s="7" t="n">
        <v>60</v>
      </c>
      <c r="E3418" s="7" t="n">
        <v>640</v>
      </c>
      <c r="F3418" s="7" t="n">
        <v>1</v>
      </c>
    </row>
    <row r="3419" spans="1:9">
      <c r="A3419" t="s">
        <v>4</v>
      </c>
      <c r="B3419" s="4" t="s">
        <v>5</v>
      </c>
      <c r="C3419" s="4" t="s">
        <v>13</v>
      </c>
      <c r="D3419" s="4" t="s">
        <v>10</v>
      </c>
      <c r="E3419" s="4" t="s">
        <v>6</v>
      </c>
    </row>
    <row r="3420" spans="1:9">
      <c r="A3420" t="n">
        <v>26942</v>
      </c>
      <c r="B3420" s="56" t="n">
        <v>51</v>
      </c>
      <c r="C3420" s="7" t="n">
        <v>4</v>
      </c>
      <c r="D3420" s="7" t="n">
        <v>5</v>
      </c>
      <c r="E3420" s="7" t="s">
        <v>188</v>
      </c>
    </row>
    <row r="3421" spans="1:9">
      <c r="A3421" t="s">
        <v>4</v>
      </c>
      <c r="B3421" s="4" t="s">
        <v>5</v>
      </c>
      <c r="C3421" s="4" t="s">
        <v>10</v>
      </c>
    </row>
    <row r="3422" spans="1:9">
      <c r="A3422" t="n">
        <v>26955</v>
      </c>
      <c r="B3422" s="38" t="n">
        <v>16</v>
      </c>
      <c r="C3422" s="7" t="n">
        <v>0</v>
      </c>
    </row>
    <row r="3423" spans="1:9">
      <c r="A3423" t="s">
        <v>4</v>
      </c>
      <c r="B3423" s="4" t="s">
        <v>5</v>
      </c>
      <c r="C3423" s="4" t="s">
        <v>10</v>
      </c>
      <c r="D3423" s="4" t="s">
        <v>52</v>
      </c>
      <c r="E3423" s="4" t="s">
        <v>13</v>
      </c>
      <c r="F3423" s="4" t="s">
        <v>13</v>
      </c>
    </row>
    <row r="3424" spans="1:9">
      <c r="A3424" t="n">
        <v>26958</v>
      </c>
      <c r="B3424" s="57" t="n">
        <v>26</v>
      </c>
      <c r="C3424" s="7" t="n">
        <v>5</v>
      </c>
      <c r="D3424" s="7" t="s">
        <v>307</v>
      </c>
      <c r="E3424" s="7" t="n">
        <v>2</v>
      </c>
      <c r="F3424" s="7" t="n">
        <v>0</v>
      </c>
    </row>
    <row r="3425" spans="1:10">
      <c r="A3425" t="s">
        <v>4</v>
      </c>
      <c r="B3425" s="4" t="s">
        <v>5</v>
      </c>
    </row>
    <row r="3426" spans="1:10">
      <c r="A3426" t="n">
        <v>26994</v>
      </c>
      <c r="B3426" s="30" t="n">
        <v>28</v>
      </c>
    </row>
    <row r="3427" spans="1:10">
      <c r="A3427" t="s">
        <v>4</v>
      </c>
      <c r="B3427" s="4" t="s">
        <v>5</v>
      </c>
      <c r="C3427" s="4" t="s">
        <v>13</v>
      </c>
      <c r="D3427" s="31" t="s">
        <v>54</v>
      </c>
      <c r="E3427" s="4" t="s">
        <v>5</v>
      </c>
      <c r="F3427" s="4" t="s">
        <v>13</v>
      </c>
      <c r="G3427" s="4" t="s">
        <v>10</v>
      </c>
      <c r="H3427" s="31" t="s">
        <v>55</v>
      </c>
      <c r="I3427" s="4" t="s">
        <v>13</v>
      </c>
      <c r="J3427" s="4" t="s">
        <v>28</v>
      </c>
    </row>
    <row r="3428" spans="1:10">
      <c r="A3428" t="n">
        <v>26995</v>
      </c>
      <c r="B3428" s="11" t="n">
        <v>5</v>
      </c>
      <c r="C3428" s="7" t="n">
        <v>28</v>
      </c>
      <c r="D3428" s="31" t="s">
        <v>3</v>
      </c>
      <c r="E3428" s="32" t="n">
        <v>64</v>
      </c>
      <c r="F3428" s="7" t="n">
        <v>5</v>
      </c>
      <c r="G3428" s="7" t="n">
        <v>8</v>
      </c>
      <c r="H3428" s="31" t="s">
        <v>3</v>
      </c>
      <c r="I3428" s="7" t="n">
        <v>1</v>
      </c>
      <c r="J3428" s="12" t="n">
        <f t="normal" ca="1">A3440</f>
        <v>0</v>
      </c>
    </row>
    <row r="3429" spans="1:10">
      <c r="A3429" t="s">
        <v>4</v>
      </c>
      <c r="B3429" s="4" t="s">
        <v>5</v>
      </c>
      <c r="C3429" s="4" t="s">
        <v>13</v>
      </c>
      <c r="D3429" s="4" t="s">
        <v>10</v>
      </c>
      <c r="E3429" s="4" t="s">
        <v>10</v>
      </c>
      <c r="F3429" s="4" t="s">
        <v>13</v>
      </c>
    </row>
    <row r="3430" spans="1:10">
      <c r="A3430" t="n">
        <v>27006</v>
      </c>
      <c r="B3430" s="28" t="n">
        <v>25</v>
      </c>
      <c r="C3430" s="7" t="n">
        <v>1</v>
      </c>
      <c r="D3430" s="7" t="n">
        <v>60</v>
      </c>
      <c r="E3430" s="7" t="n">
        <v>640</v>
      </c>
      <c r="F3430" s="7" t="n">
        <v>1</v>
      </c>
    </row>
    <row r="3431" spans="1:10">
      <c r="A3431" t="s">
        <v>4</v>
      </c>
      <c r="B3431" s="4" t="s">
        <v>5</v>
      </c>
      <c r="C3431" s="4" t="s">
        <v>13</v>
      </c>
      <c r="D3431" s="4" t="s">
        <v>10</v>
      </c>
      <c r="E3431" s="4" t="s">
        <v>6</v>
      </c>
    </row>
    <row r="3432" spans="1:10">
      <c r="A3432" t="n">
        <v>27013</v>
      </c>
      <c r="B3432" s="56" t="n">
        <v>51</v>
      </c>
      <c r="C3432" s="7" t="n">
        <v>4</v>
      </c>
      <c r="D3432" s="7" t="n">
        <v>8</v>
      </c>
      <c r="E3432" s="7" t="s">
        <v>121</v>
      </c>
    </row>
    <row r="3433" spans="1:10">
      <c r="A3433" t="s">
        <v>4</v>
      </c>
      <c r="B3433" s="4" t="s">
        <v>5</v>
      </c>
      <c r="C3433" s="4" t="s">
        <v>10</v>
      </c>
    </row>
    <row r="3434" spans="1:10">
      <c r="A3434" t="n">
        <v>27026</v>
      </c>
      <c r="B3434" s="38" t="n">
        <v>16</v>
      </c>
      <c r="C3434" s="7" t="n">
        <v>0</v>
      </c>
    </row>
    <row r="3435" spans="1:10">
      <c r="A3435" t="s">
        <v>4</v>
      </c>
      <c r="B3435" s="4" t="s">
        <v>5</v>
      </c>
      <c r="C3435" s="4" t="s">
        <v>10</v>
      </c>
      <c r="D3435" s="4" t="s">
        <v>52</v>
      </c>
      <c r="E3435" s="4" t="s">
        <v>13</v>
      </c>
      <c r="F3435" s="4" t="s">
        <v>13</v>
      </c>
    </row>
    <row r="3436" spans="1:10">
      <c r="A3436" t="n">
        <v>27029</v>
      </c>
      <c r="B3436" s="57" t="n">
        <v>26</v>
      </c>
      <c r="C3436" s="7" t="n">
        <v>8</v>
      </c>
      <c r="D3436" s="7" t="s">
        <v>308</v>
      </c>
      <c r="E3436" s="7" t="n">
        <v>2</v>
      </c>
      <c r="F3436" s="7" t="n">
        <v>0</v>
      </c>
    </row>
    <row r="3437" spans="1:10">
      <c r="A3437" t="s">
        <v>4</v>
      </c>
      <c r="B3437" s="4" t="s">
        <v>5</v>
      </c>
    </row>
    <row r="3438" spans="1:10">
      <c r="A3438" t="n">
        <v>27046</v>
      </c>
      <c r="B3438" s="30" t="n">
        <v>28</v>
      </c>
    </row>
    <row r="3439" spans="1:10">
      <c r="A3439" t="s">
        <v>4</v>
      </c>
      <c r="B3439" s="4" t="s">
        <v>5</v>
      </c>
      <c r="C3439" s="4" t="s">
        <v>13</v>
      </c>
      <c r="D3439" s="4" t="s">
        <v>10</v>
      </c>
      <c r="E3439" s="4" t="s">
        <v>10</v>
      </c>
      <c r="F3439" s="4" t="s">
        <v>13</v>
      </c>
    </row>
    <row r="3440" spans="1:10">
      <c r="A3440" t="n">
        <v>27047</v>
      </c>
      <c r="B3440" s="28" t="n">
        <v>25</v>
      </c>
      <c r="C3440" s="7" t="n">
        <v>1</v>
      </c>
      <c r="D3440" s="7" t="n">
        <v>60</v>
      </c>
      <c r="E3440" s="7" t="n">
        <v>640</v>
      </c>
      <c r="F3440" s="7" t="n">
        <v>2</v>
      </c>
    </row>
    <row r="3441" spans="1:10">
      <c r="A3441" t="s">
        <v>4</v>
      </c>
      <c r="B3441" s="4" t="s">
        <v>5</v>
      </c>
      <c r="C3441" s="4" t="s">
        <v>13</v>
      </c>
      <c r="D3441" s="4" t="s">
        <v>10</v>
      </c>
      <c r="E3441" s="4" t="s">
        <v>6</v>
      </c>
    </row>
    <row r="3442" spans="1:10">
      <c r="A3442" t="n">
        <v>27054</v>
      </c>
      <c r="B3442" s="56" t="n">
        <v>51</v>
      </c>
      <c r="C3442" s="7" t="n">
        <v>4</v>
      </c>
      <c r="D3442" s="7" t="n">
        <v>94</v>
      </c>
      <c r="E3442" s="7" t="s">
        <v>121</v>
      </c>
    </row>
    <row r="3443" spans="1:10">
      <c r="A3443" t="s">
        <v>4</v>
      </c>
      <c r="B3443" s="4" t="s">
        <v>5</v>
      </c>
      <c r="C3443" s="4" t="s">
        <v>10</v>
      </c>
    </row>
    <row r="3444" spans="1:10">
      <c r="A3444" t="n">
        <v>27067</v>
      </c>
      <c r="B3444" s="38" t="n">
        <v>16</v>
      </c>
      <c r="C3444" s="7" t="n">
        <v>0</v>
      </c>
    </row>
    <row r="3445" spans="1:10">
      <c r="A3445" t="s">
        <v>4</v>
      </c>
      <c r="B3445" s="4" t="s">
        <v>5</v>
      </c>
      <c r="C3445" s="4" t="s">
        <v>10</v>
      </c>
      <c r="D3445" s="4" t="s">
        <v>52</v>
      </c>
      <c r="E3445" s="4" t="s">
        <v>13</v>
      </c>
      <c r="F3445" s="4" t="s">
        <v>13</v>
      </c>
      <c r="G3445" s="4" t="s">
        <v>52</v>
      </c>
      <c r="H3445" s="4" t="s">
        <v>13</v>
      </c>
      <c r="I3445" s="4" t="s">
        <v>13</v>
      </c>
      <c r="J3445" s="4" t="s">
        <v>52</v>
      </c>
      <c r="K3445" s="4" t="s">
        <v>13</v>
      </c>
      <c r="L3445" s="4" t="s">
        <v>13</v>
      </c>
    </row>
    <row r="3446" spans="1:10">
      <c r="A3446" t="n">
        <v>27070</v>
      </c>
      <c r="B3446" s="57" t="n">
        <v>26</v>
      </c>
      <c r="C3446" s="7" t="n">
        <v>94</v>
      </c>
      <c r="D3446" s="7" t="s">
        <v>309</v>
      </c>
      <c r="E3446" s="7" t="n">
        <v>2</v>
      </c>
      <c r="F3446" s="7" t="n">
        <v>3</v>
      </c>
      <c r="G3446" s="7" t="s">
        <v>310</v>
      </c>
      <c r="H3446" s="7" t="n">
        <v>2</v>
      </c>
      <c r="I3446" s="7" t="n">
        <v>3</v>
      </c>
      <c r="J3446" s="7" t="s">
        <v>311</v>
      </c>
      <c r="K3446" s="7" t="n">
        <v>2</v>
      </c>
      <c r="L3446" s="7" t="n">
        <v>0</v>
      </c>
    </row>
    <row r="3447" spans="1:10">
      <c r="A3447" t="s">
        <v>4</v>
      </c>
      <c r="B3447" s="4" t="s">
        <v>5</v>
      </c>
    </row>
    <row r="3448" spans="1:10">
      <c r="A3448" t="n">
        <v>27371</v>
      </c>
      <c r="B3448" s="30" t="n">
        <v>28</v>
      </c>
    </row>
    <row r="3449" spans="1:10">
      <c r="A3449" t="s">
        <v>4</v>
      </c>
      <c r="B3449" s="4" t="s">
        <v>5</v>
      </c>
      <c r="C3449" s="4" t="s">
        <v>13</v>
      </c>
      <c r="D3449" s="4" t="s">
        <v>10</v>
      </c>
      <c r="E3449" s="4" t="s">
        <v>10</v>
      </c>
      <c r="F3449" s="4" t="s">
        <v>13</v>
      </c>
    </row>
    <row r="3450" spans="1:10">
      <c r="A3450" t="n">
        <v>27372</v>
      </c>
      <c r="B3450" s="28" t="n">
        <v>25</v>
      </c>
      <c r="C3450" s="7" t="n">
        <v>1</v>
      </c>
      <c r="D3450" s="7" t="n">
        <v>160</v>
      </c>
      <c r="E3450" s="7" t="n">
        <v>570</v>
      </c>
      <c r="F3450" s="7" t="n">
        <v>1</v>
      </c>
    </row>
    <row r="3451" spans="1:10">
      <c r="A3451" t="s">
        <v>4</v>
      </c>
      <c r="B3451" s="4" t="s">
        <v>5</v>
      </c>
      <c r="C3451" s="4" t="s">
        <v>13</v>
      </c>
      <c r="D3451" s="4" t="s">
        <v>10</v>
      </c>
      <c r="E3451" s="4" t="s">
        <v>6</v>
      </c>
    </row>
    <row r="3452" spans="1:10">
      <c r="A3452" t="n">
        <v>27379</v>
      </c>
      <c r="B3452" s="56" t="n">
        <v>51</v>
      </c>
      <c r="C3452" s="7" t="n">
        <v>4</v>
      </c>
      <c r="D3452" s="7" t="n">
        <v>7</v>
      </c>
      <c r="E3452" s="7" t="s">
        <v>220</v>
      </c>
    </row>
    <row r="3453" spans="1:10">
      <c r="A3453" t="s">
        <v>4</v>
      </c>
      <c r="B3453" s="4" t="s">
        <v>5</v>
      </c>
      <c r="C3453" s="4" t="s">
        <v>10</v>
      </c>
    </row>
    <row r="3454" spans="1:10">
      <c r="A3454" t="n">
        <v>27392</v>
      </c>
      <c r="B3454" s="38" t="n">
        <v>16</v>
      </c>
      <c r="C3454" s="7" t="n">
        <v>0</v>
      </c>
    </row>
    <row r="3455" spans="1:10">
      <c r="A3455" t="s">
        <v>4</v>
      </c>
      <c r="B3455" s="4" t="s">
        <v>5</v>
      </c>
      <c r="C3455" s="4" t="s">
        <v>10</v>
      </c>
      <c r="D3455" s="4" t="s">
        <v>52</v>
      </c>
      <c r="E3455" s="4" t="s">
        <v>13</v>
      </c>
      <c r="F3455" s="4" t="s">
        <v>13</v>
      </c>
    </row>
    <row r="3456" spans="1:10">
      <c r="A3456" t="n">
        <v>27395</v>
      </c>
      <c r="B3456" s="57" t="n">
        <v>26</v>
      </c>
      <c r="C3456" s="7" t="n">
        <v>7</v>
      </c>
      <c r="D3456" s="7" t="s">
        <v>312</v>
      </c>
      <c r="E3456" s="7" t="n">
        <v>2</v>
      </c>
      <c r="F3456" s="7" t="n">
        <v>0</v>
      </c>
    </row>
    <row r="3457" spans="1:12">
      <c r="A3457" t="s">
        <v>4</v>
      </c>
      <c r="B3457" s="4" t="s">
        <v>5</v>
      </c>
    </row>
    <row r="3458" spans="1:12">
      <c r="A3458" t="n">
        <v>27425</v>
      </c>
      <c r="B3458" s="30" t="n">
        <v>28</v>
      </c>
    </row>
    <row r="3459" spans="1:12">
      <c r="A3459" t="s">
        <v>4</v>
      </c>
      <c r="B3459" s="4" t="s">
        <v>5</v>
      </c>
      <c r="C3459" s="4" t="s">
        <v>13</v>
      </c>
      <c r="D3459" s="4" t="s">
        <v>10</v>
      </c>
      <c r="E3459" s="4" t="s">
        <v>10</v>
      </c>
      <c r="F3459" s="4" t="s">
        <v>13</v>
      </c>
    </row>
    <row r="3460" spans="1:12">
      <c r="A3460" t="n">
        <v>27426</v>
      </c>
      <c r="B3460" s="28" t="n">
        <v>25</v>
      </c>
      <c r="C3460" s="7" t="n">
        <v>1</v>
      </c>
      <c r="D3460" s="7" t="n">
        <v>160</v>
      </c>
      <c r="E3460" s="7" t="n">
        <v>570</v>
      </c>
      <c r="F3460" s="7" t="n">
        <v>2</v>
      </c>
    </row>
    <row r="3461" spans="1:12">
      <c r="A3461" t="s">
        <v>4</v>
      </c>
      <c r="B3461" s="4" t="s">
        <v>5</v>
      </c>
      <c r="C3461" s="4" t="s">
        <v>13</v>
      </c>
      <c r="D3461" s="4" t="s">
        <v>10</v>
      </c>
      <c r="E3461" s="4" t="s">
        <v>6</v>
      </c>
    </row>
    <row r="3462" spans="1:12">
      <c r="A3462" t="n">
        <v>27433</v>
      </c>
      <c r="B3462" s="56" t="n">
        <v>51</v>
      </c>
      <c r="C3462" s="7" t="n">
        <v>4</v>
      </c>
      <c r="D3462" s="7" t="n">
        <v>92</v>
      </c>
      <c r="E3462" s="7" t="s">
        <v>313</v>
      </c>
    </row>
    <row r="3463" spans="1:12">
      <c r="A3463" t="s">
        <v>4</v>
      </c>
      <c r="B3463" s="4" t="s">
        <v>5</v>
      </c>
      <c r="C3463" s="4" t="s">
        <v>10</v>
      </c>
    </row>
    <row r="3464" spans="1:12">
      <c r="A3464" t="n">
        <v>27447</v>
      </c>
      <c r="B3464" s="38" t="n">
        <v>16</v>
      </c>
      <c r="C3464" s="7" t="n">
        <v>0</v>
      </c>
    </row>
    <row r="3465" spans="1:12">
      <c r="A3465" t="s">
        <v>4</v>
      </c>
      <c r="B3465" s="4" t="s">
        <v>5</v>
      </c>
      <c r="C3465" s="4" t="s">
        <v>10</v>
      </c>
      <c r="D3465" s="4" t="s">
        <v>52</v>
      </c>
      <c r="E3465" s="4" t="s">
        <v>13</v>
      </c>
      <c r="F3465" s="4" t="s">
        <v>13</v>
      </c>
      <c r="G3465" s="4" t="s">
        <v>52</v>
      </c>
      <c r="H3465" s="4" t="s">
        <v>13</v>
      </c>
      <c r="I3465" s="4" t="s">
        <v>13</v>
      </c>
      <c r="J3465" s="4" t="s">
        <v>52</v>
      </c>
      <c r="K3465" s="4" t="s">
        <v>13</v>
      </c>
      <c r="L3465" s="4" t="s">
        <v>13</v>
      </c>
    </row>
    <row r="3466" spans="1:12">
      <c r="A3466" t="n">
        <v>27450</v>
      </c>
      <c r="B3466" s="57" t="n">
        <v>26</v>
      </c>
      <c r="C3466" s="7" t="n">
        <v>92</v>
      </c>
      <c r="D3466" s="7" t="s">
        <v>314</v>
      </c>
      <c r="E3466" s="7" t="n">
        <v>2</v>
      </c>
      <c r="F3466" s="7" t="n">
        <v>3</v>
      </c>
      <c r="G3466" s="7" t="s">
        <v>315</v>
      </c>
      <c r="H3466" s="7" t="n">
        <v>2</v>
      </c>
      <c r="I3466" s="7" t="n">
        <v>3</v>
      </c>
      <c r="J3466" s="7" t="s">
        <v>316</v>
      </c>
      <c r="K3466" s="7" t="n">
        <v>2</v>
      </c>
      <c r="L3466" s="7" t="n">
        <v>0</v>
      </c>
    </row>
    <row r="3467" spans="1:12">
      <c r="A3467" t="s">
        <v>4</v>
      </c>
      <c r="B3467" s="4" t="s">
        <v>5</v>
      </c>
    </row>
    <row r="3468" spans="1:12">
      <c r="A3468" t="n">
        <v>27723</v>
      </c>
      <c r="B3468" s="30" t="n">
        <v>28</v>
      </c>
    </row>
    <row r="3469" spans="1:12">
      <c r="A3469" t="s">
        <v>4</v>
      </c>
      <c r="B3469" s="4" t="s">
        <v>5</v>
      </c>
      <c r="C3469" s="4" t="s">
        <v>13</v>
      </c>
      <c r="D3469" s="31" t="s">
        <v>54</v>
      </c>
      <c r="E3469" s="4" t="s">
        <v>5</v>
      </c>
      <c r="F3469" s="4" t="s">
        <v>13</v>
      </c>
      <c r="G3469" s="4" t="s">
        <v>10</v>
      </c>
      <c r="H3469" s="31" t="s">
        <v>55</v>
      </c>
      <c r="I3469" s="4" t="s">
        <v>13</v>
      </c>
      <c r="J3469" s="4" t="s">
        <v>28</v>
      </c>
    </row>
    <row r="3470" spans="1:12">
      <c r="A3470" t="n">
        <v>27724</v>
      </c>
      <c r="B3470" s="11" t="n">
        <v>5</v>
      </c>
      <c r="C3470" s="7" t="n">
        <v>28</v>
      </c>
      <c r="D3470" s="31" t="s">
        <v>3</v>
      </c>
      <c r="E3470" s="32" t="n">
        <v>64</v>
      </c>
      <c r="F3470" s="7" t="n">
        <v>5</v>
      </c>
      <c r="G3470" s="7" t="n">
        <v>6</v>
      </c>
      <c r="H3470" s="31" t="s">
        <v>3</v>
      </c>
      <c r="I3470" s="7" t="n">
        <v>1</v>
      </c>
      <c r="J3470" s="12" t="n">
        <f t="normal" ca="1">A3482</f>
        <v>0</v>
      </c>
    </row>
    <row r="3471" spans="1:12">
      <c r="A3471" t="s">
        <v>4</v>
      </c>
      <c r="B3471" s="4" t="s">
        <v>5</v>
      </c>
      <c r="C3471" s="4" t="s">
        <v>13</v>
      </c>
      <c r="D3471" s="4" t="s">
        <v>10</v>
      </c>
      <c r="E3471" s="4" t="s">
        <v>10</v>
      </c>
      <c r="F3471" s="4" t="s">
        <v>13</v>
      </c>
    </row>
    <row r="3472" spans="1:12">
      <c r="A3472" t="n">
        <v>27735</v>
      </c>
      <c r="B3472" s="28" t="n">
        <v>25</v>
      </c>
      <c r="C3472" s="7" t="n">
        <v>1</v>
      </c>
      <c r="D3472" s="7" t="n">
        <v>60</v>
      </c>
      <c r="E3472" s="7" t="n">
        <v>640</v>
      </c>
      <c r="F3472" s="7" t="n">
        <v>1</v>
      </c>
    </row>
    <row r="3473" spans="1:12">
      <c r="A3473" t="s">
        <v>4</v>
      </c>
      <c r="B3473" s="4" t="s">
        <v>5</v>
      </c>
      <c r="C3473" s="4" t="s">
        <v>13</v>
      </c>
      <c r="D3473" s="4" t="s">
        <v>10</v>
      </c>
      <c r="E3473" s="4" t="s">
        <v>6</v>
      </c>
    </row>
    <row r="3474" spans="1:12">
      <c r="A3474" t="n">
        <v>27742</v>
      </c>
      <c r="B3474" s="56" t="n">
        <v>51</v>
      </c>
      <c r="C3474" s="7" t="n">
        <v>4</v>
      </c>
      <c r="D3474" s="7" t="n">
        <v>6</v>
      </c>
      <c r="E3474" s="7" t="s">
        <v>121</v>
      </c>
    </row>
    <row r="3475" spans="1:12">
      <c r="A3475" t="s">
        <v>4</v>
      </c>
      <c r="B3475" s="4" t="s">
        <v>5</v>
      </c>
      <c r="C3475" s="4" t="s">
        <v>10</v>
      </c>
    </row>
    <row r="3476" spans="1:12">
      <c r="A3476" t="n">
        <v>27755</v>
      </c>
      <c r="B3476" s="38" t="n">
        <v>16</v>
      </c>
      <c r="C3476" s="7" t="n">
        <v>0</v>
      </c>
    </row>
    <row r="3477" spans="1:12">
      <c r="A3477" t="s">
        <v>4</v>
      </c>
      <c r="B3477" s="4" t="s">
        <v>5</v>
      </c>
      <c r="C3477" s="4" t="s">
        <v>10</v>
      </c>
      <c r="D3477" s="4" t="s">
        <v>52</v>
      </c>
      <c r="E3477" s="4" t="s">
        <v>13</v>
      </c>
      <c r="F3477" s="4" t="s">
        <v>13</v>
      </c>
    </row>
    <row r="3478" spans="1:12">
      <c r="A3478" t="n">
        <v>27758</v>
      </c>
      <c r="B3478" s="57" t="n">
        <v>26</v>
      </c>
      <c r="C3478" s="7" t="n">
        <v>6</v>
      </c>
      <c r="D3478" s="7" t="s">
        <v>317</v>
      </c>
      <c r="E3478" s="7" t="n">
        <v>2</v>
      </c>
      <c r="F3478" s="7" t="n">
        <v>0</v>
      </c>
    </row>
    <row r="3479" spans="1:12">
      <c r="A3479" t="s">
        <v>4</v>
      </c>
      <c r="B3479" s="4" t="s">
        <v>5</v>
      </c>
    </row>
    <row r="3480" spans="1:12">
      <c r="A3480" t="n">
        <v>27878</v>
      </c>
      <c r="B3480" s="30" t="n">
        <v>28</v>
      </c>
    </row>
    <row r="3481" spans="1:12">
      <c r="A3481" t="s">
        <v>4</v>
      </c>
      <c r="B3481" s="4" t="s">
        <v>5</v>
      </c>
      <c r="C3481" s="4" t="s">
        <v>13</v>
      </c>
      <c r="D3481" s="31" t="s">
        <v>54</v>
      </c>
      <c r="E3481" s="4" t="s">
        <v>5</v>
      </c>
      <c r="F3481" s="4" t="s">
        <v>13</v>
      </c>
      <c r="G3481" s="4" t="s">
        <v>10</v>
      </c>
      <c r="H3481" s="31" t="s">
        <v>55</v>
      </c>
      <c r="I3481" s="4" t="s">
        <v>13</v>
      </c>
      <c r="J3481" s="4" t="s">
        <v>28</v>
      </c>
    </row>
    <row r="3482" spans="1:12">
      <c r="A3482" t="n">
        <v>27879</v>
      </c>
      <c r="B3482" s="11" t="n">
        <v>5</v>
      </c>
      <c r="C3482" s="7" t="n">
        <v>28</v>
      </c>
      <c r="D3482" s="31" t="s">
        <v>3</v>
      </c>
      <c r="E3482" s="32" t="n">
        <v>64</v>
      </c>
      <c r="F3482" s="7" t="n">
        <v>5</v>
      </c>
      <c r="G3482" s="7" t="n">
        <v>4</v>
      </c>
      <c r="H3482" s="31" t="s">
        <v>3</v>
      </c>
      <c r="I3482" s="7" t="n">
        <v>1</v>
      </c>
      <c r="J3482" s="12" t="n">
        <f t="normal" ca="1">A3494</f>
        <v>0</v>
      </c>
    </row>
    <row r="3483" spans="1:12">
      <c r="A3483" t="s">
        <v>4</v>
      </c>
      <c r="B3483" s="4" t="s">
        <v>5</v>
      </c>
      <c r="C3483" s="4" t="s">
        <v>13</v>
      </c>
      <c r="D3483" s="4" t="s">
        <v>10</v>
      </c>
      <c r="E3483" s="4" t="s">
        <v>10</v>
      </c>
      <c r="F3483" s="4" t="s">
        <v>13</v>
      </c>
    </row>
    <row r="3484" spans="1:12">
      <c r="A3484" t="n">
        <v>27890</v>
      </c>
      <c r="B3484" s="28" t="n">
        <v>25</v>
      </c>
      <c r="C3484" s="7" t="n">
        <v>1</v>
      </c>
      <c r="D3484" s="7" t="n">
        <v>60</v>
      </c>
      <c r="E3484" s="7" t="n">
        <v>640</v>
      </c>
      <c r="F3484" s="7" t="n">
        <v>1</v>
      </c>
    </row>
    <row r="3485" spans="1:12">
      <c r="A3485" t="s">
        <v>4</v>
      </c>
      <c r="B3485" s="4" t="s">
        <v>5</v>
      </c>
      <c r="C3485" s="4" t="s">
        <v>13</v>
      </c>
      <c r="D3485" s="4" t="s">
        <v>10</v>
      </c>
      <c r="E3485" s="4" t="s">
        <v>6</v>
      </c>
    </row>
    <row r="3486" spans="1:12">
      <c r="A3486" t="n">
        <v>27897</v>
      </c>
      <c r="B3486" s="56" t="n">
        <v>51</v>
      </c>
      <c r="C3486" s="7" t="n">
        <v>4</v>
      </c>
      <c r="D3486" s="7" t="n">
        <v>4</v>
      </c>
      <c r="E3486" s="7" t="s">
        <v>127</v>
      </c>
    </row>
    <row r="3487" spans="1:12">
      <c r="A3487" t="s">
        <v>4</v>
      </c>
      <c r="B3487" s="4" t="s">
        <v>5</v>
      </c>
      <c r="C3487" s="4" t="s">
        <v>10</v>
      </c>
    </row>
    <row r="3488" spans="1:12">
      <c r="A3488" t="n">
        <v>27910</v>
      </c>
      <c r="B3488" s="38" t="n">
        <v>16</v>
      </c>
      <c r="C3488" s="7" t="n">
        <v>0</v>
      </c>
    </row>
    <row r="3489" spans="1:10">
      <c r="A3489" t="s">
        <v>4</v>
      </c>
      <c r="B3489" s="4" t="s">
        <v>5</v>
      </c>
      <c r="C3489" s="4" t="s">
        <v>10</v>
      </c>
      <c r="D3489" s="4" t="s">
        <v>52</v>
      </c>
      <c r="E3489" s="4" t="s">
        <v>13</v>
      </c>
      <c r="F3489" s="4" t="s">
        <v>13</v>
      </c>
    </row>
    <row r="3490" spans="1:10">
      <c r="A3490" t="n">
        <v>27913</v>
      </c>
      <c r="B3490" s="57" t="n">
        <v>26</v>
      </c>
      <c r="C3490" s="7" t="n">
        <v>4</v>
      </c>
      <c r="D3490" s="7" t="s">
        <v>318</v>
      </c>
      <c r="E3490" s="7" t="n">
        <v>2</v>
      </c>
      <c r="F3490" s="7" t="n">
        <v>0</v>
      </c>
    </row>
    <row r="3491" spans="1:10">
      <c r="A3491" t="s">
        <v>4</v>
      </c>
      <c r="B3491" s="4" t="s">
        <v>5</v>
      </c>
    </row>
    <row r="3492" spans="1:10">
      <c r="A3492" t="n">
        <v>27964</v>
      </c>
      <c r="B3492" s="30" t="n">
        <v>28</v>
      </c>
    </row>
    <row r="3493" spans="1:10">
      <c r="A3493" t="s">
        <v>4</v>
      </c>
      <c r="B3493" s="4" t="s">
        <v>5</v>
      </c>
      <c r="C3493" s="4" t="s">
        <v>10</v>
      </c>
      <c r="D3493" s="4" t="s">
        <v>13</v>
      </c>
    </row>
    <row r="3494" spans="1:10">
      <c r="A3494" t="n">
        <v>27965</v>
      </c>
      <c r="B3494" s="58" t="n">
        <v>89</v>
      </c>
      <c r="C3494" s="7" t="n">
        <v>65533</v>
      </c>
      <c r="D3494" s="7" t="n">
        <v>1</v>
      </c>
    </row>
    <row r="3495" spans="1:10">
      <c r="A3495" t="s">
        <v>4</v>
      </c>
      <c r="B3495" s="4" t="s">
        <v>5</v>
      </c>
      <c r="C3495" s="4" t="s">
        <v>13</v>
      </c>
      <c r="D3495" s="4" t="s">
        <v>10</v>
      </c>
      <c r="E3495" s="4" t="s">
        <v>10</v>
      </c>
      <c r="F3495" s="4" t="s">
        <v>13</v>
      </c>
    </row>
    <row r="3496" spans="1:10">
      <c r="A3496" t="n">
        <v>27969</v>
      </c>
      <c r="B3496" s="28" t="n">
        <v>25</v>
      </c>
      <c r="C3496" s="7" t="n">
        <v>1</v>
      </c>
      <c r="D3496" s="7" t="n">
        <v>65535</v>
      </c>
      <c r="E3496" s="7" t="n">
        <v>65535</v>
      </c>
      <c r="F3496" s="7" t="n">
        <v>0</v>
      </c>
    </row>
    <row r="3497" spans="1:10">
      <c r="A3497" t="s">
        <v>4</v>
      </c>
      <c r="B3497" s="4" t="s">
        <v>5</v>
      </c>
      <c r="C3497" s="4" t="s">
        <v>13</v>
      </c>
      <c r="D3497" s="4" t="s">
        <v>10</v>
      </c>
      <c r="E3497" s="4" t="s">
        <v>29</v>
      </c>
    </row>
    <row r="3498" spans="1:10">
      <c r="A3498" t="n">
        <v>27976</v>
      </c>
      <c r="B3498" s="34" t="n">
        <v>58</v>
      </c>
      <c r="C3498" s="7" t="n">
        <v>101</v>
      </c>
      <c r="D3498" s="7" t="n">
        <v>800</v>
      </c>
      <c r="E3498" s="7" t="n">
        <v>1</v>
      </c>
    </row>
    <row r="3499" spans="1:10">
      <c r="A3499" t="s">
        <v>4</v>
      </c>
      <c r="B3499" s="4" t="s">
        <v>5</v>
      </c>
      <c r="C3499" s="4" t="s">
        <v>13</v>
      </c>
      <c r="D3499" s="4" t="s">
        <v>10</v>
      </c>
    </row>
    <row r="3500" spans="1:10">
      <c r="A3500" t="n">
        <v>27984</v>
      </c>
      <c r="B3500" s="34" t="n">
        <v>58</v>
      </c>
      <c r="C3500" s="7" t="n">
        <v>254</v>
      </c>
      <c r="D3500" s="7" t="n">
        <v>0</v>
      </c>
    </row>
    <row r="3501" spans="1:10">
      <c r="A3501" t="s">
        <v>4</v>
      </c>
      <c r="B3501" s="4" t="s">
        <v>5</v>
      </c>
      <c r="C3501" s="4" t="s">
        <v>13</v>
      </c>
      <c r="D3501" s="4" t="s">
        <v>13</v>
      </c>
      <c r="E3501" s="4" t="s">
        <v>29</v>
      </c>
      <c r="F3501" s="4" t="s">
        <v>29</v>
      </c>
      <c r="G3501" s="4" t="s">
        <v>29</v>
      </c>
      <c r="H3501" s="4" t="s">
        <v>10</v>
      </c>
    </row>
    <row r="3502" spans="1:10">
      <c r="A3502" t="n">
        <v>27988</v>
      </c>
      <c r="B3502" s="53" t="n">
        <v>45</v>
      </c>
      <c r="C3502" s="7" t="n">
        <v>2</v>
      </c>
      <c r="D3502" s="7" t="n">
        <v>3</v>
      </c>
      <c r="E3502" s="7" t="n">
        <v>43.4000015258789</v>
      </c>
      <c r="F3502" s="7" t="n">
        <v>3.95000004768372</v>
      </c>
      <c r="G3502" s="7" t="n">
        <v>2.98000001907349</v>
      </c>
      <c r="H3502" s="7" t="n">
        <v>0</v>
      </c>
    </row>
    <row r="3503" spans="1:10">
      <c r="A3503" t="s">
        <v>4</v>
      </c>
      <c r="B3503" s="4" t="s">
        <v>5</v>
      </c>
      <c r="C3503" s="4" t="s">
        <v>13</v>
      </c>
      <c r="D3503" s="4" t="s">
        <v>13</v>
      </c>
      <c r="E3503" s="4" t="s">
        <v>29</v>
      </c>
      <c r="F3503" s="4" t="s">
        <v>29</v>
      </c>
      <c r="G3503" s="4" t="s">
        <v>29</v>
      </c>
      <c r="H3503" s="4" t="s">
        <v>10</v>
      </c>
      <c r="I3503" s="4" t="s">
        <v>13</v>
      </c>
    </row>
    <row r="3504" spans="1:10">
      <c r="A3504" t="n">
        <v>28005</v>
      </c>
      <c r="B3504" s="53" t="n">
        <v>45</v>
      </c>
      <c r="C3504" s="7" t="n">
        <v>4</v>
      </c>
      <c r="D3504" s="7" t="n">
        <v>3</v>
      </c>
      <c r="E3504" s="7" t="n">
        <v>5.59000015258789</v>
      </c>
      <c r="F3504" s="7" t="n">
        <v>140.550003051758</v>
      </c>
      <c r="G3504" s="7" t="n">
        <v>0</v>
      </c>
      <c r="H3504" s="7" t="n">
        <v>0</v>
      </c>
      <c r="I3504" s="7" t="n">
        <v>0</v>
      </c>
    </row>
    <row r="3505" spans="1:9">
      <c r="A3505" t="s">
        <v>4</v>
      </c>
      <c r="B3505" s="4" t="s">
        <v>5</v>
      </c>
      <c r="C3505" s="4" t="s">
        <v>13</v>
      </c>
      <c r="D3505" s="4" t="s">
        <v>13</v>
      </c>
      <c r="E3505" s="4" t="s">
        <v>29</v>
      </c>
      <c r="F3505" s="4" t="s">
        <v>10</v>
      </c>
    </row>
    <row r="3506" spans="1:9">
      <c r="A3506" t="n">
        <v>28023</v>
      </c>
      <c r="B3506" s="53" t="n">
        <v>45</v>
      </c>
      <c r="C3506" s="7" t="n">
        <v>5</v>
      </c>
      <c r="D3506" s="7" t="n">
        <v>3</v>
      </c>
      <c r="E3506" s="7" t="n">
        <v>3.5</v>
      </c>
      <c r="F3506" s="7" t="n">
        <v>0</v>
      </c>
    </row>
    <row r="3507" spans="1:9">
      <c r="A3507" t="s">
        <v>4</v>
      </c>
      <c r="B3507" s="4" t="s">
        <v>5</v>
      </c>
      <c r="C3507" s="4" t="s">
        <v>13</v>
      </c>
      <c r="D3507" s="4" t="s">
        <v>13</v>
      </c>
      <c r="E3507" s="4" t="s">
        <v>29</v>
      </c>
      <c r="F3507" s="4" t="s">
        <v>10</v>
      </c>
    </row>
    <row r="3508" spans="1:9">
      <c r="A3508" t="n">
        <v>28032</v>
      </c>
      <c r="B3508" s="53" t="n">
        <v>45</v>
      </c>
      <c r="C3508" s="7" t="n">
        <v>11</v>
      </c>
      <c r="D3508" s="7" t="n">
        <v>3</v>
      </c>
      <c r="E3508" s="7" t="n">
        <v>33.7000007629395</v>
      </c>
      <c r="F3508" s="7" t="n">
        <v>0</v>
      </c>
    </row>
    <row r="3509" spans="1:9">
      <c r="A3509" t="s">
        <v>4</v>
      </c>
      <c r="B3509" s="4" t="s">
        <v>5</v>
      </c>
      <c r="C3509" s="4" t="s">
        <v>10</v>
      </c>
      <c r="D3509" s="4" t="s">
        <v>29</v>
      </c>
      <c r="E3509" s="4" t="s">
        <v>29</v>
      </c>
      <c r="F3509" s="4" t="s">
        <v>29</v>
      </c>
      <c r="G3509" s="4" t="s">
        <v>29</v>
      </c>
    </row>
    <row r="3510" spans="1:9">
      <c r="A3510" t="n">
        <v>28041</v>
      </c>
      <c r="B3510" s="50" t="n">
        <v>46</v>
      </c>
      <c r="C3510" s="7" t="n">
        <v>92</v>
      </c>
      <c r="D3510" s="7" t="n">
        <v>44.7400016784668</v>
      </c>
      <c r="E3510" s="7" t="n">
        <v>2.64000010490417</v>
      </c>
      <c r="F3510" s="7" t="n">
        <v>3.26999998092651</v>
      </c>
      <c r="G3510" s="7" t="n">
        <v>170.600006103516</v>
      </c>
    </row>
    <row r="3511" spans="1:9">
      <c r="A3511" t="s">
        <v>4</v>
      </c>
      <c r="B3511" s="4" t="s">
        <v>5</v>
      </c>
      <c r="C3511" s="4" t="s">
        <v>10</v>
      </c>
      <c r="D3511" s="4" t="s">
        <v>29</v>
      </c>
      <c r="E3511" s="4" t="s">
        <v>29</v>
      </c>
      <c r="F3511" s="4" t="s">
        <v>29</v>
      </c>
      <c r="G3511" s="4" t="s">
        <v>29</v>
      </c>
    </row>
    <row r="3512" spans="1:9">
      <c r="A3512" t="n">
        <v>28060</v>
      </c>
      <c r="B3512" s="50" t="n">
        <v>46</v>
      </c>
      <c r="C3512" s="7" t="n">
        <v>94</v>
      </c>
      <c r="D3512" s="7" t="n">
        <v>44.060001373291</v>
      </c>
      <c r="E3512" s="7" t="n">
        <v>2.63000011444092</v>
      </c>
      <c r="F3512" s="7" t="n">
        <v>3.11999988555908</v>
      </c>
      <c r="G3512" s="7" t="n">
        <v>162</v>
      </c>
    </row>
    <row r="3513" spans="1:9">
      <c r="A3513" t="s">
        <v>4</v>
      </c>
      <c r="B3513" s="4" t="s">
        <v>5</v>
      </c>
      <c r="C3513" s="4" t="s">
        <v>10</v>
      </c>
      <c r="D3513" s="4" t="s">
        <v>29</v>
      </c>
      <c r="E3513" s="4" t="s">
        <v>29</v>
      </c>
      <c r="F3513" s="4" t="s">
        <v>29</v>
      </c>
      <c r="G3513" s="4" t="s">
        <v>29</v>
      </c>
    </row>
    <row r="3514" spans="1:9">
      <c r="A3514" t="n">
        <v>28079</v>
      </c>
      <c r="B3514" s="50" t="n">
        <v>46</v>
      </c>
      <c r="C3514" s="7" t="n">
        <v>0</v>
      </c>
      <c r="D3514" s="7" t="n">
        <v>42.439998626709</v>
      </c>
      <c r="E3514" s="7" t="n">
        <v>2.66000008583069</v>
      </c>
      <c r="F3514" s="7" t="n">
        <v>2.23000001907349</v>
      </c>
      <c r="G3514" s="7" t="n">
        <v>162</v>
      </c>
    </row>
    <row r="3515" spans="1:9">
      <c r="A3515" t="s">
        <v>4</v>
      </c>
      <c r="B3515" s="4" t="s">
        <v>5</v>
      </c>
      <c r="C3515" s="4" t="s">
        <v>10</v>
      </c>
      <c r="D3515" s="4" t="s">
        <v>29</v>
      </c>
      <c r="E3515" s="4" t="s">
        <v>29</v>
      </c>
      <c r="F3515" s="4" t="s">
        <v>29</v>
      </c>
      <c r="G3515" s="4" t="s">
        <v>29</v>
      </c>
    </row>
    <row r="3516" spans="1:9">
      <c r="A3516" t="n">
        <v>28098</v>
      </c>
      <c r="B3516" s="50" t="n">
        <v>46</v>
      </c>
      <c r="C3516" s="7" t="n">
        <v>7</v>
      </c>
      <c r="D3516" s="7" t="n">
        <v>43.1100006103516</v>
      </c>
      <c r="E3516" s="7" t="n">
        <v>2.6800000667572</v>
      </c>
      <c r="F3516" s="7" t="n">
        <v>2.45000004768372</v>
      </c>
      <c r="G3516" s="7" t="n">
        <v>162</v>
      </c>
    </row>
    <row r="3517" spans="1:9">
      <c r="A3517" t="s">
        <v>4</v>
      </c>
      <c r="B3517" s="4" t="s">
        <v>5</v>
      </c>
      <c r="C3517" s="4" t="s">
        <v>10</v>
      </c>
      <c r="D3517" s="4" t="s">
        <v>29</v>
      </c>
      <c r="E3517" s="4" t="s">
        <v>29</v>
      </c>
      <c r="F3517" s="4" t="s">
        <v>29</v>
      </c>
      <c r="G3517" s="4" t="s">
        <v>29</v>
      </c>
    </row>
    <row r="3518" spans="1:9">
      <c r="A3518" t="n">
        <v>28117</v>
      </c>
      <c r="B3518" s="50" t="n">
        <v>46</v>
      </c>
      <c r="C3518" s="7" t="n">
        <v>61491</v>
      </c>
      <c r="D3518" s="7" t="n">
        <v>43.3800010681152</v>
      </c>
      <c r="E3518" s="7" t="n">
        <v>2.67000007629395</v>
      </c>
      <c r="F3518" s="7" t="n">
        <v>3.08999991416931</v>
      </c>
      <c r="G3518" s="7" t="n">
        <v>162</v>
      </c>
    </row>
    <row r="3519" spans="1:9">
      <c r="A3519" t="s">
        <v>4</v>
      </c>
      <c r="B3519" s="4" t="s">
        <v>5</v>
      </c>
      <c r="C3519" s="4" t="s">
        <v>10</v>
      </c>
      <c r="D3519" s="4" t="s">
        <v>29</v>
      </c>
      <c r="E3519" s="4" t="s">
        <v>29</v>
      </c>
      <c r="F3519" s="4" t="s">
        <v>29</v>
      </c>
      <c r="G3519" s="4" t="s">
        <v>29</v>
      </c>
    </row>
    <row r="3520" spans="1:9">
      <c r="A3520" t="n">
        <v>28136</v>
      </c>
      <c r="B3520" s="50" t="n">
        <v>46</v>
      </c>
      <c r="C3520" s="7" t="n">
        <v>61492</v>
      </c>
      <c r="D3520" s="7" t="n">
        <v>41.4599990844727</v>
      </c>
      <c r="E3520" s="7" t="n">
        <v>2.6800000667572</v>
      </c>
      <c r="F3520" s="7" t="n">
        <v>2.40000009536743</v>
      </c>
      <c r="G3520" s="7" t="n">
        <v>162</v>
      </c>
    </row>
    <row r="3521" spans="1:7">
      <c r="A3521" t="s">
        <v>4</v>
      </c>
      <c r="B3521" s="4" t="s">
        <v>5</v>
      </c>
      <c r="C3521" s="4" t="s">
        <v>10</v>
      </c>
      <c r="D3521" s="4" t="s">
        <v>29</v>
      </c>
      <c r="E3521" s="4" t="s">
        <v>29</v>
      </c>
      <c r="F3521" s="4" t="s">
        <v>29</v>
      </c>
      <c r="G3521" s="4" t="s">
        <v>29</v>
      </c>
    </row>
    <row r="3522" spans="1:7">
      <c r="A3522" t="n">
        <v>28155</v>
      </c>
      <c r="B3522" s="50" t="n">
        <v>46</v>
      </c>
      <c r="C3522" s="7" t="n">
        <v>61493</v>
      </c>
      <c r="D3522" s="7" t="n">
        <v>42.3899993896484</v>
      </c>
      <c r="E3522" s="7" t="n">
        <v>2.73000001907349</v>
      </c>
      <c r="F3522" s="7" t="n">
        <v>3.55999994277954</v>
      </c>
      <c r="G3522" s="7" t="n">
        <v>162</v>
      </c>
    </row>
    <row r="3523" spans="1:7">
      <c r="A3523" t="s">
        <v>4</v>
      </c>
      <c r="B3523" s="4" t="s">
        <v>5</v>
      </c>
      <c r="C3523" s="4" t="s">
        <v>10</v>
      </c>
      <c r="D3523" s="4" t="s">
        <v>29</v>
      </c>
      <c r="E3523" s="4" t="s">
        <v>29</v>
      </c>
      <c r="F3523" s="4" t="s">
        <v>29</v>
      </c>
      <c r="G3523" s="4" t="s">
        <v>29</v>
      </c>
    </row>
    <row r="3524" spans="1:7">
      <c r="A3524" t="n">
        <v>28174</v>
      </c>
      <c r="B3524" s="50" t="n">
        <v>46</v>
      </c>
      <c r="C3524" s="7" t="n">
        <v>61494</v>
      </c>
      <c r="D3524" s="7" t="n">
        <v>41.4599990844727</v>
      </c>
      <c r="E3524" s="7" t="n">
        <v>2.74000000953674</v>
      </c>
      <c r="F3524" s="7" t="n">
        <v>3.54999995231628</v>
      </c>
      <c r="G3524" s="7" t="n">
        <v>162</v>
      </c>
    </row>
    <row r="3525" spans="1:7">
      <c r="A3525" t="s">
        <v>4</v>
      </c>
      <c r="B3525" s="4" t="s">
        <v>5</v>
      </c>
      <c r="C3525" s="4" t="s">
        <v>13</v>
      </c>
    </row>
    <row r="3526" spans="1:7">
      <c r="A3526" t="n">
        <v>28193</v>
      </c>
      <c r="B3526" s="62" t="n">
        <v>116</v>
      </c>
      <c r="C3526" s="7" t="n">
        <v>0</v>
      </c>
    </row>
    <row r="3527" spans="1:7">
      <c r="A3527" t="s">
        <v>4</v>
      </c>
      <c r="B3527" s="4" t="s">
        <v>5</v>
      </c>
      <c r="C3527" s="4" t="s">
        <v>13</v>
      </c>
      <c r="D3527" s="4" t="s">
        <v>10</v>
      </c>
    </row>
    <row r="3528" spans="1:7">
      <c r="A3528" t="n">
        <v>28195</v>
      </c>
      <c r="B3528" s="62" t="n">
        <v>116</v>
      </c>
      <c r="C3528" s="7" t="n">
        <v>2</v>
      </c>
      <c r="D3528" s="7" t="n">
        <v>1</v>
      </c>
    </row>
    <row r="3529" spans="1:7">
      <c r="A3529" t="s">
        <v>4</v>
      </c>
      <c r="B3529" s="4" t="s">
        <v>5</v>
      </c>
      <c r="C3529" s="4" t="s">
        <v>13</v>
      </c>
      <c r="D3529" s="4" t="s">
        <v>9</v>
      </c>
    </row>
    <row r="3530" spans="1:7">
      <c r="A3530" t="n">
        <v>28199</v>
      </c>
      <c r="B3530" s="62" t="n">
        <v>116</v>
      </c>
      <c r="C3530" s="7" t="n">
        <v>5</v>
      </c>
      <c r="D3530" s="7" t="n">
        <v>1106247680</v>
      </c>
    </row>
    <row r="3531" spans="1:7">
      <c r="A3531" t="s">
        <v>4</v>
      </c>
      <c r="B3531" s="4" t="s">
        <v>5</v>
      </c>
      <c r="C3531" s="4" t="s">
        <v>13</v>
      </c>
      <c r="D3531" s="4" t="s">
        <v>10</v>
      </c>
    </row>
    <row r="3532" spans="1:7">
      <c r="A3532" t="n">
        <v>28205</v>
      </c>
      <c r="B3532" s="62" t="n">
        <v>116</v>
      </c>
      <c r="C3532" s="7" t="n">
        <v>6</v>
      </c>
      <c r="D3532" s="7" t="n">
        <v>1</v>
      </c>
    </row>
    <row r="3533" spans="1:7">
      <c r="A3533" t="s">
        <v>4</v>
      </c>
      <c r="B3533" s="4" t="s">
        <v>5</v>
      </c>
      <c r="C3533" s="4" t="s">
        <v>13</v>
      </c>
      <c r="D3533" s="4" t="s">
        <v>10</v>
      </c>
    </row>
    <row r="3534" spans="1:7">
      <c r="A3534" t="n">
        <v>28209</v>
      </c>
      <c r="B3534" s="34" t="n">
        <v>58</v>
      </c>
      <c r="C3534" s="7" t="n">
        <v>255</v>
      </c>
      <c r="D3534" s="7" t="n">
        <v>0</v>
      </c>
    </row>
    <row r="3535" spans="1:7">
      <c r="A3535" t="s">
        <v>4</v>
      </c>
      <c r="B3535" s="4" t="s">
        <v>5</v>
      </c>
      <c r="C3535" s="4" t="s">
        <v>10</v>
      </c>
      <c r="D3535" s="4" t="s">
        <v>10</v>
      </c>
      <c r="E3535" s="4" t="s">
        <v>10</v>
      </c>
    </row>
    <row r="3536" spans="1:7">
      <c r="A3536" t="n">
        <v>28213</v>
      </c>
      <c r="B3536" s="63" t="n">
        <v>61</v>
      </c>
      <c r="C3536" s="7" t="n">
        <v>0</v>
      </c>
      <c r="D3536" s="7" t="n">
        <v>94</v>
      </c>
      <c r="E3536" s="7" t="n">
        <v>1000</v>
      </c>
    </row>
    <row r="3537" spans="1:7">
      <c r="A3537" t="s">
        <v>4</v>
      </c>
      <c r="B3537" s="4" t="s">
        <v>5</v>
      </c>
      <c r="C3537" s="4" t="s">
        <v>13</v>
      </c>
      <c r="D3537" s="4" t="s">
        <v>10</v>
      </c>
      <c r="E3537" s="4" t="s">
        <v>6</v>
      </c>
    </row>
    <row r="3538" spans="1:7">
      <c r="A3538" t="n">
        <v>28220</v>
      </c>
      <c r="B3538" s="56" t="n">
        <v>51</v>
      </c>
      <c r="C3538" s="7" t="n">
        <v>4</v>
      </c>
      <c r="D3538" s="7" t="n">
        <v>0</v>
      </c>
      <c r="E3538" s="7" t="s">
        <v>276</v>
      </c>
    </row>
    <row r="3539" spans="1:7">
      <c r="A3539" t="s">
        <v>4</v>
      </c>
      <c r="B3539" s="4" t="s">
        <v>5</v>
      </c>
      <c r="C3539" s="4" t="s">
        <v>10</v>
      </c>
    </row>
    <row r="3540" spans="1:7">
      <c r="A3540" t="n">
        <v>28233</v>
      </c>
      <c r="B3540" s="38" t="n">
        <v>16</v>
      </c>
      <c r="C3540" s="7" t="n">
        <v>0</v>
      </c>
    </row>
    <row r="3541" spans="1:7">
      <c r="A3541" t="s">
        <v>4</v>
      </c>
      <c r="B3541" s="4" t="s">
        <v>5</v>
      </c>
      <c r="C3541" s="4" t="s">
        <v>10</v>
      </c>
      <c r="D3541" s="4" t="s">
        <v>52</v>
      </c>
      <c r="E3541" s="4" t="s">
        <v>13</v>
      </c>
      <c r="F3541" s="4" t="s">
        <v>13</v>
      </c>
    </row>
    <row r="3542" spans="1:7">
      <c r="A3542" t="n">
        <v>28236</v>
      </c>
      <c r="B3542" s="57" t="n">
        <v>26</v>
      </c>
      <c r="C3542" s="7" t="n">
        <v>0</v>
      </c>
      <c r="D3542" s="7" t="s">
        <v>319</v>
      </c>
      <c r="E3542" s="7" t="n">
        <v>2</v>
      </c>
      <c r="F3542" s="7" t="n">
        <v>0</v>
      </c>
    </row>
    <row r="3543" spans="1:7">
      <c r="A3543" t="s">
        <v>4</v>
      </c>
      <c r="B3543" s="4" t="s">
        <v>5</v>
      </c>
    </row>
    <row r="3544" spans="1:7">
      <c r="A3544" t="n">
        <v>28318</v>
      </c>
      <c r="B3544" s="30" t="n">
        <v>28</v>
      </c>
    </row>
    <row r="3545" spans="1:7">
      <c r="A3545" t="s">
        <v>4</v>
      </c>
      <c r="B3545" s="4" t="s">
        <v>5</v>
      </c>
      <c r="C3545" s="4" t="s">
        <v>10</v>
      </c>
      <c r="D3545" s="4" t="s">
        <v>10</v>
      </c>
      <c r="E3545" s="4" t="s">
        <v>10</v>
      </c>
    </row>
    <row r="3546" spans="1:7">
      <c r="A3546" t="n">
        <v>28319</v>
      </c>
      <c r="B3546" s="63" t="n">
        <v>61</v>
      </c>
      <c r="C3546" s="7" t="n">
        <v>7</v>
      </c>
      <c r="D3546" s="7" t="n">
        <v>92</v>
      </c>
      <c r="E3546" s="7" t="n">
        <v>1000</v>
      </c>
    </row>
    <row r="3547" spans="1:7">
      <c r="A3547" t="s">
        <v>4</v>
      </c>
      <c r="B3547" s="4" t="s">
        <v>5</v>
      </c>
      <c r="C3547" s="4" t="s">
        <v>10</v>
      </c>
      <c r="D3547" s="4" t="s">
        <v>10</v>
      </c>
      <c r="E3547" s="4" t="s">
        <v>10</v>
      </c>
    </row>
    <row r="3548" spans="1:7">
      <c r="A3548" t="n">
        <v>28326</v>
      </c>
      <c r="B3548" s="63" t="n">
        <v>61</v>
      </c>
      <c r="C3548" s="7" t="n">
        <v>61491</v>
      </c>
      <c r="D3548" s="7" t="n">
        <v>92</v>
      </c>
      <c r="E3548" s="7" t="n">
        <v>1000</v>
      </c>
    </row>
    <row r="3549" spans="1:7">
      <c r="A3549" t="s">
        <v>4</v>
      </c>
      <c r="B3549" s="4" t="s">
        <v>5</v>
      </c>
      <c r="C3549" s="4" t="s">
        <v>10</v>
      </c>
    </row>
    <row r="3550" spans="1:7">
      <c r="A3550" t="n">
        <v>28333</v>
      </c>
      <c r="B3550" s="38" t="n">
        <v>16</v>
      </c>
      <c r="C3550" s="7" t="n">
        <v>50</v>
      </c>
    </row>
    <row r="3551" spans="1:7">
      <c r="A3551" t="s">
        <v>4</v>
      </c>
      <c r="B3551" s="4" t="s">
        <v>5</v>
      </c>
      <c r="C3551" s="4" t="s">
        <v>10</v>
      </c>
      <c r="D3551" s="4" t="s">
        <v>10</v>
      </c>
      <c r="E3551" s="4" t="s">
        <v>10</v>
      </c>
    </row>
    <row r="3552" spans="1:7">
      <c r="A3552" t="n">
        <v>28336</v>
      </c>
      <c r="B3552" s="63" t="n">
        <v>61</v>
      </c>
      <c r="C3552" s="7" t="n">
        <v>61492</v>
      </c>
      <c r="D3552" s="7" t="n">
        <v>92</v>
      </c>
      <c r="E3552" s="7" t="n">
        <v>1000</v>
      </c>
    </row>
    <row r="3553" spans="1:6">
      <c r="A3553" t="s">
        <v>4</v>
      </c>
      <c r="B3553" s="4" t="s">
        <v>5</v>
      </c>
      <c r="C3553" s="4" t="s">
        <v>10</v>
      </c>
      <c r="D3553" s="4" t="s">
        <v>10</v>
      </c>
      <c r="E3553" s="4" t="s">
        <v>10</v>
      </c>
    </row>
    <row r="3554" spans="1:6">
      <c r="A3554" t="n">
        <v>28343</v>
      </c>
      <c r="B3554" s="63" t="n">
        <v>61</v>
      </c>
      <c r="C3554" s="7" t="n">
        <v>61493</v>
      </c>
      <c r="D3554" s="7" t="n">
        <v>92</v>
      </c>
      <c r="E3554" s="7" t="n">
        <v>1000</v>
      </c>
    </row>
    <row r="3555" spans="1:6">
      <c r="A3555" t="s">
        <v>4</v>
      </c>
      <c r="B3555" s="4" t="s">
        <v>5</v>
      </c>
      <c r="C3555" s="4" t="s">
        <v>10</v>
      </c>
    </row>
    <row r="3556" spans="1:6">
      <c r="A3556" t="n">
        <v>28350</v>
      </c>
      <c r="B3556" s="38" t="n">
        <v>16</v>
      </c>
      <c r="C3556" s="7" t="n">
        <v>50</v>
      </c>
    </row>
    <row r="3557" spans="1:6">
      <c r="A3557" t="s">
        <v>4</v>
      </c>
      <c r="B3557" s="4" t="s">
        <v>5</v>
      </c>
      <c r="C3557" s="4" t="s">
        <v>10</v>
      </c>
      <c r="D3557" s="4" t="s">
        <v>10</v>
      </c>
      <c r="E3557" s="4" t="s">
        <v>10</v>
      </c>
    </row>
    <row r="3558" spans="1:6">
      <c r="A3558" t="n">
        <v>28353</v>
      </c>
      <c r="B3558" s="63" t="n">
        <v>61</v>
      </c>
      <c r="C3558" s="7" t="n">
        <v>61494</v>
      </c>
      <c r="D3558" s="7" t="n">
        <v>92</v>
      </c>
      <c r="E3558" s="7" t="n">
        <v>1000</v>
      </c>
    </row>
    <row r="3559" spans="1:6">
      <c r="A3559" t="s">
        <v>4</v>
      </c>
      <c r="B3559" s="4" t="s">
        <v>5</v>
      </c>
      <c r="C3559" s="4" t="s">
        <v>10</v>
      </c>
    </row>
    <row r="3560" spans="1:6">
      <c r="A3560" t="n">
        <v>28360</v>
      </c>
      <c r="B3560" s="38" t="n">
        <v>16</v>
      </c>
      <c r="C3560" s="7" t="n">
        <v>350</v>
      </c>
    </row>
    <row r="3561" spans="1:6">
      <c r="A3561" t="s">
        <v>4</v>
      </c>
      <c r="B3561" s="4" t="s">
        <v>5</v>
      </c>
      <c r="C3561" s="4" t="s">
        <v>13</v>
      </c>
      <c r="D3561" s="31" t="s">
        <v>54</v>
      </c>
      <c r="E3561" s="4" t="s">
        <v>5</v>
      </c>
      <c r="F3561" s="4" t="s">
        <v>13</v>
      </c>
      <c r="G3561" s="4" t="s">
        <v>10</v>
      </c>
      <c r="H3561" s="31" t="s">
        <v>55</v>
      </c>
      <c r="I3561" s="4" t="s">
        <v>13</v>
      </c>
      <c r="J3561" s="4" t="s">
        <v>28</v>
      </c>
    </row>
    <row r="3562" spans="1:6">
      <c r="A3562" t="n">
        <v>28363</v>
      </c>
      <c r="B3562" s="11" t="n">
        <v>5</v>
      </c>
      <c r="C3562" s="7" t="n">
        <v>28</v>
      </c>
      <c r="D3562" s="31" t="s">
        <v>3</v>
      </c>
      <c r="E3562" s="32" t="n">
        <v>64</v>
      </c>
      <c r="F3562" s="7" t="n">
        <v>5</v>
      </c>
      <c r="G3562" s="7" t="n">
        <v>9</v>
      </c>
      <c r="H3562" s="31" t="s">
        <v>3</v>
      </c>
      <c r="I3562" s="7" t="n">
        <v>1</v>
      </c>
      <c r="J3562" s="12" t="n">
        <f t="normal" ca="1">A3592</f>
        <v>0</v>
      </c>
    </row>
    <row r="3563" spans="1:6">
      <c r="A3563" t="s">
        <v>4</v>
      </c>
      <c r="B3563" s="4" t="s">
        <v>5</v>
      </c>
      <c r="C3563" s="4" t="s">
        <v>13</v>
      </c>
      <c r="D3563" s="4" t="s">
        <v>10</v>
      </c>
      <c r="E3563" s="4" t="s">
        <v>6</v>
      </c>
    </row>
    <row r="3564" spans="1:6">
      <c r="A3564" t="n">
        <v>28374</v>
      </c>
      <c r="B3564" s="56" t="n">
        <v>51</v>
      </c>
      <c r="C3564" s="7" t="n">
        <v>4</v>
      </c>
      <c r="D3564" s="7" t="n">
        <v>9</v>
      </c>
      <c r="E3564" s="7" t="s">
        <v>320</v>
      </c>
    </row>
    <row r="3565" spans="1:6">
      <c r="A3565" t="s">
        <v>4</v>
      </c>
      <c r="B3565" s="4" t="s">
        <v>5</v>
      </c>
      <c r="C3565" s="4" t="s">
        <v>10</v>
      </c>
    </row>
    <row r="3566" spans="1:6">
      <c r="A3566" t="n">
        <v>28387</v>
      </c>
      <c r="B3566" s="38" t="n">
        <v>16</v>
      </c>
      <c r="C3566" s="7" t="n">
        <v>0</v>
      </c>
    </row>
    <row r="3567" spans="1:6">
      <c r="A3567" t="s">
        <v>4</v>
      </c>
      <c r="B3567" s="4" t="s">
        <v>5</v>
      </c>
      <c r="C3567" s="4" t="s">
        <v>10</v>
      </c>
      <c r="D3567" s="4" t="s">
        <v>52</v>
      </c>
      <c r="E3567" s="4" t="s">
        <v>13</v>
      </c>
      <c r="F3567" s="4" t="s">
        <v>13</v>
      </c>
      <c r="G3567" s="4" t="s">
        <v>52</v>
      </c>
      <c r="H3567" s="4" t="s">
        <v>13</v>
      </c>
      <c r="I3567" s="4" t="s">
        <v>13</v>
      </c>
    </row>
    <row r="3568" spans="1:6">
      <c r="A3568" t="n">
        <v>28390</v>
      </c>
      <c r="B3568" s="57" t="n">
        <v>26</v>
      </c>
      <c r="C3568" s="7" t="n">
        <v>9</v>
      </c>
      <c r="D3568" s="7" t="s">
        <v>321</v>
      </c>
      <c r="E3568" s="7" t="n">
        <v>2</v>
      </c>
      <c r="F3568" s="7" t="n">
        <v>3</v>
      </c>
      <c r="G3568" s="7" t="s">
        <v>322</v>
      </c>
      <c r="H3568" s="7" t="n">
        <v>2</v>
      </c>
      <c r="I3568" s="7" t="n">
        <v>0</v>
      </c>
    </row>
    <row r="3569" spans="1:10">
      <c r="A3569" t="s">
        <v>4</v>
      </c>
      <c r="B3569" s="4" t="s">
        <v>5</v>
      </c>
    </row>
    <row r="3570" spans="1:10">
      <c r="A3570" t="n">
        <v>28532</v>
      </c>
      <c r="B3570" s="30" t="n">
        <v>28</v>
      </c>
    </row>
    <row r="3571" spans="1:10">
      <c r="A3571" t="s">
        <v>4</v>
      </c>
      <c r="B3571" s="4" t="s">
        <v>5</v>
      </c>
      <c r="C3571" s="4" t="s">
        <v>10</v>
      </c>
      <c r="D3571" s="4" t="s">
        <v>13</v>
      </c>
    </row>
    <row r="3572" spans="1:10">
      <c r="A3572" t="n">
        <v>28533</v>
      </c>
      <c r="B3572" s="58" t="n">
        <v>89</v>
      </c>
      <c r="C3572" s="7" t="n">
        <v>65533</v>
      </c>
      <c r="D3572" s="7" t="n">
        <v>1</v>
      </c>
    </row>
    <row r="3573" spans="1:10">
      <c r="A3573" t="s">
        <v>4</v>
      </c>
      <c r="B3573" s="4" t="s">
        <v>5</v>
      </c>
      <c r="C3573" s="4" t="s">
        <v>10</v>
      </c>
      <c r="D3573" s="4" t="s">
        <v>10</v>
      </c>
      <c r="E3573" s="4" t="s">
        <v>10</v>
      </c>
      <c r="F3573" s="4" t="s">
        <v>9</v>
      </c>
      <c r="G3573" s="4" t="s">
        <v>9</v>
      </c>
      <c r="H3573" s="4" t="s">
        <v>9</v>
      </c>
    </row>
    <row r="3574" spans="1:10">
      <c r="A3574" t="n">
        <v>28537</v>
      </c>
      <c r="B3574" s="63" t="n">
        <v>61</v>
      </c>
      <c r="C3574" s="7" t="n">
        <v>92</v>
      </c>
      <c r="D3574" s="7" t="n">
        <v>65535</v>
      </c>
      <c r="E3574" s="7" t="n">
        <v>1000</v>
      </c>
      <c r="F3574" s="7" t="n">
        <v>1110106440</v>
      </c>
      <c r="G3574" s="7" t="n">
        <v>1082256261</v>
      </c>
      <c r="H3574" s="7" t="n">
        <v>1078271672</v>
      </c>
    </row>
    <row r="3575" spans="1:10">
      <c r="A3575" t="s">
        <v>4</v>
      </c>
      <c r="B3575" s="4" t="s">
        <v>5</v>
      </c>
      <c r="C3575" s="4" t="s">
        <v>10</v>
      </c>
    </row>
    <row r="3576" spans="1:10">
      <c r="A3576" t="n">
        <v>28556</v>
      </c>
      <c r="B3576" s="38" t="n">
        <v>16</v>
      </c>
      <c r="C3576" s="7" t="n">
        <v>50</v>
      </c>
    </row>
    <row r="3577" spans="1:10">
      <c r="A3577" t="s">
        <v>4</v>
      </c>
      <c r="B3577" s="4" t="s">
        <v>5</v>
      </c>
      <c r="C3577" s="4" t="s">
        <v>10</v>
      </c>
      <c r="D3577" s="4" t="s">
        <v>10</v>
      </c>
      <c r="E3577" s="4" t="s">
        <v>10</v>
      </c>
      <c r="F3577" s="4" t="s">
        <v>9</v>
      </c>
      <c r="G3577" s="4" t="s">
        <v>9</v>
      </c>
      <c r="H3577" s="4" t="s">
        <v>9</v>
      </c>
    </row>
    <row r="3578" spans="1:10">
      <c r="A3578" t="n">
        <v>28559</v>
      </c>
      <c r="B3578" s="63" t="n">
        <v>61</v>
      </c>
      <c r="C3578" s="7" t="n">
        <v>94</v>
      </c>
      <c r="D3578" s="7" t="n">
        <v>65535</v>
      </c>
      <c r="E3578" s="7" t="n">
        <v>1000</v>
      </c>
      <c r="F3578" s="7" t="n">
        <v>1110106440</v>
      </c>
      <c r="G3578" s="7" t="n">
        <v>1082256261</v>
      </c>
      <c r="H3578" s="7" t="n">
        <v>1078271672</v>
      </c>
    </row>
    <row r="3579" spans="1:10">
      <c r="A3579" t="s">
        <v>4</v>
      </c>
      <c r="B3579" s="4" t="s">
        <v>5</v>
      </c>
      <c r="C3579" s="4" t="s">
        <v>10</v>
      </c>
    </row>
    <row r="3580" spans="1:10">
      <c r="A3580" t="n">
        <v>28578</v>
      </c>
      <c r="B3580" s="38" t="n">
        <v>16</v>
      </c>
      <c r="C3580" s="7" t="n">
        <v>200</v>
      </c>
    </row>
    <row r="3581" spans="1:10">
      <c r="A3581" t="s">
        <v>4</v>
      </c>
      <c r="B3581" s="4" t="s">
        <v>5</v>
      </c>
      <c r="C3581" s="4" t="s">
        <v>13</v>
      </c>
      <c r="D3581" s="4" t="s">
        <v>10</v>
      </c>
      <c r="E3581" s="4" t="s">
        <v>6</v>
      </c>
    </row>
    <row r="3582" spans="1:10">
      <c r="A3582" t="n">
        <v>28581</v>
      </c>
      <c r="B3582" s="56" t="n">
        <v>51</v>
      </c>
      <c r="C3582" s="7" t="n">
        <v>4</v>
      </c>
      <c r="D3582" s="7" t="n">
        <v>94</v>
      </c>
      <c r="E3582" s="7" t="s">
        <v>238</v>
      </c>
    </row>
    <row r="3583" spans="1:10">
      <c r="A3583" t="s">
        <v>4</v>
      </c>
      <c r="B3583" s="4" t="s">
        <v>5</v>
      </c>
      <c r="C3583" s="4" t="s">
        <v>10</v>
      </c>
    </row>
    <row r="3584" spans="1:10">
      <c r="A3584" t="n">
        <v>28594</v>
      </c>
      <c r="B3584" s="38" t="n">
        <v>16</v>
      </c>
      <c r="C3584" s="7" t="n">
        <v>0</v>
      </c>
    </row>
    <row r="3585" spans="1:8">
      <c r="A3585" t="s">
        <v>4</v>
      </c>
      <c r="B3585" s="4" t="s">
        <v>5</v>
      </c>
      <c r="C3585" s="4" t="s">
        <v>10</v>
      </c>
      <c r="D3585" s="4" t="s">
        <v>52</v>
      </c>
      <c r="E3585" s="4" t="s">
        <v>13</v>
      </c>
      <c r="F3585" s="4" t="s">
        <v>13</v>
      </c>
    </row>
    <row r="3586" spans="1:8">
      <c r="A3586" t="n">
        <v>28597</v>
      </c>
      <c r="B3586" s="57" t="n">
        <v>26</v>
      </c>
      <c r="C3586" s="7" t="n">
        <v>94</v>
      </c>
      <c r="D3586" s="7" t="s">
        <v>323</v>
      </c>
      <c r="E3586" s="7" t="n">
        <v>2</v>
      </c>
      <c r="F3586" s="7" t="n">
        <v>0</v>
      </c>
    </row>
    <row r="3587" spans="1:8">
      <c r="A3587" t="s">
        <v>4</v>
      </c>
      <c r="B3587" s="4" t="s">
        <v>5</v>
      </c>
    </row>
    <row r="3588" spans="1:8">
      <c r="A3588" t="n">
        <v>28662</v>
      </c>
      <c r="B3588" s="30" t="n">
        <v>28</v>
      </c>
    </row>
    <row r="3589" spans="1:8">
      <c r="A3589" t="s">
        <v>4</v>
      </c>
      <c r="B3589" s="4" t="s">
        <v>5</v>
      </c>
      <c r="C3589" s="4" t="s">
        <v>28</v>
      </c>
    </row>
    <row r="3590" spans="1:8">
      <c r="A3590" t="n">
        <v>28663</v>
      </c>
      <c r="B3590" s="15" t="n">
        <v>3</v>
      </c>
      <c r="C3590" s="12" t="n">
        <f t="normal" ca="1">A3608</f>
        <v>0</v>
      </c>
    </row>
    <row r="3591" spans="1:8">
      <c r="A3591" t="s">
        <v>4</v>
      </c>
      <c r="B3591" s="4" t="s">
        <v>5</v>
      </c>
      <c r="C3591" s="4" t="s">
        <v>10</v>
      </c>
      <c r="D3591" s="4" t="s">
        <v>10</v>
      </c>
      <c r="E3591" s="4" t="s">
        <v>10</v>
      </c>
      <c r="F3591" s="4" t="s">
        <v>9</v>
      </c>
      <c r="G3591" s="4" t="s">
        <v>9</v>
      </c>
      <c r="H3591" s="4" t="s">
        <v>9</v>
      </c>
    </row>
    <row r="3592" spans="1:8">
      <c r="A3592" t="n">
        <v>28668</v>
      </c>
      <c r="B3592" s="63" t="n">
        <v>61</v>
      </c>
      <c r="C3592" s="7" t="n">
        <v>92</v>
      </c>
      <c r="D3592" s="7" t="n">
        <v>65535</v>
      </c>
      <c r="E3592" s="7" t="n">
        <v>1000</v>
      </c>
      <c r="F3592" s="7" t="n">
        <v>1110106440</v>
      </c>
      <c r="G3592" s="7" t="n">
        <v>1082256261</v>
      </c>
      <c r="H3592" s="7" t="n">
        <v>1078271672</v>
      </c>
    </row>
    <row r="3593" spans="1:8">
      <c r="A3593" t="s">
        <v>4</v>
      </c>
      <c r="B3593" s="4" t="s">
        <v>5</v>
      </c>
      <c r="C3593" s="4" t="s">
        <v>10</v>
      </c>
    </row>
    <row r="3594" spans="1:8">
      <c r="A3594" t="n">
        <v>28687</v>
      </c>
      <c r="B3594" s="38" t="n">
        <v>16</v>
      </c>
      <c r="C3594" s="7" t="n">
        <v>50</v>
      </c>
    </row>
    <row r="3595" spans="1:8">
      <c r="A3595" t="s">
        <v>4</v>
      </c>
      <c r="B3595" s="4" t="s">
        <v>5</v>
      </c>
      <c r="C3595" s="4" t="s">
        <v>10</v>
      </c>
      <c r="D3595" s="4" t="s">
        <v>10</v>
      </c>
      <c r="E3595" s="4" t="s">
        <v>10</v>
      </c>
      <c r="F3595" s="4" t="s">
        <v>9</v>
      </c>
      <c r="G3595" s="4" t="s">
        <v>9</v>
      </c>
      <c r="H3595" s="4" t="s">
        <v>9</v>
      </c>
    </row>
    <row r="3596" spans="1:8">
      <c r="A3596" t="n">
        <v>28690</v>
      </c>
      <c r="B3596" s="63" t="n">
        <v>61</v>
      </c>
      <c r="C3596" s="7" t="n">
        <v>94</v>
      </c>
      <c r="D3596" s="7" t="n">
        <v>65535</v>
      </c>
      <c r="E3596" s="7" t="n">
        <v>1000</v>
      </c>
      <c r="F3596" s="7" t="n">
        <v>1110106440</v>
      </c>
      <c r="G3596" s="7" t="n">
        <v>1082256261</v>
      </c>
      <c r="H3596" s="7" t="n">
        <v>1078271672</v>
      </c>
    </row>
    <row r="3597" spans="1:8">
      <c r="A3597" t="s">
        <v>4</v>
      </c>
      <c r="B3597" s="4" t="s">
        <v>5</v>
      </c>
      <c r="C3597" s="4" t="s">
        <v>10</v>
      </c>
    </row>
    <row r="3598" spans="1:8">
      <c r="A3598" t="n">
        <v>28709</v>
      </c>
      <c r="B3598" s="38" t="n">
        <v>16</v>
      </c>
      <c r="C3598" s="7" t="n">
        <v>200</v>
      </c>
    </row>
    <row r="3599" spans="1:8">
      <c r="A3599" t="s">
        <v>4</v>
      </c>
      <c r="B3599" s="4" t="s">
        <v>5</v>
      </c>
      <c r="C3599" s="4" t="s">
        <v>13</v>
      </c>
      <c r="D3599" s="4" t="s">
        <v>10</v>
      </c>
      <c r="E3599" s="4" t="s">
        <v>6</v>
      </c>
    </row>
    <row r="3600" spans="1:8">
      <c r="A3600" t="n">
        <v>28712</v>
      </c>
      <c r="B3600" s="56" t="n">
        <v>51</v>
      </c>
      <c r="C3600" s="7" t="n">
        <v>4</v>
      </c>
      <c r="D3600" s="7" t="n">
        <v>94</v>
      </c>
      <c r="E3600" s="7" t="s">
        <v>238</v>
      </c>
    </row>
    <row r="3601" spans="1:8">
      <c r="A3601" t="s">
        <v>4</v>
      </c>
      <c r="B3601" s="4" t="s">
        <v>5</v>
      </c>
      <c r="C3601" s="4" t="s">
        <v>10</v>
      </c>
    </row>
    <row r="3602" spans="1:8">
      <c r="A3602" t="n">
        <v>28725</v>
      </c>
      <c r="B3602" s="38" t="n">
        <v>16</v>
      </c>
      <c r="C3602" s="7" t="n">
        <v>0</v>
      </c>
    </row>
    <row r="3603" spans="1:8">
      <c r="A3603" t="s">
        <v>4</v>
      </c>
      <c r="B3603" s="4" t="s">
        <v>5</v>
      </c>
      <c r="C3603" s="4" t="s">
        <v>10</v>
      </c>
      <c r="D3603" s="4" t="s">
        <v>52</v>
      </c>
      <c r="E3603" s="4" t="s">
        <v>13</v>
      </c>
      <c r="F3603" s="4" t="s">
        <v>13</v>
      </c>
    </row>
    <row r="3604" spans="1:8">
      <c r="A3604" t="n">
        <v>28728</v>
      </c>
      <c r="B3604" s="57" t="n">
        <v>26</v>
      </c>
      <c r="C3604" s="7" t="n">
        <v>94</v>
      </c>
      <c r="D3604" s="7" t="s">
        <v>324</v>
      </c>
      <c r="E3604" s="7" t="n">
        <v>2</v>
      </c>
      <c r="F3604" s="7" t="n">
        <v>0</v>
      </c>
    </row>
    <row r="3605" spans="1:8">
      <c r="A3605" t="s">
        <v>4</v>
      </c>
      <c r="B3605" s="4" t="s">
        <v>5</v>
      </c>
    </row>
    <row r="3606" spans="1:8">
      <c r="A3606" t="n">
        <v>28779</v>
      </c>
      <c r="B3606" s="30" t="n">
        <v>28</v>
      </c>
    </row>
    <row r="3607" spans="1:8">
      <c r="A3607" t="s">
        <v>4</v>
      </c>
      <c r="B3607" s="4" t="s">
        <v>5</v>
      </c>
      <c r="C3607" s="4" t="s">
        <v>10</v>
      </c>
      <c r="D3607" s="4" t="s">
        <v>13</v>
      </c>
    </row>
    <row r="3608" spans="1:8">
      <c r="A3608" t="n">
        <v>28780</v>
      </c>
      <c r="B3608" s="58" t="n">
        <v>89</v>
      </c>
      <c r="C3608" s="7" t="n">
        <v>65533</v>
      </c>
      <c r="D3608" s="7" t="n">
        <v>1</v>
      </c>
    </row>
    <row r="3609" spans="1:8">
      <c r="A3609" t="s">
        <v>4</v>
      </c>
      <c r="B3609" s="4" t="s">
        <v>5</v>
      </c>
      <c r="C3609" s="4" t="s">
        <v>13</v>
      </c>
      <c r="D3609" s="4" t="s">
        <v>10</v>
      </c>
      <c r="E3609" s="4" t="s">
        <v>6</v>
      </c>
    </row>
    <row r="3610" spans="1:8">
      <c r="A3610" t="n">
        <v>28784</v>
      </c>
      <c r="B3610" s="56" t="n">
        <v>51</v>
      </c>
      <c r="C3610" s="7" t="n">
        <v>4</v>
      </c>
      <c r="D3610" s="7" t="n">
        <v>94</v>
      </c>
      <c r="E3610" s="7" t="s">
        <v>110</v>
      </c>
    </row>
    <row r="3611" spans="1:8">
      <c r="A3611" t="s">
        <v>4</v>
      </c>
      <c r="B3611" s="4" t="s">
        <v>5</v>
      </c>
      <c r="C3611" s="4" t="s">
        <v>10</v>
      </c>
    </row>
    <row r="3612" spans="1:8">
      <c r="A3612" t="n">
        <v>28798</v>
      </c>
      <c r="B3612" s="38" t="n">
        <v>16</v>
      </c>
      <c r="C3612" s="7" t="n">
        <v>0</v>
      </c>
    </row>
    <row r="3613" spans="1:8">
      <c r="A3613" t="s">
        <v>4</v>
      </c>
      <c r="B3613" s="4" t="s">
        <v>5</v>
      </c>
      <c r="C3613" s="4" t="s">
        <v>10</v>
      </c>
      <c r="D3613" s="4" t="s">
        <v>52</v>
      </c>
      <c r="E3613" s="4" t="s">
        <v>13</v>
      </c>
      <c r="F3613" s="4" t="s">
        <v>13</v>
      </c>
      <c r="G3613" s="4" t="s">
        <v>52</v>
      </c>
      <c r="H3613" s="4" t="s">
        <v>13</v>
      </c>
      <c r="I3613" s="4" t="s">
        <v>13</v>
      </c>
    </row>
    <row r="3614" spans="1:8">
      <c r="A3614" t="n">
        <v>28801</v>
      </c>
      <c r="B3614" s="57" t="n">
        <v>26</v>
      </c>
      <c r="C3614" s="7" t="n">
        <v>94</v>
      </c>
      <c r="D3614" s="7" t="s">
        <v>325</v>
      </c>
      <c r="E3614" s="7" t="n">
        <v>2</v>
      </c>
      <c r="F3614" s="7" t="n">
        <v>3</v>
      </c>
      <c r="G3614" s="7" t="s">
        <v>326</v>
      </c>
      <c r="H3614" s="7" t="n">
        <v>2</v>
      </c>
      <c r="I3614" s="7" t="n">
        <v>0</v>
      </c>
    </row>
    <row r="3615" spans="1:8">
      <c r="A3615" t="s">
        <v>4</v>
      </c>
      <c r="B3615" s="4" t="s">
        <v>5</v>
      </c>
    </row>
    <row r="3616" spans="1:8">
      <c r="A3616" t="n">
        <v>28969</v>
      </c>
      <c r="B3616" s="30" t="n">
        <v>28</v>
      </c>
    </row>
    <row r="3617" spans="1:9">
      <c r="A3617" t="s">
        <v>4</v>
      </c>
      <c r="B3617" s="4" t="s">
        <v>5</v>
      </c>
      <c r="C3617" s="4" t="s">
        <v>13</v>
      </c>
      <c r="D3617" s="4" t="s">
        <v>10</v>
      </c>
      <c r="E3617" s="4" t="s">
        <v>6</v>
      </c>
    </row>
    <row r="3618" spans="1:9">
      <c r="A3618" t="n">
        <v>28970</v>
      </c>
      <c r="B3618" s="56" t="n">
        <v>51</v>
      </c>
      <c r="C3618" s="7" t="n">
        <v>4</v>
      </c>
      <c r="D3618" s="7" t="n">
        <v>7</v>
      </c>
      <c r="E3618" s="7" t="s">
        <v>118</v>
      </c>
    </row>
    <row r="3619" spans="1:9">
      <c r="A3619" t="s">
        <v>4</v>
      </c>
      <c r="B3619" s="4" t="s">
        <v>5</v>
      </c>
      <c r="C3619" s="4" t="s">
        <v>10</v>
      </c>
    </row>
    <row r="3620" spans="1:9">
      <c r="A3620" t="n">
        <v>28984</v>
      </c>
      <c r="B3620" s="38" t="n">
        <v>16</v>
      </c>
      <c r="C3620" s="7" t="n">
        <v>0</v>
      </c>
    </row>
    <row r="3621" spans="1:9">
      <c r="A3621" t="s">
        <v>4</v>
      </c>
      <c r="B3621" s="4" t="s">
        <v>5</v>
      </c>
      <c r="C3621" s="4" t="s">
        <v>10</v>
      </c>
      <c r="D3621" s="4" t="s">
        <v>52</v>
      </c>
      <c r="E3621" s="4" t="s">
        <v>13</v>
      </c>
      <c r="F3621" s="4" t="s">
        <v>13</v>
      </c>
    </row>
    <row r="3622" spans="1:9">
      <c r="A3622" t="n">
        <v>28987</v>
      </c>
      <c r="B3622" s="57" t="n">
        <v>26</v>
      </c>
      <c r="C3622" s="7" t="n">
        <v>7</v>
      </c>
      <c r="D3622" s="7" t="s">
        <v>327</v>
      </c>
      <c r="E3622" s="7" t="n">
        <v>2</v>
      </c>
      <c r="F3622" s="7" t="n">
        <v>0</v>
      </c>
    </row>
    <row r="3623" spans="1:9">
      <c r="A3623" t="s">
        <v>4</v>
      </c>
      <c r="B3623" s="4" t="s">
        <v>5</v>
      </c>
    </row>
    <row r="3624" spans="1:9">
      <c r="A3624" t="n">
        <v>29052</v>
      </c>
      <c r="B3624" s="30" t="n">
        <v>28</v>
      </c>
    </row>
    <row r="3625" spans="1:9">
      <c r="A3625" t="s">
        <v>4</v>
      </c>
      <c r="B3625" s="4" t="s">
        <v>5</v>
      </c>
      <c r="C3625" s="4" t="s">
        <v>13</v>
      </c>
      <c r="D3625" s="4" t="s">
        <v>10</v>
      </c>
      <c r="E3625" s="4" t="s">
        <v>6</v>
      </c>
    </row>
    <row r="3626" spans="1:9">
      <c r="A3626" t="n">
        <v>29053</v>
      </c>
      <c r="B3626" s="56" t="n">
        <v>51</v>
      </c>
      <c r="C3626" s="7" t="n">
        <v>4</v>
      </c>
      <c r="D3626" s="7" t="n">
        <v>92</v>
      </c>
      <c r="E3626" s="7" t="s">
        <v>303</v>
      </c>
    </row>
    <row r="3627" spans="1:9">
      <c r="A3627" t="s">
        <v>4</v>
      </c>
      <c r="B3627" s="4" t="s">
        <v>5</v>
      </c>
      <c r="C3627" s="4" t="s">
        <v>10</v>
      </c>
    </row>
    <row r="3628" spans="1:9">
      <c r="A3628" t="n">
        <v>29067</v>
      </c>
      <c r="B3628" s="38" t="n">
        <v>16</v>
      </c>
      <c r="C3628" s="7" t="n">
        <v>0</v>
      </c>
    </row>
    <row r="3629" spans="1:9">
      <c r="A3629" t="s">
        <v>4</v>
      </c>
      <c r="B3629" s="4" t="s">
        <v>5</v>
      </c>
      <c r="C3629" s="4" t="s">
        <v>10</v>
      </c>
      <c r="D3629" s="4" t="s">
        <v>52</v>
      </c>
      <c r="E3629" s="4" t="s">
        <v>13</v>
      </c>
      <c r="F3629" s="4" t="s">
        <v>13</v>
      </c>
      <c r="G3629" s="4" t="s">
        <v>52</v>
      </c>
      <c r="H3629" s="4" t="s">
        <v>13</v>
      </c>
      <c r="I3629" s="4" t="s">
        <v>13</v>
      </c>
      <c r="J3629" s="4" t="s">
        <v>52</v>
      </c>
      <c r="K3629" s="4" t="s">
        <v>13</v>
      </c>
      <c r="L3629" s="4" t="s">
        <v>13</v>
      </c>
    </row>
    <row r="3630" spans="1:9">
      <c r="A3630" t="n">
        <v>29070</v>
      </c>
      <c r="B3630" s="57" t="n">
        <v>26</v>
      </c>
      <c r="C3630" s="7" t="n">
        <v>92</v>
      </c>
      <c r="D3630" s="7" t="s">
        <v>328</v>
      </c>
      <c r="E3630" s="7" t="n">
        <v>2</v>
      </c>
      <c r="F3630" s="7" t="n">
        <v>3</v>
      </c>
      <c r="G3630" s="7" t="s">
        <v>329</v>
      </c>
      <c r="H3630" s="7" t="n">
        <v>2</v>
      </c>
      <c r="I3630" s="7" t="n">
        <v>3</v>
      </c>
      <c r="J3630" s="7" t="s">
        <v>330</v>
      </c>
      <c r="K3630" s="7" t="n">
        <v>2</v>
      </c>
      <c r="L3630" s="7" t="n">
        <v>0</v>
      </c>
    </row>
    <row r="3631" spans="1:9">
      <c r="A3631" t="s">
        <v>4</v>
      </c>
      <c r="B3631" s="4" t="s">
        <v>5</v>
      </c>
    </row>
    <row r="3632" spans="1:9">
      <c r="A3632" t="n">
        <v>29332</v>
      </c>
      <c r="B3632" s="30" t="n">
        <v>28</v>
      </c>
    </row>
    <row r="3633" spans="1:12">
      <c r="A3633" t="s">
        <v>4</v>
      </c>
      <c r="B3633" s="4" t="s">
        <v>5</v>
      </c>
      <c r="C3633" s="4" t="s">
        <v>13</v>
      </c>
      <c r="D3633" s="4" t="s">
        <v>10</v>
      </c>
      <c r="E3633" s="4" t="s">
        <v>6</v>
      </c>
    </row>
    <row r="3634" spans="1:12">
      <c r="A3634" t="n">
        <v>29333</v>
      </c>
      <c r="B3634" s="56" t="n">
        <v>51</v>
      </c>
      <c r="C3634" s="7" t="n">
        <v>4</v>
      </c>
      <c r="D3634" s="7" t="n">
        <v>94</v>
      </c>
      <c r="E3634" s="7" t="s">
        <v>121</v>
      </c>
    </row>
    <row r="3635" spans="1:12">
      <c r="A3635" t="s">
        <v>4</v>
      </c>
      <c r="B3635" s="4" t="s">
        <v>5</v>
      </c>
      <c r="C3635" s="4" t="s">
        <v>10</v>
      </c>
    </row>
    <row r="3636" spans="1:12">
      <c r="A3636" t="n">
        <v>29346</v>
      </c>
      <c r="B3636" s="38" t="n">
        <v>16</v>
      </c>
      <c r="C3636" s="7" t="n">
        <v>0</v>
      </c>
    </row>
    <row r="3637" spans="1:12">
      <c r="A3637" t="s">
        <v>4</v>
      </c>
      <c r="B3637" s="4" t="s">
        <v>5</v>
      </c>
      <c r="C3637" s="4" t="s">
        <v>10</v>
      </c>
      <c r="D3637" s="4" t="s">
        <v>52</v>
      </c>
      <c r="E3637" s="4" t="s">
        <v>13</v>
      </c>
      <c r="F3637" s="4" t="s">
        <v>13</v>
      </c>
      <c r="G3637" s="4" t="s">
        <v>52</v>
      </c>
      <c r="H3637" s="4" t="s">
        <v>13</v>
      </c>
      <c r="I3637" s="4" t="s">
        <v>13</v>
      </c>
      <c r="J3637" s="4" t="s">
        <v>52</v>
      </c>
      <c r="K3637" s="4" t="s">
        <v>13</v>
      </c>
      <c r="L3637" s="4" t="s">
        <v>13</v>
      </c>
    </row>
    <row r="3638" spans="1:12">
      <c r="A3638" t="n">
        <v>29349</v>
      </c>
      <c r="B3638" s="57" t="n">
        <v>26</v>
      </c>
      <c r="C3638" s="7" t="n">
        <v>94</v>
      </c>
      <c r="D3638" s="7" t="s">
        <v>331</v>
      </c>
      <c r="E3638" s="7" t="n">
        <v>2</v>
      </c>
      <c r="F3638" s="7" t="n">
        <v>3</v>
      </c>
      <c r="G3638" s="7" t="s">
        <v>332</v>
      </c>
      <c r="H3638" s="7" t="n">
        <v>2</v>
      </c>
      <c r="I3638" s="7" t="n">
        <v>3</v>
      </c>
      <c r="J3638" s="7" t="s">
        <v>333</v>
      </c>
      <c r="K3638" s="7" t="n">
        <v>2</v>
      </c>
      <c r="L3638" s="7" t="n">
        <v>0</v>
      </c>
    </row>
    <row r="3639" spans="1:12">
      <c r="A3639" t="s">
        <v>4</v>
      </c>
      <c r="B3639" s="4" t="s">
        <v>5</v>
      </c>
    </row>
    <row r="3640" spans="1:12">
      <c r="A3640" t="n">
        <v>29637</v>
      </c>
      <c r="B3640" s="30" t="n">
        <v>28</v>
      </c>
    </row>
    <row r="3641" spans="1:12">
      <c r="A3641" t="s">
        <v>4</v>
      </c>
      <c r="B3641" s="4" t="s">
        <v>5</v>
      </c>
      <c r="C3641" s="4" t="s">
        <v>13</v>
      </c>
      <c r="D3641" s="4" t="s">
        <v>10</v>
      </c>
      <c r="E3641" s="4" t="s">
        <v>6</v>
      </c>
    </row>
    <row r="3642" spans="1:12">
      <c r="A3642" t="n">
        <v>29638</v>
      </c>
      <c r="B3642" s="56" t="n">
        <v>51</v>
      </c>
      <c r="C3642" s="7" t="n">
        <v>4</v>
      </c>
      <c r="D3642" s="7" t="n">
        <v>0</v>
      </c>
      <c r="E3642" s="7" t="s">
        <v>281</v>
      </c>
    </row>
    <row r="3643" spans="1:12">
      <c r="A3643" t="s">
        <v>4</v>
      </c>
      <c r="B3643" s="4" t="s">
        <v>5</v>
      </c>
      <c r="C3643" s="4" t="s">
        <v>10</v>
      </c>
    </row>
    <row r="3644" spans="1:12">
      <c r="A3644" t="n">
        <v>29651</v>
      </c>
      <c r="B3644" s="38" t="n">
        <v>16</v>
      </c>
      <c r="C3644" s="7" t="n">
        <v>0</v>
      </c>
    </row>
    <row r="3645" spans="1:12">
      <c r="A3645" t="s">
        <v>4</v>
      </c>
      <c r="B3645" s="4" t="s">
        <v>5</v>
      </c>
      <c r="C3645" s="4" t="s">
        <v>10</v>
      </c>
      <c r="D3645" s="4" t="s">
        <v>52</v>
      </c>
      <c r="E3645" s="4" t="s">
        <v>13</v>
      </c>
      <c r="F3645" s="4" t="s">
        <v>13</v>
      </c>
    </row>
    <row r="3646" spans="1:12">
      <c r="A3646" t="n">
        <v>29654</v>
      </c>
      <c r="B3646" s="57" t="n">
        <v>26</v>
      </c>
      <c r="C3646" s="7" t="n">
        <v>0</v>
      </c>
      <c r="D3646" s="7" t="s">
        <v>334</v>
      </c>
      <c r="E3646" s="7" t="n">
        <v>2</v>
      </c>
      <c r="F3646" s="7" t="n">
        <v>0</v>
      </c>
    </row>
    <row r="3647" spans="1:12">
      <c r="A3647" t="s">
        <v>4</v>
      </c>
      <c r="B3647" s="4" t="s">
        <v>5</v>
      </c>
    </row>
    <row r="3648" spans="1:12">
      <c r="A3648" t="n">
        <v>29671</v>
      </c>
      <c r="B3648" s="30" t="n">
        <v>28</v>
      </c>
    </row>
    <row r="3649" spans="1:12">
      <c r="A3649" t="s">
        <v>4</v>
      </c>
      <c r="B3649" s="4" t="s">
        <v>5</v>
      </c>
      <c r="C3649" s="4" t="s">
        <v>10</v>
      </c>
      <c r="D3649" s="4" t="s">
        <v>13</v>
      </c>
    </row>
    <row r="3650" spans="1:12">
      <c r="A3650" t="n">
        <v>29672</v>
      </c>
      <c r="B3650" s="58" t="n">
        <v>89</v>
      </c>
      <c r="C3650" s="7" t="n">
        <v>65533</v>
      </c>
      <c r="D3650" s="7" t="n">
        <v>1</v>
      </c>
    </row>
    <row r="3651" spans="1:12">
      <c r="A3651" t="s">
        <v>4</v>
      </c>
      <c r="B3651" s="4" t="s">
        <v>5</v>
      </c>
      <c r="C3651" s="4" t="s">
        <v>13</v>
      </c>
      <c r="D3651" s="31" t="s">
        <v>54</v>
      </c>
      <c r="E3651" s="4" t="s">
        <v>5</v>
      </c>
      <c r="F3651" s="4" t="s">
        <v>13</v>
      </c>
      <c r="G3651" s="4" t="s">
        <v>10</v>
      </c>
      <c r="H3651" s="31" t="s">
        <v>55</v>
      </c>
      <c r="I3651" s="4" t="s">
        <v>13</v>
      </c>
      <c r="J3651" s="4" t="s">
        <v>28</v>
      </c>
    </row>
    <row r="3652" spans="1:12">
      <c r="A3652" t="n">
        <v>29676</v>
      </c>
      <c r="B3652" s="11" t="n">
        <v>5</v>
      </c>
      <c r="C3652" s="7" t="n">
        <v>28</v>
      </c>
      <c r="D3652" s="31" t="s">
        <v>3</v>
      </c>
      <c r="E3652" s="32" t="n">
        <v>64</v>
      </c>
      <c r="F3652" s="7" t="n">
        <v>5</v>
      </c>
      <c r="G3652" s="7" t="n">
        <v>11</v>
      </c>
      <c r="H3652" s="31" t="s">
        <v>3</v>
      </c>
      <c r="I3652" s="7" t="n">
        <v>1</v>
      </c>
      <c r="J3652" s="12" t="n">
        <f t="normal" ca="1">A3664</f>
        <v>0</v>
      </c>
    </row>
    <row r="3653" spans="1:12">
      <c r="A3653" t="s">
        <v>4</v>
      </c>
      <c r="B3653" s="4" t="s">
        <v>5</v>
      </c>
      <c r="C3653" s="4" t="s">
        <v>13</v>
      </c>
      <c r="D3653" s="4" t="s">
        <v>10</v>
      </c>
      <c r="E3653" s="4" t="s">
        <v>6</v>
      </c>
    </row>
    <row r="3654" spans="1:12">
      <c r="A3654" t="n">
        <v>29687</v>
      </c>
      <c r="B3654" s="56" t="n">
        <v>51</v>
      </c>
      <c r="C3654" s="7" t="n">
        <v>4</v>
      </c>
      <c r="D3654" s="7" t="n">
        <v>11</v>
      </c>
      <c r="E3654" s="7" t="s">
        <v>121</v>
      </c>
    </row>
    <row r="3655" spans="1:12">
      <c r="A3655" t="s">
        <v>4</v>
      </c>
      <c r="B3655" s="4" t="s">
        <v>5</v>
      </c>
      <c r="C3655" s="4" t="s">
        <v>10</v>
      </c>
    </row>
    <row r="3656" spans="1:12">
      <c r="A3656" t="n">
        <v>29700</v>
      </c>
      <c r="B3656" s="38" t="n">
        <v>16</v>
      </c>
      <c r="C3656" s="7" t="n">
        <v>0</v>
      </c>
    </row>
    <row r="3657" spans="1:12">
      <c r="A3657" t="s">
        <v>4</v>
      </c>
      <c r="B3657" s="4" t="s">
        <v>5</v>
      </c>
      <c r="C3657" s="4" t="s">
        <v>10</v>
      </c>
      <c r="D3657" s="4" t="s">
        <v>52</v>
      </c>
      <c r="E3657" s="4" t="s">
        <v>13</v>
      </c>
      <c r="F3657" s="4" t="s">
        <v>13</v>
      </c>
    </row>
    <row r="3658" spans="1:12">
      <c r="A3658" t="n">
        <v>29703</v>
      </c>
      <c r="B3658" s="57" t="n">
        <v>26</v>
      </c>
      <c r="C3658" s="7" t="n">
        <v>11</v>
      </c>
      <c r="D3658" s="7" t="s">
        <v>335</v>
      </c>
      <c r="E3658" s="7" t="n">
        <v>2</v>
      </c>
      <c r="F3658" s="7" t="n">
        <v>0</v>
      </c>
    </row>
    <row r="3659" spans="1:12">
      <c r="A3659" t="s">
        <v>4</v>
      </c>
      <c r="B3659" s="4" t="s">
        <v>5</v>
      </c>
    </row>
    <row r="3660" spans="1:12">
      <c r="A3660" t="n">
        <v>29793</v>
      </c>
      <c r="B3660" s="30" t="n">
        <v>28</v>
      </c>
    </row>
    <row r="3661" spans="1:12">
      <c r="A3661" t="s">
        <v>4</v>
      </c>
      <c r="B3661" s="4" t="s">
        <v>5</v>
      </c>
      <c r="C3661" s="4" t="s">
        <v>28</v>
      </c>
    </row>
    <row r="3662" spans="1:12">
      <c r="A3662" t="n">
        <v>29794</v>
      </c>
      <c r="B3662" s="15" t="n">
        <v>3</v>
      </c>
      <c r="C3662" s="12" t="n">
        <f t="normal" ca="1">A3672</f>
        <v>0</v>
      </c>
    </row>
    <row r="3663" spans="1:12">
      <c r="A3663" t="s">
        <v>4</v>
      </c>
      <c r="B3663" s="4" t="s">
        <v>5</v>
      </c>
      <c r="C3663" s="4" t="s">
        <v>13</v>
      </c>
      <c r="D3663" s="4" t="s">
        <v>10</v>
      </c>
      <c r="E3663" s="4" t="s">
        <v>6</v>
      </c>
    </row>
    <row r="3664" spans="1:12">
      <c r="A3664" t="n">
        <v>29799</v>
      </c>
      <c r="B3664" s="56" t="n">
        <v>51</v>
      </c>
      <c r="C3664" s="7" t="n">
        <v>4</v>
      </c>
      <c r="D3664" s="7" t="n">
        <v>0</v>
      </c>
      <c r="E3664" s="7" t="s">
        <v>313</v>
      </c>
    </row>
    <row r="3665" spans="1:10">
      <c r="A3665" t="s">
        <v>4</v>
      </c>
      <c r="B3665" s="4" t="s">
        <v>5</v>
      </c>
      <c r="C3665" s="4" t="s">
        <v>10</v>
      </c>
    </row>
    <row r="3666" spans="1:10">
      <c r="A3666" t="n">
        <v>29813</v>
      </c>
      <c r="B3666" s="38" t="n">
        <v>16</v>
      </c>
      <c r="C3666" s="7" t="n">
        <v>0</v>
      </c>
    </row>
    <row r="3667" spans="1:10">
      <c r="A3667" t="s">
        <v>4</v>
      </c>
      <c r="B3667" s="4" t="s">
        <v>5</v>
      </c>
      <c r="C3667" s="4" t="s">
        <v>10</v>
      </c>
      <c r="D3667" s="4" t="s">
        <v>52</v>
      </c>
      <c r="E3667" s="4" t="s">
        <v>13</v>
      </c>
      <c r="F3667" s="4" t="s">
        <v>13</v>
      </c>
    </row>
    <row r="3668" spans="1:10">
      <c r="A3668" t="n">
        <v>29816</v>
      </c>
      <c r="B3668" s="57" t="n">
        <v>26</v>
      </c>
      <c r="C3668" s="7" t="n">
        <v>0</v>
      </c>
      <c r="D3668" s="7" t="s">
        <v>335</v>
      </c>
      <c r="E3668" s="7" t="n">
        <v>2</v>
      </c>
      <c r="F3668" s="7" t="n">
        <v>0</v>
      </c>
    </row>
    <row r="3669" spans="1:10">
      <c r="A3669" t="s">
        <v>4</v>
      </c>
      <c r="B3669" s="4" t="s">
        <v>5</v>
      </c>
    </row>
    <row r="3670" spans="1:10">
      <c r="A3670" t="n">
        <v>29906</v>
      </c>
      <c r="B3670" s="30" t="n">
        <v>28</v>
      </c>
    </row>
    <row r="3671" spans="1:10">
      <c r="A3671" t="s">
        <v>4</v>
      </c>
      <c r="B3671" s="4" t="s">
        <v>5</v>
      </c>
      <c r="C3671" s="4" t="s">
        <v>13</v>
      </c>
      <c r="D3671" s="31" t="s">
        <v>54</v>
      </c>
      <c r="E3671" s="4" t="s">
        <v>5</v>
      </c>
      <c r="F3671" s="4" t="s">
        <v>13</v>
      </c>
      <c r="G3671" s="4" t="s">
        <v>10</v>
      </c>
      <c r="H3671" s="31" t="s">
        <v>55</v>
      </c>
      <c r="I3671" s="4" t="s">
        <v>13</v>
      </c>
      <c r="J3671" s="4" t="s">
        <v>28</v>
      </c>
    </row>
    <row r="3672" spans="1:10">
      <c r="A3672" t="n">
        <v>29907</v>
      </c>
      <c r="B3672" s="11" t="n">
        <v>5</v>
      </c>
      <c r="C3672" s="7" t="n">
        <v>28</v>
      </c>
      <c r="D3672" s="31" t="s">
        <v>3</v>
      </c>
      <c r="E3672" s="32" t="n">
        <v>64</v>
      </c>
      <c r="F3672" s="7" t="n">
        <v>5</v>
      </c>
      <c r="G3672" s="7" t="n">
        <v>3</v>
      </c>
      <c r="H3672" s="31" t="s">
        <v>3</v>
      </c>
      <c r="I3672" s="7" t="n">
        <v>1</v>
      </c>
      <c r="J3672" s="12" t="n">
        <f t="normal" ca="1">A3682</f>
        <v>0</v>
      </c>
    </row>
    <row r="3673" spans="1:10">
      <c r="A3673" t="s">
        <v>4</v>
      </c>
      <c r="B3673" s="4" t="s">
        <v>5</v>
      </c>
      <c r="C3673" s="4" t="s">
        <v>13</v>
      </c>
      <c r="D3673" s="4" t="s">
        <v>10</v>
      </c>
      <c r="E3673" s="4" t="s">
        <v>6</v>
      </c>
    </row>
    <row r="3674" spans="1:10">
      <c r="A3674" t="n">
        <v>29918</v>
      </c>
      <c r="B3674" s="56" t="n">
        <v>51</v>
      </c>
      <c r="C3674" s="7" t="n">
        <v>4</v>
      </c>
      <c r="D3674" s="7" t="n">
        <v>3</v>
      </c>
      <c r="E3674" s="7" t="s">
        <v>336</v>
      </c>
    </row>
    <row r="3675" spans="1:10">
      <c r="A3675" t="s">
        <v>4</v>
      </c>
      <c r="B3675" s="4" t="s">
        <v>5</v>
      </c>
      <c r="C3675" s="4" t="s">
        <v>10</v>
      </c>
    </row>
    <row r="3676" spans="1:10">
      <c r="A3676" t="n">
        <v>29931</v>
      </c>
      <c r="B3676" s="38" t="n">
        <v>16</v>
      </c>
      <c r="C3676" s="7" t="n">
        <v>0</v>
      </c>
    </row>
    <row r="3677" spans="1:10">
      <c r="A3677" t="s">
        <v>4</v>
      </c>
      <c r="B3677" s="4" t="s">
        <v>5</v>
      </c>
      <c r="C3677" s="4" t="s">
        <v>10</v>
      </c>
      <c r="D3677" s="4" t="s">
        <v>52</v>
      </c>
      <c r="E3677" s="4" t="s">
        <v>13</v>
      </c>
      <c r="F3677" s="4" t="s">
        <v>13</v>
      </c>
    </row>
    <row r="3678" spans="1:10">
      <c r="A3678" t="n">
        <v>29934</v>
      </c>
      <c r="B3678" s="57" t="n">
        <v>26</v>
      </c>
      <c r="C3678" s="7" t="n">
        <v>3</v>
      </c>
      <c r="D3678" s="7" t="s">
        <v>337</v>
      </c>
      <c r="E3678" s="7" t="n">
        <v>2</v>
      </c>
      <c r="F3678" s="7" t="n">
        <v>0</v>
      </c>
    </row>
    <row r="3679" spans="1:10">
      <c r="A3679" t="s">
        <v>4</v>
      </c>
      <c r="B3679" s="4" t="s">
        <v>5</v>
      </c>
    </row>
    <row r="3680" spans="1:10">
      <c r="A3680" t="n">
        <v>30004</v>
      </c>
      <c r="B3680" s="30" t="n">
        <v>28</v>
      </c>
    </row>
    <row r="3681" spans="1:10">
      <c r="A3681" t="s">
        <v>4</v>
      </c>
      <c r="B3681" s="4" t="s">
        <v>5</v>
      </c>
      <c r="C3681" s="4" t="s">
        <v>13</v>
      </c>
      <c r="D3681" s="31" t="s">
        <v>54</v>
      </c>
      <c r="E3681" s="4" t="s">
        <v>5</v>
      </c>
      <c r="F3681" s="4" t="s">
        <v>13</v>
      </c>
      <c r="G3681" s="4" t="s">
        <v>10</v>
      </c>
      <c r="H3681" s="31" t="s">
        <v>55</v>
      </c>
      <c r="I3681" s="4" t="s">
        <v>13</v>
      </c>
      <c r="J3681" s="4" t="s">
        <v>28</v>
      </c>
    </row>
    <row r="3682" spans="1:10">
      <c r="A3682" t="n">
        <v>30005</v>
      </c>
      <c r="B3682" s="11" t="n">
        <v>5</v>
      </c>
      <c r="C3682" s="7" t="n">
        <v>28</v>
      </c>
      <c r="D3682" s="31" t="s">
        <v>3</v>
      </c>
      <c r="E3682" s="32" t="n">
        <v>64</v>
      </c>
      <c r="F3682" s="7" t="n">
        <v>5</v>
      </c>
      <c r="G3682" s="7" t="n">
        <v>2</v>
      </c>
      <c r="H3682" s="31" t="s">
        <v>3</v>
      </c>
      <c r="I3682" s="7" t="n">
        <v>1</v>
      </c>
      <c r="J3682" s="12" t="n">
        <f t="normal" ca="1">A3692</f>
        <v>0</v>
      </c>
    </row>
    <row r="3683" spans="1:10">
      <c r="A3683" t="s">
        <v>4</v>
      </c>
      <c r="B3683" s="4" t="s">
        <v>5</v>
      </c>
      <c r="C3683" s="4" t="s">
        <v>13</v>
      </c>
      <c r="D3683" s="4" t="s">
        <v>10</v>
      </c>
      <c r="E3683" s="4" t="s">
        <v>6</v>
      </c>
    </row>
    <row r="3684" spans="1:10">
      <c r="A3684" t="n">
        <v>30016</v>
      </c>
      <c r="B3684" s="56" t="n">
        <v>51</v>
      </c>
      <c r="C3684" s="7" t="n">
        <v>4</v>
      </c>
      <c r="D3684" s="7" t="n">
        <v>2</v>
      </c>
      <c r="E3684" s="7" t="s">
        <v>284</v>
      </c>
    </row>
    <row r="3685" spans="1:10">
      <c r="A3685" t="s">
        <v>4</v>
      </c>
      <c r="B3685" s="4" t="s">
        <v>5</v>
      </c>
      <c r="C3685" s="4" t="s">
        <v>10</v>
      </c>
    </row>
    <row r="3686" spans="1:10">
      <c r="A3686" t="n">
        <v>30030</v>
      </c>
      <c r="B3686" s="38" t="n">
        <v>16</v>
      </c>
      <c r="C3686" s="7" t="n">
        <v>0</v>
      </c>
    </row>
    <row r="3687" spans="1:10">
      <c r="A3687" t="s">
        <v>4</v>
      </c>
      <c r="B3687" s="4" t="s">
        <v>5</v>
      </c>
      <c r="C3687" s="4" t="s">
        <v>10</v>
      </c>
      <c r="D3687" s="4" t="s">
        <v>52</v>
      </c>
      <c r="E3687" s="4" t="s">
        <v>13</v>
      </c>
      <c r="F3687" s="4" t="s">
        <v>13</v>
      </c>
    </row>
    <row r="3688" spans="1:10">
      <c r="A3688" t="n">
        <v>30033</v>
      </c>
      <c r="B3688" s="57" t="n">
        <v>26</v>
      </c>
      <c r="C3688" s="7" t="n">
        <v>2</v>
      </c>
      <c r="D3688" s="7" t="s">
        <v>338</v>
      </c>
      <c r="E3688" s="7" t="n">
        <v>2</v>
      </c>
      <c r="F3688" s="7" t="n">
        <v>0</v>
      </c>
    </row>
    <row r="3689" spans="1:10">
      <c r="A3689" t="s">
        <v>4</v>
      </c>
      <c r="B3689" s="4" t="s">
        <v>5</v>
      </c>
    </row>
    <row r="3690" spans="1:10">
      <c r="A3690" t="n">
        <v>30067</v>
      </c>
      <c r="B3690" s="30" t="n">
        <v>28</v>
      </c>
    </row>
    <row r="3691" spans="1:10">
      <c r="A3691" t="s">
        <v>4</v>
      </c>
      <c r="B3691" s="4" t="s">
        <v>5</v>
      </c>
      <c r="C3691" s="4" t="s">
        <v>13</v>
      </c>
      <c r="D3691" s="4" t="s">
        <v>10</v>
      </c>
      <c r="E3691" s="4" t="s">
        <v>6</v>
      </c>
    </row>
    <row r="3692" spans="1:10">
      <c r="A3692" t="n">
        <v>30068</v>
      </c>
      <c r="B3692" s="56" t="n">
        <v>51</v>
      </c>
      <c r="C3692" s="7" t="n">
        <v>4</v>
      </c>
      <c r="D3692" s="7" t="n">
        <v>7</v>
      </c>
      <c r="E3692" s="7" t="s">
        <v>100</v>
      </c>
    </row>
    <row r="3693" spans="1:10">
      <c r="A3693" t="s">
        <v>4</v>
      </c>
      <c r="B3693" s="4" t="s">
        <v>5</v>
      </c>
      <c r="C3693" s="4" t="s">
        <v>10</v>
      </c>
    </row>
    <row r="3694" spans="1:10">
      <c r="A3694" t="n">
        <v>30082</v>
      </c>
      <c r="B3694" s="38" t="n">
        <v>16</v>
      </c>
      <c r="C3694" s="7" t="n">
        <v>0</v>
      </c>
    </row>
    <row r="3695" spans="1:10">
      <c r="A3695" t="s">
        <v>4</v>
      </c>
      <c r="B3695" s="4" t="s">
        <v>5</v>
      </c>
      <c r="C3695" s="4" t="s">
        <v>10</v>
      </c>
      <c r="D3695" s="4" t="s">
        <v>52</v>
      </c>
      <c r="E3695" s="4" t="s">
        <v>13</v>
      </c>
      <c r="F3695" s="4" t="s">
        <v>13</v>
      </c>
    </row>
    <row r="3696" spans="1:10">
      <c r="A3696" t="n">
        <v>30085</v>
      </c>
      <c r="B3696" s="57" t="n">
        <v>26</v>
      </c>
      <c r="C3696" s="7" t="n">
        <v>7</v>
      </c>
      <c r="D3696" s="7" t="s">
        <v>339</v>
      </c>
      <c r="E3696" s="7" t="n">
        <v>2</v>
      </c>
      <c r="F3696" s="7" t="n">
        <v>0</v>
      </c>
    </row>
    <row r="3697" spans="1:10">
      <c r="A3697" t="s">
        <v>4</v>
      </c>
      <c r="B3697" s="4" t="s">
        <v>5</v>
      </c>
    </row>
    <row r="3698" spans="1:10">
      <c r="A3698" t="n">
        <v>30157</v>
      </c>
      <c r="B3698" s="30" t="n">
        <v>28</v>
      </c>
    </row>
    <row r="3699" spans="1:10">
      <c r="A3699" t="s">
        <v>4</v>
      </c>
      <c r="B3699" s="4" t="s">
        <v>5</v>
      </c>
      <c r="C3699" s="4" t="s">
        <v>10</v>
      </c>
      <c r="D3699" s="4" t="s">
        <v>13</v>
      </c>
      <c r="E3699" s="4" t="s">
        <v>13</v>
      </c>
      <c r="F3699" s="4" t="s">
        <v>6</v>
      </c>
    </row>
    <row r="3700" spans="1:10">
      <c r="A3700" t="n">
        <v>30158</v>
      </c>
      <c r="B3700" s="24" t="n">
        <v>20</v>
      </c>
      <c r="C3700" s="7" t="n">
        <v>92</v>
      </c>
      <c r="D3700" s="7" t="n">
        <v>2</v>
      </c>
      <c r="E3700" s="7" t="n">
        <v>10</v>
      </c>
      <c r="F3700" s="7" t="s">
        <v>283</v>
      </c>
    </row>
    <row r="3701" spans="1:10">
      <c r="A3701" t="s">
        <v>4</v>
      </c>
      <c r="B3701" s="4" t="s">
        <v>5</v>
      </c>
      <c r="C3701" s="4" t="s">
        <v>10</v>
      </c>
    </row>
    <row r="3702" spans="1:10">
      <c r="A3702" t="n">
        <v>30179</v>
      </c>
      <c r="B3702" s="38" t="n">
        <v>16</v>
      </c>
      <c r="C3702" s="7" t="n">
        <v>500</v>
      </c>
    </row>
    <row r="3703" spans="1:10">
      <c r="A3703" t="s">
        <v>4</v>
      </c>
      <c r="B3703" s="4" t="s">
        <v>5</v>
      </c>
      <c r="C3703" s="4" t="s">
        <v>13</v>
      </c>
      <c r="D3703" s="4" t="s">
        <v>10</v>
      </c>
      <c r="E3703" s="4" t="s">
        <v>6</v>
      </c>
    </row>
    <row r="3704" spans="1:10">
      <c r="A3704" t="n">
        <v>30182</v>
      </c>
      <c r="B3704" s="56" t="n">
        <v>51</v>
      </c>
      <c r="C3704" s="7" t="n">
        <v>4</v>
      </c>
      <c r="D3704" s="7" t="n">
        <v>92</v>
      </c>
      <c r="E3704" s="7" t="s">
        <v>279</v>
      </c>
    </row>
    <row r="3705" spans="1:10">
      <c r="A3705" t="s">
        <v>4</v>
      </c>
      <c r="B3705" s="4" t="s">
        <v>5</v>
      </c>
      <c r="C3705" s="4" t="s">
        <v>10</v>
      </c>
    </row>
    <row r="3706" spans="1:10">
      <c r="A3706" t="n">
        <v>30195</v>
      </c>
      <c r="B3706" s="38" t="n">
        <v>16</v>
      </c>
      <c r="C3706" s="7" t="n">
        <v>0</v>
      </c>
    </row>
    <row r="3707" spans="1:10">
      <c r="A3707" t="s">
        <v>4</v>
      </c>
      <c r="B3707" s="4" t="s">
        <v>5</v>
      </c>
      <c r="C3707" s="4" t="s">
        <v>10</v>
      </c>
      <c r="D3707" s="4" t="s">
        <v>52</v>
      </c>
      <c r="E3707" s="4" t="s">
        <v>13</v>
      </c>
      <c r="F3707" s="4" t="s">
        <v>13</v>
      </c>
    </row>
    <row r="3708" spans="1:10">
      <c r="A3708" t="n">
        <v>30198</v>
      </c>
      <c r="B3708" s="57" t="n">
        <v>26</v>
      </c>
      <c r="C3708" s="7" t="n">
        <v>92</v>
      </c>
      <c r="D3708" s="7" t="s">
        <v>340</v>
      </c>
      <c r="E3708" s="7" t="n">
        <v>2</v>
      </c>
      <c r="F3708" s="7" t="n">
        <v>0</v>
      </c>
    </row>
    <row r="3709" spans="1:10">
      <c r="A3709" t="s">
        <v>4</v>
      </c>
      <c r="B3709" s="4" t="s">
        <v>5</v>
      </c>
    </row>
    <row r="3710" spans="1:10">
      <c r="A3710" t="n">
        <v>30257</v>
      </c>
      <c r="B3710" s="30" t="n">
        <v>28</v>
      </c>
    </row>
    <row r="3711" spans="1:10">
      <c r="A3711" t="s">
        <v>4</v>
      </c>
      <c r="B3711" s="4" t="s">
        <v>5</v>
      </c>
      <c r="C3711" s="4" t="s">
        <v>13</v>
      </c>
      <c r="D3711" s="4" t="s">
        <v>10</v>
      </c>
      <c r="E3711" s="4" t="s">
        <v>6</v>
      </c>
    </row>
    <row r="3712" spans="1:10">
      <c r="A3712" t="n">
        <v>30258</v>
      </c>
      <c r="B3712" s="56" t="n">
        <v>51</v>
      </c>
      <c r="C3712" s="7" t="n">
        <v>4</v>
      </c>
      <c r="D3712" s="7" t="n">
        <v>94</v>
      </c>
      <c r="E3712" s="7" t="s">
        <v>341</v>
      </c>
    </row>
    <row r="3713" spans="1:6">
      <c r="A3713" t="s">
        <v>4</v>
      </c>
      <c r="B3713" s="4" t="s">
        <v>5</v>
      </c>
      <c r="C3713" s="4" t="s">
        <v>10</v>
      </c>
    </row>
    <row r="3714" spans="1:6">
      <c r="A3714" t="n">
        <v>30272</v>
      </c>
      <c r="B3714" s="38" t="n">
        <v>16</v>
      </c>
      <c r="C3714" s="7" t="n">
        <v>0</v>
      </c>
    </row>
    <row r="3715" spans="1:6">
      <c r="A3715" t="s">
        <v>4</v>
      </c>
      <c r="B3715" s="4" t="s">
        <v>5</v>
      </c>
      <c r="C3715" s="4" t="s">
        <v>10</v>
      </c>
      <c r="D3715" s="4" t="s">
        <v>52</v>
      </c>
      <c r="E3715" s="4" t="s">
        <v>13</v>
      </c>
      <c r="F3715" s="4" t="s">
        <v>13</v>
      </c>
      <c r="G3715" s="4" t="s">
        <v>52</v>
      </c>
      <c r="H3715" s="4" t="s">
        <v>13</v>
      </c>
      <c r="I3715" s="4" t="s">
        <v>13</v>
      </c>
      <c r="J3715" s="4" t="s">
        <v>52</v>
      </c>
      <c r="K3715" s="4" t="s">
        <v>13</v>
      </c>
      <c r="L3715" s="4" t="s">
        <v>13</v>
      </c>
    </row>
    <row r="3716" spans="1:6">
      <c r="A3716" t="n">
        <v>30275</v>
      </c>
      <c r="B3716" s="57" t="n">
        <v>26</v>
      </c>
      <c r="C3716" s="7" t="n">
        <v>94</v>
      </c>
      <c r="D3716" s="7" t="s">
        <v>342</v>
      </c>
      <c r="E3716" s="7" t="n">
        <v>2</v>
      </c>
      <c r="F3716" s="7" t="n">
        <v>3</v>
      </c>
      <c r="G3716" s="7" t="s">
        <v>343</v>
      </c>
      <c r="H3716" s="7" t="n">
        <v>2</v>
      </c>
      <c r="I3716" s="7" t="n">
        <v>3</v>
      </c>
      <c r="J3716" s="7" t="s">
        <v>344</v>
      </c>
      <c r="K3716" s="7" t="n">
        <v>2</v>
      </c>
      <c r="L3716" s="7" t="n">
        <v>0</v>
      </c>
    </row>
    <row r="3717" spans="1:6">
      <c r="A3717" t="s">
        <v>4</v>
      </c>
      <c r="B3717" s="4" t="s">
        <v>5</v>
      </c>
    </row>
    <row r="3718" spans="1:6">
      <c r="A3718" t="n">
        <v>30543</v>
      </c>
      <c r="B3718" s="30" t="n">
        <v>28</v>
      </c>
    </row>
    <row r="3719" spans="1:6">
      <c r="A3719" t="s">
        <v>4</v>
      </c>
      <c r="B3719" s="4" t="s">
        <v>5</v>
      </c>
      <c r="C3719" s="4" t="s">
        <v>13</v>
      </c>
      <c r="D3719" s="4" t="s">
        <v>10</v>
      </c>
      <c r="E3719" s="4" t="s">
        <v>13</v>
      </c>
    </row>
    <row r="3720" spans="1:6">
      <c r="A3720" t="n">
        <v>30544</v>
      </c>
      <c r="B3720" s="13" t="n">
        <v>49</v>
      </c>
      <c r="C3720" s="7" t="n">
        <v>1</v>
      </c>
      <c r="D3720" s="7" t="n">
        <v>4000</v>
      </c>
      <c r="E3720" s="7" t="n">
        <v>0</v>
      </c>
    </row>
    <row r="3721" spans="1:6">
      <c r="A3721" t="s">
        <v>4</v>
      </c>
      <c r="B3721" s="4" t="s">
        <v>5</v>
      </c>
      <c r="C3721" s="4" t="s">
        <v>13</v>
      </c>
      <c r="D3721" s="4" t="s">
        <v>10</v>
      </c>
      <c r="E3721" s="4" t="s">
        <v>9</v>
      </c>
      <c r="F3721" s="4" t="s">
        <v>10</v>
      </c>
    </row>
    <row r="3722" spans="1:6">
      <c r="A3722" t="n">
        <v>30549</v>
      </c>
      <c r="B3722" s="16" t="n">
        <v>50</v>
      </c>
      <c r="C3722" s="7" t="n">
        <v>3</v>
      </c>
      <c r="D3722" s="7" t="n">
        <v>8060</v>
      </c>
      <c r="E3722" s="7" t="n">
        <v>0</v>
      </c>
      <c r="F3722" s="7" t="n">
        <v>2000</v>
      </c>
    </row>
    <row r="3723" spans="1:6">
      <c r="A3723" t="s">
        <v>4</v>
      </c>
      <c r="B3723" s="4" t="s">
        <v>5</v>
      </c>
      <c r="C3723" s="4" t="s">
        <v>13</v>
      </c>
      <c r="D3723" s="4" t="s">
        <v>10</v>
      </c>
      <c r="E3723" s="4" t="s">
        <v>29</v>
      </c>
    </row>
    <row r="3724" spans="1:6">
      <c r="A3724" t="n">
        <v>30559</v>
      </c>
      <c r="B3724" s="34" t="n">
        <v>58</v>
      </c>
      <c r="C3724" s="7" t="n">
        <v>0</v>
      </c>
      <c r="D3724" s="7" t="n">
        <v>2000</v>
      </c>
      <c r="E3724" s="7" t="n">
        <v>1</v>
      </c>
    </row>
    <row r="3725" spans="1:6">
      <c r="A3725" t="s">
        <v>4</v>
      </c>
      <c r="B3725" s="4" t="s">
        <v>5</v>
      </c>
      <c r="C3725" s="4" t="s">
        <v>13</v>
      </c>
      <c r="D3725" s="4" t="s">
        <v>10</v>
      </c>
    </row>
    <row r="3726" spans="1:6">
      <c r="A3726" t="n">
        <v>30567</v>
      </c>
      <c r="B3726" s="34" t="n">
        <v>58</v>
      </c>
      <c r="C3726" s="7" t="n">
        <v>255</v>
      </c>
      <c r="D3726" s="7" t="n">
        <v>0</v>
      </c>
    </row>
    <row r="3727" spans="1:6">
      <c r="A3727" t="s">
        <v>4</v>
      </c>
      <c r="B3727" s="4" t="s">
        <v>5</v>
      </c>
      <c r="C3727" s="4" t="s">
        <v>13</v>
      </c>
      <c r="D3727" s="4" t="s">
        <v>13</v>
      </c>
    </row>
    <row r="3728" spans="1:6">
      <c r="A3728" t="n">
        <v>30571</v>
      </c>
      <c r="B3728" s="13" t="n">
        <v>49</v>
      </c>
      <c r="C3728" s="7" t="n">
        <v>2</v>
      </c>
      <c r="D3728" s="7" t="n">
        <v>0</v>
      </c>
    </row>
    <row r="3729" spans="1:12">
      <c r="A3729" t="s">
        <v>4</v>
      </c>
      <c r="B3729" s="4" t="s">
        <v>5</v>
      </c>
      <c r="C3729" s="4" t="s">
        <v>10</v>
      </c>
    </row>
    <row r="3730" spans="1:12">
      <c r="A3730" t="n">
        <v>30574</v>
      </c>
      <c r="B3730" s="38" t="n">
        <v>16</v>
      </c>
      <c r="C3730" s="7" t="n">
        <v>300</v>
      </c>
    </row>
    <row r="3731" spans="1:12">
      <c r="A3731" t="s">
        <v>4</v>
      </c>
      <c r="B3731" s="4" t="s">
        <v>5</v>
      </c>
      <c r="C3731" s="4" t="s">
        <v>13</v>
      </c>
      <c r="D3731" s="4" t="s">
        <v>10</v>
      </c>
      <c r="E3731" s="4" t="s">
        <v>10</v>
      </c>
      <c r="F3731" s="4" t="s">
        <v>10</v>
      </c>
      <c r="G3731" s="4" t="s">
        <v>10</v>
      </c>
      <c r="H3731" s="4" t="s">
        <v>13</v>
      </c>
    </row>
    <row r="3732" spans="1:12">
      <c r="A3732" t="n">
        <v>30577</v>
      </c>
      <c r="B3732" s="28" t="n">
        <v>25</v>
      </c>
      <c r="C3732" s="7" t="n">
        <v>5</v>
      </c>
      <c r="D3732" s="7" t="n">
        <v>65535</v>
      </c>
      <c r="E3732" s="7" t="n">
        <v>500</v>
      </c>
      <c r="F3732" s="7" t="n">
        <v>800</v>
      </c>
      <c r="G3732" s="7" t="n">
        <v>140</v>
      </c>
      <c r="H3732" s="7" t="n">
        <v>0</v>
      </c>
    </row>
    <row r="3733" spans="1:12">
      <c r="A3733" t="s">
        <v>4</v>
      </c>
      <c r="B3733" s="4" t="s">
        <v>5</v>
      </c>
      <c r="C3733" s="4" t="s">
        <v>10</v>
      </c>
      <c r="D3733" s="4" t="s">
        <v>13</v>
      </c>
      <c r="E3733" s="4" t="s">
        <v>52</v>
      </c>
      <c r="F3733" s="4" t="s">
        <v>13</v>
      </c>
      <c r="G3733" s="4" t="s">
        <v>13</v>
      </c>
    </row>
    <row r="3734" spans="1:12">
      <c r="A3734" t="n">
        <v>30588</v>
      </c>
      <c r="B3734" s="29" t="n">
        <v>24</v>
      </c>
      <c r="C3734" s="7" t="n">
        <v>65533</v>
      </c>
      <c r="D3734" s="7" t="n">
        <v>11</v>
      </c>
      <c r="E3734" s="7" t="s">
        <v>345</v>
      </c>
      <c r="F3734" s="7" t="n">
        <v>2</v>
      </c>
      <c r="G3734" s="7" t="n">
        <v>0</v>
      </c>
    </row>
    <row r="3735" spans="1:12">
      <c r="A3735" t="s">
        <v>4</v>
      </c>
      <c r="B3735" s="4" t="s">
        <v>5</v>
      </c>
    </row>
    <row r="3736" spans="1:12">
      <c r="A3736" t="n">
        <v>30711</v>
      </c>
      <c r="B3736" s="30" t="n">
        <v>28</v>
      </c>
    </row>
    <row r="3737" spans="1:12">
      <c r="A3737" t="s">
        <v>4</v>
      </c>
      <c r="B3737" s="4" t="s">
        <v>5</v>
      </c>
      <c r="C3737" s="4" t="s">
        <v>10</v>
      </c>
      <c r="D3737" s="4" t="s">
        <v>13</v>
      </c>
      <c r="E3737" s="4" t="s">
        <v>52</v>
      </c>
      <c r="F3737" s="4" t="s">
        <v>13</v>
      </c>
      <c r="G3737" s="4" t="s">
        <v>13</v>
      </c>
    </row>
    <row r="3738" spans="1:12">
      <c r="A3738" t="n">
        <v>30712</v>
      </c>
      <c r="B3738" s="29" t="n">
        <v>24</v>
      </c>
      <c r="C3738" s="7" t="n">
        <v>65533</v>
      </c>
      <c r="D3738" s="7" t="n">
        <v>11</v>
      </c>
      <c r="E3738" s="7" t="s">
        <v>346</v>
      </c>
      <c r="F3738" s="7" t="n">
        <v>2</v>
      </c>
      <c r="G3738" s="7" t="n">
        <v>0</v>
      </c>
    </row>
    <row r="3739" spans="1:12">
      <c r="A3739" t="s">
        <v>4</v>
      </c>
      <c r="B3739" s="4" t="s">
        <v>5</v>
      </c>
    </row>
    <row r="3740" spans="1:12">
      <c r="A3740" t="n">
        <v>30844</v>
      </c>
      <c r="B3740" s="30" t="n">
        <v>28</v>
      </c>
    </row>
    <row r="3741" spans="1:12">
      <c r="A3741" t="s">
        <v>4</v>
      </c>
      <c r="B3741" s="4" t="s">
        <v>5</v>
      </c>
      <c r="C3741" s="4" t="s">
        <v>13</v>
      </c>
    </row>
    <row r="3742" spans="1:12">
      <c r="A3742" t="n">
        <v>30845</v>
      </c>
      <c r="B3742" s="33" t="n">
        <v>27</v>
      </c>
      <c r="C3742" s="7" t="n">
        <v>0</v>
      </c>
    </row>
    <row r="3743" spans="1:12">
      <c r="A3743" t="s">
        <v>4</v>
      </c>
      <c r="B3743" s="4" t="s">
        <v>5</v>
      </c>
      <c r="C3743" s="4" t="s">
        <v>13</v>
      </c>
    </row>
    <row r="3744" spans="1:12">
      <c r="A3744" t="n">
        <v>30847</v>
      </c>
      <c r="B3744" s="33" t="n">
        <v>27</v>
      </c>
      <c r="C3744" s="7" t="n">
        <v>1</v>
      </c>
    </row>
    <row r="3745" spans="1:8">
      <c r="A3745" t="s">
        <v>4</v>
      </c>
      <c r="B3745" s="4" t="s">
        <v>5</v>
      </c>
      <c r="C3745" s="4" t="s">
        <v>13</v>
      </c>
      <c r="D3745" s="4" t="s">
        <v>10</v>
      </c>
      <c r="E3745" s="4" t="s">
        <v>10</v>
      </c>
      <c r="F3745" s="4" t="s">
        <v>10</v>
      </c>
      <c r="G3745" s="4" t="s">
        <v>10</v>
      </c>
      <c r="H3745" s="4" t="s">
        <v>13</v>
      </c>
    </row>
    <row r="3746" spans="1:8">
      <c r="A3746" t="n">
        <v>30849</v>
      </c>
      <c r="B3746" s="28" t="n">
        <v>25</v>
      </c>
      <c r="C3746" s="7" t="n">
        <v>5</v>
      </c>
      <c r="D3746" s="7" t="n">
        <v>65535</v>
      </c>
      <c r="E3746" s="7" t="n">
        <v>65535</v>
      </c>
      <c r="F3746" s="7" t="n">
        <v>65535</v>
      </c>
      <c r="G3746" s="7" t="n">
        <v>65535</v>
      </c>
      <c r="H3746" s="7" t="n">
        <v>0</v>
      </c>
    </row>
    <row r="3747" spans="1:8">
      <c r="A3747" t="s">
        <v>4</v>
      </c>
      <c r="B3747" s="4" t="s">
        <v>5</v>
      </c>
      <c r="C3747" s="4" t="s">
        <v>10</v>
      </c>
    </row>
    <row r="3748" spans="1:8">
      <c r="A3748" t="n">
        <v>30860</v>
      </c>
      <c r="B3748" s="38" t="n">
        <v>16</v>
      </c>
      <c r="C3748" s="7" t="n">
        <v>800</v>
      </c>
    </row>
    <row r="3749" spans="1:8">
      <c r="A3749" t="s">
        <v>4</v>
      </c>
      <c r="B3749" s="4" t="s">
        <v>5</v>
      </c>
      <c r="C3749" s="4" t="s">
        <v>13</v>
      </c>
      <c r="D3749" s="4" t="s">
        <v>10</v>
      </c>
      <c r="E3749" s="4" t="s">
        <v>10</v>
      </c>
      <c r="F3749" s="4" t="s">
        <v>10</v>
      </c>
      <c r="G3749" s="4" t="s">
        <v>10</v>
      </c>
      <c r="H3749" s="4" t="s">
        <v>13</v>
      </c>
    </row>
    <row r="3750" spans="1:8">
      <c r="A3750" t="n">
        <v>30863</v>
      </c>
      <c r="B3750" s="28" t="n">
        <v>25</v>
      </c>
      <c r="C3750" s="7" t="n">
        <v>5</v>
      </c>
      <c r="D3750" s="7" t="n">
        <v>65535</v>
      </c>
      <c r="E3750" s="7" t="n">
        <v>65535</v>
      </c>
      <c r="F3750" s="7" t="n">
        <v>65535</v>
      </c>
      <c r="G3750" s="7" t="n">
        <v>65535</v>
      </c>
      <c r="H3750" s="7" t="n">
        <v>0</v>
      </c>
    </row>
    <row r="3751" spans="1:8">
      <c r="A3751" t="s">
        <v>4</v>
      </c>
      <c r="B3751" s="4" t="s">
        <v>5</v>
      </c>
      <c r="C3751" s="4" t="s">
        <v>13</v>
      </c>
      <c r="D3751" s="4" t="s">
        <v>10</v>
      </c>
      <c r="E3751" s="4" t="s">
        <v>29</v>
      </c>
      <c r="F3751" s="4" t="s">
        <v>10</v>
      </c>
      <c r="G3751" s="4" t="s">
        <v>9</v>
      </c>
      <c r="H3751" s="4" t="s">
        <v>9</v>
      </c>
      <c r="I3751" s="4" t="s">
        <v>10</v>
      </c>
      <c r="J3751" s="4" t="s">
        <v>10</v>
      </c>
      <c r="K3751" s="4" t="s">
        <v>9</v>
      </c>
      <c r="L3751" s="4" t="s">
        <v>9</v>
      </c>
      <c r="M3751" s="4" t="s">
        <v>9</v>
      </c>
      <c r="N3751" s="4" t="s">
        <v>9</v>
      </c>
      <c r="O3751" s="4" t="s">
        <v>6</v>
      </c>
    </row>
    <row r="3752" spans="1:8">
      <c r="A3752" t="n">
        <v>30874</v>
      </c>
      <c r="B3752" s="16" t="n">
        <v>50</v>
      </c>
      <c r="C3752" s="7" t="n">
        <v>0</v>
      </c>
      <c r="D3752" s="7" t="n">
        <v>12100</v>
      </c>
      <c r="E3752" s="7" t="n">
        <v>1</v>
      </c>
      <c r="F3752" s="7" t="n">
        <v>0</v>
      </c>
      <c r="G3752" s="7" t="n">
        <v>0</v>
      </c>
      <c r="H3752" s="7" t="n">
        <v>0</v>
      </c>
      <c r="I3752" s="7" t="n">
        <v>0</v>
      </c>
      <c r="J3752" s="7" t="n">
        <v>65533</v>
      </c>
      <c r="K3752" s="7" t="n">
        <v>0</v>
      </c>
      <c r="L3752" s="7" t="n">
        <v>0</v>
      </c>
      <c r="M3752" s="7" t="n">
        <v>0</v>
      </c>
      <c r="N3752" s="7" t="n">
        <v>0</v>
      </c>
      <c r="O3752" s="7" t="s">
        <v>12</v>
      </c>
    </row>
    <row r="3753" spans="1:8">
      <c r="A3753" t="s">
        <v>4</v>
      </c>
      <c r="B3753" s="4" t="s">
        <v>5</v>
      </c>
      <c r="C3753" s="4" t="s">
        <v>10</v>
      </c>
      <c r="D3753" s="4" t="s">
        <v>13</v>
      </c>
      <c r="E3753" s="4" t="s">
        <v>52</v>
      </c>
      <c r="F3753" s="4" t="s">
        <v>13</v>
      </c>
      <c r="G3753" s="4" t="s">
        <v>13</v>
      </c>
      <c r="H3753" s="4" t="s">
        <v>13</v>
      </c>
    </row>
    <row r="3754" spans="1:8">
      <c r="A3754" t="n">
        <v>30913</v>
      </c>
      <c r="B3754" s="29" t="n">
        <v>24</v>
      </c>
      <c r="C3754" s="7" t="n">
        <v>65533</v>
      </c>
      <c r="D3754" s="7" t="n">
        <v>12</v>
      </c>
      <c r="E3754" s="7" t="s">
        <v>347</v>
      </c>
      <c r="F3754" s="7" t="n">
        <v>6</v>
      </c>
      <c r="G3754" s="7" t="n">
        <v>2</v>
      </c>
      <c r="H3754" s="7" t="n">
        <v>0</v>
      </c>
    </row>
    <row r="3755" spans="1:8">
      <c r="A3755" t="s">
        <v>4</v>
      </c>
      <c r="B3755" s="4" t="s">
        <v>5</v>
      </c>
    </row>
    <row r="3756" spans="1:8">
      <c r="A3756" t="n">
        <v>30951</v>
      </c>
      <c r="B3756" s="30" t="n">
        <v>28</v>
      </c>
    </row>
    <row r="3757" spans="1:8">
      <c r="A3757" t="s">
        <v>4</v>
      </c>
      <c r="B3757" s="4" t="s">
        <v>5</v>
      </c>
      <c r="C3757" s="4" t="s">
        <v>13</v>
      </c>
    </row>
    <row r="3758" spans="1:8">
      <c r="A3758" t="n">
        <v>30952</v>
      </c>
      <c r="B3758" s="33" t="n">
        <v>27</v>
      </c>
      <c r="C3758" s="7" t="n">
        <v>0</v>
      </c>
    </row>
    <row r="3759" spans="1:8">
      <c r="A3759" t="s">
        <v>4</v>
      </c>
      <c r="B3759" s="4" t="s">
        <v>5</v>
      </c>
      <c r="C3759" s="4" t="s">
        <v>13</v>
      </c>
    </row>
    <row r="3760" spans="1:8">
      <c r="A3760" t="n">
        <v>30954</v>
      </c>
      <c r="B3760" s="33" t="n">
        <v>27</v>
      </c>
      <c r="C3760" s="7" t="n">
        <v>1</v>
      </c>
    </row>
    <row r="3761" spans="1:15">
      <c r="A3761" t="s">
        <v>4</v>
      </c>
      <c r="B3761" s="4" t="s">
        <v>5</v>
      </c>
      <c r="C3761" s="4" t="s">
        <v>13</v>
      </c>
      <c r="D3761" s="4" t="s">
        <v>10</v>
      </c>
      <c r="E3761" s="4" t="s">
        <v>10</v>
      </c>
      <c r="F3761" s="4" t="s">
        <v>10</v>
      </c>
      <c r="G3761" s="4" t="s">
        <v>10</v>
      </c>
      <c r="H3761" s="4" t="s">
        <v>13</v>
      </c>
    </row>
    <row r="3762" spans="1:15">
      <c r="A3762" t="n">
        <v>30956</v>
      </c>
      <c r="B3762" s="28" t="n">
        <v>25</v>
      </c>
      <c r="C3762" s="7" t="n">
        <v>5</v>
      </c>
      <c r="D3762" s="7" t="n">
        <v>65535</v>
      </c>
      <c r="E3762" s="7" t="n">
        <v>65535</v>
      </c>
      <c r="F3762" s="7" t="n">
        <v>65535</v>
      </c>
      <c r="G3762" s="7" t="n">
        <v>65535</v>
      </c>
      <c r="H3762" s="7" t="n">
        <v>0</v>
      </c>
    </row>
    <row r="3763" spans="1:15">
      <c r="A3763" t="s">
        <v>4</v>
      </c>
      <c r="B3763" s="4" t="s">
        <v>5</v>
      </c>
      <c r="C3763" s="4" t="s">
        <v>10</v>
      </c>
      <c r="D3763" s="4" t="s">
        <v>29</v>
      </c>
      <c r="E3763" s="4" t="s">
        <v>29</v>
      </c>
      <c r="F3763" s="4" t="s">
        <v>29</v>
      </c>
      <c r="G3763" s="4" t="s">
        <v>29</v>
      </c>
    </row>
    <row r="3764" spans="1:15">
      <c r="A3764" t="n">
        <v>30967</v>
      </c>
      <c r="B3764" s="50" t="n">
        <v>46</v>
      </c>
      <c r="C3764" s="7" t="n">
        <v>0</v>
      </c>
      <c r="D3764" s="7" t="n">
        <v>48.2200012207031</v>
      </c>
      <c r="E3764" s="7" t="n">
        <v>-5.32000017166138</v>
      </c>
      <c r="F3764" s="7" t="n">
        <v>-25.6599998474121</v>
      </c>
      <c r="G3764" s="7" t="n">
        <v>182.100006103516</v>
      </c>
    </row>
    <row r="3765" spans="1:15">
      <c r="A3765" t="s">
        <v>4</v>
      </c>
      <c r="B3765" s="4" t="s">
        <v>5</v>
      </c>
      <c r="C3765" s="4" t="s">
        <v>10</v>
      </c>
      <c r="D3765" s="4" t="s">
        <v>29</v>
      </c>
      <c r="E3765" s="4" t="s">
        <v>29</v>
      </c>
      <c r="F3765" s="4" t="s">
        <v>29</v>
      </c>
      <c r="G3765" s="4" t="s">
        <v>29</v>
      </c>
    </row>
    <row r="3766" spans="1:15">
      <c r="A3766" t="n">
        <v>30986</v>
      </c>
      <c r="B3766" s="50" t="n">
        <v>46</v>
      </c>
      <c r="C3766" s="7" t="n">
        <v>7</v>
      </c>
      <c r="D3766" s="7" t="n">
        <v>49.0699996948242</v>
      </c>
      <c r="E3766" s="7" t="n">
        <v>-5.19000005722046</v>
      </c>
      <c r="F3766" s="7" t="n">
        <v>-26.1499996185303</v>
      </c>
      <c r="G3766" s="7" t="n">
        <v>182.100006103516</v>
      </c>
    </row>
    <row r="3767" spans="1:15">
      <c r="A3767" t="s">
        <v>4</v>
      </c>
      <c r="B3767" s="4" t="s">
        <v>5</v>
      </c>
      <c r="C3767" s="4" t="s">
        <v>10</v>
      </c>
      <c r="D3767" s="4" t="s">
        <v>29</v>
      </c>
      <c r="E3767" s="4" t="s">
        <v>29</v>
      </c>
      <c r="F3767" s="4" t="s">
        <v>29</v>
      </c>
      <c r="G3767" s="4" t="s">
        <v>29</v>
      </c>
    </row>
    <row r="3768" spans="1:15">
      <c r="A3768" t="n">
        <v>31005</v>
      </c>
      <c r="B3768" s="50" t="n">
        <v>46</v>
      </c>
      <c r="C3768" s="7" t="n">
        <v>61491</v>
      </c>
      <c r="D3768" s="7" t="n">
        <v>50.0099983215332</v>
      </c>
      <c r="E3768" s="7" t="n">
        <v>-5.13000011444092</v>
      </c>
      <c r="F3768" s="7" t="n">
        <v>-25.4200000762939</v>
      </c>
      <c r="G3768" s="7" t="n">
        <v>182.100006103516</v>
      </c>
    </row>
    <row r="3769" spans="1:15">
      <c r="A3769" t="s">
        <v>4</v>
      </c>
      <c r="B3769" s="4" t="s">
        <v>5</v>
      </c>
      <c r="C3769" s="4" t="s">
        <v>10</v>
      </c>
      <c r="D3769" s="4" t="s">
        <v>29</v>
      </c>
      <c r="E3769" s="4" t="s">
        <v>29</v>
      </c>
      <c r="F3769" s="4" t="s">
        <v>29</v>
      </c>
      <c r="G3769" s="4" t="s">
        <v>29</v>
      </c>
    </row>
    <row r="3770" spans="1:15">
      <c r="A3770" t="n">
        <v>31024</v>
      </c>
      <c r="B3770" s="50" t="n">
        <v>46</v>
      </c>
      <c r="C3770" s="7" t="n">
        <v>61492</v>
      </c>
      <c r="D3770" s="7" t="n">
        <v>47.3199996948242</v>
      </c>
      <c r="E3770" s="7" t="n">
        <v>-5.30000019073486</v>
      </c>
      <c r="F3770" s="7" t="n">
        <v>-24.8999996185303</v>
      </c>
      <c r="G3770" s="7" t="n">
        <v>182.100006103516</v>
      </c>
    </row>
    <row r="3771" spans="1:15">
      <c r="A3771" t="s">
        <v>4</v>
      </c>
      <c r="B3771" s="4" t="s">
        <v>5</v>
      </c>
      <c r="C3771" s="4" t="s">
        <v>10</v>
      </c>
      <c r="D3771" s="4" t="s">
        <v>29</v>
      </c>
      <c r="E3771" s="4" t="s">
        <v>29</v>
      </c>
      <c r="F3771" s="4" t="s">
        <v>29</v>
      </c>
      <c r="G3771" s="4" t="s">
        <v>29</v>
      </c>
    </row>
    <row r="3772" spans="1:15">
      <c r="A3772" t="n">
        <v>31043</v>
      </c>
      <c r="B3772" s="50" t="n">
        <v>46</v>
      </c>
      <c r="C3772" s="7" t="n">
        <v>61493</v>
      </c>
      <c r="D3772" s="7" t="n">
        <v>48.0099983215332</v>
      </c>
      <c r="E3772" s="7" t="n">
        <v>-5.17000007629395</v>
      </c>
      <c r="F3772" s="7" t="n">
        <v>-24.3799991607666</v>
      </c>
      <c r="G3772" s="7" t="n">
        <v>182.100006103516</v>
      </c>
    </row>
    <row r="3773" spans="1:15">
      <c r="A3773" t="s">
        <v>4</v>
      </c>
      <c r="B3773" s="4" t="s">
        <v>5</v>
      </c>
      <c r="C3773" s="4" t="s">
        <v>10</v>
      </c>
      <c r="D3773" s="4" t="s">
        <v>29</v>
      </c>
      <c r="E3773" s="4" t="s">
        <v>29</v>
      </c>
      <c r="F3773" s="4" t="s">
        <v>29</v>
      </c>
      <c r="G3773" s="4" t="s">
        <v>29</v>
      </c>
    </row>
    <row r="3774" spans="1:15">
      <c r="A3774" t="n">
        <v>31062</v>
      </c>
      <c r="B3774" s="50" t="n">
        <v>46</v>
      </c>
      <c r="C3774" s="7" t="n">
        <v>61494</v>
      </c>
      <c r="D3774" s="7" t="n">
        <v>48.9500007629395</v>
      </c>
      <c r="E3774" s="7" t="n">
        <v>-5.17000007629395</v>
      </c>
      <c r="F3774" s="7" t="n">
        <v>-24.3500003814697</v>
      </c>
      <c r="G3774" s="7" t="n">
        <v>182.100006103516</v>
      </c>
    </row>
    <row r="3775" spans="1:15">
      <c r="A3775" t="s">
        <v>4</v>
      </c>
      <c r="B3775" s="4" t="s">
        <v>5</v>
      </c>
      <c r="C3775" s="4" t="s">
        <v>10</v>
      </c>
      <c r="D3775" s="4" t="s">
        <v>29</v>
      </c>
      <c r="E3775" s="4" t="s">
        <v>29</v>
      </c>
      <c r="F3775" s="4" t="s">
        <v>29</v>
      </c>
      <c r="G3775" s="4" t="s">
        <v>29</v>
      </c>
    </row>
    <row r="3776" spans="1:15">
      <c r="A3776" t="n">
        <v>31081</v>
      </c>
      <c r="B3776" s="50" t="n">
        <v>46</v>
      </c>
      <c r="C3776" s="7" t="n">
        <v>92</v>
      </c>
      <c r="D3776" s="7" t="n">
        <v>47.2000007629395</v>
      </c>
      <c r="E3776" s="7" t="n">
        <v>-5.05999994277954</v>
      </c>
      <c r="F3776" s="7" t="n">
        <v>-22.5200004577637</v>
      </c>
      <c r="G3776" s="7" t="n">
        <v>182.100006103516</v>
      </c>
    </row>
    <row r="3777" spans="1:8">
      <c r="A3777" t="s">
        <v>4</v>
      </c>
      <c r="B3777" s="4" t="s">
        <v>5</v>
      </c>
      <c r="C3777" s="4" t="s">
        <v>10</v>
      </c>
      <c r="D3777" s="4" t="s">
        <v>29</v>
      </c>
      <c r="E3777" s="4" t="s">
        <v>29</v>
      </c>
      <c r="F3777" s="4" t="s">
        <v>29</v>
      </c>
      <c r="G3777" s="4" t="s">
        <v>29</v>
      </c>
    </row>
    <row r="3778" spans="1:8">
      <c r="A3778" t="n">
        <v>31100</v>
      </c>
      <c r="B3778" s="50" t="n">
        <v>46</v>
      </c>
      <c r="C3778" s="7" t="n">
        <v>94</v>
      </c>
      <c r="D3778" s="7" t="n">
        <v>46.2200012207031</v>
      </c>
      <c r="E3778" s="7" t="n">
        <v>-5.23999977111816</v>
      </c>
      <c r="F3778" s="7" t="n">
        <v>-22.3299999237061</v>
      </c>
      <c r="G3778" s="7" t="n">
        <v>176.399993896484</v>
      </c>
    </row>
    <row r="3779" spans="1:8">
      <c r="A3779" t="s">
        <v>4</v>
      </c>
      <c r="B3779" s="4" t="s">
        <v>5</v>
      </c>
      <c r="C3779" s="4" t="s">
        <v>10</v>
      </c>
      <c r="D3779" s="4" t="s">
        <v>9</v>
      </c>
    </row>
    <row r="3780" spans="1:8">
      <c r="A3780" t="n">
        <v>31119</v>
      </c>
      <c r="B3780" s="52" t="n">
        <v>43</v>
      </c>
      <c r="C3780" s="7" t="n">
        <v>0</v>
      </c>
      <c r="D3780" s="7" t="n">
        <v>16</v>
      </c>
    </row>
    <row r="3781" spans="1:8">
      <c r="A3781" t="s">
        <v>4</v>
      </c>
      <c r="B3781" s="4" t="s">
        <v>5</v>
      </c>
      <c r="C3781" s="4" t="s">
        <v>10</v>
      </c>
      <c r="D3781" s="4" t="s">
        <v>13</v>
      </c>
      <c r="E3781" s="4" t="s">
        <v>13</v>
      </c>
      <c r="F3781" s="4" t="s">
        <v>6</v>
      </c>
    </row>
    <row r="3782" spans="1:8">
      <c r="A3782" t="n">
        <v>31126</v>
      </c>
      <c r="B3782" s="47" t="n">
        <v>47</v>
      </c>
      <c r="C3782" s="7" t="n">
        <v>0</v>
      </c>
      <c r="D3782" s="7" t="n">
        <v>0</v>
      </c>
      <c r="E3782" s="7" t="n">
        <v>0</v>
      </c>
      <c r="F3782" s="7" t="s">
        <v>186</v>
      </c>
    </row>
    <row r="3783" spans="1:8">
      <c r="A3783" t="s">
        <v>4</v>
      </c>
      <c r="B3783" s="4" t="s">
        <v>5</v>
      </c>
      <c r="C3783" s="4" t="s">
        <v>10</v>
      </c>
    </row>
    <row r="3784" spans="1:8">
      <c r="A3784" t="n">
        <v>31148</v>
      </c>
      <c r="B3784" s="38" t="n">
        <v>16</v>
      </c>
      <c r="C3784" s="7" t="n">
        <v>0</v>
      </c>
    </row>
    <row r="3785" spans="1:8">
      <c r="A3785" t="s">
        <v>4</v>
      </c>
      <c r="B3785" s="4" t="s">
        <v>5</v>
      </c>
      <c r="C3785" s="4" t="s">
        <v>10</v>
      </c>
      <c r="D3785" s="4" t="s">
        <v>13</v>
      </c>
      <c r="E3785" s="4" t="s">
        <v>6</v>
      </c>
      <c r="F3785" s="4" t="s">
        <v>29</v>
      </c>
      <c r="G3785" s="4" t="s">
        <v>29</v>
      </c>
      <c r="H3785" s="4" t="s">
        <v>29</v>
      </c>
    </row>
    <row r="3786" spans="1:8">
      <c r="A3786" t="n">
        <v>31151</v>
      </c>
      <c r="B3786" s="61" t="n">
        <v>48</v>
      </c>
      <c r="C3786" s="7" t="n">
        <v>0</v>
      </c>
      <c r="D3786" s="7" t="n">
        <v>0</v>
      </c>
      <c r="E3786" s="7" t="s">
        <v>79</v>
      </c>
      <c r="F3786" s="7" t="n">
        <v>0</v>
      </c>
      <c r="G3786" s="7" t="n">
        <v>1</v>
      </c>
      <c r="H3786" s="7" t="n">
        <v>0</v>
      </c>
    </row>
    <row r="3787" spans="1:8">
      <c r="A3787" t="s">
        <v>4</v>
      </c>
      <c r="B3787" s="4" t="s">
        <v>5</v>
      </c>
      <c r="C3787" s="4" t="s">
        <v>10</v>
      </c>
      <c r="D3787" s="4" t="s">
        <v>9</v>
      </c>
    </row>
    <row r="3788" spans="1:8">
      <c r="A3788" t="n">
        <v>31175</v>
      </c>
      <c r="B3788" s="52" t="n">
        <v>43</v>
      </c>
      <c r="C3788" s="7" t="n">
        <v>7</v>
      </c>
      <c r="D3788" s="7" t="n">
        <v>16</v>
      </c>
    </row>
    <row r="3789" spans="1:8">
      <c r="A3789" t="s">
        <v>4</v>
      </c>
      <c r="B3789" s="4" t="s">
        <v>5</v>
      </c>
      <c r="C3789" s="4" t="s">
        <v>10</v>
      </c>
      <c r="D3789" s="4" t="s">
        <v>13</v>
      </c>
      <c r="E3789" s="4" t="s">
        <v>13</v>
      </c>
      <c r="F3789" s="4" t="s">
        <v>6</v>
      </c>
    </row>
    <row r="3790" spans="1:8">
      <c r="A3790" t="n">
        <v>31182</v>
      </c>
      <c r="B3790" s="47" t="n">
        <v>47</v>
      </c>
      <c r="C3790" s="7" t="n">
        <v>7</v>
      </c>
      <c r="D3790" s="7" t="n">
        <v>0</v>
      </c>
      <c r="E3790" s="7" t="n">
        <v>0</v>
      </c>
      <c r="F3790" s="7" t="s">
        <v>186</v>
      </c>
    </row>
    <row r="3791" spans="1:8">
      <c r="A3791" t="s">
        <v>4</v>
      </c>
      <c r="B3791" s="4" t="s">
        <v>5</v>
      </c>
      <c r="C3791" s="4" t="s">
        <v>10</v>
      </c>
    </row>
    <row r="3792" spans="1:8">
      <c r="A3792" t="n">
        <v>31204</v>
      </c>
      <c r="B3792" s="38" t="n">
        <v>16</v>
      </c>
      <c r="C3792" s="7" t="n">
        <v>0</v>
      </c>
    </row>
    <row r="3793" spans="1:8">
      <c r="A3793" t="s">
        <v>4</v>
      </c>
      <c r="B3793" s="4" t="s">
        <v>5</v>
      </c>
      <c r="C3793" s="4" t="s">
        <v>10</v>
      </c>
      <c r="D3793" s="4" t="s">
        <v>13</v>
      </c>
      <c r="E3793" s="4" t="s">
        <v>6</v>
      </c>
      <c r="F3793" s="4" t="s">
        <v>29</v>
      </c>
      <c r="G3793" s="4" t="s">
        <v>29</v>
      </c>
      <c r="H3793" s="4" t="s">
        <v>29</v>
      </c>
    </row>
    <row r="3794" spans="1:8">
      <c r="A3794" t="n">
        <v>31207</v>
      </c>
      <c r="B3794" s="61" t="n">
        <v>48</v>
      </c>
      <c r="C3794" s="7" t="n">
        <v>7</v>
      </c>
      <c r="D3794" s="7" t="n">
        <v>0</v>
      </c>
      <c r="E3794" s="7" t="s">
        <v>79</v>
      </c>
      <c r="F3794" s="7" t="n">
        <v>0</v>
      </c>
      <c r="G3794" s="7" t="n">
        <v>1</v>
      </c>
      <c r="H3794" s="7" t="n">
        <v>0</v>
      </c>
    </row>
    <row r="3795" spans="1:8">
      <c r="A3795" t="s">
        <v>4</v>
      </c>
      <c r="B3795" s="4" t="s">
        <v>5</v>
      </c>
      <c r="C3795" s="4" t="s">
        <v>10</v>
      </c>
      <c r="D3795" s="4" t="s">
        <v>9</v>
      </c>
    </row>
    <row r="3796" spans="1:8">
      <c r="A3796" t="n">
        <v>31231</v>
      </c>
      <c r="B3796" s="52" t="n">
        <v>43</v>
      </c>
      <c r="C3796" s="7" t="n">
        <v>61491</v>
      </c>
      <c r="D3796" s="7" t="n">
        <v>16</v>
      </c>
    </row>
    <row r="3797" spans="1:8">
      <c r="A3797" t="s">
        <v>4</v>
      </c>
      <c r="B3797" s="4" t="s">
        <v>5</v>
      </c>
      <c r="C3797" s="4" t="s">
        <v>10</v>
      </c>
      <c r="D3797" s="4" t="s">
        <v>13</v>
      </c>
      <c r="E3797" s="4" t="s">
        <v>13</v>
      </c>
      <c r="F3797" s="4" t="s">
        <v>6</v>
      </c>
    </row>
    <row r="3798" spans="1:8">
      <c r="A3798" t="n">
        <v>31238</v>
      </c>
      <c r="B3798" s="47" t="n">
        <v>47</v>
      </c>
      <c r="C3798" s="7" t="n">
        <v>61491</v>
      </c>
      <c r="D3798" s="7" t="n">
        <v>0</v>
      </c>
      <c r="E3798" s="7" t="n">
        <v>0</v>
      </c>
      <c r="F3798" s="7" t="s">
        <v>186</v>
      </c>
    </row>
    <row r="3799" spans="1:8">
      <c r="A3799" t="s">
        <v>4</v>
      </c>
      <c r="B3799" s="4" t="s">
        <v>5</v>
      </c>
      <c r="C3799" s="4" t="s">
        <v>10</v>
      </c>
    </row>
    <row r="3800" spans="1:8">
      <c r="A3800" t="n">
        <v>31260</v>
      </c>
      <c r="B3800" s="38" t="n">
        <v>16</v>
      </c>
      <c r="C3800" s="7" t="n">
        <v>0</v>
      </c>
    </row>
    <row r="3801" spans="1:8">
      <c r="A3801" t="s">
        <v>4</v>
      </c>
      <c r="B3801" s="4" t="s">
        <v>5</v>
      </c>
      <c r="C3801" s="4" t="s">
        <v>10</v>
      </c>
      <c r="D3801" s="4" t="s">
        <v>13</v>
      </c>
      <c r="E3801" s="4" t="s">
        <v>6</v>
      </c>
      <c r="F3801" s="4" t="s">
        <v>29</v>
      </c>
      <c r="G3801" s="4" t="s">
        <v>29</v>
      </c>
      <c r="H3801" s="4" t="s">
        <v>29</v>
      </c>
    </row>
    <row r="3802" spans="1:8">
      <c r="A3802" t="n">
        <v>31263</v>
      </c>
      <c r="B3802" s="61" t="n">
        <v>48</v>
      </c>
      <c r="C3802" s="7" t="n">
        <v>61491</v>
      </c>
      <c r="D3802" s="7" t="n">
        <v>0</v>
      </c>
      <c r="E3802" s="7" t="s">
        <v>79</v>
      </c>
      <c r="F3802" s="7" t="n">
        <v>0</v>
      </c>
      <c r="G3802" s="7" t="n">
        <v>1</v>
      </c>
      <c r="H3802" s="7" t="n">
        <v>0</v>
      </c>
    </row>
    <row r="3803" spans="1:8">
      <c r="A3803" t="s">
        <v>4</v>
      </c>
      <c r="B3803" s="4" t="s">
        <v>5</v>
      </c>
      <c r="C3803" s="4" t="s">
        <v>10</v>
      </c>
      <c r="D3803" s="4" t="s">
        <v>9</v>
      </c>
    </row>
    <row r="3804" spans="1:8">
      <c r="A3804" t="n">
        <v>31287</v>
      </c>
      <c r="B3804" s="52" t="n">
        <v>43</v>
      </c>
      <c r="C3804" s="7" t="n">
        <v>61492</v>
      </c>
      <c r="D3804" s="7" t="n">
        <v>16</v>
      </c>
    </row>
    <row r="3805" spans="1:8">
      <c r="A3805" t="s">
        <v>4</v>
      </c>
      <c r="B3805" s="4" t="s">
        <v>5</v>
      </c>
      <c r="C3805" s="4" t="s">
        <v>10</v>
      </c>
      <c r="D3805" s="4" t="s">
        <v>13</v>
      </c>
      <c r="E3805" s="4" t="s">
        <v>13</v>
      </c>
      <c r="F3805" s="4" t="s">
        <v>6</v>
      </c>
    </row>
    <row r="3806" spans="1:8">
      <c r="A3806" t="n">
        <v>31294</v>
      </c>
      <c r="B3806" s="47" t="n">
        <v>47</v>
      </c>
      <c r="C3806" s="7" t="n">
        <v>61492</v>
      </c>
      <c r="D3806" s="7" t="n">
        <v>0</v>
      </c>
      <c r="E3806" s="7" t="n">
        <v>0</v>
      </c>
      <c r="F3806" s="7" t="s">
        <v>186</v>
      </c>
    </row>
    <row r="3807" spans="1:8">
      <c r="A3807" t="s">
        <v>4</v>
      </c>
      <c r="B3807" s="4" t="s">
        <v>5</v>
      </c>
      <c r="C3807" s="4" t="s">
        <v>10</v>
      </c>
    </row>
    <row r="3808" spans="1:8">
      <c r="A3808" t="n">
        <v>31316</v>
      </c>
      <c r="B3808" s="38" t="n">
        <v>16</v>
      </c>
      <c r="C3808" s="7" t="n">
        <v>0</v>
      </c>
    </row>
    <row r="3809" spans="1:8">
      <c r="A3809" t="s">
        <v>4</v>
      </c>
      <c r="B3809" s="4" t="s">
        <v>5</v>
      </c>
      <c r="C3809" s="4" t="s">
        <v>10</v>
      </c>
      <c r="D3809" s="4" t="s">
        <v>13</v>
      </c>
      <c r="E3809" s="4" t="s">
        <v>6</v>
      </c>
      <c r="F3809" s="4" t="s">
        <v>29</v>
      </c>
      <c r="G3809" s="4" t="s">
        <v>29</v>
      </c>
      <c r="H3809" s="4" t="s">
        <v>29</v>
      </c>
    </row>
    <row r="3810" spans="1:8">
      <c r="A3810" t="n">
        <v>31319</v>
      </c>
      <c r="B3810" s="61" t="n">
        <v>48</v>
      </c>
      <c r="C3810" s="7" t="n">
        <v>61492</v>
      </c>
      <c r="D3810" s="7" t="n">
        <v>0</v>
      </c>
      <c r="E3810" s="7" t="s">
        <v>79</v>
      </c>
      <c r="F3810" s="7" t="n">
        <v>0</v>
      </c>
      <c r="G3810" s="7" t="n">
        <v>1</v>
      </c>
      <c r="H3810" s="7" t="n">
        <v>0</v>
      </c>
    </row>
    <row r="3811" spans="1:8">
      <c r="A3811" t="s">
        <v>4</v>
      </c>
      <c r="B3811" s="4" t="s">
        <v>5</v>
      </c>
      <c r="C3811" s="4" t="s">
        <v>10</v>
      </c>
      <c r="D3811" s="4" t="s">
        <v>9</v>
      </c>
    </row>
    <row r="3812" spans="1:8">
      <c r="A3812" t="n">
        <v>31343</v>
      </c>
      <c r="B3812" s="52" t="n">
        <v>43</v>
      </c>
      <c r="C3812" s="7" t="n">
        <v>61493</v>
      </c>
      <c r="D3812" s="7" t="n">
        <v>16</v>
      </c>
    </row>
    <row r="3813" spans="1:8">
      <c r="A3813" t="s">
        <v>4</v>
      </c>
      <c r="B3813" s="4" t="s">
        <v>5</v>
      </c>
      <c r="C3813" s="4" t="s">
        <v>10</v>
      </c>
      <c r="D3813" s="4" t="s">
        <v>13</v>
      </c>
      <c r="E3813" s="4" t="s">
        <v>13</v>
      </c>
      <c r="F3813" s="4" t="s">
        <v>6</v>
      </c>
    </row>
    <row r="3814" spans="1:8">
      <c r="A3814" t="n">
        <v>31350</v>
      </c>
      <c r="B3814" s="47" t="n">
        <v>47</v>
      </c>
      <c r="C3814" s="7" t="n">
        <v>61493</v>
      </c>
      <c r="D3814" s="7" t="n">
        <v>0</v>
      </c>
      <c r="E3814" s="7" t="n">
        <v>0</v>
      </c>
      <c r="F3814" s="7" t="s">
        <v>186</v>
      </c>
    </row>
    <row r="3815" spans="1:8">
      <c r="A3815" t="s">
        <v>4</v>
      </c>
      <c r="B3815" s="4" t="s">
        <v>5</v>
      </c>
      <c r="C3815" s="4" t="s">
        <v>10</v>
      </c>
    </row>
    <row r="3816" spans="1:8">
      <c r="A3816" t="n">
        <v>31372</v>
      </c>
      <c r="B3816" s="38" t="n">
        <v>16</v>
      </c>
      <c r="C3816" s="7" t="n">
        <v>0</v>
      </c>
    </row>
    <row r="3817" spans="1:8">
      <c r="A3817" t="s">
        <v>4</v>
      </c>
      <c r="B3817" s="4" t="s">
        <v>5</v>
      </c>
      <c r="C3817" s="4" t="s">
        <v>10</v>
      </c>
      <c r="D3817" s="4" t="s">
        <v>13</v>
      </c>
      <c r="E3817" s="4" t="s">
        <v>6</v>
      </c>
      <c r="F3817" s="4" t="s">
        <v>29</v>
      </c>
      <c r="G3817" s="4" t="s">
        <v>29</v>
      </c>
      <c r="H3817" s="4" t="s">
        <v>29</v>
      </c>
    </row>
    <row r="3818" spans="1:8">
      <c r="A3818" t="n">
        <v>31375</v>
      </c>
      <c r="B3818" s="61" t="n">
        <v>48</v>
      </c>
      <c r="C3818" s="7" t="n">
        <v>61493</v>
      </c>
      <c r="D3818" s="7" t="n">
        <v>0</v>
      </c>
      <c r="E3818" s="7" t="s">
        <v>79</v>
      </c>
      <c r="F3818" s="7" t="n">
        <v>0</v>
      </c>
      <c r="G3818" s="7" t="n">
        <v>1</v>
      </c>
      <c r="H3818" s="7" t="n">
        <v>0</v>
      </c>
    </row>
    <row r="3819" spans="1:8">
      <c r="A3819" t="s">
        <v>4</v>
      </c>
      <c r="B3819" s="4" t="s">
        <v>5</v>
      </c>
      <c r="C3819" s="4" t="s">
        <v>10</v>
      </c>
      <c r="D3819" s="4" t="s">
        <v>9</v>
      </c>
    </row>
    <row r="3820" spans="1:8">
      <c r="A3820" t="n">
        <v>31399</v>
      </c>
      <c r="B3820" s="52" t="n">
        <v>43</v>
      </c>
      <c r="C3820" s="7" t="n">
        <v>61494</v>
      </c>
      <c r="D3820" s="7" t="n">
        <v>16</v>
      </c>
    </row>
    <row r="3821" spans="1:8">
      <c r="A3821" t="s">
        <v>4</v>
      </c>
      <c r="B3821" s="4" t="s">
        <v>5</v>
      </c>
      <c r="C3821" s="4" t="s">
        <v>10</v>
      </c>
      <c r="D3821" s="4" t="s">
        <v>13</v>
      </c>
      <c r="E3821" s="4" t="s">
        <v>13</v>
      </c>
      <c r="F3821" s="4" t="s">
        <v>6</v>
      </c>
    </row>
    <row r="3822" spans="1:8">
      <c r="A3822" t="n">
        <v>31406</v>
      </c>
      <c r="B3822" s="47" t="n">
        <v>47</v>
      </c>
      <c r="C3822" s="7" t="n">
        <v>61494</v>
      </c>
      <c r="D3822" s="7" t="n">
        <v>0</v>
      </c>
      <c r="E3822" s="7" t="n">
        <v>0</v>
      </c>
      <c r="F3822" s="7" t="s">
        <v>186</v>
      </c>
    </row>
    <row r="3823" spans="1:8">
      <c r="A3823" t="s">
        <v>4</v>
      </c>
      <c r="B3823" s="4" t="s">
        <v>5</v>
      </c>
      <c r="C3823" s="4" t="s">
        <v>10</v>
      </c>
    </row>
    <row r="3824" spans="1:8">
      <c r="A3824" t="n">
        <v>31428</v>
      </c>
      <c r="B3824" s="38" t="n">
        <v>16</v>
      </c>
      <c r="C3824" s="7" t="n">
        <v>0</v>
      </c>
    </row>
    <row r="3825" spans="1:8">
      <c r="A3825" t="s">
        <v>4</v>
      </c>
      <c r="B3825" s="4" t="s">
        <v>5</v>
      </c>
      <c r="C3825" s="4" t="s">
        <v>10</v>
      </c>
      <c r="D3825" s="4" t="s">
        <v>13</v>
      </c>
      <c r="E3825" s="4" t="s">
        <v>6</v>
      </c>
      <c r="F3825" s="4" t="s">
        <v>29</v>
      </c>
      <c r="G3825" s="4" t="s">
        <v>29</v>
      </c>
      <c r="H3825" s="4" t="s">
        <v>29</v>
      </c>
    </row>
    <row r="3826" spans="1:8">
      <c r="A3826" t="n">
        <v>31431</v>
      </c>
      <c r="B3826" s="61" t="n">
        <v>48</v>
      </c>
      <c r="C3826" s="7" t="n">
        <v>61494</v>
      </c>
      <c r="D3826" s="7" t="n">
        <v>0</v>
      </c>
      <c r="E3826" s="7" t="s">
        <v>79</v>
      </c>
      <c r="F3826" s="7" t="n">
        <v>0</v>
      </c>
      <c r="G3826" s="7" t="n">
        <v>1</v>
      </c>
      <c r="H3826" s="7" t="n">
        <v>0</v>
      </c>
    </row>
    <row r="3827" spans="1:8">
      <c r="A3827" t="s">
        <v>4</v>
      </c>
      <c r="B3827" s="4" t="s">
        <v>5</v>
      </c>
      <c r="C3827" s="4" t="s">
        <v>13</v>
      </c>
      <c r="D3827" s="4" t="s">
        <v>10</v>
      </c>
      <c r="E3827" s="4" t="s">
        <v>6</v>
      </c>
      <c r="F3827" s="4" t="s">
        <v>6</v>
      </c>
      <c r="G3827" s="4" t="s">
        <v>6</v>
      </c>
      <c r="H3827" s="4" t="s">
        <v>6</v>
      </c>
    </row>
    <row r="3828" spans="1:8">
      <c r="A3828" t="n">
        <v>31455</v>
      </c>
      <c r="B3828" s="56" t="n">
        <v>51</v>
      </c>
      <c r="C3828" s="7" t="n">
        <v>3</v>
      </c>
      <c r="D3828" s="7" t="n">
        <v>0</v>
      </c>
      <c r="E3828" s="7" t="s">
        <v>348</v>
      </c>
      <c r="F3828" s="7" t="s">
        <v>138</v>
      </c>
      <c r="G3828" s="7" t="s">
        <v>105</v>
      </c>
      <c r="H3828" s="7" t="s">
        <v>106</v>
      </c>
    </row>
    <row r="3829" spans="1:8">
      <c r="A3829" t="s">
        <v>4</v>
      </c>
      <c r="B3829" s="4" t="s">
        <v>5</v>
      </c>
      <c r="C3829" s="4" t="s">
        <v>13</v>
      </c>
      <c r="D3829" s="4" t="s">
        <v>10</v>
      </c>
      <c r="E3829" s="4" t="s">
        <v>6</v>
      </c>
      <c r="F3829" s="4" t="s">
        <v>6</v>
      </c>
      <c r="G3829" s="4" t="s">
        <v>6</v>
      </c>
      <c r="H3829" s="4" t="s">
        <v>6</v>
      </c>
    </row>
    <row r="3830" spans="1:8">
      <c r="A3830" t="n">
        <v>31476</v>
      </c>
      <c r="B3830" s="56" t="n">
        <v>51</v>
      </c>
      <c r="C3830" s="7" t="n">
        <v>3</v>
      </c>
      <c r="D3830" s="7" t="n">
        <v>7</v>
      </c>
      <c r="E3830" s="7" t="s">
        <v>348</v>
      </c>
      <c r="F3830" s="7" t="s">
        <v>138</v>
      </c>
      <c r="G3830" s="7" t="s">
        <v>105</v>
      </c>
      <c r="H3830" s="7" t="s">
        <v>106</v>
      </c>
    </row>
    <row r="3831" spans="1:8">
      <c r="A3831" t="s">
        <v>4</v>
      </c>
      <c r="B3831" s="4" t="s">
        <v>5</v>
      </c>
      <c r="C3831" s="4" t="s">
        <v>13</v>
      </c>
      <c r="D3831" s="4" t="s">
        <v>10</v>
      </c>
      <c r="E3831" s="4" t="s">
        <v>6</v>
      </c>
      <c r="F3831" s="4" t="s">
        <v>6</v>
      </c>
      <c r="G3831" s="4" t="s">
        <v>6</v>
      </c>
      <c r="H3831" s="4" t="s">
        <v>6</v>
      </c>
    </row>
    <row r="3832" spans="1:8">
      <c r="A3832" t="n">
        <v>31497</v>
      </c>
      <c r="B3832" s="56" t="n">
        <v>51</v>
      </c>
      <c r="C3832" s="7" t="n">
        <v>3</v>
      </c>
      <c r="D3832" s="7" t="n">
        <v>61491</v>
      </c>
      <c r="E3832" s="7" t="s">
        <v>348</v>
      </c>
      <c r="F3832" s="7" t="s">
        <v>138</v>
      </c>
      <c r="G3832" s="7" t="s">
        <v>105</v>
      </c>
      <c r="H3832" s="7" t="s">
        <v>106</v>
      </c>
    </row>
    <row r="3833" spans="1:8">
      <c r="A3833" t="s">
        <v>4</v>
      </c>
      <c r="B3833" s="4" t="s">
        <v>5</v>
      </c>
      <c r="C3833" s="4" t="s">
        <v>13</v>
      </c>
      <c r="D3833" s="4" t="s">
        <v>10</v>
      </c>
      <c r="E3833" s="4" t="s">
        <v>6</v>
      </c>
      <c r="F3833" s="4" t="s">
        <v>6</v>
      </c>
      <c r="G3833" s="4" t="s">
        <v>6</v>
      </c>
      <c r="H3833" s="4" t="s">
        <v>6</v>
      </c>
    </row>
    <row r="3834" spans="1:8">
      <c r="A3834" t="n">
        <v>31518</v>
      </c>
      <c r="B3834" s="56" t="n">
        <v>51</v>
      </c>
      <c r="C3834" s="7" t="n">
        <v>3</v>
      </c>
      <c r="D3834" s="7" t="n">
        <v>61492</v>
      </c>
      <c r="E3834" s="7" t="s">
        <v>348</v>
      </c>
      <c r="F3834" s="7" t="s">
        <v>138</v>
      </c>
      <c r="G3834" s="7" t="s">
        <v>105</v>
      </c>
      <c r="H3834" s="7" t="s">
        <v>106</v>
      </c>
    </row>
    <row r="3835" spans="1:8">
      <c r="A3835" t="s">
        <v>4</v>
      </c>
      <c r="B3835" s="4" t="s">
        <v>5</v>
      </c>
      <c r="C3835" s="4" t="s">
        <v>13</v>
      </c>
      <c r="D3835" s="4" t="s">
        <v>10</v>
      </c>
      <c r="E3835" s="4" t="s">
        <v>6</v>
      </c>
      <c r="F3835" s="4" t="s">
        <v>6</v>
      </c>
      <c r="G3835" s="4" t="s">
        <v>6</v>
      </c>
      <c r="H3835" s="4" t="s">
        <v>6</v>
      </c>
    </row>
    <row r="3836" spans="1:8">
      <c r="A3836" t="n">
        <v>31539</v>
      </c>
      <c r="B3836" s="56" t="n">
        <v>51</v>
      </c>
      <c r="C3836" s="7" t="n">
        <v>3</v>
      </c>
      <c r="D3836" s="7" t="n">
        <v>61493</v>
      </c>
      <c r="E3836" s="7" t="s">
        <v>348</v>
      </c>
      <c r="F3836" s="7" t="s">
        <v>138</v>
      </c>
      <c r="G3836" s="7" t="s">
        <v>105</v>
      </c>
      <c r="H3836" s="7" t="s">
        <v>106</v>
      </c>
    </row>
    <row r="3837" spans="1:8">
      <c r="A3837" t="s">
        <v>4</v>
      </c>
      <c r="B3837" s="4" t="s">
        <v>5</v>
      </c>
      <c r="C3837" s="4" t="s">
        <v>13</v>
      </c>
      <c r="D3837" s="4" t="s">
        <v>10</v>
      </c>
      <c r="E3837" s="4" t="s">
        <v>6</v>
      </c>
      <c r="F3837" s="4" t="s">
        <v>6</v>
      </c>
      <c r="G3837" s="4" t="s">
        <v>6</v>
      </c>
      <c r="H3837" s="4" t="s">
        <v>6</v>
      </c>
    </row>
    <row r="3838" spans="1:8">
      <c r="A3838" t="n">
        <v>31560</v>
      </c>
      <c r="B3838" s="56" t="n">
        <v>51</v>
      </c>
      <c r="C3838" s="7" t="n">
        <v>3</v>
      </c>
      <c r="D3838" s="7" t="n">
        <v>61494</v>
      </c>
      <c r="E3838" s="7" t="s">
        <v>348</v>
      </c>
      <c r="F3838" s="7" t="s">
        <v>138</v>
      </c>
      <c r="G3838" s="7" t="s">
        <v>105</v>
      </c>
      <c r="H3838" s="7" t="s">
        <v>106</v>
      </c>
    </row>
    <row r="3839" spans="1:8">
      <c r="A3839" t="s">
        <v>4</v>
      </c>
      <c r="B3839" s="4" t="s">
        <v>5</v>
      </c>
      <c r="C3839" s="4" t="s">
        <v>13</v>
      </c>
      <c r="D3839" s="4" t="s">
        <v>10</v>
      </c>
      <c r="E3839" s="4" t="s">
        <v>6</v>
      </c>
      <c r="F3839" s="4" t="s">
        <v>6</v>
      </c>
      <c r="G3839" s="4" t="s">
        <v>6</v>
      </c>
      <c r="H3839" s="4" t="s">
        <v>6</v>
      </c>
    </row>
    <row r="3840" spans="1:8">
      <c r="A3840" t="n">
        <v>31581</v>
      </c>
      <c r="B3840" s="56" t="n">
        <v>51</v>
      </c>
      <c r="C3840" s="7" t="n">
        <v>3</v>
      </c>
      <c r="D3840" s="7" t="n">
        <v>92</v>
      </c>
      <c r="E3840" s="7" t="s">
        <v>348</v>
      </c>
      <c r="F3840" s="7" t="s">
        <v>138</v>
      </c>
      <c r="G3840" s="7" t="s">
        <v>105</v>
      </c>
      <c r="H3840" s="7" t="s">
        <v>106</v>
      </c>
    </row>
    <row r="3841" spans="1:8">
      <c r="A3841" t="s">
        <v>4</v>
      </c>
      <c r="B3841" s="4" t="s">
        <v>5</v>
      </c>
      <c r="C3841" s="4" t="s">
        <v>13</v>
      </c>
      <c r="D3841" s="4" t="s">
        <v>10</v>
      </c>
      <c r="E3841" s="4" t="s">
        <v>6</v>
      </c>
      <c r="F3841" s="4" t="s">
        <v>6</v>
      </c>
      <c r="G3841" s="4" t="s">
        <v>6</v>
      </c>
      <c r="H3841" s="4" t="s">
        <v>6</v>
      </c>
    </row>
    <row r="3842" spans="1:8">
      <c r="A3842" t="n">
        <v>31602</v>
      </c>
      <c r="B3842" s="56" t="n">
        <v>51</v>
      </c>
      <c r="C3842" s="7" t="n">
        <v>3</v>
      </c>
      <c r="D3842" s="7" t="n">
        <v>94</v>
      </c>
      <c r="E3842" s="7" t="s">
        <v>348</v>
      </c>
      <c r="F3842" s="7" t="s">
        <v>138</v>
      </c>
      <c r="G3842" s="7" t="s">
        <v>105</v>
      </c>
      <c r="H3842" s="7" t="s">
        <v>106</v>
      </c>
    </row>
    <row r="3843" spans="1:8">
      <c r="A3843" t="s">
        <v>4</v>
      </c>
      <c r="B3843" s="4" t="s">
        <v>5</v>
      </c>
      <c r="C3843" s="4" t="s">
        <v>10</v>
      </c>
      <c r="D3843" s="4" t="s">
        <v>29</v>
      </c>
      <c r="E3843" s="4" t="s">
        <v>29</v>
      </c>
      <c r="F3843" s="4" t="s">
        <v>29</v>
      </c>
      <c r="G3843" s="4" t="s">
        <v>10</v>
      </c>
      <c r="H3843" s="4" t="s">
        <v>10</v>
      </c>
    </row>
    <row r="3844" spans="1:8">
      <c r="A3844" t="n">
        <v>31623</v>
      </c>
      <c r="B3844" s="64" t="n">
        <v>60</v>
      </c>
      <c r="C3844" s="7" t="n">
        <v>0</v>
      </c>
      <c r="D3844" s="7" t="n">
        <v>0</v>
      </c>
      <c r="E3844" s="7" t="n">
        <v>0</v>
      </c>
      <c r="F3844" s="7" t="n">
        <v>0</v>
      </c>
      <c r="G3844" s="7" t="n">
        <v>0</v>
      </c>
      <c r="H3844" s="7" t="n">
        <v>1</v>
      </c>
    </row>
    <row r="3845" spans="1:8">
      <c r="A3845" t="s">
        <v>4</v>
      </c>
      <c r="B3845" s="4" t="s">
        <v>5</v>
      </c>
      <c r="C3845" s="4" t="s">
        <v>10</v>
      </c>
      <c r="D3845" s="4" t="s">
        <v>29</v>
      </c>
      <c r="E3845" s="4" t="s">
        <v>29</v>
      </c>
      <c r="F3845" s="4" t="s">
        <v>29</v>
      </c>
      <c r="G3845" s="4" t="s">
        <v>10</v>
      </c>
      <c r="H3845" s="4" t="s">
        <v>10</v>
      </c>
    </row>
    <row r="3846" spans="1:8">
      <c r="A3846" t="n">
        <v>31642</v>
      </c>
      <c r="B3846" s="64" t="n">
        <v>60</v>
      </c>
      <c r="C3846" s="7" t="n">
        <v>0</v>
      </c>
      <c r="D3846" s="7" t="n">
        <v>0</v>
      </c>
      <c r="E3846" s="7" t="n">
        <v>0</v>
      </c>
      <c r="F3846" s="7" t="n">
        <v>0</v>
      </c>
      <c r="G3846" s="7" t="n">
        <v>0</v>
      </c>
      <c r="H3846" s="7" t="n">
        <v>0</v>
      </c>
    </row>
    <row r="3847" spans="1:8">
      <c r="A3847" t="s">
        <v>4</v>
      </c>
      <c r="B3847" s="4" t="s">
        <v>5</v>
      </c>
      <c r="C3847" s="4" t="s">
        <v>10</v>
      </c>
      <c r="D3847" s="4" t="s">
        <v>10</v>
      </c>
      <c r="E3847" s="4" t="s">
        <v>10</v>
      </c>
    </row>
    <row r="3848" spans="1:8">
      <c r="A3848" t="n">
        <v>31661</v>
      </c>
      <c r="B3848" s="63" t="n">
        <v>61</v>
      </c>
      <c r="C3848" s="7" t="n">
        <v>0</v>
      </c>
      <c r="D3848" s="7" t="n">
        <v>65533</v>
      </c>
      <c r="E3848" s="7" t="n">
        <v>0</v>
      </c>
    </row>
    <row r="3849" spans="1:8">
      <c r="A3849" t="s">
        <v>4</v>
      </c>
      <c r="B3849" s="4" t="s">
        <v>5</v>
      </c>
      <c r="C3849" s="4" t="s">
        <v>10</v>
      </c>
      <c r="D3849" s="4" t="s">
        <v>29</v>
      </c>
      <c r="E3849" s="4" t="s">
        <v>29</v>
      </c>
      <c r="F3849" s="4" t="s">
        <v>29</v>
      </c>
      <c r="G3849" s="4" t="s">
        <v>10</v>
      </c>
      <c r="H3849" s="4" t="s">
        <v>10</v>
      </c>
    </row>
    <row r="3850" spans="1:8">
      <c r="A3850" t="n">
        <v>31668</v>
      </c>
      <c r="B3850" s="64" t="n">
        <v>60</v>
      </c>
      <c r="C3850" s="7" t="n">
        <v>7</v>
      </c>
      <c r="D3850" s="7" t="n">
        <v>0</v>
      </c>
      <c r="E3850" s="7" t="n">
        <v>0</v>
      </c>
      <c r="F3850" s="7" t="n">
        <v>0</v>
      </c>
      <c r="G3850" s="7" t="n">
        <v>0</v>
      </c>
      <c r="H3850" s="7" t="n">
        <v>1</v>
      </c>
    </row>
    <row r="3851" spans="1:8">
      <c r="A3851" t="s">
        <v>4</v>
      </c>
      <c r="B3851" s="4" t="s">
        <v>5</v>
      </c>
      <c r="C3851" s="4" t="s">
        <v>10</v>
      </c>
      <c r="D3851" s="4" t="s">
        <v>29</v>
      </c>
      <c r="E3851" s="4" t="s">
        <v>29</v>
      </c>
      <c r="F3851" s="4" t="s">
        <v>29</v>
      </c>
      <c r="G3851" s="4" t="s">
        <v>10</v>
      </c>
      <c r="H3851" s="4" t="s">
        <v>10</v>
      </c>
    </row>
    <row r="3852" spans="1:8">
      <c r="A3852" t="n">
        <v>31687</v>
      </c>
      <c r="B3852" s="64" t="n">
        <v>60</v>
      </c>
      <c r="C3852" s="7" t="n">
        <v>7</v>
      </c>
      <c r="D3852" s="7" t="n">
        <v>0</v>
      </c>
      <c r="E3852" s="7" t="n">
        <v>0</v>
      </c>
      <c r="F3852" s="7" t="n">
        <v>0</v>
      </c>
      <c r="G3852" s="7" t="n">
        <v>0</v>
      </c>
      <c r="H3852" s="7" t="n">
        <v>0</v>
      </c>
    </row>
    <row r="3853" spans="1:8">
      <c r="A3853" t="s">
        <v>4</v>
      </c>
      <c r="B3853" s="4" t="s">
        <v>5</v>
      </c>
      <c r="C3853" s="4" t="s">
        <v>10</v>
      </c>
      <c r="D3853" s="4" t="s">
        <v>10</v>
      </c>
      <c r="E3853" s="4" t="s">
        <v>10</v>
      </c>
    </row>
    <row r="3854" spans="1:8">
      <c r="A3854" t="n">
        <v>31706</v>
      </c>
      <c r="B3854" s="63" t="n">
        <v>61</v>
      </c>
      <c r="C3854" s="7" t="n">
        <v>7</v>
      </c>
      <c r="D3854" s="7" t="n">
        <v>65533</v>
      </c>
      <c r="E3854" s="7" t="n">
        <v>0</v>
      </c>
    </row>
    <row r="3855" spans="1:8">
      <c r="A3855" t="s">
        <v>4</v>
      </c>
      <c r="B3855" s="4" t="s">
        <v>5</v>
      </c>
      <c r="C3855" s="4" t="s">
        <v>10</v>
      </c>
      <c r="D3855" s="4" t="s">
        <v>29</v>
      </c>
      <c r="E3855" s="4" t="s">
        <v>29</v>
      </c>
      <c r="F3855" s="4" t="s">
        <v>29</v>
      </c>
      <c r="G3855" s="4" t="s">
        <v>10</v>
      </c>
      <c r="H3855" s="4" t="s">
        <v>10</v>
      </c>
    </row>
    <row r="3856" spans="1:8">
      <c r="A3856" t="n">
        <v>31713</v>
      </c>
      <c r="B3856" s="64" t="n">
        <v>60</v>
      </c>
      <c r="C3856" s="7" t="n">
        <v>61491</v>
      </c>
      <c r="D3856" s="7" t="n">
        <v>0</v>
      </c>
      <c r="E3856" s="7" t="n">
        <v>0</v>
      </c>
      <c r="F3856" s="7" t="n">
        <v>0</v>
      </c>
      <c r="G3856" s="7" t="n">
        <v>0</v>
      </c>
      <c r="H3856" s="7" t="n">
        <v>1</v>
      </c>
    </row>
    <row r="3857" spans="1:8">
      <c r="A3857" t="s">
        <v>4</v>
      </c>
      <c r="B3857" s="4" t="s">
        <v>5</v>
      </c>
      <c r="C3857" s="4" t="s">
        <v>10</v>
      </c>
      <c r="D3857" s="4" t="s">
        <v>29</v>
      </c>
      <c r="E3857" s="4" t="s">
        <v>29</v>
      </c>
      <c r="F3857" s="4" t="s">
        <v>29</v>
      </c>
      <c r="G3857" s="4" t="s">
        <v>10</v>
      </c>
      <c r="H3857" s="4" t="s">
        <v>10</v>
      </c>
    </row>
    <row r="3858" spans="1:8">
      <c r="A3858" t="n">
        <v>31732</v>
      </c>
      <c r="B3858" s="64" t="n">
        <v>60</v>
      </c>
      <c r="C3858" s="7" t="n">
        <v>61491</v>
      </c>
      <c r="D3858" s="7" t="n">
        <v>0</v>
      </c>
      <c r="E3858" s="7" t="n">
        <v>0</v>
      </c>
      <c r="F3858" s="7" t="n">
        <v>0</v>
      </c>
      <c r="G3858" s="7" t="n">
        <v>0</v>
      </c>
      <c r="H3858" s="7" t="n">
        <v>0</v>
      </c>
    </row>
    <row r="3859" spans="1:8">
      <c r="A3859" t="s">
        <v>4</v>
      </c>
      <c r="B3859" s="4" t="s">
        <v>5</v>
      </c>
      <c r="C3859" s="4" t="s">
        <v>10</v>
      </c>
      <c r="D3859" s="4" t="s">
        <v>10</v>
      </c>
      <c r="E3859" s="4" t="s">
        <v>10</v>
      </c>
    </row>
    <row r="3860" spans="1:8">
      <c r="A3860" t="n">
        <v>31751</v>
      </c>
      <c r="B3860" s="63" t="n">
        <v>61</v>
      </c>
      <c r="C3860" s="7" t="n">
        <v>61491</v>
      </c>
      <c r="D3860" s="7" t="n">
        <v>65533</v>
      </c>
      <c r="E3860" s="7" t="n">
        <v>0</v>
      </c>
    </row>
    <row r="3861" spans="1:8">
      <c r="A3861" t="s">
        <v>4</v>
      </c>
      <c r="B3861" s="4" t="s">
        <v>5</v>
      </c>
      <c r="C3861" s="4" t="s">
        <v>10</v>
      </c>
      <c r="D3861" s="4" t="s">
        <v>29</v>
      </c>
      <c r="E3861" s="4" t="s">
        <v>29</v>
      </c>
      <c r="F3861" s="4" t="s">
        <v>29</v>
      </c>
      <c r="G3861" s="4" t="s">
        <v>10</v>
      </c>
      <c r="H3861" s="4" t="s">
        <v>10</v>
      </c>
    </row>
    <row r="3862" spans="1:8">
      <c r="A3862" t="n">
        <v>31758</v>
      </c>
      <c r="B3862" s="64" t="n">
        <v>60</v>
      </c>
      <c r="C3862" s="7" t="n">
        <v>61492</v>
      </c>
      <c r="D3862" s="7" t="n">
        <v>0</v>
      </c>
      <c r="E3862" s="7" t="n">
        <v>0</v>
      </c>
      <c r="F3862" s="7" t="n">
        <v>0</v>
      </c>
      <c r="G3862" s="7" t="n">
        <v>0</v>
      </c>
      <c r="H3862" s="7" t="n">
        <v>1</v>
      </c>
    </row>
    <row r="3863" spans="1:8">
      <c r="A3863" t="s">
        <v>4</v>
      </c>
      <c r="B3863" s="4" t="s">
        <v>5</v>
      </c>
      <c r="C3863" s="4" t="s">
        <v>10</v>
      </c>
      <c r="D3863" s="4" t="s">
        <v>29</v>
      </c>
      <c r="E3863" s="4" t="s">
        <v>29</v>
      </c>
      <c r="F3863" s="4" t="s">
        <v>29</v>
      </c>
      <c r="G3863" s="4" t="s">
        <v>10</v>
      </c>
      <c r="H3863" s="4" t="s">
        <v>10</v>
      </c>
    </row>
    <row r="3864" spans="1:8">
      <c r="A3864" t="n">
        <v>31777</v>
      </c>
      <c r="B3864" s="64" t="n">
        <v>60</v>
      </c>
      <c r="C3864" s="7" t="n">
        <v>61492</v>
      </c>
      <c r="D3864" s="7" t="n">
        <v>0</v>
      </c>
      <c r="E3864" s="7" t="n">
        <v>0</v>
      </c>
      <c r="F3864" s="7" t="n">
        <v>0</v>
      </c>
      <c r="G3864" s="7" t="n">
        <v>0</v>
      </c>
      <c r="H3864" s="7" t="n">
        <v>0</v>
      </c>
    </row>
    <row r="3865" spans="1:8">
      <c r="A3865" t="s">
        <v>4</v>
      </c>
      <c r="B3865" s="4" t="s">
        <v>5</v>
      </c>
      <c r="C3865" s="4" t="s">
        <v>10</v>
      </c>
      <c r="D3865" s="4" t="s">
        <v>10</v>
      </c>
      <c r="E3865" s="4" t="s">
        <v>10</v>
      </c>
    </row>
    <row r="3866" spans="1:8">
      <c r="A3866" t="n">
        <v>31796</v>
      </c>
      <c r="B3866" s="63" t="n">
        <v>61</v>
      </c>
      <c r="C3866" s="7" t="n">
        <v>61492</v>
      </c>
      <c r="D3866" s="7" t="n">
        <v>65533</v>
      </c>
      <c r="E3866" s="7" t="n">
        <v>0</v>
      </c>
    </row>
    <row r="3867" spans="1:8">
      <c r="A3867" t="s">
        <v>4</v>
      </c>
      <c r="B3867" s="4" t="s">
        <v>5</v>
      </c>
      <c r="C3867" s="4" t="s">
        <v>10</v>
      </c>
      <c r="D3867" s="4" t="s">
        <v>29</v>
      </c>
      <c r="E3867" s="4" t="s">
        <v>29</v>
      </c>
      <c r="F3867" s="4" t="s">
        <v>29</v>
      </c>
      <c r="G3867" s="4" t="s">
        <v>10</v>
      </c>
      <c r="H3867" s="4" t="s">
        <v>10</v>
      </c>
    </row>
    <row r="3868" spans="1:8">
      <c r="A3868" t="n">
        <v>31803</v>
      </c>
      <c r="B3868" s="64" t="n">
        <v>60</v>
      </c>
      <c r="C3868" s="7" t="n">
        <v>61493</v>
      </c>
      <c r="D3868" s="7" t="n">
        <v>0</v>
      </c>
      <c r="E3868" s="7" t="n">
        <v>0</v>
      </c>
      <c r="F3868" s="7" t="n">
        <v>0</v>
      </c>
      <c r="G3868" s="7" t="n">
        <v>0</v>
      </c>
      <c r="H3868" s="7" t="n">
        <v>1</v>
      </c>
    </row>
    <row r="3869" spans="1:8">
      <c r="A3869" t="s">
        <v>4</v>
      </c>
      <c r="B3869" s="4" t="s">
        <v>5</v>
      </c>
      <c r="C3869" s="4" t="s">
        <v>10</v>
      </c>
      <c r="D3869" s="4" t="s">
        <v>29</v>
      </c>
      <c r="E3869" s="4" t="s">
        <v>29</v>
      </c>
      <c r="F3869" s="4" t="s">
        <v>29</v>
      </c>
      <c r="G3869" s="4" t="s">
        <v>10</v>
      </c>
      <c r="H3869" s="4" t="s">
        <v>10</v>
      </c>
    </row>
    <row r="3870" spans="1:8">
      <c r="A3870" t="n">
        <v>31822</v>
      </c>
      <c r="B3870" s="64" t="n">
        <v>60</v>
      </c>
      <c r="C3870" s="7" t="n">
        <v>61493</v>
      </c>
      <c r="D3870" s="7" t="n">
        <v>0</v>
      </c>
      <c r="E3870" s="7" t="n">
        <v>0</v>
      </c>
      <c r="F3870" s="7" t="n">
        <v>0</v>
      </c>
      <c r="G3870" s="7" t="n">
        <v>0</v>
      </c>
      <c r="H3870" s="7" t="n">
        <v>0</v>
      </c>
    </row>
    <row r="3871" spans="1:8">
      <c r="A3871" t="s">
        <v>4</v>
      </c>
      <c r="B3871" s="4" t="s">
        <v>5</v>
      </c>
      <c r="C3871" s="4" t="s">
        <v>10</v>
      </c>
      <c r="D3871" s="4" t="s">
        <v>10</v>
      </c>
      <c r="E3871" s="4" t="s">
        <v>10</v>
      </c>
    </row>
    <row r="3872" spans="1:8">
      <c r="A3872" t="n">
        <v>31841</v>
      </c>
      <c r="B3872" s="63" t="n">
        <v>61</v>
      </c>
      <c r="C3872" s="7" t="n">
        <v>61493</v>
      </c>
      <c r="D3872" s="7" t="n">
        <v>65533</v>
      </c>
      <c r="E3872" s="7" t="n">
        <v>0</v>
      </c>
    </row>
    <row r="3873" spans="1:8">
      <c r="A3873" t="s">
        <v>4</v>
      </c>
      <c r="B3873" s="4" t="s">
        <v>5</v>
      </c>
      <c r="C3873" s="4" t="s">
        <v>10</v>
      </c>
      <c r="D3873" s="4" t="s">
        <v>29</v>
      </c>
      <c r="E3873" s="4" t="s">
        <v>29</v>
      </c>
      <c r="F3873" s="4" t="s">
        <v>29</v>
      </c>
      <c r="G3873" s="4" t="s">
        <v>10</v>
      </c>
      <c r="H3873" s="4" t="s">
        <v>10</v>
      </c>
    </row>
    <row r="3874" spans="1:8">
      <c r="A3874" t="n">
        <v>31848</v>
      </c>
      <c r="B3874" s="64" t="n">
        <v>60</v>
      </c>
      <c r="C3874" s="7" t="n">
        <v>61494</v>
      </c>
      <c r="D3874" s="7" t="n">
        <v>0</v>
      </c>
      <c r="E3874" s="7" t="n">
        <v>0</v>
      </c>
      <c r="F3874" s="7" t="n">
        <v>0</v>
      </c>
      <c r="G3874" s="7" t="n">
        <v>0</v>
      </c>
      <c r="H3874" s="7" t="n">
        <v>1</v>
      </c>
    </row>
    <row r="3875" spans="1:8">
      <c r="A3875" t="s">
        <v>4</v>
      </c>
      <c r="B3875" s="4" t="s">
        <v>5</v>
      </c>
      <c r="C3875" s="4" t="s">
        <v>10</v>
      </c>
      <c r="D3875" s="4" t="s">
        <v>29</v>
      </c>
      <c r="E3875" s="4" t="s">
        <v>29</v>
      </c>
      <c r="F3875" s="4" t="s">
        <v>29</v>
      </c>
      <c r="G3875" s="4" t="s">
        <v>10</v>
      </c>
      <c r="H3875" s="4" t="s">
        <v>10</v>
      </c>
    </row>
    <row r="3876" spans="1:8">
      <c r="A3876" t="n">
        <v>31867</v>
      </c>
      <c r="B3876" s="64" t="n">
        <v>60</v>
      </c>
      <c r="C3876" s="7" t="n">
        <v>61494</v>
      </c>
      <c r="D3876" s="7" t="n">
        <v>0</v>
      </c>
      <c r="E3876" s="7" t="n">
        <v>0</v>
      </c>
      <c r="F3876" s="7" t="n">
        <v>0</v>
      </c>
      <c r="G3876" s="7" t="n">
        <v>0</v>
      </c>
      <c r="H3876" s="7" t="n">
        <v>0</v>
      </c>
    </row>
    <row r="3877" spans="1:8">
      <c r="A3877" t="s">
        <v>4</v>
      </c>
      <c r="B3877" s="4" t="s">
        <v>5</v>
      </c>
      <c r="C3877" s="4" t="s">
        <v>10</v>
      </c>
      <c r="D3877" s="4" t="s">
        <v>10</v>
      </c>
      <c r="E3877" s="4" t="s">
        <v>10</v>
      </c>
    </row>
    <row r="3878" spans="1:8">
      <c r="A3878" t="n">
        <v>31886</v>
      </c>
      <c r="B3878" s="63" t="n">
        <v>61</v>
      </c>
      <c r="C3878" s="7" t="n">
        <v>61494</v>
      </c>
      <c r="D3878" s="7" t="n">
        <v>65533</v>
      </c>
      <c r="E3878" s="7" t="n">
        <v>0</v>
      </c>
    </row>
    <row r="3879" spans="1:8">
      <c r="A3879" t="s">
        <v>4</v>
      </c>
      <c r="B3879" s="4" t="s">
        <v>5</v>
      </c>
      <c r="C3879" s="4" t="s">
        <v>10</v>
      </c>
      <c r="D3879" s="4" t="s">
        <v>29</v>
      </c>
      <c r="E3879" s="4" t="s">
        <v>29</v>
      </c>
      <c r="F3879" s="4" t="s">
        <v>29</v>
      </c>
      <c r="G3879" s="4" t="s">
        <v>10</v>
      </c>
      <c r="H3879" s="4" t="s">
        <v>10</v>
      </c>
    </row>
    <row r="3880" spans="1:8">
      <c r="A3880" t="n">
        <v>31893</v>
      </c>
      <c r="B3880" s="64" t="n">
        <v>60</v>
      </c>
      <c r="C3880" s="7" t="n">
        <v>92</v>
      </c>
      <c r="D3880" s="7" t="n">
        <v>0</v>
      </c>
      <c r="E3880" s="7" t="n">
        <v>0</v>
      </c>
      <c r="F3880" s="7" t="n">
        <v>0</v>
      </c>
      <c r="G3880" s="7" t="n">
        <v>0</v>
      </c>
      <c r="H3880" s="7" t="n">
        <v>1</v>
      </c>
    </row>
    <row r="3881" spans="1:8">
      <c r="A3881" t="s">
        <v>4</v>
      </c>
      <c r="B3881" s="4" t="s">
        <v>5</v>
      </c>
      <c r="C3881" s="4" t="s">
        <v>10</v>
      </c>
      <c r="D3881" s="4" t="s">
        <v>29</v>
      </c>
      <c r="E3881" s="4" t="s">
        <v>29</v>
      </c>
      <c r="F3881" s="4" t="s">
        <v>29</v>
      </c>
      <c r="G3881" s="4" t="s">
        <v>10</v>
      </c>
      <c r="H3881" s="4" t="s">
        <v>10</v>
      </c>
    </row>
    <row r="3882" spans="1:8">
      <c r="A3882" t="n">
        <v>31912</v>
      </c>
      <c r="B3882" s="64" t="n">
        <v>60</v>
      </c>
      <c r="C3882" s="7" t="n">
        <v>92</v>
      </c>
      <c r="D3882" s="7" t="n">
        <v>0</v>
      </c>
      <c r="E3882" s="7" t="n">
        <v>0</v>
      </c>
      <c r="F3882" s="7" t="n">
        <v>0</v>
      </c>
      <c r="G3882" s="7" t="n">
        <v>0</v>
      </c>
      <c r="H3882" s="7" t="n">
        <v>0</v>
      </c>
    </row>
    <row r="3883" spans="1:8">
      <c r="A3883" t="s">
        <v>4</v>
      </c>
      <c r="B3883" s="4" t="s">
        <v>5</v>
      </c>
      <c r="C3883" s="4" t="s">
        <v>10</v>
      </c>
      <c r="D3883" s="4" t="s">
        <v>10</v>
      </c>
      <c r="E3883" s="4" t="s">
        <v>10</v>
      </c>
    </row>
    <row r="3884" spans="1:8">
      <c r="A3884" t="n">
        <v>31931</v>
      </c>
      <c r="B3884" s="63" t="n">
        <v>61</v>
      </c>
      <c r="C3884" s="7" t="n">
        <v>92</v>
      </c>
      <c r="D3884" s="7" t="n">
        <v>65533</v>
      </c>
      <c r="E3884" s="7" t="n">
        <v>0</v>
      </c>
    </row>
    <row r="3885" spans="1:8">
      <c r="A3885" t="s">
        <v>4</v>
      </c>
      <c r="B3885" s="4" t="s">
        <v>5</v>
      </c>
      <c r="C3885" s="4" t="s">
        <v>10</v>
      </c>
      <c r="D3885" s="4" t="s">
        <v>29</v>
      </c>
      <c r="E3885" s="4" t="s">
        <v>29</v>
      </c>
      <c r="F3885" s="4" t="s">
        <v>29</v>
      </c>
      <c r="G3885" s="4" t="s">
        <v>10</v>
      </c>
      <c r="H3885" s="4" t="s">
        <v>10</v>
      </c>
    </row>
    <row r="3886" spans="1:8">
      <c r="A3886" t="n">
        <v>31938</v>
      </c>
      <c r="B3886" s="64" t="n">
        <v>60</v>
      </c>
      <c r="C3886" s="7" t="n">
        <v>94</v>
      </c>
      <c r="D3886" s="7" t="n">
        <v>0</v>
      </c>
      <c r="E3886" s="7" t="n">
        <v>0</v>
      </c>
      <c r="F3886" s="7" t="n">
        <v>0</v>
      </c>
      <c r="G3886" s="7" t="n">
        <v>0</v>
      </c>
      <c r="H3886" s="7" t="n">
        <v>1</v>
      </c>
    </row>
    <row r="3887" spans="1:8">
      <c r="A3887" t="s">
        <v>4</v>
      </c>
      <c r="B3887" s="4" t="s">
        <v>5</v>
      </c>
      <c r="C3887" s="4" t="s">
        <v>10</v>
      </c>
      <c r="D3887" s="4" t="s">
        <v>29</v>
      </c>
      <c r="E3887" s="4" t="s">
        <v>29</v>
      </c>
      <c r="F3887" s="4" t="s">
        <v>29</v>
      </c>
      <c r="G3887" s="4" t="s">
        <v>10</v>
      </c>
      <c r="H3887" s="4" t="s">
        <v>10</v>
      </c>
    </row>
    <row r="3888" spans="1:8">
      <c r="A3888" t="n">
        <v>31957</v>
      </c>
      <c r="B3888" s="64" t="n">
        <v>60</v>
      </c>
      <c r="C3888" s="7" t="n">
        <v>94</v>
      </c>
      <c r="D3888" s="7" t="n">
        <v>0</v>
      </c>
      <c r="E3888" s="7" t="n">
        <v>0</v>
      </c>
      <c r="F3888" s="7" t="n">
        <v>0</v>
      </c>
      <c r="G3888" s="7" t="n">
        <v>0</v>
      </c>
      <c r="H3888" s="7" t="n">
        <v>0</v>
      </c>
    </row>
    <row r="3889" spans="1:8">
      <c r="A3889" t="s">
        <v>4</v>
      </c>
      <c r="B3889" s="4" t="s">
        <v>5</v>
      </c>
      <c r="C3889" s="4" t="s">
        <v>10</v>
      </c>
      <c r="D3889" s="4" t="s">
        <v>10</v>
      </c>
      <c r="E3889" s="4" t="s">
        <v>10</v>
      </c>
    </row>
    <row r="3890" spans="1:8">
      <c r="A3890" t="n">
        <v>31976</v>
      </c>
      <c r="B3890" s="63" t="n">
        <v>61</v>
      </c>
      <c r="C3890" s="7" t="n">
        <v>94</v>
      </c>
      <c r="D3890" s="7" t="n">
        <v>65533</v>
      </c>
      <c r="E3890" s="7" t="n">
        <v>0</v>
      </c>
    </row>
    <row r="3891" spans="1:8">
      <c r="A3891" t="s">
        <v>4</v>
      </c>
      <c r="B3891" s="4" t="s">
        <v>5</v>
      </c>
      <c r="C3891" s="4" t="s">
        <v>10</v>
      </c>
      <c r="D3891" s="4" t="s">
        <v>10</v>
      </c>
      <c r="E3891" s="4" t="s">
        <v>10</v>
      </c>
    </row>
    <row r="3892" spans="1:8">
      <c r="A3892" t="n">
        <v>31983</v>
      </c>
      <c r="B3892" s="63" t="n">
        <v>61</v>
      </c>
      <c r="C3892" s="7" t="n">
        <v>0</v>
      </c>
      <c r="D3892" s="7" t="n">
        <v>1000</v>
      </c>
      <c r="E3892" s="7" t="n">
        <v>0</v>
      </c>
    </row>
    <row r="3893" spans="1:8">
      <c r="A3893" t="s">
        <v>4</v>
      </c>
      <c r="B3893" s="4" t="s">
        <v>5</v>
      </c>
      <c r="C3893" s="4" t="s">
        <v>10</v>
      </c>
      <c r="D3893" s="4" t="s">
        <v>10</v>
      </c>
      <c r="E3893" s="4" t="s">
        <v>10</v>
      </c>
    </row>
    <row r="3894" spans="1:8">
      <c r="A3894" t="n">
        <v>31990</v>
      </c>
      <c r="B3894" s="63" t="n">
        <v>61</v>
      </c>
      <c r="C3894" s="7" t="n">
        <v>7</v>
      </c>
      <c r="D3894" s="7" t="n">
        <v>1000</v>
      </c>
      <c r="E3894" s="7" t="n">
        <v>0</v>
      </c>
    </row>
    <row r="3895" spans="1:8">
      <c r="A3895" t="s">
        <v>4</v>
      </c>
      <c r="B3895" s="4" t="s">
        <v>5</v>
      </c>
      <c r="C3895" s="4" t="s">
        <v>10</v>
      </c>
      <c r="D3895" s="4" t="s">
        <v>10</v>
      </c>
      <c r="E3895" s="4" t="s">
        <v>10</v>
      </c>
    </row>
    <row r="3896" spans="1:8">
      <c r="A3896" t="n">
        <v>31997</v>
      </c>
      <c r="B3896" s="63" t="n">
        <v>61</v>
      </c>
      <c r="C3896" s="7" t="n">
        <v>61491</v>
      </c>
      <c r="D3896" s="7" t="n">
        <v>1000</v>
      </c>
      <c r="E3896" s="7" t="n">
        <v>0</v>
      </c>
    </row>
    <row r="3897" spans="1:8">
      <c r="A3897" t="s">
        <v>4</v>
      </c>
      <c r="B3897" s="4" t="s">
        <v>5</v>
      </c>
      <c r="C3897" s="4" t="s">
        <v>10</v>
      </c>
      <c r="D3897" s="4" t="s">
        <v>10</v>
      </c>
      <c r="E3897" s="4" t="s">
        <v>10</v>
      </c>
    </row>
    <row r="3898" spans="1:8">
      <c r="A3898" t="n">
        <v>32004</v>
      </c>
      <c r="B3898" s="63" t="n">
        <v>61</v>
      </c>
      <c r="C3898" s="7" t="n">
        <v>61492</v>
      </c>
      <c r="D3898" s="7" t="n">
        <v>1000</v>
      </c>
      <c r="E3898" s="7" t="n">
        <v>0</v>
      </c>
    </row>
    <row r="3899" spans="1:8">
      <c r="A3899" t="s">
        <v>4</v>
      </c>
      <c r="B3899" s="4" t="s">
        <v>5</v>
      </c>
      <c r="C3899" s="4" t="s">
        <v>10</v>
      </c>
      <c r="D3899" s="4" t="s">
        <v>10</v>
      </c>
      <c r="E3899" s="4" t="s">
        <v>10</v>
      </c>
    </row>
    <row r="3900" spans="1:8">
      <c r="A3900" t="n">
        <v>32011</v>
      </c>
      <c r="B3900" s="63" t="n">
        <v>61</v>
      </c>
      <c r="C3900" s="7" t="n">
        <v>61493</v>
      </c>
      <c r="D3900" s="7" t="n">
        <v>1000</v>
      </c>
      <c r="E3900" s="7" t="n">
        <v>0</v>
      </c>
    </row>
    <row r="3901" spans="1:8">
      <c r="A3901" t="s">
        <v>4</v>
      </c>
      <c r="B3901" s="4" t="s">
        <v>5</v>
      </c>
      <c r="C3901" s="4" t="s">
        <v>10</v>
      </c>
      <c r="D3901" s="4" t="s">
        <v>10</v>
      </c>
      <c r="E3901" s="4" t="s">
        <v>10</v>
      </c>
    </row>
    <row r="3902" spans="1:8">
      <c r="A3902" t="n">
        <v>32018</v>
      </c>
      <c r="B3902" s="63" t="n">
        <v>61</v>
      </c>
      <c r="C3902" s="7" t="n">
        <v>61494</v>
      </c>
      <c r="D3902" s="7" t="n">
        <v>1000</v>
      </c>
      <c r="E3902" s="7" t="n">
        <v>0</v>
      </c>
    </row>
    <row r="3903" spans="1:8">
      <c r="A3903" t="s">
        <v>4</v>
      </c>
      <c r="B3903" s="4" t="s">
        <v>5</v>
      </c>
      <c r="C3903" s="4" t="s">
        <v>10</v>
      </c>
      <c r="D3903" s="4" t="s">
        <v>10</v>
      </c>
      <c r="E3903" s="4" t="s">
        <v>10</v>
      </c>
    </row>
    <row r="3904" spans="1:8">
      <c r="A3904" t="n">
        <v>32025</v>
      </c>
      <c r="B3904" s="63" t="n">
        <v>61</v>
      </c>
      <c r="C3904" s="7" t="n">
        <v>92</v>
      </c>
      <c r="D3904" s="7" t="n">
        <v>1000</v>
      </c>
      <c r="E3904" s="7" t="n">
        <v>0</v>
      </c>
    </row>
    <row r="3905" spans="1:5">
      <c r="A3905" t="s">
        <v>4</v>
      </c>
      <c r="B3905" s="4" t="s">
        <v>5</v>
      </c>
      <c r="C3905" s="4" t="s">
        <v>10</v>
      </c>
      <c r="D3905" s="4" t="s">
        <v>10</v>
      </c>
      <c r="E3905" s="4" t="s">
        <v>10</v>
      </c>
    </row>
    <row r="3906" spans="1:5">
      <c r="A3906" t="n">
        <v>32032</v>
      </c>
      <c r="B3906" s="63" t="n">
        <v>61</v>
      </c>
      <c r="C3906" s="7" t="n">
        <v>94</v>
      </c>
      <c r="D3906" s="7" t="n">
        <v>1000</v>
      </c>
      <c r="E3906" s="7" t="n">
        <v>0</v>
      </c>
    </row>
    <row r="3907" spans="1:5">
      <c r="A3907" t="s">
        <v>4</v>
      </c>
      <c r="B3907" s="4" t="s">
        <v>5</v>
      </c>
      <c r="C3907" s="4" t="s">
        <v>10</v>
      </c>
      <c r="D3907" s="4" t="s">
        <v>9</v>
      </c>
    </row>
    <row r="3908" spans="1:5">
      <c r="A3908" t="n">
        <v>32039</v>
      </c>
      <c r="B3908" s="52" t="n">
        <v>43</v>
      </c>
      <c r="C3908" s="7" t="n">
        <v>0</v>
      </c>
      <c r="D3908" s="7" t="n">
        <v>256</v>
      </c>
    </row>
    <row r="3909" spans="1:5">
      <c r="A3909" t="s">
        <v>4</v>
      </c>
      <c r="B3909" s="4" t="s">
        <v>5</v>
      </c>
      <c r="C3909" s="4" t="s">
        <v>10</v>
      </c>
      <c r="D3909" s="4" t="s">
        <v>9</v>
      </c>
    </row>
    <row r="3910" spans="1:5">
      <c r="A3910" t="n">
        <v>32046</v>
      </c>
      <c r="B3910" s="52" t="n">
        <v>43</v>
      </c>
      <c r="C3910" s="7" t="n">
        <v>7</v>
      </c>
      <c r="D3910" s="7" t="n">
        <v>256</v>
      </c>
    </row>
    <row r="3911" spans="1:5">
      <c r="A3911" t="s">
        <v>4</v>
      </c>
      <c r="B3911" s="4" t="s">
        <v>5</v>
      </c>
      <c r="C3911" s="4" t="s">
        <v>10</v>
      </c>
      <c r="D3911" s="4" t="s">
        <v>9</v>
      </c>
    </row>
    <row r="3912" spans="1:5">
      <c r="A3912" t="n">
        <v>32053</v>
      </c>
      <c r="B3912" s="52" t="n">
        <v>43</v>
      </c>
      <c r="C3912" s="7" t="n">
        <v>61491</v>
      </c>
      <c r="D3912" s="7" t="n">
        <v>256</v>
      </c>
    </row>
    <row r="3913" spans="1:5">
      <c r="A3913" t="s">
        <v>4</v>
      </c>
      <c r="B3913" s="4" t="s">
        <v>5</v>
      </c>
      <c r="C3913" s="4" t="s">
        <v>10</v>
      </c>
      <c r="D3913" s="4" t="s">
        <v>9</v>
      </c>
    </row>
    <row r="3914" spans="1:5">
      <c r="A3914" t="n">
        <v>32060</v>
      </c>
      <c r="B3914" s="52" t="n">
        <v>43</v>
      </c>
      <c r="C3914" s="7" t="n">
        <v>61492</v>
      </c>
      <c r="D3914" s="7" t="n">
        <v>256</v>
      </c>
    </row>
    <row r="3915" spans="1:5">
      <c r="A3915" t="s">
        <v>4</v>
      </c>
      <c r="B3915" s="4" t="s">
        <v>5</v>
      </c>
      <c r="C3915" s="4" t="s">
        <v>10</v>
      </c>
      <c r="D3915" s="4" t="s">
        <v>9</v>
      </c>
    </row>
    <row r="3916" spans="1:5">
      <c r="A3916" t="n">
        <v>32067</v>
      </c>
      <c r="B3916" s="52" t="n">
        <v>43</v>
      </c>
      <c r="C3916" s="7" t="n">
        <v>61493</v>
      </c>
      <c r="D3916" s="7" t="n">
        <v>256</v>
      </c>
    </row>
    <row r="3917" spans="1:5">
      <c r="A3917" t="s">
        <v>4</v>
      </c>
      <c r="B3917" s="4" t="s">
        <v>5</v>
      </c>
      <c r="C3917" s="4" t="s">
        <v>10</v>
      </c>
      <c r="D3917" s="4" t="s">
        <v>9</v>
      </c>
    </row>
    <row r="3918" spans="1:5">
      <c r="A3918" t="n">
        <v>32074</v>
      </c>
      <c r="B3918" s="52" t="n">
        <v>43</v>
      </c>
      <c r="C3918" s="7" t="n">
        <v>61494</v>
      </c>
      <c r="D3918" s="7" t="n">
        <v>256</v>
      </c>
    </row>
    <row r="3919" spans="1:5">
      <c r="A3919" t="s">
        <v>4</v>
      </c>
      <c r="B3919" s="4" t="s">
        <v>5</v>
      </c>
      <c r="C3919" s="4" t="s">
        <v>10</v>
      </c>
      <c r="D3919" s="4" t="s">
        <v>9</v>
      </c>
    </row>
    <row r="3920" spans="1:5">
      <c r="A3920" t="n">
        <v>32081</v>
      </c>
      <c r="B3920" s="52" t="n">
        <v>43</v>
      </c>
      <c r="C3920" s="7" t="n">
        <v>92</v>
      </c>
      <c r="D3920" s="7" t="n">
        <v>256</v>
      </c>
    </row>
    <row r="3921" spans="1:5">
      <c r="A3921" t="s">
        <v>4</v>
      </c>
      <c r="B3921" s="4" t="s">
        <v>5</v>
      </c>
      <c r="C3921" s="4" t="s">
        <v>10</v>
      </c>
      <c r="D3921" s="4" t="s">
        <v>9</v>
      </c>
    </row>
    <row r="3922" spans="1:5">
      <c r="A3922" t="n">
        <v>32088</v>
      </c>
      <c r="B3922" s="52" t="n">
        <v>43</v>
      </c>
      <c r="C3922" s="7" t="n">
        <v>94</v>
      </c>
      <c r="D3922" s="7" t="n">
        <v>256</v>
      </c>
    </row>
    <row r="3923" spans="1:5">
      <c r="A3923" t="s">
        <v>4</v>
      </c>
      <c r="B3923" s="4" t="s">
        <v>5</v>
      </c>
      <c r="C3923" s="4" t="s">
        <v>10</v>
      </c>
      <c r="D3923" s="4" t="s">
        <v>9</v>
      </c>
    </row>
    <row r="3924" spans="1:5">
      <c r="A3924" t="n">
        <v>32095</v>
      </c>
      <c r="B3924" s="66" t="n">
        <v>44</v>
      </c>
      <c r="C3924" s="7" t="n">
        <v>1000</v>
      </c>
      <c r="D3924" s="7" t="n">
        <v>256</v>
      </c>
    </row>
    <row r="3925" spans="1:5">
      <c r="A3925" t="s">
        <v>4</v>
      </c>
      <c r="B3925" s="4" t="s">
        <v>5</v>
      </c>
      <c r="C3925" s="4" t="s">
        <v>10</v>
      </c>
      <c r="D3925" s="4" t="s">
        <v>9</v>
      </c>
    </row>
    <row r="3926" spans="1:5">
      <c r="A3926" t="n">
        <v>32102</v>
      </c>
      <c r="B3926" s="66" t="n">
        <v>44</v>
      </c>
      <c r="C3926" s="7" t="n">
        <v>1001</v>
      </c>
      <c r="D3926" s="7" t="n">
        <v>256</v>
      </c>
    </row>
    <row r="3927" spans="1:5">
      <c r="A3927" t="s">
        <v>4</v>
      </c>
      <c r="B3927" s="4" t="s">
        <v>5</v>
      </c>
      <c r="C3927" s="4" t="s">
        <v>13</v>
      </c>
      <c r="D3927" s="4" t="s">
        <v>13</v>
      </c>
      <c r="E3927" s="4" t="s">
        <v>29</v>
      </c>
      <c r="F3927" s="4" t="s">
        <v>29</v>
      </c>
      <c r="G3927" s="4" t="s">
        <v>29</v>
      </c>
      <c r="H3927" s="4" t="s">
        <v>10</v>
      </c>
    </row>
    <row r="3928" spans="1:5">
      <c r="A3928" t="n">
        <v>32109</v>
      </c>
      <c r="B3928" s="53" t="n">
        <v>45</v>
      </c>
      <c r="C3928" s="7" t="n">
        <v>2</v>
      </c>
      <c r="D3928" s="7" t="n">
        <v>3</v>
      </c>
      <c r="E3928" s="7" t="n">
        <v>45.7700004577637</v>
      </c>
      <c r="F3928" s="7" t="n">
        <v>-5.09999990463257</v>
      </c>
      <c r="G3928" s="7" t="n">
        <v>-30.3899993896484</v>
      </c>
      <c r="H3928" s="7" t="n">
        <v>0</v>
      </c>
    </row>
    <row r="3929" spans="1:5">
      <c r="A3929" t="s">
        <v>4</v>
      </c>
      <c r="B3929" s="4" t="s">
        <v>5</v>
      </c>
      <c r="C3929" s="4" t="s">
        <v>13</v>
      </c>
      <c r="D3929" s="4" t="s">
        <v>13</v>
      </c>
      <c r="E3929" s="4" t="s">
        <v>29</v>
      </c>
      <c r="F3929" s="4" t="s">
        <v>29</v>
      </c>
      <c r="G3929" s="4" t="s">
        <v>29</v>
      </c>
      <c r="H3929" s="4" t="s">
        <v>10</v>
      </c>
      <c r="I3929" s="4" t="s">
        <v>13</v>
      </c>
    </row>
    <row r="3930" spans="1:5">
      <c r="A3930" t="n">
        <v>32126</v>
      </c>
      <c r="B3930" s="53" t="n">
        <v>45</v>
      </c>
      <c r="C3930" s="7" t="n">
        <v>4</v>
      </c>
      <c r="D3930" s="7" t="n">
        <v>3</v>
      </c>
      <c r="E3930" s="7" t="n">
        <v>14.3400001525879</v>
      </c>
      <c r="F3930" s="7" t="n">
        <v>106.069999694824</v>
      </c>
      <c r="G3930" s="7" t="n">
        <v>0</v>
      </c>
      <c r="H3930" s="7" t="n">
        <v>0</v>
      </c>
      <c r="I3930" s="7" t="n">
        <v>0</v>
      </c>
    </row>
    <row r="3931" spans="1:5">
      <c r="A3931" t="s">
        <v>4</v>
      </c>
      <c r="B3931" s="4" t="s">
        <v>5</v>
      </c>
      <c r="C3931" s="4" t="s">
        <v>13</v>
      </c>
      <c r="D3931" s="4" t="s">
        <v>13</v>
      </c>
      <c r="E3931" s="4" t="s">
        <v>29</v>
      </c>
      <c r="F3931" s="4" t="s">
        <v>10</v>
      </c>
    </row>
    <row r="3932" spans="1:5">
      <c r="A3932" t="n">
        <v>32144</v>
      </c>
      <c r="B3932" s="53" t="n">
        <v>45</v>
      </c>
      <c r="C3932" s="7" t="n">
        <v>5</v>
      </c>
      <c r="D3932" s="7" t="n">
        <v>3</v>
      </c>
      <c r="E3932" s="7" t="n">
        <v>3.90000009536743</v>
      </c>
      <c r="F3932" s="7" t="n">
        <v>0</v>
      </c>
    </row>
    <row r="3933" spans="1:5">
      <c r="A3933" t="s">
        <v>4</v>
      </c>
      <c r="B3933" s="4" t="s">
        <v>5</v>
      </c>
      <c r="C3933" s="4" t="s">
        <v>13</v>
      </c>
      <c r="D3933" s="4" t="s">
        <v>13</v>
      </c>
      <c r="E3933" s="4" t="s">
        <v>29</v>
      </c>
      <c r="F3933" s="4" t="s">
        <v>10</v>
      </c>
    </row>
    <row r="3934" spans="1:5">
      <c r="A3934" t="n">
        <v>32153</v>
      </c>
      <c r="B3934" s="53" t="n">
        <v>45</v>
      </c>
      <c r="C3934" s="7" t="n">
        <v>11</v>
      </c>
      <c r="D3934" s="7" t="n">
        <v>3</v>
      </c>
      <c r="E3934" s="7" t="n">
        <v>40</v>
      </c>
      <c r="F3934" s="7" t="n">
        <v>0</v>
      </c>
    </row>
    <row r="3935" spans="1:5">
      <c r="A3935" t="s">
        <v>4</v>
      </c>
      <c r="B3935" s="4" t="s">
        <v>5</v>
      </c>
      <c r="C3935" s="4" t="s">
        <v>13</v>
      </c>
      <c r="D3935" s="4" t="s">
        <v>13</v>
      </c>
      <c r="E3935" s="4" t="s">
        <v>29</v>
      </c>
      <c r="F3935" s="4" t="s">
        <v>29</v>
      </c>
      <c r="G3935" s="4" t="s">
        <v>29</v>
      </c>
      <c r="H3935" s="4" t="s">
        <v>10</v>
      </c>
    </row>
    <row r="3936" spans="1:5">
      <c r="A3936" t="n">
        <v>32162</v>
      </c>
      <c r="B3936" s="53" t="n">
        <v>45</v>
      </c>
      <c r="C3936" s="7" t="n">
        <v>2</v>
      </c>
      <c r="D3936" s="7" t="n">
        <v>3</v>
      </c>
      <c r="E3936" s="7" t="n">
        <v>45.5</v>
      </c>
      <c r="F3936" s="7" t="n">
        <v>-4.92000007629395</v>
      </c>
      <c r="G3936" s="7" t="n">
        <v>-31.7700004577637</v>
      </c>
      <c r="H3936" s="7" t="n">
        <v>3000</v>
      </c>
    </row>
    <row r="3937" spans="1:9">
      <c r="A3937" t="s">
        <v>4</v>
      </c>
      <c r="B3937" s="4" t="s">
        <v>5</v>
      </c>
      <c r="C3937" s="4" t="s">
        <v>13</v>
      </c>
      <c r="D3937" s="4" t="s">
        <v>13</v>
      </c>
      <c r="E3937" s="4" t="s">
        <v>29</v>
      </c>
      <c r="F3937" s="4" t="s">
        <v>29</v>
      </c>
      <c r="G3937" s="4" t="s">
        <v>29</v>
      </c>
      <c r="H3937" s="4" t="s">
        <v>10</v>
      </c>
      <c r="I3937" s="4" t="s">
        <v>13</v>
      </c>
    </row>
    <row r="3938" spans="1:9">
      <c r="A3938" t="n">
        <v>32179</v>
      </c>
      <c r="B3938" s="53" t="n">
        <v>45</v>
      </c>
      <c r="C3938" s="7" t="n">
        <v>4</v>
      </c>
      <c r="D3938" s="7" t="n">
        <v>3</v>
      </c>
      <c r="E3938" s="7" t="n">
        <v>4.07000017166138</v>
      </c>
      <c r="F3938" s="7" t="n">
        <v>106.069999694824</v>
      </c>
      <c r="G3938" s="7" t="n">
        <v>0</v>
      </c>
      <c r="H3938" s="7" t="n">
        <v>3000</v>
      </c>
      <c r="I3938" s="7" t="n">
        <v>0</v>
      </c>
    </row>
    <row r="3939" spans="1:9">
      <c r="A3939" t="s">
        <v>4</v>
      </c>
      <c r="B3939" s="4" t="s">
        <v>5</v>
      </c>
      <c r="C3939" s="4" t="s">
        <v>13</v>
      </c>
      <c r="D3939" s="4" t="s">
        <v>13</v>
      </c>
      <c r="E3939" s="4" t="s">
        <v>29</v>
      </c>
      <c r="F3939" s="4" t="s">
        <v>10</v>
      </c>
    </row>
    <row r="3940" spans="1:9">
      <c r="A3940" t="n">
        <v>32197</v>
      </c>
      <c r="B3940" s="53" t="n">
        <v>45</v>
      </c>
      <c r="C3940" s="7" t="n">
        <v>5</v>
      </c>
      <c r="D3940" s="7" t="n">
        <v>3</v>
      </c>
      <c r="E3940" s="7" t="n">
        <v>3.20000004768372</v>
      </c>
      <c r="F3940" s="7" t="n">
        <v>3000</v>
      </c>
    </row>
    <row r="3941" spans="1:9">
      <c r="A3941" t="s">
        <v>4</v>
      </c>
      <c r="B3941" s="4" t="s">
        <v>5</v>
      </c>
      <c r="C3941" s="4" t="s">
        <v>13</v>
      </c>
      <c r="D3941" s="4" t="s">
        <v>10</v>
      </c>
      <c r="E3941" s="4" t="s">
        <v>9</v>
      </c>
      <c r="F3941" s="4" t="s">
        <v>10</v>
      </c>
    </row>
    <row r="3942" spans="1:9">
      <c r="A3942" t="n">
        <v>32206</v>
      </c>
      <c r="B3942" s="16" t="n">
        <v>50</v>
      </c>
      <c r="C3942" s="7" t="n">
        <v>3</v>
      </c>
      <c r="D3942" s="7" t="n">
        <v>8060</v>
      </c>
      <c r="E3942" s="7" t="n">
        <v>1053609165</v>
      </c>
      <c r="F3942" s="7" t="n">
        <v>2000</v>
      </c>
    </row>
    <row r="3943" spans="1:9">
      <c r="A3943" t="s">
        <v>4</v>
      </c>
      <c r="B3943" s="4" t="s">
        <v>5</v>
      </c>
      <c r="C3943" s="4" t="s">
        <v>13</v>
      </c>
      <c r="D3943" s="4" t="s">
        <v>10</v>
      </c>
      <c r="E3943" s="4" t="s">
        <v>29</v>
      </c>
    </row>
    <row r="3944" spans="1:9">
      <c r="A3944" t="n">
        <v>32216</v>
      </c>
      <c r="B3944" s="34" t="n">
        <v>58</v>
      </c>
      <c r="C3944" s="7" t="n">
        <v>100</v>
      </c>
      <c r="D3944" s="7" t="n">
        <v>2000</v>
      </c>
      <c r="E3944" s="7" t="n">
        <v>1</v>
      </c>
    </row>
    <row r="3945" spans="1:9">
      <c r="A3945" t="s">
        <v>4</v>
      </c>
      <c r="B3945" s="4" t="s">
        <v>5</v>
      </c>
      <c r="C3945" s="4" t="s">
        <v>13</v>
      </c>
      <c r="D3945" s="4" t="s">
        <v>10</v>
      </c>
    </row>
    <row r="3946" spans="1:9">
      <c r="A3946" t="n">
        <v>32224</v>
      </c>
      <c r="B3946" s="34" t="n">
        <v>58</v>
      </c>
      <c r="C3946" s="7" t="n">
        <v>255</v>
      </c>
      <c r="D3946" s="7" t="n">
        <v>0</v>
      </c>
    </row>
    <row r="3947" spans="1:9">
      <c r="A3947" t="s">
        <v>4</v>
      </c>
      <c r="B3947" s="4" t="s">
        <v>5</v>
      </c>
      <c r="C3947" s="4" t="s">
        <v>13</v>
      </c>
      <c r="D3947" s="4" t="s">
        <v>10</v>
      </c>
    </row>
    <row r="3948" spans="1:9">
      <c r="A3948" t="n">
        <v>32228</v>
      </c>
      <c r="B3948" s="53" t="n">
        <v>45</v>
      </c>
      <c r="C3948" s="7" t="n">
        <v>7</v>
      </c>
      <c r="D3948" s="7" t="n">
        <v>255</v>
      </c>
    </row>
    <row r="3949" spans="1:9">
      <c r="A3949" t="s">
        <v>4</v>
      </c>
      <c r="B3949" s="4" t="s">
        <v>5</v>
      </c>
      <c r="C3949" s="4" t="s">
        <v>13</v>
      </c>
      <c r="D3949" s="4" t="s">
        <v>10</v>
      </c>
      <c r="E3949" s="4" t="s">
        <v>6</v>
      </c>
    </row>
    <row r="3950" spans="1:9">
      <c r="A3950" t="n">
        <v>32232</v>
      </c>
      <c r="B3950" s="56" t="n">
        <v>51</v>
      </c>
      <c r="C3950" s="7" t="n">
        <v>4</v>
      </c>
      <c r="D3950" s="7" t="n">
        <v>1000</v>
      </c>
      <c r="E3950" s="7" t="s">
        <v>276</v>
      </c>
    </row>
    <row r="3951" spans="1:9">
      <c r="A3951" t="s">
        <v>4</v>
      </c>
      <c r="B3951" s="4" t="s">
        <v>5</v>
      </c>
      <c r="C3951" s="4" t="s">
        <v>10</v>
      </c>
    </row>
    <row r="3952" spans="1:9">
      <c r="A3952" t="n">
        <v>32245</v>
      </c>
      <c r="B3952" s="38" t="n">
        <v>16</v>
      </c>
      <c r="C3952" s="7" t="n">
        <v>0</v>
      </c>
    </row>
    <row r="3953" spans="1:9">
      <c r="A3953" t="s">
        <v>4</v>
      </c>
      <c r="B3953" s="4" t="s">
        <v>5</v>
      </c>
      <c r="C3953" s="4" t="s">
        <v>10</v>
      </c>
      <c r="D3953" s="4" t="s">
        <v>52</v>
      </c>
      <c r="E3953" s="4" t="s">
        <v>13</v>
      </c>
      <c r="F3953" s="4" t="s">
        <v>13</v>
      </c>
    </row>
    <row r="3954" spans="1:9">
      <c r="A3954" t="n">
        <v>32248</v>
      </c>
      <c r="B3954" s="57" t="n">
        <v>26</v>
      </c>
      <c r="C3954" s="7" t="n">
        <v>1000</v>
      </c>
      <c r="D3954" s="7" t="s">
        <v>349</v>
      </c>
      <c r="E3954" s="7" t="n">
        <v>2</v>
      </c>
      <c r="F3954" s="7" t="n">
        <v>0</v>
      </c>
    </row>
    <row r="3955" spans="1:9">
      <c r="A3955" t="s">
        <v>4</v>
      </c>
      <c r="B3955" s="4" t="s">
        <v>5</v>
      </c>
    </row>
    <row r="3956" spans="1:9">
      <c r="A3956" t="n">
        <v>32332</v>
      </c>
      <c r="B3956" s="30" t="n">
        <v>28</v>
      </c>
    </row>
    <row r="3957" spans="1:9">
      <c r="A3957" t="s">
        <v>4</v>
      </c>
      <c r="B3957" s="4" t="s">
        <v>5</v>
      </c>
      <c r="C3957" s="4" t="s">
        <v>10</v>
      </c>
      <c r="D3957" s="4" t="s">
        <v>13</v>
      </c>
      <c r="E3957" s="4" t="s">
        <v>13</v>
      </c>
      <c r="F3957" s="4" t="s">
        <v>6</v>
      </c>
    </row>
    <row r="3958" spans="1:9">
      <c r="A3958" t="n">
        <v>32333</v>
      </c>
      <c r="B3958" s="24" t="n">
        <v>20</v>
      </c>
      <c r="C3958" s="7" t="n">
        <v>1001</v>
      </c>
      <c r="D3958" s="7" t="n">
        <v>2</v>
      </c>
      <c r="E3958" s="7" t="n">
        <v>10</v>
      </c>
      <c r="F3958" s="7" t="s">
        <v>283</v>
      </c>
    </row>
    <row r="3959" spans="1:9">
      <c r="A3959" t="s">
        <v>4</v>
      </c>
      <c r="B3959" s="4" t="s">
        <v>5</v>
      </c>
      <c r="C3959" s="4" t="s">
        <v>13</v>
      </c>
      <c r="D3959" s="4" t="s">
        <v>10</v>
      </c>
      <c r="E3959" s="4" t="s">
        <v>6</v>
      </c>
    </row>
    <row r="3960" spans="1:9">
      <c r="A3960" t="n">
        <v>32354</v>
      </c>
      <c r="B3960" s="56" t="n">
        <v>51</v>
      </c>
      <c r="C3960" s="7" t="n">
        <v>4</v>
      </c>
      <c r="D3960" s="7" t="n">
        <v>1001</v>
      </c>
      <c r="E3960" s="7" t="s">
        <v>276</v>
      </c>
    </row>
    <row r="3961" spans="1:9">
      <c r="A3961" t="s">
        <v>4</v>
      </c>
      <c r="B3961" s="4" t="s">
        <v>5</v>
      </c>
      <c r="C3961" s="4" t="s">
        <v>10</v>
      </c>
    </row>
    <row r="3962" spans="1:9">
      <c r="A3962" t="n">
        <v>32367</v>
      </c>
      <c r="B3962" s="38" t="n">
        <v>16</v>
      </c>
      <c r="C3962" s="7" t="n">
        <v>0</v>
      </c>
    </row>
    <row r="3963" spans="1:9">
      <c r="A3963" t="s">
        <v>4</v>
      </c>
      <c r="B3963" s="4" t="s">
        <v>5</v>
      </c>
      <c r="C3963" s="4" t="s">
        <v>10</v>
      </c>
      <c r="D3963" s="4" t="s">
        <v>52</v>
      </c>
      <c r="E3963" s="4" t="s">
        <v>13</v>
      </c>
      <c r="F3963" s="4" t="s">
        <v>13</v>
      </c>
      <c r="G3963" s="4" t="s">
        <v>52</v>
      </c>
      <c r="H3963" s="4" t="s">
        <v>13</v>
      </c>
      <c r="I3963" s="4" t="s">
        <v>13</v>
      </c>
    </row>
    <row r="3964" spans="1:9">
      <c r="A3964" t="n">
        <v>32370</v>
      </c>
      <c r="B3964" s="57" t="n">
        <v>26</v>
      </c>
      <c r="C3964" s="7" t="n">
        <v>1001</v>
      </c>
      <c r="D3964" s="7" t="s">
        <v>350</v>
      </c>
      <c r="E3964" s="7" t="n">
        <v>2</v>
      </c>
      <c r="F3964" s="7" t="n">
        <v>3</v>
      </c>
      <c r="G3964" s="7" t="s">
        <v>351</v>
      </c>
      <c r="H3964" s="7" t="n">
        <v>2</v>
      </c>
      <c r="I3964" s="7" t="n">
        <v>0</v>
      </c>
    </row>
    <row r="3965" spans="1:9">
      <c r="A3965" t="s">
        <v>4</v>
      </c>
      <c r="B3965" s="4" t="s">
        <v>5</v>
      </c>
    </row>
    <row r="3966" spans="1:9">
      <c r="A3966" t="n">
        <v>32546</v>
      </c>
      <c r="B3966" s="30" t="n">
        <v>28</v>
      </c>
    </row>
    <row r="3967" spans="1:9">
      <c r="A3967" t="s">
        <v>4</v>
      </c>
      <c r="B3967" s="4" t="s">
        <v>5</v>
      </c>
      <c r="C3967" s="4" t="s">
        <v>10</v>
      </c>
      <c r="D3967" s="4" t="s">
        <v>13</v>
      </c>
      <c r="E3967" s="4" t="s">
        <v>13</v>
      </c>
      <c r="F3967" s="4" t="s">
        <v>6</v>
      </c>
    </row>
    <row r="3968" spans="1:9">
      <c r="A3968" t="n">
        <v>32547</v>
      </c>
      <c r="B3968" s="24" t="n">
        <v>20</v>
      </c>
      <c r="C3968" s="7" t="n">
        <v>1000</v>
      </c>
      <c r="D3968" s="7" t="n">
        <v>2</v>
      </c>
      <c r="E3968" s="7" t="n">
        <v>10</v>
      </c>
      <c r="F3968" s="7" t="s">
        <v>352</v>
      </c>
    </row>
    <row r="3969" spans="1:9">
      <c r="A3969" t="s">
        <v>4</v>
      </c>
      <c r="B3969" s="4" t="s">
        <v>5</v>
      </c>
      <c r="C3969" s="4" t="s">
        <v>13</v>
      </c>
      <c r="D3969" s="4" t="s">
        <v>10</v>
      </c>
      <c r="E3969" s="4" t="s">
        <v>6</v>
      </c>
    </row>
    <row r="3970" spans="1:9">
      <c r="A3970" t="n">
        <v>32567</v>
      </c>
      <c r="B3970" s="56" t="n">
        <v>51</v>
      </c>
      <c r="C3970" s="7" t="n">
        <v>4</v>
      </c>
      <c r="D3970" s="7" t="n">
        <v>1000</v>
      </c>
      <c r="E3970" s="7" t="s">
        <v>276</v>
      </c>
    </row>
    <row r="3971" spans="1:9">
      <c r="A3971" t="s">
        <v>4</v>
      </c>
      <c r="B3971" s="4" t="s">
        <v>5</v>
      </c>
      <c r="C3971" s="4" t="s">
        <v>10</v>
      </c>
    </row>
    <row r="3972" spans="1:9">
      <c r="A3972" t="n">
        <v>32580</v>
      </c>
      <c r="B3972" s="38" t="n">
        <v>16</v>
      </c>
      <c r="C3972" s="7" t="n">
        <v>0</v>
      </c>
    </row>
    <row r="3973" spans="1:9">
      <c r="A3973" t="s">
        <v>4</v>
      </c>
      <c r="B3973" s="4" t="s">
        <v>5</v>
      </c>
      <c r="C3973" s="4" t="s">
        <v>10</v>
      </c>
      <c r="D3973" s="4" t="s">
        <v>52</v>
      </c>
      <c r="E3973" s="4" t="s">
        <v>13</v>
      </c>
      <c r="F3973" s="4" t="s">
        <v>13</v>
      </c>
      <c r="G3973" s="4" t="s">
        <v>52</v>
      </c>
      <c r="H3973" s="4" t="s">
        <v>13</v>
      </c>
      <c r="I3973" s="4" t="s">
        <v>13</v>
      </c>
    </row>
    <row r="3974" spans="1:9">
      <c r="A3974" t="n">
        <v>32583</v>
      </c>
      <c r="B3974" s="57" t="n">
        <v>26</v>
      </c>
      <c r="C3974" s="7" t="n">
        <v>1000</v>
      </c>
      <c r="D3974" s="7" t="s">
        <v>353</v>
      </c>
      <c r="E3974" s="7" t="n">
        <v>2</v>
      </c>
      <c r="F3974" s="7" t="n">
        <v>3</v>
      </c>
      <c r="G3974" s="7" t="s">
        <v>354</v>
      </c>
      <c r="H3974" s="7" t="n">
        <v>2</v>
      </c>
      <c r="I3974" s="7" t="n">
        <v>0</v>
      </c>
    </row>
    <row r="3975" spans="1:9">
      <c r="A3975" t="s">
        <v>4</v>
      </c>
      <c r="B3975" s="4" t="s">
        <v>5</v>
      </c>
    </row>
    <row r="3976" spans="1:9">
      <c r="A3976" t="n">
        <v>32727</v>
      </c>
      <c r="B3976" s="30" t="n">
        <v>28</v>
      </c>
    </row>
    <row r="3977" spans="1:9">
      <c r="A3977" t="s">
        <v>4</v>
      </c>
      <c r="B3977" s="4" t="s">
        <v>5</v>
      </c>
      <c r="C3977" s="4" t="s">
        <v>13</v>
      </c>
      <c r="D3977" s="4" t="s">
        <v>10</v>
      </c>
      <c r="E3977" s="4" t="s">
        <v>6</v>
      </c>
    </row>
    <row r="3978" spans="1:9">
      <c r="A3978" t="n">
        <v>32728</v>
      </c>
      <c r="B3978" s="56" t="n">
        <v>51</v>
      </c>
      <c r="C3978" s="7" t="n">
        <v>4</v>
      </c>
      <c r="D3978" s="7" t="n">
        <v>1001</v>
      </c>
      <c r="E3978" s="7" t="s">
        <v>276</v>
      </c>
    </row>
    <row r="3979" spans="1:9">
      <c r="A3979" t="s">
        <v>4</v>
      </c>
      <c r="B3979" s="4" t="s">
        <v>5</v>
      </c>
      <c r="C3979" s="4" t="s">
        <v>10</v>
      </c>
    </row>
    <row r="3980" spans="1:9">
      <c r="A3980" t="n">
        <v>32741</v>
      </c>
      <c r="B3980" s="38" t="n">
        <v>16</v>
      </c>
      <c r="C3980" s="7" t="n">
        <v>0</v>
      </c>
    </row>
    <row r="3981" spans="1:9">
      <c r="A3981" t="s">
        <v>4</v>
      </c>
      <c r="B3981" s="4" t="s">
        <v>5</v>
      </c>
      <c r="C3981" s="4" t="s">
        <v>10</v>
      </c>
      <c r="D3981" s="4" t="s">
        <v>52</v>
      </c>
      <c r="E3981" s="4" t="s">
        <v>13</v>
      </c>
      <c r="F3981" s="4" t="s">
        <v>13</v>
      </c>
    </row>
    <row r="3982" spans="1:9">
      <c r="A3982" t="n">
        <v>32744</v>
      </c>
      <c r="B3982" s="57" t="n">
        <v>26</v>
      </c>
      <c r="C3982" s="7" t="n">
        <v>1001</v>
      </c>
      <c r="D3982" s="7" t="s">
        <v>355</v>
      </c>
      <c r="E3982" s="7" t="n">
        <v>2</v>
      </c>
      <c r="F3982" s="7" t="n">
        <v>0</v>
      </c>
    </row>
    <row r="3983" spans="1:9">
      <c r="A3983" t="s">
        <v>4</v>
      </c>
      <c r="B3983" s="4" t="s">
        <v>5</v>
      </c>
    </row>
    <row r="3984" spans="1:9">
      <c r="A3984" t="n">
        <v>32825</v>
      </c>
      <c r="B3984" s="30" t="n">
        <v>28</v>
      </c>
    </row>
    <row r="3985" spans="1:9">
      <c r="A3985" t="s">
        <v>4</v>
      </c>
      <c r="B3985" s="4" t="s">
        <v>5</v>
      </c>
      <c r="C3985" s="4" t="s">
        <v>10</v>
      </c>
      <c r="D3985" s="4" t="s">
        <v>13</v>
      </c>
    </row>
    <row r="3986" spans="1:9">
      <c r="A3986" t="n">
        <v>32826</v>
      </c>
      <c r="B3986" s="58" t="n">
        <v>89</v>
      </c>
      <c r="C3986" s="7" t="n">
        <v>65533</v>
      </c>
      <c r="D3986" s="7" t="n">
        <v>1</v>
      </c>
    </row>
    <row r="3987" spans="1:9">
      <c r="A3987" t="s">
        <v>4</v>
      </c>
      <c r="B3987" s="4" t="s">
        <v>5</v>
      </c>
      <c r="C3987" s="4" t="s">
        <v>13</v>
      </c>
      <c r="D3987" s="4" t="s">
        <v>10</v>
      </c>
      <c r="E3987" s="4" t="s">
        <v>10</v>
      </c>
      <c r="F3987" s="4" t="s">
        <v>13</v>
      </c>
    </row>
    <row r="3988" spans="1:9">
      <c r="A3988" t="n">
        <v>32830</v>
      </c>
      <c r="B3988" s="28" t="n">
        <v>25</v>
      </c>
      <c r="C3988" s="7" t="n">
        <v>1</v>
      </c>
      <c r="D3988" s="7" t="n">
        <v>50</v>
      </c>
      <c r="E3988" s="7" t="n">
        <v>100</v>
      </c>
      <c r="F3988" s="7" t="n">
        <v>5</v>
      </c>
    </row>
    <row r="3989" spans="1:9">
      <c r="A3989" t="s">
        <v>4</v>
      </c>
      <c r="B3989" s="4" t="s">
        <v>5</v>
      </c>
      <c r="C3989" s="4" t="s">
        <v>6</v>
      </c>
      <c r="D3989" s="4" t="s">
        <v>10</v>
      </c>
    </row>
    <row r="3990" spans="1:9">
      <c r="A3990" t="n">
        <v>32837</v>
      </c>
      <c r="B3990" s="71" t="n">
        <v>29</v>
      </c>
      <c r="C3990" s="7" t="s">
        <v>275</v>
      </c>
      <c r="D3990" s="7" t="n">
        <v>65533</v>
      </c>
    </row>
    <row r="3991" spans="1:9">
      <c r="A3991" t="s">
        <v>4</v>
      </c>
      <c r="B3991" s="4" t="s">
        <v>5</v>
      </c>
      <c r="C3991" s="4" t="s">
        <v>13</v>
      </c>
      <c r="D3991" s="4" t="s">
        <v>10</v>
      </c>
      <c r="E3991" s="4" t="s">
        <v>6</v>
      </c>
    </row>
    <row r="3992" spans="1:9">
      <c r="A3992" t="n">
        <v>32846</v>
      </c>
      <c r="B3992" s="56" t="n">
        <v>51</v>
      </c>
      <c r="C3992" s="7" t="n">
        <v>4</v>
      </c>
      <c r="D3992" s="7" t="n">
        <v>0</v>
      </c>
      <c r="E3992" s="7" t="s">
        <v>276</v>
      </c>
    </row>
    <row r="3993" spans="1:9">
      <c r="A3993" t="s">
        <v>4</v>
      </c>
      <c r="B3993" s="4" t="s">
        <v>5</v>
      </c>
      <c r="C3993" s="4" t="s">
        <v>10</v>
      </c>
    </row>
    <row r="3994" spans="1:9">
      <c r="A3994" t="n">
        <v>32859</v>
      </c>
      <c r="B3994" s="38" t="n">
        <v>16</v>
      </c>
      <c r="C3994" s="7" t="n">
        <v>0</v>
      </c>
    </row>
    <row r="3995" spans="1:9">
      <c r="A3995" t="s">
        <v>4</v>
      </c>
      <c r="B3995" s="4" t="s">
        <v>5</v>
      </c>
      <c r="C3995" s="4" t="s">
        <v>10</v>
      </c>
      <c r="D3995" s="4" t="s">
        <v>52</v>
      </c>
      <c r="E3995" s="4" t="s">
        <v>13</v>
      </c>
      <c r="F3995" s="4" t="s">
        <v>13</v>
      </c>
    </row>
    <row r="3996" spans="1:9">
      <c r="A3996" t="n">
        <v>32862</v>
      </c>
      <c r="B3996" s="57" t="n">
        <v>26</v>
      </c>
      <c r="C3996" s="7" t="n">
        <v>0</v>
      </c>
      <c r="D3996" s="7" t="s">
        <v>356</v>
      </c>
      <c r="E3996" s="7" t="n">
        <v>2</v>
      </c>
      <c r="F3996" s="7" t="n">
        <v>0</v>
      </c>
    </row>
    <row r="3997" spans="1:9">
      <c r="A3997" t="s">
        <v>4</v>
      </c>
      <c r="B3997" s="4" t="s">
        <v>5</v>
      </c>
    </row>
    <row r="3998" spans="1:9">
      <c r="A3998" t="n">
        <v>32910</v>
      </c>
      <c r="B3998" s="30" t="n">
        <v>28</v>
      </c>
    </row>
    <row r="3999" spans="1:9">
      <c r="A3999" t="s">
        <v>4</v>
      </c>
      <c r="B3999" s="4" t="s">
        <v>5</v>
      </c>
      <c r="C3999" s="4" t="s">
        <v>10</v>
      </c>
      <c r="D3999" s="4" t="s">
        <v>13</v>
      </c>
    </row>
    <row r="4000" spans="1:9">
      <c r="A4000" t="n">
        <v>32911</v>
      </c>
      <c r="B4000" s="58" t="n">
        <v>89</v>
      </c>
      <c r="C4000" s="7" t="n">
        <v>65533</v>
      </c>
      <c r="D4000" s="7" t="n">
        <v>1</v>
      </c>
    </row>
    <row r="4001" spans="1:6">
      <c r="A4001" t="s">
        <v>4</v>
      </c>
      <c r="B4001" s="4" t="s">
        <v>5</v>
      </c>
      <c r="C4001" s="4" t="s">
        <v>13</v>
      </c>
      <c r="D4001" s="4" t="s">
        <v>10</v>
      </c>
      <c r="E4001" s="4" t="s">
        <v>10</v>
      </c>
      <c r="F4001" s="4" t="s">
        <v>13</v>
      </c>
    </row>
    <row r="4002" spans="1:6">
      <c r="A4002" t="n">
        <v>32915</v>
      </c>
      <c r="B4002" s="28" t="n">
        <v>25</v>
      </c>
      <c r="C4002" s="7" t="n">
        <v>1</v>
      </c>
      <c r="D4002" s="7" t="n">
        <v>65535</v>
      </c>
      <c r="E4002" s="7" t="n">
        <v>65535</v>
      </c>
      <c r="F4002" s="7" t="n">
        <v>0</v>
      </c>
    </row>
    <row r="4003" spans="1:6">
      <c r="A4003" t="s">
        <v>4</v>
      </c>
      <c r="B4003" s="4" t="s">
        <v>5</v>
      </c>
      <c r="C4003" s="4" t="s">
        <v>6</v>
      </c>
      <c r="D4003" s="4" t="s">
        <v>10</v>
      </c>
    </row>
    <row r="4004" spans="1:6">
      <c r="A4004" t="n">
        <v>32922</v>
      </c>
      <c r="B4004" s="71" t="n">
        <v>29</v>
      </c>
      <c r="C4004" s="7" t="s">
        <v>12</v>
      </c>
      <c r="D4004" s="7" t="n">
        <v>65533</v>
      </c>
    </row>
    <row r="4005" spans="1:6">
      <c r="A4005" t="s">
        <v>4</v>
      </c>
      <c r="B4005" s="4" t="s">
        <v>5</v>
      </c>
      <c r="C4005" s="4" t="s">
        <v>10</v>
      </c>
      <c r="D4005" s="4" t="s">
        <v>13</v>
      </c>
      <c r="E4005" s="4" t="s">
        <v>29</v>
      </c>
      <c r="F4005" s="4" t="s">
        <v>10</v>
      </c>
    </row>
    <row r="4006" spans="1:6">
      <c r="A4006" t="n">
        <v>32926</v>
      </c>
      <c r="B4006" s="55" t="n">
        <v>59</v>
      </c>
      <c r="C4006" s="7" t="n">
        <v>1000</v>
      </c>
      <c r="D4006" s="7" t="n">
        <v>1</v>
      </c>
      <c r="E4006" s="7" t="n">
        <v>0.150000005960464</v>
      </c>
      <c r="F4006" s="7" t="n">
        <v>0</v>
      </c>
    </row>
    <row r="4007" spans="1:6">
      <c r="A4007" t="s">
        <v>4</v>
      </c>
      <c r="B4007" s="4" t="s">
        <v>5</v>
      </c>
      <c r="C4007" s="4" t="s">
        <v>10</v>
      </c>
      <c r="D4007" s="4" t="s">
        <v>13</v>
      </c>
      <c r="E4007" s="4" t="s">
        <v>29</v>
      </c>
      <c r="F4007" s="4" t="s">
        <v>10</v>
      </c>
    </row>
    <row r="4008" spans="1:6">
      <c r="A4008" t="n">
        <v>32936</v>
      </c>
      <c r="B4008" s="55" t="n">
        <v>59</v>
      </c>
      <c r="C4008" s="7" t="n">
        <v>1001</v>
      </c>
      <c r="D4008" s="7" t="n">
        <v>1</v>
      </c>
      <c r="E4008" s="7" t="n">
        <v>0.150000005960464</v>
      </c>
      <c r="F4008" s="7" t="n">
        <v>0</v>
      </c>
    </row>
    <row r="4009" spans="1:6">
      <c r="A4009" t="s">
        <v>4</v>
      </c>
      <c r="B4009" s="4" t="s">
        <v>5</v>
      </c>
      <c r="C4009" s="4" t="s">
        <v>10</v>
      </c>
    </row>
    <row r="4010" spans="1:6">
      <c r="A4010" t="n">
        <v>32946</v>
      </c>
      <c r="B4010" s="38" t="n">
        <v>16</v>
      </c>
      <c r="C4010" s="7" t="n">
        <v>800</v>
      </c>
    </row>
    <row r="4011" spans="1:6">
      <c r="A4011" t="s">
        <v>4</v>
      </c>
      <c r="B4011" s="4" t="s">
        <v>5</v>
      </c>
      <c r="C4011" s="4" t="s">
        <v>10</v>
      </c>
      <c r="D4011" s="4" t="s">
        <v>29</v>
      </c>
      <c r="E4011" s="4" t="s">
        <v>29</v>
      </c>
      <c r="F4011" s="4" t="s">
        <v>13</v>
      </c>
    </row>
    <row r="4012" spans="1:6">
      <c r="A4012" t="n">
        <v>32949</v>
      </c>
      <c r="B4012" s="72" t="n">
        <v>52</v>
      </c>
      <c r="C4012" s="7" t="n">
        <v>1000</v>
      </c>
      <c r="D4012" s="7" t="n">
        <v>26.2000007629395</v>
      </c>
      <c r="E4012" s="7" t="n">
        <v>10</v>
      </c>
      <c r="F4012" s="7" t="n">
        <v>0</v>
      </c>
    </row>
    <row r="4013" spans="1:6">
      <c r="A4013" t="s">
        <v>4</v>
      </c>
      <c r="B4013" s="4" t="s">
        <v>5</v>
      </c>
      <c r="C4013" s="4" t="s">
        <v>10</v>
      </c>
      <c r="D4013" s="4" t="s">
        <v>29</v>
      </c>
      <c r="E4013" s="4" t="s">
        <v>29</v>
      </c>
      <c r="F4013" s="4" t="s">
        <v>13</v>
      </c>
    </row>
    <row r="4014" spans="1:6">
      <c r="A4014" t="n">
        <v>32961</v>
      </c>
      <c r="B4014" s="72" t="n">
        <v>52</v>
      </c>
      <c r="C4014" s="7" t="n">
        <v>1001</v>
      </c>
      <c r="D4014" s="7" t="n">
        <v>26.2000007629395</v>
      </c>
      <c r="E4014" s="7" t="n">
        <v>10</v>
      </c>
      <c r="F4014" s="7" t="n">
        <v>0</v>
      </c>
    </row>
    <row r="4015" spans="1:6">
      <c r="A4015" t="s">
        <v>4</v>
      </c>
      <c r="B4015" s="4" t="s">
        <v>5</v>
      </c>
      <c r="C4015" s="4" t="s">
        <v>10</v>
      </c>
    </row>
    <row r="4016" spans="1:6">
      <c r="A4016" t="n">
        <v>32973</v>
      </c>
      <c r="B4016" s="38" t="n">
        <v>16</v>
      </c>
      <c r="C4016" s="7" t="n">
        <v>200</v>
      </c>
    </row>
    <row r="4017" spans="1:6">
      <c r="A4017" t="s">
        <v>4</v>
      </c>
      <c r="B4017" s="4" t="s">
        <v>5</v>
      </c>
      <c r="C4017" s="4" t="s">
        <v>13</v>
      </c>
      <c r="D4017" s="4" t="s">
        <v>10</v>
      </c>
      <c r="E4017" s="4" t="s">
        <v>9</v>
      </c>
      <c r="F4017" s="4" t="s">
        <v>10</v>
      </c>
      <c r="G4017" s="4" t="s">
        <v>9</v>
      </c>
      <c r="H4017" s="4" t="s">
        <v>13</v>
      </c>
    </row>
    <row r="4018" spans="1:6">
      <c r="A4018" t="n">
        <v>32976</v>
      </c>
      <c r="B4018" s="13" t="n">
        <v>49</v>
      </c>
      <c r="C4018" s="7" t="n">
        <v>0</v>
      </c>
      <c r="D4018" s="7" t="n">
        <v>422</v>
      </c>
      <c r="E4018" s="7" t="n">
        <v>1065353216</v>
      </c>
      <c r="F4018" s="7" t="n">
        <v>0</v>
      </c>
      <c r="G4018" s="7" t="n">
        <v>0</v>
      </c>
      <c r="H4018" s="7" t="n">
        <v>0</v>
      </c>
    </row>
    <row r="4019" spans="1:6">
      <c r="A4019" t="s">
        <v>4</v>
      </c>
      <c r="B4019" s="4" t="s">
        <v>5</v>
      </c>
      <c r="C4019" s="4" t="s">
        <v>13</v>
      </c>
      <c r="D4019" s="4" t="s">
        <v>13</v>
      </c>
      <c r="E4019" s="4" t="s">
        <v>29</v>
      </c>
      <c r="F4019" s="4" t="s">
        <v>29</v>
      </c>
      <c r="G4019" s="4" t="s">
        <v>29</v>
      </c>
      <c r="H4019" s="4" t="s">
        <v>10</v>
      </c>
    </row>
    <row r="4020" spans="1:6">
      <c r="A4020" t="n">
        <v>32991</v>
      </c>
      <c r="B4020" s="53" t="n">
        <v>45</v>
      </c>
      <c r="C4020" s="7" t="n">
        <v>2</v>
      </c>
      <c r="D4020" s="7" t="n">
        <v>3</v>
      </c>
      <c r="E4020" s="7" t="n">
        <v>48.4599990844727</v>
      </c>
      <c r="F4020" s="7" t="n">
        <v>-4.17000007629395</v>
      </c>
      <c r="G4020" s="7" t="n">
        <v>-25.9400005340576</v>
      </c>
      <c r="H4020" s="7" t="n">
        <v>2000</v>
      </c>
    </row>
    <row r="4021" spans="1:6">
      <c r="A4021" t="s">
        <v>4</v>
      </c>
      <c r="B4021" s="4" t="s">
        <v>5</v>
      </c>
      <c r="C4021" s="4" t="s">
        <v>13</v>
      </c>
      <c r="D4021" s="4" t="s">
        <v>13</v>
      </c>
      <c r="E4021" s="4" t="s">
        <v>29</v>
      </c>
      <c r="F4021" s="4" t="s">
        <v>29</v>
      </c>
      <c r="G4021" s="4" t="s">
        <v>29</v>
      </c>
      <c r="H4021" s="4" t="s">
        <v>10</v>
      </c>
      <c r="I4021" s="4" t="s">
        <v>13</v>
      </c>
    </row>
    <row r="4022" spans="1:6">
      <c r="A4022" t="n">
        <v>33008</v>
      </c>
      <c r="B4022" s="53" t="n">
        <v>45</v>
      </c>
      <c r="C4022" s="7" t="n">
        <v>4</v>
      </c>
      <c r="D4022" s="7" t="n">
        <v>3</v>
      </c>
      <c r="E4022" s="7" t="n">
        <v>4.44000005722046</v>
      </c>
      <c r="F4022" s="7" t="n">
        <v>182.149993896484</v>
      </c>
      <c r="G4022" s="7" t="n">
        <v>-5</v>
      </c>
      <c r="H4022" s="7" t="n">
        <v>2000</v>
      </c>
      <c r="I4022" s="7" t="n">
        <v>0</v>
      </c>
    </row>
    <row r="4023" spans="1:6">
      <c r="A4023" t="s">
        <v>4</v>
      </c>
      <c r="B4023" s="4" t="s">
        <v>5</v>
      </c>
      <c r="C4023" s="4" t="s">
        <v>13</v>
      </c>
      <c r="D4023" s="4" t="s">
        <v>13</v>
      </c>
      <c r="E4023" s="4" t="s">
        <v>29</v>
      </c>
      <c r="F4023" s="4" t="s">
        <v>10</v>
      </c>
    </row>
    <row r="4024" spans="1:6">
      <c r="A4024" t="n">
        <v>33026</v>
      </c>
      <c r="B4024" s="53" t="n">
        <v>45</v>
      </c>
      <c r="C4024" s="7" t="n">
        <v>5</v>
      </c>
      <c r="D4024" s="7" t="n">
        <v>3</v>
      </c>
      <c r="E4024" s="7" t="n">
        <v>3.40000009536743</v>
      </c>
      <c r="F4024" s="7" t="n">
        <v>2000</v>
      </c>
    </row>
    <row r="4025" spans="1:6">
      <c r="A4025" t="s">
        <v>4</v>
      </c>
      <c r="B4025" s="4" t="s">
        <v>5</v>
      </c>
      <c r="C4025" s="4" t="s">
        <v>10</v>
      </c>
    </row>
    <row r="4026" spans="1:6">
      <c r="A4026" t="n">
        <v>33035</v>
      </c>
      <c r="B4026" s="38" t="n">
        <v>16</v>
      </c>
      <c r="C4026" s="7" t="n">
        <v>2000</v>
      </c>
    </row>
    <row r="4027" spans="1:6">
      <c r="A4027" t="s">
        <v>4</v>
      </c>
      <c r="B4027" s="4" t="s">
        <v>5</v>
      </c>
      <c r="C4027" s="4" t="s">
        <v>13</v>
      </c>
      <c r="D4027" s="4" t="s">
        <v>29</v>
      </c>
      <c r="E4027" s="4" t="s">
        <v>29</v>
      </c>
      <c r="F4027" s="4" t="s">
        <v>29</v>
      </c>
    </row>
    <row r="4028" spans="1:6">
      <c r="A4028" t="n">
        <v>33038</v>
      </c>
      <c r="B4028" s="53" t="n">
        <v>45</v>
      </c>
      <c r="C4028" s="7" t="n">
        <v>9</v>
      </c>
      <c r="D4028" s="7" t="n">
        <v>0.0199999995529652</v>
      </c>
      <c r="E4028" s="7" t="n">
        <v>0.0199999995529652</v>
      </c>
      <c r="F4028" s="7" t="n">
        <v>0.25</v>
      </c>
    </row>
    <row r="4029" spans="1:6">
      <c r="A4029" t="s">
        <v>4</v>
      </c>
      <c r="B4029" s="4" t="s">
        <v>5</v>
      </c>
      <c r="C4029" s="4" t="s">
        <v>13</v>
      </c>
      <c r="D4029" s="4" t="s">
        <v>10</v>
      </c>
      <c r="E4029" s="4" t="s">
        <v>10</v>
      </c>
      <c r="F4029" s="4" t="s">
        <v>13</v>
      </c>
    </row>
    <row r="4030" spans="1:6">
      <c r="A4030" t="n">
        <v>33052</v>
      </c>
      <c r="B4030" s="28" t="n">
        <v>25</v>
      </c>
      <c r="C4030" s="7" t="n">
        <v>1</v>
      </c>
      <c r="D4030" s="7" t="n">
        <v>60</v>
      </c>
      <c r="E4030" s="7" t="n">
        <v>640</v>
      </c>
      <c r="F4030" s="7" t="n">
        <v>2</v>
      </c>
    </row>
    <row r="4031" spans="1:6">
      <c r="A4031" t="s">
        <v>4</v>
      </c>
      <c r="B4031" s="4" t="s">
        <v>5</v>
      </c>
      <c r="C4031" s="4" t="s">
        <v>13</v>
      </c>
      <c r="D4031" s="4" t="s">
        <v>10</v>
      </c>
      <c r="E4031" s="4" t="s">
        <v>6</v>
      </c>
    </row>
    <row r="4032" spans="1:6">
      <c r="A4032" t="n">
        <v>33059</v>
      </c>
      <c r="B4032" s="56" t="n">
        <v>51</v>
      </c>
      <c r="C4032" s="7" t="n">
        <v>4</v>
      </c>
      <c r="D4032" s="7" t="n">
        <v>1000</v>
      </c>
      <c r="E4032" s="7" t="s">
        <v>121</v>
      </c>
    </row>
    <row r="4033" spans="1:9">
      <c r="A4033" t="s">
        <v>4</v>
      </c>
      <c r="B4033" s="4" t="s">
        <v>5</v>
      </c>
      <c r="C4033" s="4" t="s">
        <v>10</v>
      </c>
    </row>
    <row r="4034" spans="1:9">
      <c r="A4034" t="n">
        <v>33072</v>
      </c>
      <c r="B4034" s="38" t="n">
        <v>16</v>
      </c>
      <c r="C4034" s="7" t="n">
        <v>0</v>
      </c>
    </row>
    <row r="4035" spans="1:9">
      <c r="A4035" t="s">
        <v>4</v>
      </c>
      <c r="B4035" s="4" t="s">
        <v>5</v>
      </c>
      <c r="C4035" s="4" t="s">
        <v>10</v>
      </c>
      <c r="D4035" s="4" t="s">
        <v>52</v>
      </c>
      <c r="E4035" s="4" t="s">
        <v>13</v>
      </c>
      <c r="F4035" s="4" t="s">
        <v>13</v>
      </c>
    </row>
    <row r="4036" spans="1:9">
      <c r="A4036" t="n">
        <v>33075</v>
      </c>
      <c r="B4036" s="57" t="n">
        <v>26</v>
      </c>
      <c r="C4036" s="7" t="n">
        <v>1000</v>
      </c>
      <c r="D4036" s="7" t="s">
        <v>357</v>
      </c>
      <c r="E4036" s="7" t="n">
        <v>2</v>
      </c>
      <c r="F4036" s="7" t="n">
        <v>0</v>
      </c>
    </row>
    <row r="4037" spans="1:9">
      <c r="A4037" t="s">
        <v>4</v>
      </c>
      <c r="B4037" s="4" t="s">
        <v>5</v>
      </c>
    </row>
    <row r="4038" spans="1:9">
      <c r="A4038" t="n">
        <v>33090</v>
      </c>
      <c r="B4038" s="30" t="n">
        <v>28</v>
      </c>
    </row>
    <row r="4039" spans="1:9">
      <c r="A4039" t="s">
        <v>4</v>
      </c>
      <c r="B4039" s="4" t="s">
        <v>5</v>
      </c>
      <c r="C4039" s="4" t="s">
        <v>13</v>
      </c>
      <c r="D4039" s="4" t="s">
        <v>10</v>
      </c>
      <c r="E4039" s="4" t="s">
        <v>10</v>
      </c>
      <c r="F4039" s="4" t="s">
        <v>13</v>
      </c>
    </row>
    <row r="4040" spans="1:9">
      <c r="A4040" t="n">
        <v>33091</v>
      </c>
      <c r="B4040" s="28" t="n">
        <v>25</v>
      </c>
      <c r="C4040" s="7" t="n">
        <v>1</v>
      </c>
      <c r="D4040" s="7" t="n">
        <v>260</v>
      </c>
      <c r="E4040" s="7" t="n">
        <v>640</v>
      </c>
      <c r="F4040" s="7" t="n">
        <v>2</v>
      </c>
    </row>
    <row r="4041" spans="1:9">
      <c r="A4041" t="s">
        <v>4</v>
      </c>
      <c r="B4041" s="4" t="s">
        <v>5</v>
      </c>
      <c r="C4041" s="4" t="s">
        <v>13</v>
      </c>
      <c r="D4041" s="4" t="s">
        <v>10</v>
      </c>
      <c r="E4041" s="4" t="s">
        <v>6</v>
      </c>
    </row>
    <row r="4042" spans="1:9">
      <c r="A4042" t="n">
        <v>33098</v>
      </c>
      <c r="B4042" s="56" t="n">
        <v>51</v>
      </c>
      <c r="C4042" s="7" t="n">
        <v>4</v>
      </c>
      <c r="D4042" s="7" t="n">
        <v>1001</v>
      </c>
      <c r="E4042" s="7" t="s">
        <v>121</v>
      </c>
    </row>
    <row r="4043" spans="1:9">
      <c r="A4043" t="s">
        <v>4</v>
      </c>
      <c r="B4043" s="4" t="s">
        <v>5</v>
      </c>
      <c r="C4043" s="4" t="s">
        <v>10</v>
      </c>
    </row>
    <row r="4044" spans="1:9">
      <c r="A4044" t="n">
        <v>33111</v>
      </c>
      <c r="B4044" s="38" t="n">
        <v>16</v>
      </c>
      <c r="C4044" s="7" t="n">
        <v>0</v>
      </c>
    </row>
    <row r="4045" spans="1:9">
      <c r="A4045" t="s">
        <v>4</v>
      </c>
      <c r="B4045" s="4" t="s">
        <v>5</v>
      </c>
      <c r="C4045" s="4" t="s">
        <v>10</v>
      </c>
      <c r="D4045" s="4" t="s">
        <v>52</v>
      </c>
      <c r="E4045" s="4" t="s">
        <v>13</v>
      </c>
      <c r="F4045" s="4" t="s">
        <v>13</v>
      </c>
    </row>
    <row r="4046" spans="1:9">
      <c r="A4046" t="n">
        <v>33114</v>
      </c>
      <c r="B4046" s="57" t="n">
        <v>26</v>
      </c>
      <c r="C4046" s="7" t="n">
        <v>1001</v>
      </c>
      <c r="D4046" s="7" t="s">
        <v>358</v>
      </c>
      <c r="E4046" s="7" t="n">
        <v>2</v>
      </c>
      <c r="F4046" s="7" t="n">
        <v>0</v>
      </c>
    </row>
    <row r="4047" spans="1:9">
      <c r="A4047" t="s">
        <v>4</v>
      </c>
      <c r="B4047" s="4" t="s">
        <v>5</v>
      </c>
    </row>
    <row r="4048" spans="1:9">
      <c r="A4048" t="n">
        <v>33138</v>
      </c>
      <c r="B4048" s="30" t="n">
        <v>28</v>
      </c>
    </row>
    <row r="4049" spans="1:6">
      <c r="A4049" t="s">
        <v>4</v>
      </c>
      <c r="B4049" s="4" t="s">
        <v>5</v>
      </c>
      <c r="C4049" s="4" t="s">
        <v>10</v>
      </c>
      <c r="D4049" s="4" t="s">
        <v>13</v>
      </c>
    </row>
    <row r="4050" spans="1:6">
      <c r="A4050" t="n">
        <v>33139</v>
      </c>
      <c r="B4050" s="58" t="n">
        <v>89</v>
      </c>
      <c r="C4050" s="7" t="n">
        <v>65533</v>
      </c>
      <c r="D4050" s="7" t="n">
        <v>1</v>
      </c>
    </row>
    <row r="4051" spans="1:6">
      <c r="A4051" t="s">
        <v>4</v>
      </c>
      <c r="B4051" s="4" t="s">
        <v>5</v>
      </c>
      <c r="C4051" s="4" t="s">
        <v>13</v>
      </c>
      <c r="D4051" s="4" t="s">
        <v>10</v>
      </c>
      <c r="E4051" s="4" t="s">
        <v>10</v>
      </c>
      <c r="F4051" s="4" t="s">
        <v>13</v>
      </c>
    </row>
    <row r="4052" spans="1:6">
      <c r="A4052" t="n">
        <v>33143</v>
      </c>
      <c r="B4052" s="28" t="n">
        <v>25</v>
      </c>
      <c r="C4052" s="7" t="n">
        <v>1</v>
      </c>
      <c r="D4052" s="7" t="n">
        <v>65535</v>
      </c>
      <c r="E4052" s="7" t="n">
        <v>65535</v>
      </c>
      <c r="F4052" s="7" t="n">
        <v>0</v>
      </c>
    </row>
    <row r="4053" spans="1:6">
      <c r="A4053" t="s">
        <v>4</v>
      </c>
      <c r="B4053" s="4" t="s">
        <v>5</v>
      </c>
      <c r="C4053" s="4" t="s">
        <v>10</v>
      </c>
      <c r="D4053" s="4" t="s">
        <v>9</v>
      </c>
    </row>
    <row r="4054" spans="1:6">
      <c r="A4054" t="n">
        <v>33150</v>
      </c>
      <c r="B4054" s="66" t="n">
        <v>44</v>
      </c>
      <c r="C4054" s="7" t="n">
        <v>0</v>
      </c>
      <c r="D4054" s="7" t="n">
        <v>256</v>
      </c>
    </row>
    <row r="4055" spans="1:6">
      <c r="A4055" t="s">
        <v>4</v>
      </c>
      <c r="B4055" s="4" t="s">
        <v>5</v>
      </c>
      <c r="C4055" s="4" t="s">
        <v>10</v>
      </c>
      <c r="D4055" s="4" t="s">
        <v>9</v>
      </c>
    </row>
    <row r="4056" spans="1:6">
      <c r="A4056" t="n">
        <v>33157</v>
      </c>
      <c r="B4056" s="66" t="n">
        <v>44</v>
      </c>
      <c r="C4056" s="7" t="n">
        <v>7</v>
      </c>
      <c r="D4056" s="7" t="n">
        <v>256</v>
      </c>
    </row>
    <row r="4057" spans="1:6">
      <c r="A4057" t="s">
        <v>4</v>
      </c>
      <c r="B4057" s="4" t="s">
        <v>5</v>
      </c>
      <c r="C4057" s="4" t="s">
        <v>10</v>
      </c>
      <c r="D4057" s="4" t="s">
        <v>9</v>
      </c>
    </row>
    <row r="4058" spans="1:6">
      <c r="A4058" t="n">
        <v>33164</v>
      </c>
      <c r="B4058" s="66" t="n">
        <v>44</v>
      </c>
      <c r="C4058" s="7" t="n">
        <v>61491</v>
      </c>
      <c r="D4058" s="7" t="n">
        <v>256</v>
      </c>
    </row>
    <row r="4059" spans="1:6">
      <c r="A4059" t="s">
        <v>4</v>
      </c>
      <c r="B4059" s="4" t="s">
        <v>5</v>
      </c>
      <c r="C4059" s="4" t="s">
        <v>10</v>
      </c>
      <c r="D4059" s="4" t="s">
        <v>9</v>
      </c>
    </row>
    <row r="4060" spans="1:6">
      <c r="A4060" t="n">
        <v>33171</v>
      </c>
      <c r="B4060" s="66" t="n">
        <v>44</v>
      </c>
      <c r="C4060" s="7" t="n">
        <v>61492</v>
      </c>
      <c r="D4060" s="7" t="n">
        <v>256</v>
      </c>
    </row>
    <row r="4061" spans="1:6">
      <c r="A4061" t="s">
        <v>4</v>
      </c>
      <c r="B4061" s="4" t="s">
        <v>5</v>
      </c>
      <c r="C4061" s="4" t="s">
        <v>10</v>
      </c>
      <c r="D4061" s="4" t="s">
        <v>9</v>
      </c>
    </row>
    <row r="4062" spans="1:6">
      <c r="A4062" t="n">
        <v>33178</v>
      </c>
      <c r="B4062" s="66" t="n">
        <v>44</v>
      </c>
      <c r="C4062" s="7" t="n">
        <v>61493</v>
      </c>
      <c r="D4062" s="7" t="n">
        <v>256</v>
      </c>
    </row>
    <row r="4063" spans="1:6">
      <c r="A4063" t="s">
        <v>4</v>
      </c>
      <c r="B4063" s="4" t="s">
        <v>5</v>
      </c>
      <c r="C4063" s="4" t="s">
        <v>10</v>
      </c>
      <c r="D4063" s="4" t="s">
        <v>9</v>
      </c>
    </row>
    <row r="4064" spans="1:6">
      <c r="A4064" t="n">
        <v>33185</v>
      </c>
      <c r="B4064" s="66" t="n">
        <v>44</v>
      </c>
      <c r="C4064" s="7" t="n">
        <v>61494</v>
      </c>
      <c r="D4064" s="7" t="n">
        <v>256</v>
      </c>
    </row>
    <row r="4065" spans="1:6">
      <c r="A4065" t="s">
        <v>4</v>
      </c>
      <c r="B4065" s="4" t="s">
        <v>5</v>
      </c>
      <c r="C4065" s="4" t="s">
        <v>10</v>
      </c>
      <c r="D4065" s="4" t="s">
        <v>9</v>
      </c>
    </row>
    <row r="4066" spans="1:6">
      <c r="A4066" t="n">
        <v>33192</v>
      </c>
      <c r="B4066" s="66" t="n">
        <v>44</v>
      </c>
      <c r="C4066" s="7" t="n">
        <v>92</v>
      </c>
      <c r="D4066" s="7" t="n">
        <v>256</v>
      </c>
    </row>
    <row r="4067" spans="1:6">
      <c r="A4067" t="s">
        <v>4</v>
      </c>
      <c r="B4067" s="4" t="s">
        <v>5</v>
      </c>
      <c r="C4067" s="4" t="s">
        <v>10</v>
      </c>
      <c r="D4067" s="4" t="s">
        <v>9</v>
      </c>
    </row>
    <row r="4068" spans="1:6">
      <c r="A4068" t="n">
        <v>33199</v>
      </c>
      <c r="B4068" s="66" t="n">
        <v>44</v>
      </c>
      <c r="C4068" s="7" t="n">
        <v>94</v>
      </c>
      <c r="D4068" s="7" t="n">
        <v>256</v>
      </c>
    </row>
    <row r="4069" spans="1:6">
      <c r="A4069" t="s">
        <v>4</v>
      </c>
      <c r="B4069" s="4" t="s">
        <v>5</v>
      </c>
      <c r="C4069" s="4" t="s">
        <v>13</v>
      </c>
      <c r="D4069" s="4" t="s">
        <v>10</v>
      </c>
      <c r="E4069" s="4" t="s">
        <v>6</v>
      </c>
    </row>
    <row r="4070" spans="1:6">
      <c r="A4070" t="n">
        <v>33206</v>
      </c>
      <c r="B4070" s="56" t="n">
        <v>51</v>
      </c>
      <c r="C4070" s="7" t="n">
        <v>4</v>
      </c>
      <c r="D4070" s="7" t="n">
        <v>7</v>
      </c>
      <c r="E4070" s="7" t="s">
        <v>127</v>
      </c>
    </row>
    <row r="4071" spans="1:6">
      <c r="A4071" t="s">
        <v>4</v>
      </c>
      <c r="B4071" s="4" t="s">
        <v>5</v>
      </c>
      <c r="C4071" s="4" t="s">
        <v>10</v>
      </c>
    </row>
    <row r="4072" spans="1:6">
      <c r="A4072" t="n">
        <v>33219</v>
      </c>
      <c r="B4072" s="38" t="n">
        <v>16</v>
      </c>
      <c r="C4072" s="7" t="n">
        <v>0</v>
      </c>
    </row>
    <row r="4073" spans="1:6">
      <c r="A4073" t="s">
        <v>4</v>
      </c>
      <c r="B4073" s="4" t="s">
        <v>5</v>
      </c>
      <c r="C4073" s="4" t="s">
        <v>10</v>
      </c>
      <c r="D4073" s="4" t="s">
        <v>52</v>
      </c>
      <c r="E4073" s="4" t="s">
        <v>13</v>
      </c>
      <c r="F4073" s="4" t="s">
        <v>13</v>
      </c>
    </row>
    <row r="4074" spans="1:6">
      <c r="A4074" t="n">
        <v>33222</v>
      </c>
      <c r="B4074" s="57" t="n">
        <v>26</v>
      </c>
      <c r="C4074" s="7" t="n">
        <v>7</v>
      </c>
      <c r="D4074" s="7" t="s">
        <v>359</v>
      </c>
      <c r="E4074" s="7" t="n">
        <v>2</v>
      </c>
      <c r="F4074" s="7" t="n">
        <v>0</v>
      </c>
    </row>
    <row r="4075" spans="1:6">
      <c r="A4075" t="s">
        <v>4</v>
      </c>
      <c r="B4075" s="4" t="s">
        <v>5</v>
      </c>
    </row>
    <row r="4076" spans="1:6">
      <c r="A4076" t="n">
        <v>33253</v>
      </c>
      <c r="B4076" s="30" t="n">
        <v>28</v>
      </c>
    </row>
    <row r="4077" spans="1:6">
      <c r="A4077" t="s">
        <v>4</v>
      </c>
      <c r="B4077" s="4" t="s">
        <v>5</v>
      </c>
      <c r="C4077" s="4" t="s">
        <v>13</v>
      </c>
      <c r="D4077" s="4" t="s">
        <v>29</v>
      </c>
      <c r="E4077" s="4" t="s">
        <v>29</v>
      </c>
      <c r="F4077" s="4" t="s">
        <v>29</v>
      </c>
    </row>
    <row r="4078" spans="1:6">
      <c r="A4078" t="n">
        <v>33254</v>
      </c>
      <c r="B4078" s="53" t="n">
        <v>45</v>
      </c>
      <c r="C4078" s="7" t="n">
        <v>9</v>
      </c>
      <c r="D4078" s="7" t="n">
        <v>0.0199999995529652</v>
      </c>
      <c r="E4078" s="7" t="n">
        <v>0.0199999995529652</v>
      </c>
      <c r="F4078" s="7" t="n">
        <v>0.200000002980232</v>
      </c>
    </row>
    <row r="4079" spans="1:6">
      <c r="A4079" t="s">
        <v>4</v>
      </c>
      <c r="B4079" s="4" t="s">
        <v>5</v>
      </c>
      <c r="C4079" s="4" t="s">
        <v>13</v>
      </c>
      <c r="D4079" s="4" t="s">
        <v>10</v>
      </c>
      <c r="E4079" s="4" t="s">
        <v>6</v>
      </c>
    </row>
    <row r="4080" spans="1:6">
      <c r="A4080" t="n">
        <v>33268</v>
      </c>
      <c r="B4080" s="56" t="n">
        <v>51</v>
      </c>
      <c r="C4080" s="7" t="n">
        <v>4</v>
      </c>
      <c r="D4080" s="7" t="n">
        <v>0</v>
      </c>
      <c r="E4080" s="7" t="s">
        <v>127</v>
      </c>
    </row>
    <row r="4081" spans="1:6">
      <c r="A4081" t="s">
        <v>4</v>
      </c>
      <c r="B4081" s="4" t="s">
        <v>5</v>
      </c>
      <c r="C4081" s="4" t="s">
        <v>10</v>
      </c>
    </row>
    <row r="4082" spans="1:6">
      <c r="A4082" t="n">
        <v>33281</v>
      </c>
      <c r="B4082" s="38" t="n">
        <v>16</v>
      </c>
      <c r="C4082" s="7" t="n">
        <v>0</v>
      </c>
    </row>
    <row r="4083" spans="1:6">
      <c r="A4083" t="s">
        <v>4</v>
      </c>
      <c r="B4083" s="4" t="s">
        <v>5</v>
      </c>
      <c r="C4083" s="4" t="s">
        <v>10</v>
      </c>
      <c r="D4083" s="4" t="s">
        <v>52</v>
      </c>
      <c r="E4083" s="4" t="s">
        <v>13</v>
      </c>
      <c r="F4083" s="4" t="s">
        <v>13</v>
      </c>
    </row>
    <row r="4084" spans="1:6">
      <c r="A4084" t="n">
        <v>33284</v>
      </c>
      <c r="B4084" s="57" t="n">
        <v>26</v>
      </c>
      <c r="C4084" s="7" t="n">
        <v>0</v>
      </c>
      <c r="D4084" s="7" t="s">
        <v>360</v>
      </c>
      <c r="E4084" s="7" t="n">
        <v>2</v>
      </c>
      <c r="F4084" s="7" t="n">
        <v>0</v>
      </c>
    </row>
    <row r="4085" spans="1:6">
      <c r="A4085" t="s">
        <v>4</v>
      </c>
      <c r="B4085" s="4" t="s">
        <v>5</v>
      </c>
    </row>
    <row r="4086" spans="1:6">
      <c r="A4086" t="n">
        <v>33314</v>
      </c>
      <c r="B4086" s="30" t="n">
        <v>28</v>
      </c>
    </row>
    <row r="4087" spans="1:6">
      <c r="A4087" t="s">
        <v>4</v>
      </c>
      <c r="B4087" s="4" t="s">
        <v>5</v>
      </c>
      <c r="C4087" s="4" t="s">
        <v>10</v>
      </c>
      <c r="D4087" s="4" t="s">
        <v>13</v>
      </c>
    </row>
    <row r="4088" spans="1:6">
      <c r="A4088" t="n">
        <v>33315</v>
      </c>
      <c r="B4088" s="58" t="n">
        <v>89</v>
      </c>
      <c r="C4088" s="7" t="n">
        <v>65533</v>
      </c>
      <c r="D4088" s="7" t="n">
        <v>1</v>
      </c>
    </row>
    <row r="4089" spans="1:6">
      <c r="A4089" t="s">
        <v>4</v>
      </c>
      <c r="B4089" s="4" t="s">
        <v>5</v>
      </c>
      <c r="C4089" s="4" t="s">
        <v>10</v>
      </c>
    </row>
    <row r="4090" spans="1:6">
      <c r="A4090" t="n">
        <v>33319</v>
      </c>
      <c r="B4090" s="22" t="n">
        <v>12</v>
      </c>
      <c r="C4090" s="7" t="n">
        <v>6466</v>
      </c>
    </row>
    <row r="4091" spans="1:6">
      <c r="A4091" t="s">
        <v>4</v>
      </c>
      <c r="B4091" s="4" t="s">
        <v>5</v>
      </c>
      <c r="C4091" s="4" t="s">
        <v>10</v>
      </c>
    </row>
    <row r="4092" spans="1:6">
      <c r="A4092" t="n">
        <v>33322</v>
      </c>
      <c r="B4092" s="22" t="n">
        <v>12</v>
      </c>
      <c r="C4092" s="7" t="n">
        <v>6447</v>
      </c>
    </row>
    <row r="4093" spans="1:6">
      <c r="A4093" t="s">
        <v>4</v>
      </c>
      <c r="B4093" s="4" t="s">
        <v>5</v>
      </c>
      <c r="C4093" s="4" t="s">
        <v>13</v>
      </c>
      <c r="D4093" s="4" t="s">
        <v>9</v>
      </c>
      <c r="E4093" s="4" t="s">
        <v>13</v>
      </c>
      <c r="F4093" s="4" t="s">
        <v>13</v>
      </c>
      <c r="G4093" s="4" t="s">
        <v>9</v>
      </c>
      <c r="H4093" s="4" t="s">
        <v>13</v>
      </c>
      <c r="I4093" s="4" t="s">
        <v>9</v>
      </c>
      <c r="J4093" s="4" t="s">
        <v>13</v>
      </c>
    </row>
    <row r="4094" spans="1:6">
      <c r="A4094" t="n">
        <v>33325</v>
      </c>
      <c r="B4094" s="42" t="n">
        <v>33</v>
      </c>
      <c r="C4094" s="7" t="n">
        <v>0</v>
      </c>
      <c r="D4094" s="7" t="n">
        <v>4</v>
      </c>
      <c r="E4094" s="7" t="n">
        <v>0</v>
      </c>
      <c r="F4094" s="7" t="n">
        <v>0</v>
      </c>
      <c r="G4094" s="7" t="n">
        <v>-1</v>
      </c>
      <c r="H4094" s="7" t="n">
        <v>0</v>
      </c>
      <c r="I4094" s="7" t="n">
        <v>-1</v>
      </c>
      <c r="J4094" s="7" t="n">
        <v>0</v>
      </c>
    </row>
    <row r="4095" spans="1:6">
      <c r="A4095" t="s">
        <v>4</v>
      </c>
      <c r="B4095" s="4" t="s">
        <v>5</v>
      </c>
    </row>
    <row r="4096" spans="1:6">
      <c r="A4096" t="n">
        <v>33343</v>
      </c>
      <c r="B4096" s="5" t="n">
        <v>1</v>
      </c>
    </row>
    <row r="4097" spans="1:10" s="3" customFormat="1" customHeight="0">
      <c r="A4097" s="3" t="s">
        <v>2</v>
      </c>
      <c r="B4097" s="3" t="s">
        <v>361</v>
      </c>
    </row>
    <row r="4098" spans="1:10">
      <c r="A4098" t="s">
        <v>4</v>
      </c>
      <c r="B4098" s="4" t="s">
        <v>5</v>
      </c>
      <c r="C4098" s="4" t="s">
        <v>13</v>
      </c>
      <c r="D4098" s="4" t="s">
        <v>13</v>
      </c>
      <c r="E4098" s="4" t="s">
        <v>13</v>
      </c>
      <c r="F4098" s="4" t="s">
        <v>13</v>
      </c>
    </row>
    <row r="4099" spans="1:10">
      <c r="A4099" t="n">
        <v>33344</v>
      </c>
      <c r="B4099" s="8" t="n">
        <v>14</v>
      </c>
      <c r="C4099" s="7" t="n">
        <v>2</v>
      </c>
      <c r="D4099" s="7" t="n">
        <v>0</v>
      </c>
      <c r="E4099" s="7" t="n">
        <v>0</v>
      </c>
      <c r="F4099" s="7" t="n">
        <v>0</v>
      </c>
    </row>
    <row r="4100" spans="1:10">
      <c r="A4100" t="s">
        <v>4</v>
      </c>
      <c r="B4100" s="4" t="s">
        <v>5</v>
      </c>
      <c r="C4100" s="4" t="s">
        <v>13</v>
      </c>
      <c r="D4100" s="31" t="s">
        <v>54</v>
      </c>
      <c r="E4100" s="4" t="s">
        <v>5</v>
      </c>
      <c r="F4100" s="4" t="s">
        <v>13</v>
      </c>
      <c r="G4100" s="4" t="s">
        <v>10</v>
      </c>
      <c r="H4100" s="31" t="s">
        <v>55</v>
      </c>
      <c r="I4100" s="4" t="s">
        <v>13</v>
      </c>
      <c r="J4100" s="4" t="s">
        <v>9</v>
      </c>
      <c r="K4100" s="4" t="s">
        <v>13</v>
      </c>
      <c r="L4100" s="4" t="s">
        <v>13</v>
      </c>
      <c r="M4100" s="31" t="s">
        <v>54</v>
      </c>
      <c r="N4100" s="4" t="s">
        <v>5</v>
      </c>
      <c r="O4100" s="4" t="s">
        <v>13</v>
      </c>
      <c r="P4100" s="4" t="s">
        <v>10</v>
      </c>
      <c r="Q4100" s="31" t="s">
        <v>55</v>
      </c>
      <c r="R4100" s="4" t="s">
        <v>13</v>
      </c>
      <c r="S4100" s="4" t="s">
        <v>9</v>
      </c>
      <c r="T4100" s="4" t="s">
        <v>13</v>
      </c>
      <c r="U4100" s="4" t="s">
        <v>13</v>
      </c>
      <c r="V4100" s="4" t="s">
        <v>13</v>
      </c>
      <c r="W4100" s="4" t="s">
        <v>28</v>
      </c>
    </row>
    <row r="4101" spans="1:10">
      <c r="A4101" t="n">
        <v>33349</v>
      </c>
      <c r="B4101" s="11" t="n">
        <v>5</v>
      </c>
      <c r="C4101" s="7" t="n">
        <v>28</v>
      </c>
      <c r="D4101" s="31" t="s">
        <v>3</v>
      </c>
      <c r="E4101" s="10" t="n">
        <v>162</v>
      </c>
      <c r="F4101" s="7" t="n">
        <v>3</v>
      </c>
      <c r="G4101" s="7" t="n">
        <v>28756</v>
      </c>
      <c r="H4101" s="31" t="s">
        <v>3</v>
      </c>
      <c r="I4101" s="7" t="n">
        <v>0</v>
      </c>
      <c r="J4101" s="7" t="n">
        <v>1</v>
      </c>
      <c r="K4101" s="7" t="n">
        <v>2</v>
      </c>
      <c r="L4101" s="7" t="n">
        <v>28</v>
      </c>
      <c r="M4101" s="31" t="s">
        <v>3</v>
      </c>
      <c r="N4101" s="10" t="n">
        <v>162</v>
      </c>
      <c r="O4101" s="7" t="n">
        <v>3</v>
      </c>
      <c r="P4101" s="7" t="n">
        <v>28756</v>
      </c>
      <c r="Q4101" s="31" t="s">
        <v>3</v>
      </c>
      <c r="R4101" s="7" t="n">
        <v>0</v>
      </c>
      <c r="S4101" s="7" t="n">
        <v>2</v>
      </c>
      <c r="T4101" s="7" t="n">
        <v>2</v>
      </c>
      <c r="U4101" s="7" t="n">
        <v>11</v>
      </c>
      <c r="V4101" s="7" t="n">
        <v>1</v>
      </c>
      <c r="W4101" s="12" t="n">
        <f t="normal" ca="1">A4105</f>
        <v>0</v>
      </c>
    </row>
    <row r="4102" spans="1:10">
      <c r="A4102" t="s">
        <v>4</v>
      </c>
      <c r="B4102" s="4" t="s">
        <v>5</v>
      </c>
      <c r="C4102" s="4" t="s">
        <v>13</v>
      </c>
      <c r="D4102" s="4" t="s">
        <v>10</v>
      </c>
      <c r="E4102" s="4" t="s">
        <v>29</v>
      </c>
    </row>
    <row r="4103" spans="1:10">
      <c r="A4103" t="n">
        <v>33378</v>
      </c>
      <c r="B4103" s="34" t="n">
        <v>58</v>
      </c>
      <c r="C4103" s="7" t="n">
        <v>0</v>
      </c>
      <c r="D4103" s="7" t="n">
        <v>0</v>
      </c>
      <c r="E4103" s="7" t="n">
        <v>1</v>
      </c>
    </row>
    <row r="4104" spans="1:10">
      <c r="A4104" t="s">
        <v>4</v>
      </c>
      <c r="B4104" s="4" t="s">
        <v>5</v>
      </c>
      <c r="C4104" s="4" t="s">
        <v>13</v>
      </c>
      <c r="D4104" s="31" t="s">
        <v>54</v>
      </c>
      <c r="E4104" s="4" t="s">
        <v>5</v>
      </c>
      <c r="F4104" s="4" t="s">
        <v>13</v>
      </c>
      <c r="G4104" s="4" t="s">
        <v>10</v>
      </c>
      <c r="H4104" s="31" t="s">
        <v>55</v>
      </c>
      <c r="I4104" s="4" t="s">
        <v>13</v>
      </c>
      <c r="J4104" s="4" t="s">
        <v>9</v>
      </c>
      <c r="K4104" s="4" t="s">
        <v>13</v>
      </c>
      <c r="L4104" s="4" t="s">
        <v>13</v>
      </c>
      <c r="M4104" s="31" t="s">
        <v>54</v>
      </c>
      <c r="N4104" s="4" t="s">
        <v>5</v>
      </c>
      <c r="O4104" s="4" t="s">
        <v>13</v>
      </c>
      <c r="P4104" s="4" t="s">
        <v>10</v>
      </c>
      <c r="Q4104" s="31" t="s">
        <v>55</v>
      </c>
      <c r="R4104" s="4" t="s">
        <v>13</v>
      </c>
      <c r="S4104" s="4" t="s">
        <v>9</v>
      </c>
      <c r="T4104" s="4" t="s">
        <v>13</v>
      </c>
      <c r="U4104" s="4" t="s">
        <v>13</v>
      </c>
      <c r="V4104" s="4" t="s">
        <v>13</v>
      </c>
      <c r="W4104" s="4" t="s">
        <v>28</v>
      </c>
    </row>
    <row r="4105" spans="1:10">
      <c r="A4105" t="n">
        <v>33386</v>
      </c>
      <c r="B4105" s="11" t="n">
        <v>5</v>
      </c>
      <c r="C4105" s="7" t="n">
        <v>28</v>
      </c>
      <c r="D4105" s="31" t="s">
        <v>3</v>
      </c>
      <c r="E4105" s="10" t="n">
        <v>162</v>
      </c>
      <c r="F4105" s="7" t="n">
        <v>3</v>
      </c>
      <c r="G4105" s="7" t="n">
        <v>28756</v>
      </c>
      <c r="H4105" s="31" t="s">
        <v>3</v>
      </c>
      <c r="I4105" s="7" t="n">
        <v>0</v>
      </c>
      <c r="J4105" s="7" t="n">
        <v>1</v>
      </c>
      <c r="K4105" s="7" t="n">
        <v>3</v>
      </c>
      <c r="L4105" s="7" t="n">
        <v>28</v>
      </c>
      <c r="M4105" s="31" t="s">
        <v>3</v>
      </c>
      <c r="N4105" s="10" t="n">
        <v>162</v>
      </c>
      <c r="O4105" s="7" t="n">
        <v>3</v>
      </c>
      <c r="P4105" s="7" t="n">
        <v>28756</v>
      </c>
      <c r="Q4105" s="31" t="s">
        <v>3</v>
      </c>
      <c r="R4105" s="7" t="n">
        <v>0</v>
      </c>
      <c r="S4105" s="7" t="n">
        <v>2</v>
      </c>
      <c r="T4105" s="7" t="n">
        <v>3</v>
      </c>
      <c r="U4105" s="7" t="n">
        <v>9</v>
      </c>
      <c r="V4105" s="7" t="n">
        <v>1</v>
      </c>
      <c r="W4105" s="12" t="n">
        <f t="normal" ca="1">A4115</f>
        <v>0</v>
      </c>
    </row>
    <row r="4106" spans="1:10">
      <c r="A4106" t="s">
        <v>4</v>
      </c>
      <c r="B4106" s="4" t="s">
        <v>5</v>
      </c>
      <c r="C4106" s="4" t="s">
        <v>13</v>
      </c>
      <c r="D4106" s="31" t="s">
        <v>54</v>
      </c>
      <c r="E4106" s="4" t="s">
        <v>5</v>
      </c>
      <c r="F4106" s="4" t="s">
        <v>10</v>
      </c>
      <c r="G4106" s="4" t="s">
        <v>13</v>
      </c>
      <c r="H4106" s="4" t="s">
        <v>13</v>
      </c>
      <c r="I4106" s="4" t="s">
        <v>6</v>
      </c>
      <c r="J4106" s="31" t="s">
        <v>55</v>
      </c>
      <c r="K4106" s="4" t="s">
        <v>13</v>
      </c>
      <c r="L4106" s="4" t="s">
        <v>13</v>
      </c>
      <c r="M4106" s="31" t="s">
        <v>54</v>
      </c>
      <c r="N4106" s="4" t="s">
        <v>5</v>
      </c>
      <c r="O4106" s="4" t="s">
        <v>13</v>
      </c>
      <c r="P4106" s="31" t="s">
        <v>55</v>
      </c>
      <c r="Q4106" s="4" t="s">
        <v>13</v>
      </c>
      <c r="R4106" s="4" t="s">
        <v>9</v>
      </c>
      <c r="S4106" s="4" t="s">
        <v>13</v>
      </c>
      <c r="T4106" s="4" t="s">
        <v>13</v>
      </c>
      <c r="U4106" s="4" t="s">
        <v>13</v>
      </c>
      <c r="V4106" s="31" t="s">
        <v>54</v>
      </c>
      <c r="W4106" s="4" t="s">
        <v>5</v>
      </c>
      <c r="X4106" s="4" t="s">
        <v>13</v>
      </c>
      <c r="Y4106" s="31" t="s">
        <v>55</v>
      </c>
      <c r="Z4106" s="4" t="s">
        <v>13</v>
      </c>
      <c r="AA4106" s="4" t="s">
        <v>9</v>
      </c>
      <c r="AB4106" s="4" t="s">
        <v>13</v>
      </c>
      <c r="AC4106" s="4" t="s">
        <v>13</v>
      </c>
      <c r="AD4106" s="4" t="s">
        <v>13</v>
      </c>
      <c r="AE4106" s="4" t="s">
        <v>28</v>
      </c>
    </row>
    <row r="4107" spans="1:10">
      <c r="A4107" t="n">
        <v>33415</v>
      </c>
      <c r="B4107" s="11" t="n">
        <v>5</v>
      </c>
      <c r="C4107" s="7" t="n">
        <v>28</v>
      </c>
      <c r="D4107" s="31" t="s">
        <v>3</v>
      </c>
      <c r="E4107" s="47" t="n">
        <v>47</v>
      </c>
      <c r="F4107" s="7" t="n">
        <v>61456</v>
      </c>
      <c r="G4107" s="7" t="n">
        <v>2</v>
      </c>
      <c r="H4107" s="7" t="n">
        <v>0</v>
      </c>
      <c r="I4107" s="7" t="s">
        <v>78</v>
      </c>
      <c r="J4107" s="31" t="s">
        <v>3</v>
      </c>
      <c r="K4107" s="7" t="n">
        <v>8</v>
      </c>
      <c r="L4107" s="7" t="n">
        <v>28</v>
      </c>
      <c r="M4107" s="31" t="s">
        <v>3</v>
      </c>
      <c r="N4107" s="17" t="n">
        <v>74</v>
      </c>
      <c r="O4107" s="7" t="n">
        <v>65</v>
      </c>
      <c r="P4107" s="31" t="s">
        <v>3</v>
      </c>
      <c r="Q4107" s="7" t="n">
        <v>0</v>
      </c>
      <c r="R4107" s="7" t="n">
        <v>1</v>
      </c>
      <c r="S4107" s="7" t="n">
        <v>3</v>
      </c>
      <c r="T4107" s="7" t="n">
        <v>9</v>
      </c>
      <c r="U4107" s="7" t="n">
        <v>28</v>
      </c>
      <c r="V4107" s="31" t="s">
        <v>3</v>
      </c>
      <c r="W4107" s="17" t="n">
        <v>74</v>
      </c>
      <c r="X4107" s="7" t="n">
        <v>65</v>
      </c>
      <c r="Y4107" s="31" t="s">
        <v>3</v>
      </c>
      <c r="Z4107" s="7" t="n">
        <v>0</v>
      </c>
      <c r="AA4107" s="7" t="n">
        <v>2</v>
      </c>
      <c r="AB4107" s="7" t="n">
        <v>3</v>
      </c>
      <c r="AC4107" s="7" t="n">
        <v>9</v>
      </c>
      <c r="AD4107" s="7" t="n">
        <v>1</v>
      </c>
      <c r="AE4107" s="12" t="n">
        <f t="normal" ca="1">A4111</f>
        <v>0</v>
      </c>
    </row>
    <row r="4108" spans="1:10">
      <c r="A4108" t="s">
        <v>4</v>
      </c>
      <c r="B4108" s="4" t="s">
        <v>5</v>
      </c>
      <c r="C4108" s="4" t="s">
        <v>10</v>
      </c>
      <c r="D4108" s="4" t="s">
        <v>13</v>
      </c>
      <c r="E4108" s="4" t="s">
        <v>13</v>
      </c>
      <c r="F4108" s="4" t="s">
        <v>6</v>
      </c>
    </row>
    <row r="4109" spans="1:10">
      <c r="A4109" t="n">
        <v>33463</v>
      </c>
      <c r="B4109" s="47" t="n">
        <v>47</v>
      </c>
      <c r="C4109" s="7" t="n">
        <v>61456</v>
      </c>
      <c r="D4109" s="7" t="n">
        <v>0</v>
      </c>
      <c r="E4109" s="7" t="n">
        <v>0</v>
      </c>
      <c r="F4109" s="7" t="s">
        <v>79</v>
      </c>
    </row>
    <row r="4110" spans="1:10">
      <c r="A4110" t="s">
        <v>4</v>
      </c>
      <c r="B4110" s="4" t="s">
        <v>5</v>
      </c>
      <c r="C4110" s="4" t="s">
        <v>13</v>
      </c>
      <c r="D4110" s="4" t="s">
        <v>10</v>
      </c>
      <c r="E4110" s="4" t="s">
        <v>29</v>
      </c>
    </row>
    <row r="4111" spans="1:10">
      <c r="A4111" t="n">
        <v>33476</v>
      </c>
      <c r="B4111" s="34" t="n">
        <v>58</v>
      </c>
      <c r="C4111" s="7" t="n">
        <v>0</v>
      </c>
      <c r="D4111" s="7" t="n">
        <v>300</v>
      </c>
      <c r="E4111" s="7" t="n">
        <v>1</v>
      </c>
    </row>
    <row r="4112" spans="1:10">
      <c r="A4112" t="s">
        <v>4</v>
      </c>
      <c r="B4112" s="4" t="s">
        <v>5</v>
      </c>
      <c r="C4112" s="4" t="s">
        <v>13</v>
      </c>
      <c r="D4112" s="4" t="s">
        <v>10</v>
      </c>
    </row>
    <row r="4113" spans="1:31">
      <c r="A4113" t="n">
        <v>33484</v>
      </c>
      <c r="B4113" s="34" t="n">
        <v>58</v>
      </c>
      <c r="C4113" s="7" t="n">
        <v>255</v>
      </c>
      <c r="D4113" s="7" t="n">
        <v>0</v>
      </c>
    </row>
    <row r="4114" spans="1:31">
      <c r="A4114" t="s">
        <v>4</v>
      </c>
      <c r="B4114" s="4" t="s">
        <v>5</v>
      </c>
      <c r="C4114" s="4" t="s">
        <v>13</v>
      </c>
      <c r="D4114" s="4" t="s">
        <v>13</v>
      </c>
      <c r="E4114" s="4" t="s">
        <v>13</v>
      </c>
      <c r="F4114" s="4" t="s">
        <v>13</v>
      </c>
    </row>
    <row r="4115" spans="1:31">
      <c r="A4115" t="n">
        <v>33488</v>
      </c>
      <c r="B4115" s="8" t="n">
        <v>14</v>
      </c>
      <c r="C4115" s="7" t="n">
        <v>0</v>
      </c>
      <c r="D4115" s="7" t="n">
        <v>0</v>
      </c>
      <c r="E4115" s="7" t="n">
        <v>0</v>
      </c>
      <c r="F4115" s="7" t="n">
        <v>64</v>
      </c>
    </row>
    <row r="4116" spans="1:31">
      <c r="A4116" t="s">
        <v>4</v>
      </c>
      <c r="B4116" s="4" t="s">
        <v>5</v>
      </c>
      <c r="C4116" s="4" t="s">
        <v>13</v>
      </c>
      <c r="D4116" s="4" t="s">
        <v>10</v>
      </c>
    </row>
    <row r="4117" spans="1:31">
      <c r="A4117" t="n">
        <v>33493</v>
      </c>
      <c r="B4117" s="26" t="n">
        <v>22</v>
      </c>
      <c r="C4117" s="7" t="n">
        <v>0</v>
      </c>
      <c r="D4117" s="7" t="n">
        <v>28756</v>
      </c>
    </row>
    <row r="4118" spans="1:31">
      <c r="A4118" t="s">
        <v>4</v>
      </c>
      <c r="B4118" s="4" t="s">
        <v>5</v>
      </c>
      <c r="C4118" s="4" t="s">
        <v>13</v>
      </c>
      <c r="D4118" s="4" t="s">
        <v>10</v>
      </c>
    </row>
    <row r="4119" spans="1:31">
      <c r="A4119" t="n">
        <v>33497</v>
      </c>
      <c r="B4119" s="34" t="n">
        <v>58</v>
      </c>
      <c r="C4119" s="7" t="n">
        <v>5</v>
      </c>
      <c r="D4119" s="7" t="n">
        <v>300</v>
      </c>
    </row>
    <row r="4120" spans="1:31">
      <c r="A4120" t="s">
        <v>4</v>
      </c>
      <c r="B4120" s="4" t="s">
        <v>5</v>
      </c>
      <c r="C4120" s="4" t="s">
        <v>29</v>
      </c>
      <c r="D4120" s="4" t="s">
        <v>10</v>
      </c>
    </row>
    <row r="4121" spans="1:31">
      <c r="A4121" t="n">
        <v>33501</v>
      </c>
      <c r="B4121" s="48" t="n">
        <v>103</v>
      </c>
      <c r="C4121" s="7" t="n">
        <v>0</v>
      </c>
      <c r="D4121" s="7" t="n">
        <v>300</v>
      </c>
    </row>
    <row r="4122" spans="1:31">
      <c r="A4122" t="s">
        <v>4</v>
      </c>
      <c r="B4122" s="4" t="s">
        <v>5</v>
      </c>
      <c r="C4122" s="4" t="s">
        <v>13</v>
      </c>
    </row>
    <row r="4123" spans="1:31">
      <c r="A4123" t="n">
        <v>33508</v>
      </c>
      <c r="B4123" s="32" t="n">
        <v>64</v>
      </c>
      <c r="C4123" s="7" t="n">
        <v>7</v>
      </c>
    </row>
    <row r="4124" spans="1:31">
      <c r="A4124" t="s">
        <v>4</v>
      </c>
      <c r="B4124" s="4" t="s">
        <v>5</v>
      </c>
      <c r="C4124" s="4" t="s">
        <v>13</v>
      </c>
      <c r="D4124" s="4" t="s">
        <v>10</v>
      </c>
    </row>
    <row r="4125" spans="1:31">
      <c r="A4125" t="n">
        <v>33510</v>
      </c>
      <c r="B4125" s="49" t="n">
        <v>72</v>
      </c>
      <c r="C4125" s="7" t="n">
        <v>5</v>
      </c>
      <c r="D4125" s="7" t="n">
        <v>0</v>
      </c>
    </row>
    <row r="4126" spans="1:31">
      <c r="A4126" t="s">
        <v>4</v>
      </c>
      <c r="B4126" s="4" t="s">
        <v>5</v>
      </c>
      <c r="C4126" s="4" t="s">
        <v>13</v>
      </c>
      <c r="D4126" s="31" t="s">
        <v>54</v>
      </c>
      <c r="E4126" s="4" t="s">
        <v>5</v>
      </c>
      <c r="F4126" s="4" t="s">
        <v>13</v>
      </c>
      <c r="G4126" s="4" t="s">
        <v>10</v>
      </c>
      <c r="H4126" s="31" t="s">
        <v>55</v>
      </c>
      <c r="I4126" s="4" t="s">
        <v>13</v>
      </c>
      <c r="J4126" s="4" t="s">
        <v>9</v>
      </c>
      <c r="K4126" s="4" t="s">
        <v>13</v>
      </c>
      <c r="L4126" s="4" t="s">
        <v>13</v>
      </c>
      <c r="M4126" s="4" t="s">
        <v>28</v>
      </c>
    </row>
    <row r="4127" spans="1:31">
      <c r="A4127" t="n">
        <v>33514</v>
      </c>
      <c r="B4127" s="11" t="n">
        <v>5</v>
      </c>
      <c r="C4127" s="7" t="n">
        <v>28</v>
      </c>
      <c r="D4127" s="31" t="s">
        <v>3</v>
      </c>
      <c r="E4127" s="10" t="n">
        <v>162</v>
      </c>
      <c r="F4127" s="7" t="n">
        <v>4</v>
      </c>
      <c r="G4127" s="7" t="n">
        <v>28756</v>
      </c>
      <c r="H4127" s="31" t="s">
        <v>3</v>
      </c>
      <c r="I4127" s="7" t="n">
        <v>0</v>
      </c>
      <c r="J4127" s="7" t="n">
        <v>1</v>
      </c>
      <c r="K4127" s="7" t="n">
        <v>2</v>
      </c>
      <c r="L4127" s="7" t="n">
        <v>1</v>
      </c>
      <c r="M4127" s="12" t="n">
        <f t="normal" ca="1">A4133</f>
        <v>0</v>
      </c>
    </row>
    <row r="4128" spans="1:31">
      <c r="A4128" t="s">
        <v>4</v>
      </c>
      <c r="B4128" s="4" t="s">
        <v>5</v>
      </c>
      <c r="C4128" s="4" t="s">
        <v>13</v>
      </c>
      <c r="D4128" s="4" t="s">
        <v>6</v>
      </c>
    </row>
    <row r="4129" spans="1:13">
      <c r="A4129" t="n">
        <v>33531</v>
      </c>
      <c r="B4129" s="9" t="n">
        <v>2</v>
      </c>
      <c r="C4129" s="7" t="n">
        <v>10</v>
      </c>
      <c r="D4129" s="7" t="s">
        <v>80</v>
      </c>
    </row>
    <row r="4130" spans="1:13">
      <c r="A4130" t="s">
        <v>4</v>
      </c>
      <c r="B4130" s="4" t="s">
        <v>5</v>
      </c>
      <c r="C4130" s="4" t="s">
        <v>10</v>
      </c>
    </row>
    <row r="4131" spans="1:13">
      <c r="A4131" t="n">
        <v>33548</v>
      </c>
      <c r="B4131" s="38" t="n">
        <v>16</v>
      </c>
      <c r="C4131" s="7" t="n">
        <v>0</v>
      </c>
    </row>
    <row r="4132" spans="1:13">
      <c r="A4132" t="s">
        <v>4</v>
      </c>
      <c r="B4132" s="4" t="s">
        <v>5</v>
      </c>
      <c r="C4132" s="4" t="s">
        <v>10</v>
      </c>
      <c r="D4132" s="4" t="s">
        <v>6</v>
      </c>
      <c r="E4132" s="4" t="s">
        <v>6</v>
      </c>
      <c r="F4132" s="4" t="s">
        <v>6</v>
      </c>
      <c r="G4132" s="4" t="s">
        <v>13</v>
      </c>
      <c r="H4132" s="4" t="s">
        <v>9</v>
      </c>
      <c r="I4132" s="4" t="s">
        <v>29</v>
      </c>
      <c r="J4132" s="4" t="s">
        <v>29</v>
      </c>
      <c r="K4132" s="4" t="s">
        <v>29</v>
      </c>
      <c r="L4132" s="4" t="s">
        <v>29</v>
      </c>
      <c r="M4132" s="4" t="s">
        <v>29</v>
      </c>
      <c r="N4132" s="4" t="s">
        <v>29</v>
      </c>
      <c r="O4132" s="4" t="s">
        <v>29</v>
      </c>
      <c r="P4132" s="4" t="s">
        <v>6</v>
      </c>
      <c r="Q4132" s="4" t="s">
        <v>6</v>
      </c>
      <c r="R4132" s="4" t="s">
        <v>9</v>
      </c>
      <c r="S4132" s="4" t="s">
        <v>13</v>
      </c>
      <c r="T4132" s="4" t="s">
        <v>9</v>
      </c>
      <c r="U4132" s="4" t="s">
        <v>9</v>
      </c>
      <c r="V4132" s="4" t="s">
        <v>10</v>
      </c>
    </row>
    <row r="4133" spans="1:13">
      <c r="A4133" t="n">
        <v>33551</v>
      </c>
      <c r="B4133" s="19" t="n">
        <v>19</v>
      </c>
      <c r="C4133" s="7" t="n">
        <v>1000</v>
      </c>
      <c r="D4133" s="7" t="s">
        <v>258</v>
      </c>
      <c r="E4133" s="7" t="s">
        <v>259</v>
      </c>
      <c r="F4133" s="7" t="s">
        <v>12</v>
      </c>
      <c r="G4133" s="7" t="n">
        <v>0</v>
      </c>
      <c r="H4133" s="7" t="n">
        <v>1</v>
      </c>
      <c r="I4133" s="7" t="n">
        <v>0</v>
      </c>
      <c r="J4133" s="7" t="n">
        <v>0</v>
      </c>
      <c r="K4133" s="7" t="n">
        <v>0</v>
      </c>
      <c r="L4133" s="7" t="n">
        <v>0</v>
      </c>
      <c r="M4133" s="7" t="n">
        <v>1</v>
      </c>
      <c r="N4133" s="7" t="n">
        <v>1.60000002384186</v>
      </c>
      <c r="O4133" s="7" t="n">
        <v>0.0900000035762787</v>
      </c>
      <c r="P4133" s="7" t="s">
        <v>12</v>
      </c>
      <c r="Q4133" s="7" t="s">
        <v>12</v>
      </c>
      <c r="R4133" s="7" t="n">
        <v>-1</v>
      </c>
      <c r="S4133" s="7" t="n">
        <v>0</v>
      </c>
      <c r="T4133" s="7" t="n">
        <v>0</v>
      </c>
      <c r="U4133" s="7" t="n">
        <v>0</v>
      </c>
      <c r="V4133" s="7" t="n">
        <v>0</v>
      </c>
    </row>
    <row r="4134" spans="1:13">
      <c r="A4134" t="s">
        <v>4</v>
      </c>
      <c r="B4134" s="4" t="s">
        <v>5</v>
      </c>
      <c r="C4134" s="4" t="s">
        <v>10</v>
      </c>
      <c r="D4134" s="4" t="s">
        <v>6</v>
      </c>
      <c r="E4134" s="4" t="s">
        <v>6</v>
      </c>
      <c r="F4134" s="4" t="s">
        <v>6</v>
      </c>
      <c r="G4134" s="4" t="s">
        <v>13</v>
      </c>
      <c r="H4134" s="4" t="s">
        <v>9</v>
      </c>
      <c r="I4134" s="4" t="s">
        <v>29</v>
      </c>
      <c r="J4134" s="4" t="s">
        <v>29</v>
      </c>
      <c r="K4134" s="4" t="s">
        <v>29</v>
      </c>
      <c r="L4134" s="4" t="s">
        <v>29</v>
      </c>
      <c r="M4134" s="4" t="s">
        <v>29</v>
      </c>
      <c r="N4134" s="4" t="s">
        <v>29</v>
      </c>
      <c r="O4134" s="4" t="s">
        <v>29</v>
      </c>
      <c r="P4134" s="4" t="s">
        <v>6</v>
      </c>
      <c r="Q4134" s="4" t="s">
        <v>6</v>
      </c>
      <c r="R4134" s="4" t="s">
        <v>9</v>
      </c>
      <c r="S4134" s="4" t="s">
        <v>13</v>
      </c>
      <c r="T4134" s="4" t="s">
        <v>9</v>
      </c>
      <c r="U4134" s="4" t="s">
        <v>9</v>
      </c>
      <c r="V4134" s="4" t="s">
        <v>10</v>
      </c>
    </row>
    <row r="4135" spans="1:13">
      <c r="A4135" t="n">
        <v>33624</v>
      </c>
      <c r="B4135" s="19" t="n">
        <v>19</v>
      </c>
      <c r="C4135" s="7" t="n">
        <v>1001</v>
      </c>
      <c r="D4135" s="7" t="s">
        <v>258</v>
      </c>
      <c r="E4135" s="7" t="s">
        <v>259</v>
      </c>
      <c r="F4135" s="7" t="s">
        <v>12</v>
      </c>
      <c r="G4135" s="7" t="n">
        <v>0</v>
      </c>
      <c r="H4135" s="7" t="n">
        <v>1</v>
      </c>
      <c r="I4135" s="7" t="n">
        <v>0</v>
      </c>
      <c r="J4135" s="7" t="n">
        <v>0</v>
      </c>
      <c r="K4135" s="7" t="n">
        <v>0</v>
      </c>
      <c r="L4135" s="7" t="n">
        <v>0</v>
      </c>
      <c r="M4135" s="7" t="n">
        <v>1</v>
      </c>
      <c r="N4135" s="7" t="n">
        <v>1.60000002384186</v>
      </c>
      <c r="O4135" s="7" t="n">
        <v>0.0900000035762787</v>
      </c>
      <c r="P4135" s="7" t="s">
        <v>12</v>
      </c>
      <c r="Q4135" s="7" t="s">
        <v>12</v>
      </c>
      <c r="R4135" s="7" t="n">
        <v>-1</v>
      </c>
      <c r="S4135" s="7" t="n">
        <v>0</v>
      </c>
      <c r="T4135" s="7" t="n">
        <v>0</v>
      </c>
      <c r="U4135" s="7" t="n">
        <v>0</v>
      </c>
      <c r="V4135" s="7" t="n">
        <v>0</v>
      </c>
    </row>
    <row r="4136" spans="1:13">
      <c r="A4136" t="s">
        <v>4</v>
      </c>
      <c r="B4136" s="4" t="s">
        <v>5</v>
      </c>
      <c r="C4136" s="4" t="s">
        <v>10</v>
      </c>
      <c r="D4136" s="4" t="s">
        <v>6</v>
      </c>
      <c r="E4136" s="4" t="s">
        <v>6</v>
      </c>
      <c r="F4136" s="4" t="s">
        <v>6</v>
      </c>
      <c r="G4136" s="4" t="s">
        <v>13</v>
      </c>
      <c r="H4136" s="4" t="s">
        <v>9</v>
      </c>
      <c r="I4136" s="4" t="s">
        <v>29</v>
      </c>
      <c r="J4136" s="4" t="s">
        <v>29</v>
      </c>
      <c r="K4136" s="4" t="s">
        <v>29</v>
      </c>
      <c r="L4136" s="4" t="s">
        <v>29</v>
      </c>
      <c r="M4136" s="4" t="s">
        <v>29</v>
      </c>
      <c r="N4136" s="4" t="s">
        <v>29</v>
      </c>
      <c r="O4136" s="4" t="s">
        <v>29</v>
      </c>
      <c r="P4136" s="4" t="s">
        <v>6</v>
      </c>
      <c r="Q4136" s="4" t="s">
        <v>6</v>
      </c>
      <c r="R4136" s="4" t="s">
        <v>9</v>
      </c>
      <c r="S4136" s="4" t="s">
        <v>13</v>
      </c>
      <c r="T4136" s="4" t="s">
        <v>9</v>
      </c>
      <c r="U4136" s="4" t="s">
        <v>9</v>
      </c>
      <c r="V4136" s="4" t="s">
        <v>10</v>
      </c>
    </row>
    <row r="4137" spans="1:13">
      <c r="A4137" t="n">
        <v>33697</v>
      </c>
      <c r="B4137" s="19" t="n">
        <v>19</v>
      </c>
      <c r="C4137" s="7" t="n">
        <v>92</v>
      </c>
      <c r="D4137" s="7" t="s">
        <v>260</v>
      </c>
      <c r="E4137" s="7" t="s">
        <v>261</v>
      </c>
      <c r="F4137" s="7" t="s">
        <v>12</v>
      </c>
      <c r="G4137" s="7" t="n">
        <v>0</v>
      </c>
      <c r="H4137" s="7" t="n">
        <v>1</v>
      </c>
      <c r="I4137" s="7" t="n">
        <v>0</v>
      </c>
      <c r="J4137" s="7" t="n">
        <v>0</v>
      </c>
      <c r="K4137" s="7" t="n">
        <v>0</v>
      </c>
      <c r="L4137" s="7" t="n">
        <v>0</v>
      </c>
      <c r="M4137" s="7" t="n">
        <v>1</v>
      </c>
      <c r="N4137" s="7" t="n">
        <v>1.60000002384186</v>
      </c>
      <c r="O4137" s="7" t="n">
        <v>0.0900000035762787</v>
      </c>
      <c r="P4137" s="7" t="s">
        <v>12</v>
      </c>
      <c r="Q4137" s="7" t="s">
        <v>12</v>
      </c>
      <c r="R4137" s="7" t="n">
        <v>-1</v>
      </c>
      <c r="S4137" s="7" t="n">
        <v>0</v>
      </c>
      <c r="T4137" s="7" t="n">
        <v>0</v>
      </c>
      <c r="U4137" s="7" t="n">
        <v>0</v>
      </c>
      <c r="V4137" s="7" t="n">
        <v>0</v>
      </c>
    </row>
    <row r="4138" spans="1:13">
      <c r="A4138" t="s">
        <v>4</v>
      </c>
      <c r="B4138" s="4" t="s">
        <v>5</v>
      </c>
      <c r="C4138" s="4" t="s">
        <v>10</v>
      </c>
      <c r="D4138" s="4" t="s">
        <v>6</v>
      </c>
      <c r="E4138" s="4" t="s">
        <v>6</v>
      </c>
      <c r="F4138" s="4" t="s">
        <v>6</v>
      </c>
      <c r="G4138" s="4" t="s">
        <v>13</v>
      </c>
      <c r="H4138" s="4" t="s">
        <v>9</v>
      </c>
      <c r="I4138" s="4" t="s">
        <v>29</v>
      </c>
      <c r="J4138" s="4" t="s">
        <v>29</v>
      </c>
      <c r="K4138" s="4" t="s">
        <v>29</v>
      </c>
      <c r="L4138" s="4" t="s">
        <v>29</v>
      </c>
      <c r="M4138" s="4" t="s">
        <v>29</v>
      </c>
      <c r="N4138" s="4" t="s">
        <v>29</v>
      </c>
      <c r="O4138" s="4" t="s">
        <v>29</v>
      </c>
      <c r="P4138" s="4" t="s">
        <v>6</v>
      </c>
      <c r="Q4138" s="4" t="s">
        <v>6</v>
      </c>
      <c r="R4138" s="4" t="s">
        <v>9</v>
      </c>
      <c r="S4138" s="4" t="s">
        <v>13</v>
      </c>
      <c r="T4138" s="4" t="s">
        <v>9</v>
      </c>
      <c r="U4138" s="4" t="s">
        <v>9</v>
      </c>
      <c r="V4138" s="4" t="s">
        <v>10</v>
      </c>
    </row>
    <row r="4139" spans="1:13">
      <c r="A4139" t="n">
        <v>33768</v>
      </c>
      <c r="B4139" s="19" t="n">
        <v>19</v>
      </c>
      <c r="C4139" s="7" t="n">
        <v>94</v>
      </c>
      <c r="D4139" s="7" t="s">
        <v>262</v>
      </c>
      <c r="E4139" s="7" t="s">
        <v>263</v>
      </c>
      <c r="F4139" s="7" t="s">
        <v>12</v>
      </c>
      <c r="G4139" s="7" t="n">
        <v>0</v>
      </c>
      <c r="H4139" s="7" t="n">
        <v>1</v>
      </c>
      <c r="I4139" s="7" t="n">
        <v>0</v>
      </c>
      <c r="J4139" s="7" t="n">
        <v>0</v>
      </c>
      <c r="K4139" s="7" t="n">
        <v>0</v>
      </c>
      <c r="L4139" s="7" t="n">
        <v>0</v>
      </c>
      <c r="M4139" s="7" t="n">
        <v>1</v>
      </c>
      <c r="N4139" s="7" t="n">
        <v>1.60000002384186</v>
      </c>
      <c r="O4139" s="7" t="n">
        <v>0.0900000035762787</v>
      </c>
      <c r="P4139" s="7" t="s">
        <v>12</v>
      </c>
      <c r="Q4139" s="7" t="s">
        <v>12</v>
      </c>
      <c r="R4139" s="7" t="n">
        <v>-1</v>
      </c>
      <c r="S4139" s="7" t="n">
        <v>0</v>
      </c>
      <c r="T4139" s="7" t="n">
        <v>0</v>
      </c>
      <c r="U4139" s="7" t="n">
        <v>0</v>
      </c>
      <c r="V4139" s="7" t="n">
        <v>0</v>
      </c>
    </row>
    <row r="4140" spans="1:13">
      <c r="A4140" t="s">
        <v>4</v>
      </c>
      <c r="B4140" s="4" t="s">
        <v>5</v>
      </c>
      <c r="C4140" s="4" t="s">
        <v>10</v>
      </c>
      <c r="D4140" s="4" t="s">
        <v>13</v>
      </c>
      <c r="E4140" s="4" t="s">
        <v>13</v>
      </c>
      <c r="F4140" s="4" t="s">
        <v>6</v>
      </c>
    </row>
    <row r="4141" spans="1:13">
      <c r="A4141" t="n">
        <v>33837</v>
      </c>
      <c r="B4141" s="24" t="n">
        <v>20</v>
      </c>
      <c r="C4141" s="7" t="n">
        <v>0</v>
      </c>
      <c r="D4141" s="7" t="n">
        <v>3</v>
      </c>
      <c r="E4141" s="7" t="n">
        <v>10</v>
      </c>
      <c r="F4141" s="7" t="s">
        <v>85</v>
      </c>
    </row>
    <row r="4142" spans="1:13">
      <c r="A4142" t="s">
        <v>4</v>
      </c>
      <c r="B4142" s="4" t="s">
        <v>5</v>
      </c>
      <c r="C4142" s="4" t="s">
        <v>10</v>
      </c>
    </row>
    <row r="4143" spans="1:13">
      <c r="A4143" t="n">
        <v>33855</v>
      </c>
      <c r="B4143" s="38" t="n">
        <v>16</v>
      </c>
      <c r="C4143" s="7" t="n">
        <v>0</v>
      </c>
    </row>
    <row r="4144" spans="1:13">
      <c r="A4144" t="s">
        <v>4</v>
      </c>
      <c r="B4144" s="4" t="s">
        <v>5</v>
      </c>
      <c r="C4144" s="4" t="s">
        <v>10</v>
      </c>
      <c r="D4144" s="4" t="s">
        <v>13</v>
      </c>
      <c r="E4144" s="4" t="s">
        <v>13</v>
      </c>
      <c r="F4144" s="4" t="s">
        <v>6</v>
      </c>
    </row>
    <row r="4145" spans="1:22">
      <c r="A4145" t="n">
        <v>33858</v>
      </c>
      <c r="B4145" s="24" t="n">
        <v>20</v>
      </c>
      <c r="C4145" s="7" t="n">
        <v>7</v>
      </c>
      <c r="D4145" s="7" t="n">
        <v>3</v>
      </c>
      <c r="E4145" s="7" t="n">
        <v>10</v>
      </c>
      <c r="F4145" s="7" t="s">
        <v>85</v>
      </c>
    </row>
    <row r="4146" spans="1:22">
      <c r="A4146" t="s">
        <v>4</v>
      </c>
      <c r="B4146" s="4" t="s">
        <v>5</v>
      </c>
      <c r="C4146" s="4" t="s">
        <v>10</v>
      </c>
    </row>
    <row r="4147" spans="1:22">
      <c r="A4147" t="n">
        <v>33876</v>
      </c>
      <c r="B4147" s="38" t="n">
        <v>16</v>
      </c>
      <c r="C4147" s="7" t="n">
        <v>0</v>
      </c>
    </row>
    <row r="4148" spans="1:22">
      <c r="A4148" t="s">
        <v>4</v>
      </c>
      <c r="B4148" s="4" t="s">
        <v>5</v>
      </c>
      <c r="C4148" s="4" t="s">
        <v>10</v>
      </c>
      <c r="D4148" s="4" t="s">
        <v>13</v>
      </c>
      <c r="E4148" s="4" t="s">
        <v>13</v>
      </c>
      <c r="F4148" s="4" t="s">
        <v>6</v>
      </c>
    </row>
    <row r="4149" spans="1:22">
      <c r="A4149" t="n">
        <v>33879</v>
      </c>
      <c r="B4149" s="24" t="n">
        <v>20</v>
      </c>
      <c r="C4149" s="7" t="n">
        <v>61491</v>
      </c>
      <c r="D4149" s="7" t="n">
        <v>3</v>
      </c>
      <c r="E4149" s="7" t="n">
        <v>10</v>
      </c>
      <c r="F4149" s="7" t="s">
        <v>85</v>
      </c>
    </row>
    <row r="4150" spans="1:22">
      <c r="A4150" t="s">
        <v>4</v>
      </c>
      <c r="B4150" s="4" t="s">
        <v>5</v>
      </c>
      <c r="C4150" s="4" t="s">
        <v>10</v>
      </c>
    </row>
    <row r="4151" spans="1:22">
      <c r="A4151" t="n">
        <v>33897</v>
      </c>
      <c r="B4151" s="38" t="n">
        <v>16</v>
      </c>
      <c r="C4151" s="7" t="n">
        <v>0</v>
      </c>
    </row>
    <row r="4152" spans="1:22">
      <c r="A4152" t="s">
        <v>4</v>
      </c>
      <c r="B4152" s="4" t="s">
        <v>5</v>
      </c>
      <c r="C4152" s="4" t="s">
        <v>10</v>
      </c>
      <c r="D4152" s="4" t="s">
        <v>13</v>
      </c>
      <c r="E4152" s="4" t="s">
        <v>13</v>
      </c>
      <c r="F4152" s="4" t="s">
        <v>6</v>
      </c>
    </row>
    <row r="4153" spans="1:22">
      <c r="A4153" t="n">
        <v>33900</v>
      </c>
      <c r="B4153" s="24" t="n">
        <v>20</v>
      </c>
      <c r="C4153" s="7" t="n">
        <v>61492</v>
      </c>
      <c r="D4153" s="7" t="n">
        <v>3</v>
      </c>
      <c r="E4153" s="7" t="n">
        <v>10</v>
      </c>
      <c r="F4153" s="7" t="s">
        <v>85</v>
      </c>
    </row>
    <row r="4154" spans="1:22">
      <c r="A4154" t="s">
        <v>4</v>
      </c>
      <c r="B4154" s="4" t="s">
        <v>5</v>
      </c>
      <c r="C4154" s="4" t="s">
        <v>10</v>
      </c>
    </row>
    <row r="4155" spans="1:22">
      <c r="A4155" t="n">
        <v>33918</v>
      </c>
      <c r="B4155" s="38" t="n">
        <v>16</v>
      </c>
      <c r="C4155" s="7" t="n">
        <v>0</v>
      </c>
    </row>
    <row r="4156" spans="1:22">
      <c r="A4156" t="s">
        <v>4</v>
      </c>
      <c r="B4156" s="4" t="s">
        <v>5</v>
      </c>
      <c r="C4156" s="4" t="s">
        <v>10</v>
      </c>
      <c r="D4156" s="4" t="s">
        <v>13</v>
      </c>
      <c r="E4156" s="4" t="s">
        <v>13</v>
      </c>
      <c r="F4156" s="4" t="s">
        <v>6</v>
      </c>
    </row>
    <row r="4157" spans="1:22">
      <c r="A4157" t="n">
        <v>33921</v>
      </c>
      <c r="B4157" s="24" t="n">
        <v>20</v>
      </c>
      <c r="C4157" s="7" t="n">
        <v>61493</v>
      </c>
      <c r="D4157" s="7" t="n">
        <v>3</v>
      </c>
      <c r="E4157" s="7" t="n">
        <v>10</v>
      </c>
      <c r="F4157" s="7" t="s">
        <v>85</v>
      </c>
    </row>
    <row r="4158" spans="1:22">
      <c r="A4158" t="s">
        <v>4</v>
      </c>
      <c r="B4158" s="4" t="s">
        <v>5</v>
      </c>
      <c r="C4158" s="4" t="s">
        <v>10</v>
      </c>
    </row>
    <row r="4159" spans="1:22">
      <c r="A4159" t="n">
        <v>33939</v>
      </c>
      <c r="B4159" s="38" t="n">
        <v>16</v>
      </c>
      <c r="C4159" s="7" t="n">
        <v>0</v>
      </c>
    </row>
    <row r="4160" spans="1:22">
      <c r="A4160" t="s">
        <v>4</v>
      </c>
      <c r="B4160" s="4" t="s">
        <v>5</v>
      </c>
      <c r="C4160" s="4" t="s">
        <v>10</v>
      </c>
      <c r="D4160" s="4" t="s">
        <v>13</v>
      </c>
      <c r="E4160" s="4" t="s">
        <v>13</v>
      </c>
      <c r="F4160" s="4" t="s">
        <v>6</v>
      </c>
    </row>
    <row r="4161" spans="1:6">
      <c r="A4161" t="n">
        <v>33942</v>
      </c>
      <c r="B4161" s="24" t="n">
        <v>20</v>
      </c>
      <c r="C4161" s="7" t="n">
        <v>61494</v>
      </c>
      <c r="D4161" s="7" t="n">
        <v>3</v>
      </c>
      <c r="E4161" s="7" t="n">
        <v>10</v>
      </c>
      <c r="F4161" s="7" t="s">
        <v>85</v>
      </c>
    </row>
    <row r="4162" spans="1:6">
      <c r="A4162" t="s">
        <v>4</v>
      </c>
      <c r="B4162" s="4" t="s">
        <v>5</v>
      </c>
      <c r="C4162" s="4" t="s">
        <v>10</v>
      </c>
    </row>
    <row r="4163" spans="1:6">
      <c r="A4163" t="n">
        <v>33960</v>
      </c>
      <c r="B4163" s="38" t="n">
        <v>16</v>
      </c>
      <c r="C4163" s="7" t="n">
        <v>0</v>
      </c>
    </row>
    <row r="4164" spans="1:6">
      <c r="A4164" t="s">
        <v>4</v>
      </c>
      <c r="B4164" s="4" t="s">
        <v>5</v>
      </c>
      <c r="C4164" s="4" t="s">
        <v>10</v>
      </c>
      <c r="D4164" s="4" t="s">
        <v>13</v>
      </c>
      <c r="E4164" s="4" t="s">
        <v>13</v>
      </c>
      <c r="F4164" s="4" t="s">
        <v>6</v>
      </c>
    </row>
    <row r="4165" spans="1:6">
      <c r="A4165" t="n">
        <v>33963</v>
      </c>
      <c r="B4165" s="24" t="n">
        <v>20</v>
      </c>
      <c r="C4165" s="7" t="n">
        <v>92</v>
      </c>
      <c r="D4165" s="7" t="n">
        <v>3</v>
      </c>
      <c r="E4165" s="7" t="n">
        <v>10</v>
      </c>
      <c r="F4165" s="7" t="s">
        <v>85</v>
      </c>
    </row>
    <row r="4166" spans="1:6">
      <c r="A4166" t="s">
        <v>4</v>
      </c>
      <c r="B4166" s="4" t="s">
        <v>5</v>
      </c>
      <c r="C4166" s="4" t="s">
        <v>10</v>
      </c>
    </row>
    <row r="4167" spans="1:6">
      <c r="A4167" t="n">
        <v>33981</v>
      </c>
      <c r="B4167" s="38" t="n">
        <v>16</v>
      </c>
      <c r="C4167" s="7" t="n">
        <v>0</v>
      </c>
    </row>
    <row r="4168" spans="1:6">
      <c r="A4168" t="s">
        <v>4</v>
      </c>
      <c r="B4168" s="4" t="s">
        <v>5</v>
      </c>
      <c r="C4168" s="4" t="s">
        <v>10</v>
      </c>
      <c r="D4168" s="4" t="s">
        <v>13</v>
      </c>
      <c r="E4168" s="4" t="s">
        <v>13</v>
      </c>
      <c r="F4168" s="4" t="s">
        <v>6</v>
      </c>
    </row>
    <row r="4169" spans="1:6">
      <c r="A4169" t="n">
        <v>33984</v>
      </c>
      <c r="B4169" s="24" t="n">
        <v>20</v>
      </c>
      <c r="C4169" s="7" t="n">
        <v>94</v>
      </c>
      <c r="D4169" s="7" t="n">
        <v>3</v>
      </c>
      <c r="E4169" s="7" t="n">
        <v>10</v>
      </c>
      <c r="F4169" s="7" t="s">
        <v>85</v>
      </c>
    </row>
    <row r="4170" spans="1:6">
      <c r="A4170" t="s">
        <v>4</v>
      </c>
      <c r="B4170" s="4" t="s">
        <v>5</v>
      </c>
      <c r="C4170" s="4" t="s">
        <v>10</v>
      </c>
    </row>
    <row r="4171" spans="1:6">
      <c r="A4171" t="n">
        <v>34002</v>
      </c>
      <c r="B4171" s="38" t="n">
        <v>16</v>
      </c>
      <c r="C4171" s="7" t="n">
        <v>0</v>
      </c>
    </row>
    <row r="4172" spans="1:6">
      <c r="A4172" t="s">
        <v>4</v>
      </c>
      <c r="B4172" s="4" t="s">
        <v>5</v>
      </c>
      <c r="C4172" s="4" t="s">
        <v>10</v>
      </c>
      <c r="D4172" s="4" t="s">
        <v>13</v>
      </c>
      <c r="E4172" s="4" t="s">
        <v>13</v>
      </c>
      <c r="F4172" s="4" t="s">
        <v>6</v>
      </c>
    </row>
    <row r="4173" spans="1:6">
      <c r="A4173" t="n">
        <v>34005</v>
      </c>
      <c r="B4173" s="24" t="n">
        <v>20</v>
      </c>
      <c r="C4173" s="7" t="n">
        <v>1000</v>
      </c>
      <c r="D4173" s="7" t="n">
        <v>3</v>
      </c>
      <c r="E4173" s="7" t="n">
        <v>10</v>
      </c>
      <c r="F4173" s="7" t="s">
        <v>85</v>
      </c>
    </row>
    <row r="4174" spans="1:6">
      <c r="A4174" t="s">
        <v>4</v>
      </c>
      <c r="B4174" s="4" t="s">
        <v>5</v>
      </c>
      <c r="C4174" s="4" t="s">
        <v>10</v>
      </c>
    </row>
    <row r="4175" spans="1:6">
      <c r="A4175" t="n">
        <v>34023</v>
      </c>
      <c r="B4175" s="38" t="n">
        <v>16</v>
      </c>
      <c r="C4175" s="7" t="n">
        <v>0</v>
      </c>
    </row>
    <row r="4176" spans="1:6">
      <c r="A4176" t="s">
        <v>4</v>
      </c>
      <c r="B4176" s="4" t="s">
        <v>5</v>
      </c>
      <c r="C4176" s="4" t="s">
        <v>10</v>
      </c>
      <c r="D4176" s="4" t="s">
        <v>13</v>
      </c>
      <c r="E4176" s="4" t="s">
        <v>13</v>
      </c>
      <c r="F4176" s="4" t="s">
        <v>6</v>
      </c>
    </row>
    <row r="4177" spans="1:6">
      <c r="A4177" t="n">
        <v>34026</v>
      </c>
      <c r="B4177" s="24" t="n">
        <v>20</v>
      </c>
      <c r="C4177" s="7" t="n">
        <v>1001</v>
      </c>
      <c r="D4177" s="7" t="n">
        <v>3</v>
      </c>
      <c r="E4177" s="7" t="n">
        <v>10</v>
      </c>
      <c r="F4177" s="7" t="s">
        <v>85</v>
      </c>
    </row>
    <row r="4178" spans="1:6">
      <c r="A4178" t="s">
        <v>4</v>
      </c>
      <c r="B4178" s="4" t="s">
        <v>5</v>
      </c>
      <c r="C4178" s="4" t="s">
        <v>10</v>
      </c>
    </row>
    <row r="4179" spans="1:6">
      <c r="A4179" t="n">
        <v>34044</v>
      </c>
      <c r="B4179" s="38" t="n">
        <v>16</v>
      </c>
      <c r="C4179" s="7" t="n">
        <v>0</v>
      </c>
    </row>
    <row r="4180" spans="1:6">
      <c r="A4180" t="s">
        <v>4</v>
      </c>
      <c r="B4180" s="4" t="s">
        <v>5</v>
      </c>
      <c r="C4180" s="4" t="s">
        <v>13</v>
      </c>
      <c r="D4180" s="4" t="s">
        <v>6</v>
      </c>
      <c r="E4180" s="4" t="s">
        <v>10</v>
      </c>
    </row>
    <row r="4181" spans="1:6">
      <c r="A4181" t="n">
        <v>34047</v>
      </c>
      <c r="B4181" s="18" t="n">
        <v>94</v>
      </c>
      <c r="C4181" s="7" t="n">
        <v>0</v>
      </c>
      <c r="D4181" s="7" t="s">
        <v>264</v>
      </c>
      <c r="E4181" s="7" t="n">
        <v>1</v>
      </c>
    </row>
    <row r="4182" spans="1:6">
      <c r="A4182" t="s">
        <v>4</v>
      </c>
      <c r="B4182" s="4" t="s">
        <v>5</v>
      </c>
      <c r="C4182" s="4" t="s">
        <v>13</v>
      </c>
      <c r="D4182" s="4" t="s">
        <v>6</v>
      </c>
      <c r="E4182" s="4" t="s">
        <v>10</v>
      </c>
    </row>
    <row r="4183" spans="1:6">
      <c r="A4183" t="n">
        <v>34061</v>
      </c>
      <c r="B4183" s="18" t="n">
        <v>94</v>
      </c>
      <c r="C4183" s="7" t="n">
        <v>0</v>
      </c>
      <c r="D4183" s="7" t="s">
        <v>264</v>
      </c>
      <c r="E4183" s="7" t="n">
        <v>2</v>
      </c>
    </row>
    <row r="4184" spans="1:6">
      <c r="A4184" t="s">
        <v>4</v>
      </c>
      <c r="B4184" s="4" t="s">
        <v>5</v>
      </c>
      <c r="C4184" s="4" t="s">
        <v>13</v>
      </c>
      <c r="D4184" s="4" t="s">
        <v>6</v>
      </c>
      <c r="E4184" s="4" t="s">
        <v>10</v>
      </c>
    </row>
    <row r="4185" spans="1:6">
      <c r="A4185" t="n">
        <v>34075</v>
      </c>
      <c r="B4185" s="18" t="n">
        <v>94</v>
      </c>
      <c r="C4185" s="7" t="n">
        <v>1</v>
      </c>
      <c r="D4185" s="7" t="s">
        <v>264</v>
      </c>
      <c r="E4185" s="7" t="n">
        <v>4</v>
      </c>
    </row>
    <row r="4186" spans="1:6">
      <c r="A4186" t="s">
        <v>4</v>
      </c>
      <c r="B4186" s="4" t="s">
        <v>5</v>
      </c>
      <c r="C4186" s="4" t="s">
        <v>13</v>
      </c>
      <c r="D4186" s="4" t="s">
        <v>6</v>
      </c>
    </row>
    <row r="4187" spans="1:6">
      <c r="A4187" t="n">
        <v>34089</v>
      </c>
      <c r="B4187" s="18" t="n">
        <v>94</v>
      </c>
      <c r="C4187" s="7" t="n">
        <v>5</v>
      </c>
      <c r="D4187" s="7" t="s">
        <v>264</v>
      </c>
    </row>
    <row r="4188" spans="1:6">
      <c r="A4188" t="s">
        <v>4</v>
      </c>
      <c r="B4188" s="4" t="s">
        <v>5</v>
      </c>
      <c r="C4188" s="4" t="s">
        <v>13</v>
      </c>
      <c r="D4188" s="4" t="s">
        <v>10</v>
      </c>
      <c r="E4188" s="4" t="s">
        <v>13</v>
      </c>
      <c r="F4188" s="4" t="s">
        <v>6</v>
      </c>
      <c r="G4188" s="4" t="s">
        <v>6</v>
      </c>
      <c r="H4188" s="4" t="s">
        <v>6</v>
      </c>
      <c r="I4188" s="4" t="s">
        <v>6</v>
      </c>
      <c r="J4188" s="4" t="s">
        <v>6</v>
      </c>
      <c r="K4188" s="4" t="s">
        <v>6</v>
      </c>
      <c r="L4188" s="4" t="s">
        <v>6</v>
      </c>
      <c r="M4188" s="4" t="s">
        <v>6</v>
      </c>
      <c r="N4188" s="4" t="s">
        <v>6</v>
      </c>
      <c r="O4188" s="4" t="s">
        <v>6</v>
      </c>
      <c r="P4188" s="4" t="s">
        <v>6</v>
      </c>
      <c r="Q4188" s="4" t="s">
        <v>6</v>
      </c>
      <c r="R4188" s="4" t="s">
        <v>6</v>
      </c>
      <c r="S4188" s="4" t="s">
        <v>6</v>
      </c>
      <c r="T4188" s="4" t="s">
        <v>6</v>
      </c>
      <c r="U4188" s="4" t="s">
        <v>6</v>
      </c>
    </row>
    <row r="4189" spans="1:6">
      <c r="A4189" t="n">
        <v>34101</v>
      </c>
      <c r="B4189" s="51" t="n">
        <v>36</v>
      </c>
      <c r="C4189" s="7" t="n">
        <v>8</v>
      </c>
      <c r="D4189" s="7" t="n">
        <v>94</v>
      </c>
      <c r="E4189" s="7" t="n">
        <v>0</v>
      </c>
      <c r="F4189" s="7" t="s">
        <v>266</v>
      </c>
      <c r="G4189" s="7" t="s">
        <v>12</v>
      </c>
      <c r="H4189" s="7" t="s">
        <v>12</v>
      </c>
      <c r="I4189" s="7" t="s">
        <v>12</v>
      </c>
      <c r="J4189" s="7" t="s">
        <v>12</v>
      </c>
      <c r="K4189" s="7" t="s">
        <v>12</v>
      </c>
      <c r="L4189" s="7" t="s">
        <v>12</v>
      </c>
      <c r="M4189" s="7" t="s">
        <v>12</v>
      </c>
      <c r="N4189" s="7" t="s">
        <v>12</v>
      </c>
      <c r="O4189" s="7" t="s">
        <v>12</v>
      </c>
      <c r="P4189" s="7" t="s">
        <v>12</v>
      </c>
      <c r="Q4189" s="7" t="s">
        <v>12</v>
      </c>
      <c r="R4189" s="7" t="s">
        <v>12</v>
      </c>
      <c r="S4189" s="7" t="s">
        <v>12</v>
      </c>
      <c r="T4189" s="7" t="s">
        <v>12</v>
      </c>
      <c r="U4189" s="7" t="s">
        <v>12</v>
      </c>
    </row>
    <row r="4190" spans="1:6">
      <c r="A4190" t="s">
        <v>4</v>
      </c>
      <c r="B4190" s="4" t="s">
        <v>5</v>
      </c>
      <c r="C4190" s="4" t="s">
        <v>13</v>
      </c>
      <c r="D4190" s="4" t="s">
        <v>10</v>
      </c>
      <c r="E4190" s="4" t="s">
        <v>13</v>
      </c>
      <c r="F4190" s="4" t="s">
        <v>6</v>
      </c>
      <c r="G4190" s="4" t="s">
        <v>6</v>
      </c>
      <c r="H4190" s="4" t="s">
        <v>6</v>
      </c>
      <c r="I4190" s="4" t="s">
        <v>6</v>
      </c>
      <c r="J4190" s="4" t="s">
        <v>6</v>
      </c>
      <c r="K4190" s="4" t="s">
        <v>6</v>
      </c>
      <c r="L4190" s="4" t="s">
        <v>6</v>
      </c>
      <c r="M4190" s="4" t="s">
        <v>6</v>
      </c>
      <c r="N4190" s="4" t="s">
        <v>6</v>
      </c>
      <c r="O4190" s="4" t="s">
        <v>6</v>
      </c>
      <c r="P4190" s="4" t="s">
        <v>6</v>
      </c>
      <c r="Q4190" s="4" t="s">
        <v>6</v>
      </c>
      <c r="R4190" s="4" t="s">
        <v>6</v>
      </c>
      <c r="S4190" s="4" t="s">
        <v>6</v>
      </c>
      <c r="T4190" s="4" t="s">
        <v>6</v>
      </c>
      <c r="U4190" s="4" t="s">
        <v>6</v>
      </c>
    </row>
    <row r="4191" spans="1:6">
      <c r="A4191" t="n">
        <v>34131</v>
      </c>
      <c r="B4191" s="51" t="n">
        <v>36</v>
      </c>
      <c r="C4191" s="7" t="n">
        <v>8</v>
      </c>
      <c r="D4191" s="7" t="n">
        <v>92</v>
      </c>
      <c r="E4191" s="7" t="n">
        <v>0</v>
      </c>
      <c r="F4191" s="7" t="s">
        <v>267</v>
      </c>
      <c r="G4191" s="7" t="s">
        <v>12</v>
      </c>
      <c r="H4191" s="7" t="s">
        <v>12</v>
      </c>
      <c r="I4191" s="7" t="s">
        <v>12</v>
      </c>
      <c r="J4191" s="7" t="s">
        <v>12</v>
      </c>
      <c r="K4191" s="7" t="s">
        <v>12</v>
      </c>
      <c r="L4191" s="7" t="s">
        <v>12</v>
      </c>
      <c r="M4191" s="7" t="s">
        <v>12</v>
      </c>
      <c r="N4191" s="7" t="s">
        <v>12</v>
      </c>
      <c r="O4191" s="7" t="s">
        <v>12</v>
      </c>
      <c r="P4191" s="7" t="s">
        <v>12</v>
      </c>
      <c r="Q4191" s="7" t="s">
        <v>12</v>
      </c>
      <c r="R4191" s="7" t="s">
        <v>12</v>
      </c>
      <c r="S4191" s="7" t="s">
        <v>12</v>
      </c>
      <c r="T4191" s="7" t="s">
        <v>12</v>
      </c>
      <c r="U4191" s="7" t="s">
        <v>12</v>
      </c>
    </row>
    <row r="4192" spans="1:6">
      <c r="A4192" t="s">
        <v>4</v>
      </c>
      <c r="B4192" s="4" t="s">
        <v>5</v>
      </c>
      <c r="C4192" s="4" t="s">
        <v>13</v>
      </c>
      <c r="D4192" s="4" t="s">
        <v>10</v>
      </c>
      <c r="E4192" s="4" t="s">
        <v>13</v>
      </c>
      <c r="F4192" s="4" t="s">
        <v>6</v>
      </c>
      <c r="G4192" s="4" t="s">
        <v>6</v>
      </c>
      <c r="H4192" s="4" t="s">
        <v>6</v>
      </c>
      <c r="I4192" s="4" t="s">
        <v>6</v>
      </c>
      <c r="J4192" s="4" t="s">
        <v>6</v>
      </c>
      <c r="K4192" s="4" t="s">
        <v>6</v>
      </c>
      <c r="L4192" s="4" t="s">
        <v>6</v>
      </c>
      <c r="M4192" s="4" t="s">
        <v>6</v>
      </c>
      <c r="N4192" s="4" t="s">
        <v>6</v>
      </c>
      <c r="O4192" s="4" t="s">
        <v>6</v>
      </c>
      <c r="P4192" s="4" t="s">
        <v>6</v>
      </c>
      <c r="Q4192" s="4" t="s">
        <v>6</v>
      </c>
      <c r="R4192" s="4" t="s">
        <v>6</v>
      </c>
      <c r="S4192" s="4" t="s">
        <v>6</v>
      </c>
      <c r="T4192" s="4" t="s">
        <v>6</v>
      </c>
      <c r="U4192" s="4" t="s">
        <v>6</v>
      </c>
    </row>
    <row r="4193" spans="1:21">
      <c r="A4193" t="n">
        <v>34161</v>
      </c>
      <c r="B4193" s="51" t="n">
        <v>36</v>
      </c>
      <c r="C4193" s="7" t="n">
        <v>8</v>
      </c>
      <c r="D4193" s="7" t="n">
        <v>1000</v>
      </c>
      <c r="E4193" s="7" t="n">
        <v>0</v>
      </c>
      <c r="F4193" s="7" t="s">
        <v>362</v>
      </c>
      <c r="G4193" s="7" t="s">
        <v>12</v>
      </c>
      <c r="H4193" s="7" t="s">
        <v>12</v>
      </c>
      <c r="I4193" s="7" t="s">
        <v>12</v>
      </c>
      <c r="J4193" s="7" t="s">
        <v>12</v>
      </c>
      <c r="K4193" s="7" t="s">
        <v>12</v>
      </c>
      <c r="L4193" s="7" t="s">
        <v>12</v>
      </c>
      <c r="M4193" s="7" t="s">
        <v>12</v>
      </c>
      <c r="N4193" s="7" t="s">
        <v>12</v>
      </c>
      <c r="O4193" s="7" t="s">
        <v>12</v>
      </c>
      <c r="P4193" s="7" t="s">
        <v>12</v>
      </c>
      <c r="Q4193" s="7" t="s">
        <v>12</v>
      </c>
      <c r="R4193" s="7" t="s">
        <v>12</v>
      </c>
      <c r="S4193" s="7" t="s">
        <v>12</v>
      </c>
      <c r="T4193" s="7" t="s">
        <v>12</v>
      </c>
      <c r="U4193" s="7" t="s">
        <v>12</v>
      </c>
    </row>
    <row r="4194" spans="1:21">
      <c r="A4194" t="s">
        <v>4</v>
      </c>
      <c r="B4194" s="4" t="s">
        <v>5</v>
      </c>
      <c r="C4194" s="4" t="s">
        <v>13</v>
      </c>
      <c r="D4194" s="4" t="s">
        <v>10</v>
      </c>
      <c r="E4194" s="4" t="s">
        <v>13</v>
      </c>
      <c r="F4194" s="4" t="s">
        <v>6</v>
      </c>
      <c r="G4194" s="4" t="s">
        <v>6</v>
      </c>
      <c r="H4194" s="4" t="s">
        <v>6</v>
      </c>
      <c r="I4194" s="4" t="s">
        <v>6</v>
      </c>
      <c r="J4194" s="4" t="s">
        <v>6</v>
      </c>
      <c r="K4194" s="4" t="s">
        <v>6</v>
      </c>
      <c r="L4194" s="4" t="s">
        <v>6</v>
      </c>
      <c r="M4194" s="4" t="s">
        <v>6</v>
      </c>
      <c r="N4194" s="4" t="s">
        <v>6</v>
      </c>
      <c r="O4194" s="4" t="s">
        <v>6</v>
      </c>
      <c r="P4194" s="4" t="s">
        <v>6</v>
      </c>
      <c r="Q4194" s="4" t="s">
        <v>6</v>
      </c>
      <c r="R4194" s="4" t="s">
        <v>6</v>
      </c>
      <c r="S4194" s="4" t="s">
        <v>6</v>
      </c>
      <c r="T4194" s="4" t="s">
        <v>6</v>
      </c>
      <c r="U4194" s="4" t="s">
        <v>6</v>
      </c>
    </row>
    <row r="4195" spans="1:21">
      <c r="A4195" t="n">
        <v>34191</v>
      </c>
      <c r="B4195" s="51" t="n">
        <v>36</v>
      </c>
      <c r="C4195" s="7" t="n">
        <v>8</v>
      </c>
      <c r="D4195" s="7" t="n">
        <v>1001</v>
      </c>
      <c r="E4195" s="7" t="n">
        <v>0</v>
      </c>
      <c r="F4195" s="7" t="s">
        <v>362</v>
      </c>
      <c r="G4195" s="7" t="s">
        <v>12</v>
      </c>
      <c r="H4195" s="7" t="s">
        <v>12</v>
      </c>
      <c r="I4195" s="7" t="s">
        <v>12</v>
      </c>
      <c r="J4195" s="7" t="s">
        <v>12</v>
      </c>
      <c r="K4195" s="7" t="s">
        <v>12</v>
      </c>
      <c r="L4195" s="7" t="s">
        <v>12</v>
      </c>
      <c r="M4195" s="7" t="s">
        <v>12</v>
      </c>
      <c r="N4195" s="7" t="s">
        <v>12</v>
      </c>
      <c r="O4195" s="7" t="s">
        <v>12</v>
      </c>
      <c r="P4195" s="7" t="s">
        <v>12</v>
      </c>
      <c r="Q4195" s="7" t="s">
        <v>12</v>
      </c>
      <c r="R4195" s="7" t="s">
        <v>12</v>
      </c>
      <c r="S4195" s="7" t="s">
        <v>12</v>
      </c>
      <c r="T4195" s="7" t="s">
        <v>12</v>
      </c>
      <c r="U4195" s="7" t="s">
        <v>12</v>
      </c>
    </row>
    <row r="4196" spans="1:21">
      <c r="A4196" t="s">
        <v>4</v>
      </c>
      <c r="B4196" s="4" t="s">
        <v>5</v>
      </c>
      <c r="C4196" s="4" t="s">
        <v>10</v>
      </c>
      <c r="D4196" s="4" t="s">
        <v>13</v>
      </c>
      <c r="E4196" s="4" t="s">
        <v>6</v>
      </c>
      <c r="F4196" s="4" t="s">
        <v>29</v>
      </c>
      <c r="G4196" s="4" t="s">
        <v>29</v>
      </c>
      <c r="H4196" s="4" t="s">
        <v>29</v>
      </c>
    </row>
    <row r="4197" spans="1:21">
      <c r="A4197" t="n">
        <v>34221</v>
      </c>
      <c r="B4197" s="61" t="n">
        <v>48</v>
      </c>
      <c r="C4197" s="7" t="n">
        <v>94</v>
      </c>
      <c r="D4197" s="7" t="n">
        <v>0</v>
      </c>
      <c r="E4197" s="7" t="s">
        <v>271</v>
      </c>
      <c r="F4197" s="7" t="n">
        <v>-1</v>
      </c>
      <c r="G4197" s="7" t="n">
        <v>1</v>
      </c>
      <c r="H4197" s="7" t="n">
        <v>0</v>
      </c>
    </row>
    <row r="4198" spans="1:21">
      <c r="A4198" t="s">
        <v>4</v>
      </c>
      <c r="B4198" s="4" t="s">
        <v>5</v>
      </c>
      <c r="C4198" s="4" t="s">
        <v>10</v>
      </c>
      <c r="D4198" s="4" t="s">
        <v>13</v>
      </c>
      <c r="E4198" s="4" t="s">
        <v>6</v>
      </c>
      <c r="F4198" s="4" t="s">
        <v>29</v>
      </c>
      <c r="G4198" s="4" t="s">
        <v>29</v>
      </c>
      <c r="H4198" s="4" t="s">
        <v>29</v>
      </c>
    </row>
    <row r="4199" spans="1:21">
      <c r="A4199" t="n">
        <v>34253</v>
      </c>
      <c r="B4199" s="61" t="n">
        <v>48</v>
      </c>
      <c r="C4199" s="7" t="n">
        <v>92</v>
      </c>
      <c r="D4199" s="7" t="n">
        <v>0</v>
      </c>
      <c r="E4199" s="7" t="s">
        <v>272</v>
      </c>
      <c r="F4199" s="7" t="n">
        <v>-1</v>
      </c>
      <c r="G4199" s="7" t="n">
        <v>1</v>
      </c>
      <c r="H4199" s="7" t="n">
        <v>0</v>
      </c>
    </row>
    <row r="4200" spans="1:21">
      <c r="A4200" t="s">
        <v>4</v>
      </c>
      <c r="B4200" s="4" t="s">
        <v>5</v>
      </c>
      <c r="C4200" s="4" t="s">
        <v>10</v>
      </c>
      <c r="D4200" s="4" t="s">
        <v>13</v>
      </c>
      <c r="E4200" s="4" t="s">
        <v>6</v>
      </c>
      <c r="F4200" s="4" t="s">
        <v>29</v>
      </c>
      <c r="G4200" s="4" t="s">
        <v>29</v>
      </c>
      <c r="H4200" s="4" t="s">
        <v>29</v>
      </c>
    </row>
    <row r="4201" spans="1:21">
      <c r="A4201" t="n">
        <v>34285</v>
      </c>
      <c r="B4201" s="61" t="n">
        <v>48</v>
      </c>
      <c r="C4201" s="7" t="n">
        <v>94</v>
      </c>
      <c r="D4201" s="7" t="n">
        <v>0</v>
      </c>
      <c r="E4201" s="7" t="s">
        <v>266</v>
      </c>
      <c r="F4201" s="7" t="n">
        <v>-1</v>
      </c>
      <c r="G4201" s="7" t="n">
        <v>1</v>
      </c>
      <c r="H4201" s="7" t="n">
        <v>0</v>
      </c>
    </row>
    <row r="4202" spans="1:21">
      <c r="A4202" t="s">
        <v>4</v>
      </c>
      <c r="B4202" s="4" t="s">
        <v>5</v>
      </c>
      <c r="C4202" s="4" t="s">
        <v>10</v>
      </c>
      <c r="D4202" s="4" t="s">
        <v>13</v>
      </c>
      <c r="E4202" s="4" t="s">
        <v>6</v>
      </c>
      <c r="F4202" s="4" t="s">
        <v>29</v>
      </c>
      <c r="G4202" s="4" t="s">
        <v>29</v>
      </c>
      <c r="H4202" s="4" t="s">
        <v>29</v>
      </c>
    </row>
    <row r="4203" spans="1:21">
      <c r="A4203" t="n">
        <v>34311</v>
      </c>
      <c r="B4203" s="61" t="n">
        <v>48</v>
      </c>
      <c r="C4203" s="7" t="n">
        <v>92</v>
      </c>
      <c r="D4203" s="7" t="n">
        <v>0</v>
      </c>
      <c r="E4203" s="7" t="s">
        <v>267</v>
      </c>
      <c r="F4203" s="7" t="n">
        <v>-1</v>
      </c>
      <c r="G4203" s="7" t="n">
        <v>1</v>
      </c>
      <c r="H4203" s="7" t="n">
        <v>0</v>
      </c>
    </row>
    <row r="4204" spans="1:21">
      <c r="A4204" t="s">
        <v>4</v>
      </c>
      <c r="B4204" s="4" t="s">
        <v>5</v>
      </c>
      <c r="C4204" s="4" t="s">
        <v>10</v>
      </c>
      <c r="D4204" s="4" t="s">
        <v>13</v>
      </c>
      <c r="E4204" s="4" t="s">
        <v>6</v>
      </c>
      <c r="F4204" s="4" t="s">
        <v>29</v>
      </c>
      <c r="G4204" s="4" t="s">
        <v>29</v>
      </c>
      <c r="H4204" s="4" t="s">
        <v>29</v>
      </c>
    </row>
    <row r="4205" spans="1:21">
      <c r="A4205" t="n">
        <v>34337</v>
      </c>
      <c r="B4205" s="61" t="n">
        <v>48</v>
      </c>
      <c r="C4205" s="7" t="n">
        <v>1000</v>
      </c>
      <c r="D4205" s="7" t="n">
        <v>0</v>
      </c>
      <c r="E4205" s="7" t="s">
        <v>362</v>
      </c>
      <c r="F4205" s="7" t="n">
        <v>-1</v>
      </c>
      <c r="G4205" s="7" t="n">
        <v>1</v>
      </c>
      <c r="H4205" s="7" t="n">
        <v>0</v>
      </c>
    </row>
    <row r="4206" spans="1:21">
      <c r="A4206" t="s">
        <v>4</v>
      </c>
      <c r="B4206" s="4" t="s">
        <v>5</v>
      </c>
      <c r="C4206" s="4" t="s">
        <v>10</v>
      </c>
      <c r="D4206" s="4" t="s">
        <v>13</v>
      </c>
      <c r="E4206" s="4" t="s">
        <v>6</v>
      </c>
      <c r="F4206" s="4" t="s">
        <v>29</v>
      </c>
      <c r="G4206" s="4" t="s">
        <v>29</v>
      </c>
      <c r="H4206" s="4" t="s">
        <v>29</v>
      </c>
    </row>
    <row r="4207" spans="1:21">
      <c r="A4207" t="n">
        <v>34363</v>
      </c>
      <c r="B4207" s="61" t="n">
        <v>48</v>
      </c>
      <c r="C4207" s="7" t="n">
        <v>1001</v>
      </c>
      <c r="D4207" s="7" t="n">
        <v>0</v>
      </c>
      <c r="E4207" s="7" t="s">
        <v>362</v>
      </c>
      <c r="F4207" s="7" t="n">
        <v>-1</v>
      </c>
      <c r="G4207" s="7" t="n">
        <v>1</v>
      </c>
      <c r="H4207" s="7" t="n">
        <v>0</v>
      </c>
    </row>
    <row r="4208" spans="1:21">
      <c r="A4208" t="s">
        <v>4</v>
      </c>
      <c r="B4208" s="4" t="s">
        <v>5</v>
      </c>
      <c r="C4208" s="4" t="s">
        <v>10</v>
      </c>
      <c r="D4208" s="4" t="s">
        <v>9</v>
      </c>
    </row>
    <row r="4209" spans="1:21">
      <c r="A4209" t="n">
        <v>34389</v>
      </c>
      <c r="B4209" s="52" t="n">
        <v>43</v>
      </c>
      <c r="C4209" s="7" t="n">
        <v>61440</v>
      </c>
      <c r="D4209" s="7" t="n">
        <v>16</v>
      </c>
    </row>
    <row r="4210" spans="1:21">
      <c r="A4210" t="s">
        <v>4</v>
      </c>
      <c r="B4210" s="4" t="s">
        <v>5</v>
      </c>
      <c r="C4210" s="4" t="s">
        <v>10</v>
      </c>
      <c r="D4210" s="4" t="s">
        <v>13</v>
      </c>
      <c r="E4210" s="4" t="s">
        <v>13</v>
      </c>
      <c r="F4210" s="4" t="s">
        <v>6</v>
      </c>
    </row>
    <row r="4211" spans="1:21">
      <c r="A4211" t="n">
        <v>34396</v>
      </c>
      <c r="B4211" s="47" t="n">
        <v>47</v>
      </c>
      <c r="C4211" s="7" t="n">
        <v>61440</v>
      </c>
      <c r="D4211" s="7" t="n">
        <v>0</v>
      </c>
      <c r="E4211" s="7" t="n">
        <v>0</v>
      </c>
      <c r="F4211" s="7" t="s">
        <v>186</v>
      </c>
    </row>
    <row r="4212" spans="1:21">
      <c r="A4212" t="s">
        <v>4</v>
      </c>
      <c r="B4212" s="4" t="s">
        <v>5</v>
      </c>
      <c r="C4212" s="4" t="s">
        <v>10</v>
      </c>
    </row>
    <row r="4213" spans="1:21">
      <c r="A4213" t="n">
        <v>34418</v>
      </c>
      <c r="B4213" s="38" t="n">
        <v>16</v>
      </c>
      <c r="C4213" s="7" t="n">
        <v>0</v>
      </c>
    </row>
    <row r="4214" spans="1:21">
      <c r="A4214" t="s">
        <v>4</v>
      </c>
      <c r="B4214" s="4" t="s">
        <v>5</v>
      </c>
      <c r="C4214" s="4" t="s">
        <v>10</v>
      </c>
      <c r="D4214" s="4" t="s">
        <v>13</v>
      </c>
      <c r="E4214" s="4" t="s">
        <v>6</v>
      </c>
      <c r="F4214" s="4" t="s">
        <v>29</v>
      </c>
      <c r="G4214" s="4" t="s">
        <v>29</v>
      </c>
      <c r="H4214" s="4" t="s">
        <v>29</v>
      </c>
    </row>
    <row r="4215" spans="1:21">
      <c r="A4215" t="n">
        <v>34421</v>
      </c>
      <c r="B4215" s="61" t="n">
        <v>48</v>
      </c>
      <c r="C4215" s="7" t="n">
        <v>61440</v>
      </c>
      <c r="D4215" s="7" t="n">
        <v>0</v>
      </c>
      <c r="E4215" s="7" t="s">
        <v>79</v>
      </c>
      <c r="F4215" s="7" t="n">
        <v>0</v>
      </c>
      <c r="G4215" s="7" t="n">
        <v>1</v>
      </c>
      <c r="H4215" s="7" t="n">
        <v>0</v>
      </c>
    </row>
    <row r="4216" spans="1:21">
      <c r="A4216" t="s">
        <v>4</v>
      </c>
      <c r="B4216" s="4" t="s">
        <v>5</v>
      </c>
      <c r="C4216" s="4" t="s">
        <v>10</v>
      </c>
      <c r="D4216" s="4" t="s">
        <v>9</v>
      </c>
    </row>
    <row r="4217" spans="1:21">
      <c r="A4217" t="n">
        <v>34445</v>
      </c>
      <c r="B4217" s="52" t="n">
        <v>43</v>
      </c>
      <c r="C4217" s="7" t="n">
        <v>61441</v>
      </c>
      <c r="D4217" s="7" t="n">
        <v>16</v>
      </c>
    </row>
    <row r="4218" spans="1:21">
      <c r="A4218" t="s">
        <v>4</v>
      </c>
      <c r="B4218" s="4" t="s">
        <v>5</v>
      </c>
      <c r="C4218" s="4" t="s">
        <v>10</v>
      </c>
      <c r="D4218" s="4" t="s">
        <v>13</v>
      </c>
      <c r="E4218" s="4" t="s">
        <v>13</v>
      </c>
      <c r="F4218" s="4" t="s">
        <v>6</v>
      </c>
    </row>
    <row r="4219" spans="1:21">
      <c r="A4219" t="n">
        <v>34452</v>
      </c>
      <c r="B4219" s="47" t="n">
        <v>47</v>
      </c>
      <c r="C4219" s="7" t="n">
        <v>61441</v>
      </c>
      <c r="D4219" s="7" t="n">
        <v>0</v>
      </c>
      <c r="E4219" s="7" t="n">
        <v>0</v>
      </c>
      <c r="F4219" s="7" t="s">
        <v>186</v>
      </c>
    </row>
    <row r="4220" spans="1:21">
      <c r="A4220" t="s">
        <v>4</v>
      </c>
      <c r="B4220" s="4" t="s">
        <v>5</v>
      </c>
      <c r="C4220" s="4" t="s">
        <v>10</v>
      </c>
    </row>
    <row r="4221" spans="1:21">
      <c r="A4221" t="n">
        <v>34474</v>
      </c>
      <c r="B4221" s="38" t="n">
        <v>16</v>
      </c>
      <c r="C4221" s="7" t="n">
        <v>0</v>
      </c>
    </row>
    <row r="4222" spans="1:21">
      <c r="A4222" t="s">
        <v>4</v>
      </c>
      <c r="B4222" s="4" t="s">
        <v>5</v>
      </c>
      <c r="C4222" s="4" t="s">
        <v>10</v>
      </c>
      <c r="D4222" s="4" t="s">
        <v>13</v>
      </c>
      <c r="E4222" s="4" t="s">
        <v>6</v>
      </c>
      <c r="F4222" s="4" t="s">
        <v>29</v>
      </c>
      <c r="G4222" s="4" t="s">
        <v>29</v>
      </c>
      <c r="H4222" s="4" t="s">
        <v>29</v>
      </c>
    </row>
    <row r="4223" spans="1:21">
      <c r="A4223" t="n">
        <v>34477</v>
      </c>
      <c r="B4223" s="61" t="n">
        <v>48</v>
      </c>
      <c r="C4223" s="7" t="n">
        <v>61441</v>
      </c>
      <c r="D4223" s="7" t="n">
        <v>0</v>
      </c>
      <c r="E4223" s="7" t="s">
        <v>79</v>
      </c>
      <c r="F4223" s="7" t="n">
        <v>0</v>
      </c>
      <c r="G4223" s="7" t="n">
        <v>1</v>
      </c>
      <c r="H4223" s="7" t="n">
        <v>0</v>
      </c>
    </row>
    <row r="4224" spans="1:21">
      <c r="A4224" t="s">
        <v>4</v>
      </c>
      <c r="B4224" s="4" t="s">
        <v>5</v>
      </c>
      <c r="C4224" s="4" t="s">
        <v>10</v>
      </c>
      <c r="D4224" s="4" t="s">
        <v>9</v>
      </c>
    </row>
    <row r="4225" spans="1:8">
      <c r="A4225" t="n">
        <v>34501</v>
      </c>
      <c r="B4225" s="52" t="n">
        <v>43</v>
      </c>
      <c r="C4225" s="7" t="n">
        <v>61442</v>
      </c>
      <c r="D4225" s="7" t="n">
        <v>16</v>
      </c>
    </row>
    <row r="4226" spans="1:8">
      <c r="A4226" t="s">
        <v>4</v>
      </c>
      <c r="B4226" s="4" t="s">
        <v>5</v>
      </c>
      <c r="C4226" s="4" t="s">
        <v>10</v>
      </c>
      <c r="D4226" s="4" t="s">
        <v>13</v>
      </c>
      <c r="E4226" s="4" t="s">
        <v>13</v>
      </c>
      <c r="F4226" s="4" t="s">
        <v>6</v>
      </c>
    </row>
    <row r="4227" spans="1:8">
      <c r="A4227" t="n">
        <v>34508</v>
      </c>
      <c r="B4227" s="47" t="n">
        <v>47</v>
      </c>
      <c r="C4227" s="7" t="n">
        <v>61442</v>
      </c>
      <c r="D4227" s="7" t="n">
        <v>0</v>
      </c>
      <c r="E4227" s="7" t="n">
        <v>0</v>
      </c>
      <c r="F4227" s="7" t="s">
        <v>186</v>
      </c>
    </row>
    <row r="4228" spans="1:8">
      <c r="A4228" t="s">
        <v>4</v>
      </c>
      <c r="B4228" s="4" t="s">
        <v>5</v>
      </c>
      <c r="C4228" s="4" t="s">
        <v>10</v>
      </c>
    </row>
    <row r="4229" spans="1:8">
      <c r="A4229" t="n">
        <v>34530</v>
      </c>
      <c r="B4229" s="38" t="n">
        <v>16</v>
      </c>
      <c r="C4229" s="7" t="n">
        <v>0</v>
      </c>
    </row>
    <row r="4230" spans="1:8">
      <c r="A4230" t="s">
        <v>4</v>
      </c>
      <c r="B4230" s="4" t="s">
        <v>5</v>
      </c>
      <c r="C4230" s="4" t="s">
        <v>10</v>
      </c>
      <c r="D4230" s="4" t="s">
        <v>13</v>
      </c>
      <c r="E4230" s="4" t="s">
        <v>6</v>
      </c>
      <c r="F4230" s="4" t="s">
        <v>29</v>
      </c>
      <c r="G4230" s="4" t="s">
        <v>29</v>
      </c>
      <c r="H4230" s="4" t="s">
        <v>29</v>
      </c>
    </row>
    <row r="4231" spans="1:8">
      <c r="A4231" t="n">
        <v>34533</v>
      </c>
      <c r="B4231" s="61" t="n">
        <v>48</v>
      </c>
      <c r="C4231" s="7" t="n">
        <v>61442</v>
      </c>
      <c r="D4231" s="7" t="n">
        <v>0</v>
      </c>
      <c r="E4231" s="7" t="s">
        <v>79</v>
      </c>
      <c r="F4231" s="7" t="n">
        <v>0</v>
      </c>
      <c r="G4231" s="7" t="n">
        <v>1</v>
      </c>
      <c r="H4231" s="7" t="n">
        <v>0</v>
      </c>
    </row>
    <row r="4232" spans="1:8">
      <c r="A4232" t="s">
        <v>4</v>
      </c>
      <c r="B4232" s="4" t="s">
        <v>5</v>
      </c>
      <c r="C4232" s="4" t="s">
        <v>10</v>
      </c>
      <c r="D4232" s="4" t="s">
        <v>9</v>
      </c>
    </row>
    <row r="4233" spans="1:8">
      <c r="A4233" t="n">
        <v>34557</v>
      </c>
      <c r="B4233" s="52" t="n">
        <v>43</v>
      </c>
      <c r="C4233" s="7" t="n">
        <v>61443</v>
      </c>
      <c r="D4233" s="7" t="n">
        <v>16</v>
      </c>
    </row>
    <row r="4234" spans="1:8">
      <c r="A4234" t="s">
        <v>4</v>
      </c>
      <c r="B4234" s="4" t="s">
        <v>5</v>
      </c>
      <c r="C4234" s="4" t="s">
        <v>10</v>
      </c>
      <c r="D4234" s="4" t="s">
        <v>13</v>
      </c>
      <c r="E4234" s="4" t="s">
        <v>13</v>
      </c>
      <c r="F4234" s="4" t="s">
        <v>6</v>
      </c>
    </row>
    <row r="4235" spans="1:8">
      <c r="A4235" t="n">
        <v>34564</v>
      </c>
      <c r="B4235" s="47" t="n">
        <v>47</v>
      </c>
      <c r="C4235" s="7" t="n">
        <v>61443</v>
      </c>
      <c r="D4235" s="7" t="n">
        <v>0</v>
      </c>
      <c r="E4235" s="7" t="n">
        <v>0</v>
      </c>
      <c r="F4235" s="7" t="s">
        <v>186</v>
      </c>
    </row>
    <row r="4236" spans="1:8">
      <c r="A4236" t="s">
        <v>4</v>
      </c>
      <c r="B4236" s="4" t="s">
        <v>5</v>
      </c>
      <c r="C4236" s="4" t="s">
        <v>10</v>
      </c>
    </row>
    <row r="4237" spans="1:8">
      <c r="A4237" t="n">
        <v>34586</v>
      </c>
      <c r="B4237" s="38" t="n">
        <v>16</v>
      </c>
      <c r="C4237" s="7" t="n">
        <v>0</v>
      </c>
    </row>
    <row r="4238" spans="1:8">
      <c r="A4238" t="s">
        <v>4</v>
      </c>
      <c r="B4238" s="4" t="s">
        <v>5</v>
      </c>
      <c r="C4238" s="4" t="s">
        <v>10</v>
      </c>
      <c r="D4238" s="4" t="s">
        <v>13</v>
      </c>
      <c r="E4238" s="4" t="s">
        <v>6</v>
      </c>
      <c r="F4238" s="4" t="s">
        <v>29</v>
      </c>
      <c r="G4238" s="4" t="s">
        <v>29</v>
      </c>
      <c r="H4238" s="4" t="s">
        <v>29</v>
      </c>
    </row>
    <row r="4239" spans="1:8">
      <c r="A4239" t="n">
        <v>34589</v>
      </c>
      <c r="B4239" s="61" t="n">
        <v>48</v>
      </c>
      <c r="C4239" s="7" t="n">
        <v>61443</v>
      </c>
      <c r="D4239" s="7" t="n">
        <v>0</v>
      </c>
      <c r="E4239" s="7" t="s">
        <v>79</v>
      </c>
      <c r="F4239" s="7" t="n">
        <v>0</v>
      </c>
      <c r="G4239" s="7" t="n">
        <v>1</v>
      </c>
      <c r="H4239" s="7" t="n">
        <v>0</v>
      </c>
    </row>
    <row r="4240" spans="1:8">
      <c r="A4240" t="s">
        <v>4</v>
      </c>
      <c r="B4240" s="4" t="s">
        <v>5</v>
      </c>
      <c r="C4240" s="4" t="s">
        <v>10</v>
      </c>
      <c r="D4240" s="4" t="s">
        <v>9</v>
      </c>
    </row>
    <row r="4241" spans="1:8">
      <c r="A4241" t="n">
        <v>34613</v>
      </c>
      <c r="B4241" s="52" t="n">
        <v>43</v>
      </c>
      <c r="C4241" s="7" t="n">
        <v>61444</v>
      </c>
      <c r="D4241" s="7" t="n">
        <v>16</v>
      </c>
    </row>
    <row r="4242" spans="1:8">
      <c r="A4242" t="s">
        <v>4</v>
      </c>
      <c r="B4242" s="4" t="s">
        <v>5</v>
      </c>
      <c r="C4242" s="4" t="s">
        <v>10</v>
      </c>
      <c r="D4242" s="4" t="s">
        <v>13</v>
      </c>
      <c r="E4242" s="4" t="s">
        <v>13</v>
      </c>
      <c r="F4242" s="4" t="s">
        <v>6</v>
      </c>
    </row>
    <row r="4243" spans="1:8">
      <c r="A4243" t="n">
        <v>34620</v>
      </c>
      <c r="B4243" s="47" t="n">
        <v>47</v>
      </c>
      <c r="C4243" s="7" t="n">
        <v>61444</v>
      </c>
      <c r="D4243" s="7" t="n">
        <v>0</v>
      </c>
      <c r="E4243" s="7" t="n">
        <v>0</v>
      </c>
      <c r="F4243" s="7" t="s">
        <v>186</v>
      </c>
    </row>
    <row r="4244" spans="1:8">
      <c r="A4244" t="s">
        <v>4</v>
      </c>
      <c r="B4244" s="4" t="s">
        <v>5</v>
      </c>
      <c r="C4244" s="4" t="s">
        <v>10</v>
      </c>
    </row>
    <row r="4245" spans="1:8">
      <c r="A4245" t="n">
        <v>34642</v>
      </c>
      <c r="B4245" s="38" t="n">
        <v>16</v>
      </c>
      <c r="C4245" s="7" t="n">
        <v>0</v>
      </c>
    </row>
    <row r="4246" spans="1:8">
      <c r="A4246" t="s">
        <v>4</v>
      </c>
      <c r="B4246" s="4" t="s">
        <v>5</v>
      </c>
      <c r="C4246" s="4" t="s">
        <v>10</v>
      </c>
      <c r="D4246" s="4" t="s">
        <v>13</v>
      </c>
      <c r="E4246" s="4" t="s">
        <v>6</v>
      </c>
      <c r="F4246" s="4" t="s">
        <v>29</v>
      </c>
      <c r="G4246" s="4" t="s">
        <v>29</v>
      </c>
      <c r="H4246" s="4" t="s">
        <v>29</v>
      </c>
    </row>
    <row r="4247" spans="1:8">
      <c r="A4247" t="n">
        <v>34645</v>
      </c>
      <c r="B4247" s="61" t="n">
        <v>48</v>
      </c>
      <c r="C4247" s="7" t="n">
        <v>61444</v>
      </c>
      <c r="D4247" s="7" t="n">
        <v>0</v>
      </c>
      <c r="E4247" s="7" t="s">
        <v>79</v>
      </c>
      <c r="F4247" s="7" t="n">
        <v>0</v>
      </c>
      <c r="G4247" s="7" t="n">
        <v>1</v>
      </c>
      <c r="H4247" s="7" t="n">
        <v>0</v>
      </c>
    </row>
    <row r="4248" spans="1:8">
      <c r="A4248" t="s">
        <v>4</v>
      </c>
      <c r="B4248" s="4" t="s">
        <v>5</v>
      </c>
      <c r="C4248" s="4" t="s">
        <v>10</v>
      </c>
      <c r="D4248" s="4" t="s">
        <v>9</v>
      </c>
    </row>
    <row r="4249" spans="1:8">
      <c r="A4249" t="n">
        <v>34669</v>
      </c>
      <c r="B4249" s="52" t="n">
        <v>43</v>
      </c>
      <c r="C4249" s="7" t="n">
        <v>61445</v>
      </c>
      <c r="D4249" s="7" t="n">
        <v>16</v>
      </c>
    </row>
    <row r="4250" spans="1:8">
      <c r="A4250" t="s">
        <v>4</v>
      </c>
      <c r="B4250" s="4" t="s">
        <v>5</v>
      </c>
      <c r="C4250" s="4" t="s">
        <v>10</v>
      </c>
      <c r="D4250" s="4" t="s">
        <v>13</v>
      </c>
      <c r="E4250" s="4" t="s">
        <v>13</v>
      </c>
      <c r="F4250" s="4" t="s">
        <v>6</v>
      </c>
    </row>
    <row r="4251" spans="1:8">
      <c r="A4251" t="n">
        <v>34676</v>
      </c>
      <c r="B4251" s="47" t="n">
        <v>47</v>
      </c>
      <c r="C4251" s="7" t="n">
        <v>61445</v>
      </c>
      <c r="D4251" s="7" t="n">
        <v>0</v>
      </c>
      <c r="E4251" s="7" t="n">
        <v>0</v>
      </c>
      <c r="F4251" s="7" t="s">
        <v>186</v>
      </c>
    </row>
    <row r="4252" spans="1:8">
      <c r="A4252" t="s">
        <v>4</v>
      </c>
      <c r="B4252" s="4" t="s">
        <v>5</v>
      </c>
      <c r="C4252" s="4" t="s">
        <v>10</v>
      </c>
    </row>
    <row r="4253" spans="1:8">
      <c r="A4253" t="n">
        <v>34698</v>
      </c>
      <c r="B4253" s="38" t="n">
        <v>16</v>
      </c>
      <c r="C4253" s="7" t="n">
        <v>0</v>
      </c>
    </row>
    <row r="4254" spans="1:8">
      <c r="A4254" t="s">
        <v>4</v>
      </c>
      <c r="B4254" s="4" t="s">
        <v>5</v>
      </c>
      <c r="C4254" s="4" t="s">
        <v>10</v>
      </c>
      <c r="D4254" s="4" t="s">
        <v>13</v>
      </c>
      <c r="E4254" s="4" t="s">
        <v>6</v>
      </c>
      <c r="F4254" s="4" t="s">
        <v>29</v>
      </c>
      <c r="G4254" s="4" t="s">
        <v>29</v>
      </c>
      <c r="H4254" s="4" t="s">
        <v>29</v>
      </c>
    </row>
    <row r="4255" spans="1:8">
      <c r="A4255" t="n">
        <v>34701</v>
      </c>
      <c r="B4255" s="61" t="n">
        <v>48</v>
      </c>
      <c r="C4255" s="7" t="n">
        <v>61445</v>
      </c>
      <c r="D4255" s="7" t="n">
        <v>0</v>
      </c>
      <c r="E4255" s="7" t="s">
        <v>79</v>
      </c>
      <c r="F4255" s="7" t="n">
        <v>0</v>
      </c>
      <c r="G4255" s="7" t="n">
        <v>1</v>
      </c>
      <c r="H4255" s="7" t="n">
        <v>0</v>
      </c>
    </row>
    <row r="4256" spans="1:8">
      <c r="A4256" t="s">
        <v>4</v>
      </c>
      <c r="B4256" s="4" t="s">
        <v>5</v>
      </c>
      <c r="C4256" s="4" t="s">
        <v>10</v>
      </c>
    </row>
    <row r="4257" spans="1:8">
      <c r="A4257" t="n">
        <v>34725</v>
      </c>
      <c r="B4257" s="38" t="n">
        <v>16</v>
      </c>
      <c r="C4257" s="7" t="n">
        <v>0</v>
      </c>
    </row>
    <row r="4258" spans="1:8">
      <c r="A4258" t="s">
        <v>4</v>
      </c>
      <c r="B4258" s="4" t="s">
        <v>5</v>
      </c>
      <c r="C4258" s="4" t="s">
        <v>13</v>
      </c>
    </row>
    <row r="4259" spans="1:8">
      <c r="A4259" t="n">
        <v>34728</v>
      </c>
      <c r="B4259" s="62" t="n">
        <v>116</v>
      </c>
      <c r="C4259" s="7" t="n">
        <v>0</v>
      </c>
    </row>
    <row r="4260" spans="1:8">
      <c r="A4260" t="s">
        <v>4</v>
      </c>
      <c r="B4260" s="4" t="s">
        <v>5</v>
      </c>
      <c r="C4260" s="4" t="s">
        <v>13</v>
      </c>
      <c r="D4260" s="4" t="s">
        <v>10</v>
      </c>
    </row>
    <row r="4261" spans="1:8">
      <c r="A4261" t="n">
        <v>34730</v>
      </c>
      <c r="B4261" s="62" t="n">
        <v>116</v>
      </c>
      <c r="C4261" s="7" t="n">
        <v>2</v>
      </c>
      <c r="D4261" s="7" t="n">
        <v>1</v>
      </c>
    </row>
    <row r="4262" spans="1:8">
      <c r="A4262" t="s">
        <v>4</v>
      </c>
      <c r="B4262" s="4" t="s">
        <v>5</v>
      </c>
      <c r="C4262" s="4" t="s">
        <v>13</v>
      </c>
      <c r="D4262" s="4" t="s">
        <v>9</v>
      </c>
    </row>
    <row r="4263" spans="1:8">
      <c r="A4263" t="n">
        <v>34734</v>
      </c>
      <c r="B4263" s="62" t="n">
        <v>116</v>
      </c>
      <c r="C4263" s="7" t="n">
        <v>5</v>
      </c>
      <c r="D4263" s="7" t="n">
        <v>1106247680</v>
      </c>
    </row>
    <row r="4264" spans="1:8">
      <c r="A4264" t="s">
        <v>4</v>
      </c>
      <c r="B4264" s="4" t="s">
        <v>5</v>
      </c>
      <c r="C4264" s="4" t="s">
        <v>13</v>
      </c>
      <c r="D4264" s="4" t="s">
        <v>10</v>
      </c>
    </row>
    <row r="4265" spans="1:8">
      <c r="A4265" t="n">
        <v>34740</v>
      </c>
      <c r="B4265" s="62" t="n">
        <v>116</v>
      </c>
      <c r="C4265" s="7" t="n">
        <v>6</v>
      </c>
      <c r="D4265" s="7" t="n">
        <v>1</v>
      </c>
    </row>
    <row r="4266" spans="1:8">
      <c r="A4266" t="s">
        <v>4</v>
      </c>
      <c r="B4266" s="4" t="s">
        <v>5</v>
      </c>
      <c r="C4266" s="4" t="s">
        <v>10</v>
      </c>
    </row>
    <row r="4267" spans="1:8">
      <c r="A4267" t="n">
        <v>34744</v>
      </c>
      <c r="B4267" s="14" t="n">
        <v>13</v>
      </c>
      <c r="C4267" s="7" t="n">
        <v>6466</v>
      </c>
    </row>
    <row r="4268" spans="1:8">
      <c r="A4268" t="s">
        <v>4</v>
      </c>
      <c r="B4268" s="4" t="s">
        <v>5</v>
      </c>
      <c r="C4268" s="4" t="s">
        <v>10</v>
      </c>
      <c r="D4268" s="4" t="s">
        <v>29</v>
      </c>
      <c r="E4268" s="4" t="s">
        <v>29</v>
      </c>
      <c r="F4268" s="4" t="s">
        <v>29</v>
      </c>
      <c r="G4268" s="4" t="s">
        <v>29</v>
      </c>
    </row>
    <row r="4269" spans="1:8">
      <c r="A4269" t="n">
        <v>34747</v>
      </c>
      <c r="B4269" s="50" t="n">
        <v>46</v>
      </c>
      <c r="C4269" s="7" t="n">
        <v>92</v>
      </c>
      <c r="D4269" s="7" t="n">
        <v>43.3199996948242</v>
      </c>
      <c r="E4269" s="7" t="n">
        <v>-6.57999992370605</v>
      </c>
      <c r="F4269" s="7" t="n">
        <v>-33.310001373291</v>
      </c>
      <c r="G4269" s="7" t="n">
        <v>43.4000015258789</v>
      </c>
    </row>
    <row r="4270" spans="1:8">
      <c r="A4270" t="s">
        <v>4</v>
      </c>
      <c r="B4270" s="4" t="s">
        <v>5</v>
      </c>
      <c r="C4270" s="4" t="s">
        <v>10</v>
      </c>
      <c r="D4270" s="4" t="s">
        <v>29</v>
      </c>
      <c r="E4270" s="4" t="s">
        <v>29</v>
      </c>
      <c r="F4270" s="4" t="s">
        <v>29</v>
      </c>
      <c r="G4270" s="4" t="s">
        <v>29</v>
      </c>
    </row>
    <row r="4271" spans="1:8">
      <c r="A4271" t="n">
        <v>34766</v>
      </c>
      <c r="B4271" s="50" t="n">
        <v>46</v>
      </c>
      <c r="C4271" s="7" t="n">
        <v>94</v>
      </c>
      <c r="D4271" s="7" t="n">
        <v>43.6199989318848</v>
      </c>
      <c r="E4271" s="7" t="n">
        <v>-6.67000007629395</v>
      </c>
      <c r="F4271" s="7" t="n">
        <v>-34.5699996948242</v>
      </c>
      <c r="G4271" s="7" t="n">
        <v>35.7000007629395</v>
      </c>
    </row>
    <row r="4272" spans="1:8">
      <c r="A4272" t="s">
        <v>4</v>
      </c>
      <c r="B4272" s="4" t="s">
        <v>5</v>
      </c>
      <c r="C4272" s="4" t="s">
        <v>10</v>
      </c>
      <c r="D4272" s="4" t="s">
        <v>10</v>
      </c>
      <c r="E4272" s="4" t="s">
        <v>10</v>
      </c>
    </row>
    <row r="4273" spans="1:7">
      <c r="A4273" t="n">
        <v>34785</v>
      </c>
      <c r="B4273" s="63" t="n">
        <v>61</v>
      </c>
      <c r="C4273" s="7" t="n">
        <v>92</v>
      </c>
      <c r="D4273" s="7" t="n">
        <v>0</v>
      </c>
      <c r="E4273" s="7" t="n">
        <v>0</v>
      </c>
    </row>
    <row r="4274" spans="1:7">
      <c r="A4274" t="s">
        <v>4</v>
      </c>
      <c r="B4274" s="4" t="s">
        <v>5</v>
      </c>
      <c r="C4274" s="4" t="s">
        <v>10</v>
      </c>
      <c r="D4274" s="4" t="s">
        <v>10</v>
      </c>
      <c r="E4274" s="4" t="s">
        <v>10</v>
      </c>
    </row>
    <row r="4275" spans="1:7">
      <c r="A4275" t="n">
        <v>34792</v>
      </c>
      <c r="B4275" s="63" t="n">
        <v>61</v>
      </c>
      <c r="C4275" s="7" t="n">
        <v>94</v>
      </c>
      <c r="D4275" s="7" t="n">
        <v>0</v>
      </c>
      <c r="E4275" s="7" t="n">
        <v>0</v>
      </c>
    </row>
    <row r="4276" spans="1:7">
      <c r="A4276" t="s">
        <v>4</v>
      </c>
      <c r="B4276" s="4" t="s">
        <v>5</v>
      </c>
      <c r="C4276" s="4" t="s">
        <v>10</v>
      </c>
      <c r="D4276" s="4" t="s">
        <v>29</v>
      </c>
      <c r="E4276" s="4" t="s">
        <v>29</v>
      </c>
      <c r="F4276" s="4" t="s">
        <v>29</v>
      </c>
      <c r="G4276" s="4" t="s">
        <v>29</v>
      </c>
    </row>
    <row r="4277" spans="1:7">
      <c r="A4277" t="n">
        <v>34799</v>
      </c>
      <c r="B4277" s="50" t="n">
        <v>46</v>
      </c>
      <c r="C4277" s="7" t="n">
        <v>1000</v>
      </c>
      <c r="D4277" s="7" t="n">
        <v>46.0999984741211</v>
      </c>
      <c r="E4277" s="7" t="n">
        <v>-6.11999988555908</v>
      </c>
      <c r="F4277" s="7" t="n">
        <v>-32.3499984741211</v>
      </c>
      <c r="G4277" s="7" t="n">
        <v>314.600006103516</v>
      </c>
    </row>
    <row r="4278" spans="1:7">
      <c r="A4278" t="s">
        <v>4</v>
      </c>
      <c r="B4278" s="4" t="s">
        <v>5</v>
      </c>
      <c r="C4278" s="4" t="s">
        <v>10</v>
      </c>
      <c r="D4278" s="4" t="s">
        <v>29</v>
      </c>
      <c r="E4278" s="4" t="s">
        <v>29</v>
      </c>
      <c r="F4278" s="4" t="s">
        <v>29</v>
      </c>
      <c r="G4278" s="4" t="s">
        <v>29</v>
      </c>
    </row>
    <row r="4279" spans="1:7">
      <c r="A4279" t="n">
        <v>34818</v>
      </c>
      <c r="B4279" s="50" t="n">
        <v>46</v>
      </c>
      <c r="C4279" s="7" t="n">
        <v>1001</v>
      </c>
      <c r="D4279" s="7" t="n">
        <v>45.0999984741211</v>
      </c>
      <c r="E4279" s="7" t="n">
        <v>-6.1399998664856</v>
      </c>
      <c r="F4279" s="7" t="n">
        <v>-30.8400001525879</v>
      </c>
      <c r="G4279" s="7" t="n">
        <v>98</v>
      </c>
    </row>
    <row r="4280" spans="1:7">
      <c r="A4280" t="s">
        <v>4</v>
      </c>
      <c r="B4280" s="4" t="s">
        <v>5</v>
      </c>
      <c r="C4280" s="4" t="s">
        <v>10</v>
      </c>
      <c r="D4280" s="4" t="s">
        <v>9</v>
      </c>
      <c r="E4280" s="4" t="s">
        <v>9</v>
      </c>
      <c r="F4280" s="4" t="s">
        <v>9</v>
      </c>
    </row>
    <row r="4281" spans="1:7">
      <c r="A4281" t="n">
        <v>34837</v>
      </c>
      <c r="B4281" s="78" t="n">
        <v>156</v>
      </c>
      <c r="C4281" s="7" t="n">
        <v>1000</v>
      </c>
      <c r="D4281" s="7" t="n">
        <v>1077936128</v>
      </c>
      <c r="E4281" s="7" t="n">
        <v>1134382285</v>
      </c>
      <c r="F4281" s="7" t="n">
        <v>1090519040</v>
      </c>
    </row>
    <row r="4282" spans="1:7">
      <c r="A4282" t="s">
        <v>4</v>
      </c>
      <c r="B4282" s="4" t="s">
        <v>5</v>
      </c>
      <c r="C4282" s="4" t="s">
        <v>10</v>
      </c>
      <c r="D4282" s="4" t="s">
        <v>9</v>
      </c>
      <c r="E4282" s="4" t="s">
        <v>9</v>
      </c>
      <c r="F4282" s="4" t="s">
        <v>9</v>
      </c>
    </row>
    <row r="4283" spans="1:7">
      <c r="A4283" t="n">
        <v>34852</v>
      </c>
      <c r="B4283" s="78" t="n">
        <v>156</v>
      </c>
      <c r="C4283" s="7" t="n">
        <v>1001</v>
      </c>
      <c r="D4283" s="7" t="n">
        <v>-1054867456</v>
      </c>
      <c r="E4283" s="7" t="n">
        <v>1120141312</v>
      </c>
      <c r="F4283" s="7" t="n">
        <v>0</v>
      </c>
    </row>
    <row r="4284" spans="1:7">
      <c r="A4284" t="s">
        <v>4</v>
      </c>
      <c r="B4284" s="4" t="s">
        <v>5</v>
      </c>
      <c r="C4284" s="4" t="s">
        <v>10</v>
      </c>
      <c r="D4284" s="4" t="s">
        <v>29</v>
      </c>
      <c r="E4284" s="4" t="s">
        <v>29</v>
      </c>
      <c r="F4284" s="4" t="s">
        <v>29</v>
      </c>
      <c r="G4284" s="4" t="s">
        <v>29</v>
      </c>
    </row>
    <row r="4285" spans="1:7">
      <c r="A4285" t="n">
        <v>34867</v>
      </c>
      <c r="B4285" s="50" t="n">
        <v>46</v>
      </c>
      <c r="C4285" s="7" t="n">
        <v>0</v>
      </c>
      <c r="D4285" s="7" t="n">
        <v>46.4799995422363</v>
      </c>
      <c r="E4285" s="7" t="n">
        <v>-5.92000007629395</v>
      </c>
      <c r="F4285" s="7" t="n">
        <v>-30.5599994659424</v>
      </c>
      <c r="G4285" s="7" t="n">
        <v>244</v>
      </c>
    </row>
    <row r="4286" spans="1:7">
      <c r="A4286" t="s">
        <v>4</v>
      </c>
      <c r="B4286" s="4" t="s">
        <v>5</v>
      </c>
      <c r="C4286" s="4" t="s">
        <v>10</v>
      </c>
      <c r="D4286" s="4" t="s">
        <v>29</v>
      </c>
      <c r="E4286" s="4" t="s">
        <v>29</v>
      </c>
      <c r="F4286" s="4" t="s">
        <v>29</v>
      </c>
      <c r="G4286" s="4" t="s">
        <v>29</v>
      </c>
    </row>
    <row r="4287" spans="1:7">
      <c r="A4287" t="n">
        <v>34886</v>
      </c>
      <c r="B4287" s="50" t="n">
        <v>46</v>
      </c>
      <c r="C4287" s="7" t="n">
        <v>7</v>
      </c>
      <c r="D4287" s="7" t="n">
        <v>46.4500007629395</v>
      </c>
      <c r="E4287" s="7" t="n">
        <v>-5.8600001335144</v>
      </c>
      <c r="F4287" s="7" t="n">
        <v>-29.6499996185303</v>
      </c>
      <c r="G4287" s="7" t="n">
        <v>229.5</v>
      </c>
    </row>
    <row r="4288" spans="1:7">
      <c r="A4288" t="s">
        <v>4</v>
      </c>
      <c r="B4288" s="4" t="s">
        <v>5</v>
      </c>
      <c r="C4288" s="4" t="s">
        <v>10</v>
      </c>
      <c r="D4288" s="4" t="s">
        <v>29</v>
      </c>
      <c r="E4288" s="4" t="s">
        <v>29</v>
      </c>
      <c r="F4288" s="4" t="s">
        <v>29</v>
      </c>
      <c r="G4288" s="4" t="s">
        <v>29</v>
      </c>
    </row>
    <row r="4289" spans="1:7">
      <c r="A4289" t="n">
        <v>34905</v>
      </c>
      <c r="B4289" s="50" t="n">
        <v>46</v>
      </c>
      <c r="C4289" s="7" t="n">
        <v>61491</v>
      </c>
      <c r="D4289" s="7" t="n">
        <v>47.3400001525879</v>
      </c>
      <c r="E4289" s="7" t="n">
        <v>-5.82999992370605</v>
      </c>
      <c r="F4289" s="7" t="n">
        <v>-31.1800003051758</v>
      </c>
      <c r="G4289" s="7" t="n">
        <v>250.5</v>
      </c>
    </row>
    <row r="4290" spans="1:7">
      <c r="A4290" t="s">
        <v>4</v>
      </c>
      <c r="B4290" s="4" t="s">
        <v>5</v>
      </c>
      <c r="C4290" s="4" t="s">
        <v>10</v>
      </c>
      <c r="D4290" s="4" t="s">
        <v>29</v>
      </c>
      <c r="E4290" s="4" t="s">
        <v>29</v>
      </c>
      <c r="F4290" s="4" t="s">
        <v>29</v>
      </c>
      <c r="G4290" s="4" t="s">
        <v>29</v>
      </c>
    </row>
    <row r="4291" spans="1:7">
      <c r="A4291" t="n">
        <v>34924</v>
      </c>
      <c r="B4291" s="50" t="n">
        <v>46</v>
      </c>
      <c r="C4291" s="7" t="n">
        <v>61492</v>
      </c>
      <c r="D4291" s="7" t="n">
        <v>47.1199989318848</v>
      </c>
      <c r="E4291" s="7" t="n">
        <v>-5.92000007629395</v>
      </c>
      <c r="F4291" s="7" t="n">
        <v>-32.060001373291</v>
      </c>
      <c r="G4291" s="7" t="n">
        <v>265.799987792969</v>
      </c>
    </row>
    <row r="4292" spans="1:7">
      <c r="A4292" t="s">
        <v>4</v>
      </c>
      <c r="B4292" s="4" t="s">
        <v>5</v>
      </c>
      <c r="C4292" s="4" t="s">
        <v>10</v>
      </c>
      <c r="D4292" s="4" t="s">
        <v>29</v>
      </c>
      <c r="E4292" s="4" t="s">
        <v>29</v>
      </c>
      <c r="F4292" s="4" t="s">
        <v>29</v>
      </c>
      <c r="G4292" s="4" t="s">
        <v>29</v>
      </c>
    </row>
    <row r="4293" spans="1:7">
      <c r="A4293" t="n">
        <v>34943</v>
      </c>
      <c r="B4293" s="50" t="n">
        <v>46</v>
      </c>
      <c r="C4293" s="7" t="n">
        <v>61493</v>
      </c>
      <c r="D4293" s="7" t="n">
        <v>47.6699981689453</v>
      </c>
      <c r="E4293" s="7" t="n">
        <v>-5.67000007629395</v>
      </c>
      <c r="F4293" s="7" t="n">
        <v>-29.6599998474121</v>
      </c>
      <c r="G4293" s="7" t="n">
        <v>244.899993896484</v>
      </c>
    </row>
    <row r="4294" spans="1:7">
      <c r="A4294" t="s">
        <v>4</v>
      </c>
      <c r="B4294" s="4" t="s">
        <v>5</v>
      </c>
      <c r="C4294" s="4" t="s">
        <v>10</v>
      </c>
      <c r="D4294" s="4" t="s">
        <v>29</v>
      </c>
      <c r="E4294" s="4" t="s">
        <v>29</v>
      </c>
      <c r="F4294" s="4" t="s">
        <v>29</v>
      </c>
      <c r="G4294" s="4" t="s">
        <v>29</v>
      </c>
    </row>
    <row r="4295" spans="1:7">
      <c r="A4295" t="n">
        <v>34962</v>
      </c>
      <c r="B4295" s="50" t="n">
        <v>46</v>
      </c>
      <c r="C4295" s="7" t="n">
        <v>61494</v>
      </c>
      <c r="D4295" s="7" t="n">
        <v>48.4199981689453</v>
      </c>
      <c r="E4295" s="7" t="n">
        <v>-5.6100001335144</v>
      </c>
      <c r="F4295" s="7" t="n">
        <v>-30.5499992370605</v>
      </c>
      <c r="G4295" s="7" t="n">
        <v>255</v>
      </c>
    </row>
    <row r="4296" spans="1:7">
      <c r="A4296" t="s">
        <v>4</v>
      </c>
      <c r="B4296" s="4" t="s">
        <v>5</v>
      </c>
      <c r="C4296" s="4" t="s">
        <v>10</v>
      </c>
      <c r="D4296" s="4" t="s">
        <v>29</v>
      </c>
      <c r="E4296" s="4" t="s">
        <v>29</v>
      </c>
      <c r="F4296" s="4" t="s">
        <v>29</v>
      </c>
      <c r="G4296" s="4" t="s">
        <v>10</v>
      </c>
      <c r="H4296" s="4" t="s">
        <v>10</v>
      </c>
    </row>
    <row r="4297" spans="1:7">
      <c r="A4297" t="n">
        <v>34981</v>
      </c>
      <c r="B4297" s="64" t="n">
        <v>60</v>
      </c>
      <c r="C4297" s="7" t="n">
        <v>0</v>
      </c>
      <c r="D4297" s="7" t="n">
        <v>0</v>
      </c>
      <c r="E4297" s="7" t="n">
        <v>-15</v>
      </c>
      <c r="F4297" s="7" t="n">
        <v>0</v>
      </c>
      <c r="G4297" s="7" t="n">
        <v>0</v>
      </c>
      <c r="H4297" s="7" t="n">
        <v>0</v>
      </c>
    </row>
    <row r="4298" spans="1:7">
      <c r="A4298" t="s">
        <v>4</v>
      </c>
      <c r="B4298" s="4" t="s">
        <v>5</v>
      </c>
      <c r="C4298" s="4" t="s">
        <v>10</v>
      </c>
      <c r="D4298" s="4" t="s">
        <v>29</v>
      </c>
      <c r="E4298" s="4" t="s">
        <v>29</v>
      </c>
      <c r="F4298" s="4" t="s">
        <v>29</v>
      </c>
      <c r="G4298" s="4" t="s">
        <v>10</v>
      </c>
      <c r="H4298" s="4" t="s">
        <v>10</v>
      </c>
    </row>
    <row r="4299" spans="1:7">
      <c r="A4299" t="n">
        <v>35000</v>
      </c>
      <c r="B4299" s="64" t="n">
        <v>60</v>
      </c>
      <c r="C4299" s="7" t="n">
        <v>7</v>
      </c>
      <c r="D4299" s="7" t="n">
        <v>0</v>
      </c>
      <c r="E4299" s="7" t="n">
        <v>-15</v>
      </c>
      <c r="F4299" s="7" t="n">
        <v>0</v>
      </c>
      <c r="G4299" s="7" t="n">
        <v>0</v>
      </c>
      <c r="H4299" s="7" t="n">
        <v>0</v>
      </c>
    </row>
    <row r="4300" spans="1:7">
      <c r="A4300" t="s">
        <v>4</v>
      </c>
      <c r="B4300" s="4" t="s">
        <v>5</v>
      </c>
      <c r="C4300" s="4" t="s">
        <v>10</v>
      </c>
      <c r="D4300" s="4" t="s">
        <v>29</v>
      </c>
      <c r="E4300" s="4" t="s">
        <v>29</v>
      </c>
      <c r="F4300" s="4" t="s">
        <v>29</v>
      </c>
      <c r="G4300" s="4" t="s">
        <v>10</v>
      </c>
      <c r="H4300" s="4" t="s">
        <v>10</v>
      </c>
    </row>
    <row r="4301" spans="1:7">
      <c r="A4301" t="n">
        <v>35019</v>
      </c>
      <c r="B4301" s="64" t="n">
        <v>60</v>
      </c>
      <c r="C4301" s="7" t="n">
        <v>61491</v>
      </c>
      <c r="D4301" s="7" t="n">
        <v>0</v>
      </c>
      <c r="E4301" s="7" t="n">
        <v>-15</v>
      </c>
      <c r="F4301" s="7" t="n">
        <v>0</v>
      </c>
      <c r="G4301" s="7" t="n">
        <v>0</v>
      </c>
      <c r="H4301" s="7" t="n">
        <v>0</v>
      </c>
    </row>
    <row r="4302" spans="1:7">
      <c r="A4302" t="s">
        <v>4</v>
      </c>
      <c r="B4302" s="4" t="s">
        <v>5</v>
      </c>
      <c r="C4302" s="4" t="s">
        <v>10</v>
      </c>
      <c r="D4302" s="4" t="s">
        <v>29</v>
      </c>
      <c r="E4302" s="4" t="s">
        <v>29</v>
      </c>
      <c r="F4302" s="4" t="s">
        <v>29</v>
      </c>
      <c r="G4302" s="4" t="s">
        <v>10</v>
      </c>
      <c r="H4302" s="4" t="s">
        <v>10</v>
      </c>
    </row>
    <row r="4303" spans="1:7">
      <c r="A4303" t="n">
        <v>35038</v>
      </c>
      <c r="B4303" s="64" t="n">
        <v>60</v>
      </c>
      <c r="C4303" s="7" t="n">
        <v>61492</v>
      </c>
      <c r="D4303" s="7" t="n">
        <v>0</v>
      </c>
      <c r="E4303" s="7" t="n">
        <v>-15</v>
      </c>
      <c r="F4303" s="7" t="n">
        <v>0</v>
      </c>
      <c r="G4303" s="7" t="n">
        <v>0</v>
      </c>
      <c r="H4303" s="7" t="n">
        <v>0</v>
      </c>
    </row>
    <row r="4304" spans="1:7">
      <c r="A4304" t="s">
        <v>4</v>
      </c>
      <c r="B4304" s="4" t="s">
        <v>5</v>
      </c>
      <c r="C4304" s="4" t="s">
        <v>10</v>
      </c>
      <c r="D4304" s="4" t="s">
        <v>29</v>
      </c>
      <c r="E4304" s="4" t="s">
        <v>29</v>
      </c>
      <c r="F4304" s="4" t="s">
        <v>29</v>
      </c>
      <c r="G4304" s="4" t="s">
        <v>10</v>
      </c>
      <c r="H4304" s="4" t="s">
        <v>10</v>
      </c>
    </row>
    <row r="4305" spans="1:8">
      <c r="A4305" t="n">
        <v>35057</v>
      </c>
      <c r="B4305" s="64" t="n">
        <v>60</v>
      </c>
      <c r="C4305" s="7" t="n">
        <v>61493</v>
      </c>
      <c r="D4305" s="7" t="n">
        <v>0</v>
      </c>
      <c r="E4305" s="7" t="n">
        <v>-15</v>
      </c>
      <c r="F4305" s="7" t="n">
        <v>0</v>
      </c>
      <c r="G4305" s="7" t="n">
        <v>0</v>
      </c>
      <c r="H4305" s="7" t="n">
        <v>0</v>
      </c>
    </row>
    <row r="4306" spans="1:8">
      <c r="A4306" t="s">
        <v>4</v>
      </c>
      <c r="B4306" s="4" t="s">
        <v>5</v>
      </c>
      <c r="C4306" s="4" t="s">
        <v>10</v>
      </c>
      <c r="D4306" s="4" t="s">
        <v>29</v>
      </c>
      <c r="E4306" s="4" t="s">
        <v>29</v>
      </c>
      <c r="F4306" s="4" t="s">
        <v>29</v>
      </c>
      <c r="G4306" s="4" t="s">
        <v>10</v>
      </c>
      <c r="H4306" s="4" t="s">
        <v>10</v>
      </c>
    </row>
    <row r="4307" spans="1:8">
      <c r="A4307" t="n">
        <v>35076</v>
      </c>
      <c r="B4307" s="64" t="n">
        <v>60</v>
      </c>
      <c r="C4307" s="7" t="n">
        <v>61494</v>
      </c>
      <c r="D4307" s="7" t="n">
        <v>0</v>
      </c>
      <c r="E4307" s="7" t="n">
        <v>-15</v>
      </c>
      <c r="F4307" s="7" t="n">
        <v>0</v>
      </c>
      <c r="G4307" s="7" t="n">
        <v>0</v>
      </c>
      <c r="H4307" s="7" t="n">
        <v>0</v>
      </c>
    </row>
    <row r="4308" spans="1:8">
      <c r="A4308" t="s">
        <v>4</v>
      </c>
      <c r="B4308" s="4" t="s">
        <v>5</v>
      </c>
      <c r="C4308" s="4" t="s">
        <v>13</v>
      </c>
      <c r="D4308" s="4" t="s">
        <v>6</v>
      </c>
      <c r="E4308" s="4" t="s">
        <v>10</v>
      </c>
    </row>
    <row r="4309" spans="1:8">
      <c r="A4309" t="n">
        <v>35095</v>
      </c>
      <c r="B4309" s="18" t="n">
        <v>94</v>
      </c>
      <c r="C4309" s="7" t="n">
        <v>1</v>
      </c>
      <c r="D4309" s="7" t="s">
        <v>33</v>
      </c>
      <c r="E4309" s="7" t="n">
        <v>1</v>
      </c>
    </row>
    <row r="4310" spans="1:8">
      <c r="A4310" t="s">
        <v>4</v>
      </c>
      <c r="B4310" s="4" t="s">
        <v>5</v>
      </c>
      <c r="C4310" s="4" t="s">
        <v>13</v>
      </c>
      <c r="D4310" s="4" t="s">
        <v>6</v>
      </c>
      <c r="E4310" s="4" t="s">
        <v>10</v>
      </c>
    </row>
    <row r="4311" spans="1:8">
      <c r="A4311" t="n">
        <v>35112</v>
      </c>
      <c r="B4311" s="18" t="n">
        <v>94</v>
      </c>
      <c r="C4311" s="7" t="n">
        <v>1</v>
      </c>
      <c r="D4311" s="7" t="s">
        <v>33</v>
      </c>
      <c r="E4311" s="7" t="n">
        <v>2</v>
      </c>
    </row>
    <row r="4312" spans="1:8">
      <c r="A4312" t="s">
        <v>4</v>
      </c>
      <c r="B4312" s="4" t="s">
        <v>5</v>
      </c>
      <c r="C4312" s="4" t="s">
        <v>13</v>
      </c>
      <c r="D4312" s="4" t="s">
        <v>6</v>
      </c>
      <c r="E4312" s="4" t="s">
        <v>10</v>
      </c>
    </row>
    <row r="4313" spans="1:8">
      <c r="A4313" t="n">
        <v>35129</v>
      </c>
      <c r="B4313" s="18" t="n">
        <v>94</v>
      </c>
      <c r="C4313" s="7" t="n">
        <v>0</v>
      </c>
      <c r="D4313" s="7" t="s">
        <v>33</v>
      </c>
      <c r="E4313" s="7" t="n">
        <v>4</v>
      </c>
    </row>
    <row r="4314" spans="1:8">
      <c r="A4314" t="s">
        <v>4</v>
      </c>
      <c r="B4314" s="4" t="s">
        <v>5</v>
      </c>
      <c r="C4314" s="4" t="s">
        <v>13</v>
      </c>
      <c r="D4314" s="4" t="s">
        <v>6</v>
      </c>
      <c r="E4314" s="4" t="s">
        <v>10</v>
      </c>
    </row>
    <row r="4315" spans="1:8">
      <c r="A4315" t="n">
        <v>35146</v>
      </c>
      <c r="B4315" s="18" t="n">
        <v>94</v>
      </c>
      <c r="C4315" s="7" t="n">
        <v>1</v>
      </c>
      <c r="D4315" s="7" t="s">
        <v>31</v>
      </c>
      <c r="E4315" s="7" t="n">
        <v>1</v>
      </c>
    </row>
    <row r="4316" spans="1:8">
      <c r="A4316" t="s">
        <v>4</v>
      </c>
      <c r="B4316" s="4" t="s">
        <v>5</v>
      </c>
      <c r="C4316" s="4" t="s">
        <v>13</v>
      </c>
      <c r="D4316" s="4" t="s">
        <v>6</v>
      </c>
      <c r="E4316" s="4" t="s">
        <v>10</v>
      </c>
    </row>
    <row r="4317" spans="1:8">
      <c r="A4317" t="n">
        <v>35157</v>
      </c>
      <c r="B4317" s="18" t="n">
        <v>94</v>
      </c>
      <c r="C4317" s="7" t="n">
        <v>1</v>
      </c>
      <c r="D4317" s="7" t="s">
        <v>31</v>
      </c>
      <c r="E4317" s="7" t="n">
        <v>2</v>
      </c>
    </row>
    <row r="4318" spans="1:8">
      <c r="A4318" t="s">
        <v>4</v>
      </c>
      <c r="B4318" s="4" t="s">
        <v>5</v>
      </c>
      <c r="C4318" s="4" t="s">
        <v>13</v>
      </c>
      <c r="D4318" s="4" t="s">
        <v>6</v>
      </c>
      <c r="E4318" s="4" t="s">
        <v>10</v>
      </c>
    </row>
    <row r="4319" spans="1:8">
      <c r="A4319" t="n">
        <v>35168</v>
      </c>
      <c r="B4319" s="18" t="n">
        <v>94</v>
      </c>
      <c r="C4319" s="7" t="n">
        <v>0</v>
      </c>
      <c r="D4319" s="7" t="s">
        <v>31</v>
      </c>
      <c r="E4319" s="7" t="n">
        <v>4</v>
      </c>
    </row>
    <row r="4320" spans="1:8">
      <c r="A4320" t="s">
        <v>4</v>
      </c>
      <c r="B4320" s="4" t="s">
        <v>5</v>
      </c>
      <c r="C4320" s="4" t="s">
        <v>10</v>
      </c>
    </row>
    <row r="4321" spans="1:8">
      <c r="A4321" t="n">
        <v>35179</v>
      </c>
      <c r="B4321" s="38" t="n">
        <v>16</v>
      </c>
      <c r="C4321" s="7" t="n">
        <v>500</v>
      </c>
    </row>
    <row r="4322" spans="1:8">
      <c r="A4322" t="s">
        <v>4</v>
      </c>
      <c r="B4322" s="4" t="s">
        <v>5</v>
      </c>
      <c r="C4322" s="4" t="s">
        <v>13</v>
      </c>
      <c r="D4322" s="4" t="s">
        <v>13</v>
      </c>
      <c r="E4322" s="4" t="s">
        <v>29</v>
      </c>
      <c r="F4322" s="4" t="s">
        <v>29</v>
      </c>
      <c r="G4322" s="4" t="s">
        <v>29</v>
      </c>
      <c r="H4322" s="4" t="s">
        <v>10</v>
      </c>
    </row>
    <row r="4323" spans="1:8">
      <c r="A4323" t="n">
        <v>35182</v>
      </c>
      <c r="B4323" s="53" t="n">
        <v>45</v>
      </c>
      <c r="C4323" s="7" t="n">
        <v>2</v>
      </c>
      <c r="D4323" s="7" t="n">
        <v>3</v>
      </c>
      <c r="E4323" s="7" t="n">
        <v>46.7700004577637</v>
      </c>
      <c r="F4323" s="7" t="n">
        <v>-5.78000020980835</v>
      </c>
      <c r="G4323" s="7" t="n">
        <v>-30.8600006103516</v>
      </c>
      <c r="H4323" s="7" t="n">
        <v>0</v>
      </c>
    </row>
    <row r="4324" spans="1:8">
      <c r="A4324" t="s">
        <v>4</v>
      </c>
      <c r="B4324" s="4" t="s">
        <v>5</v>
      </c>
      <c r="C4324" s="4" t="s">
        <v>13</v>
      </c>
      <c r="D4324" s="4" t="s">
        <v>13</v>
      </c>
      <c r="E4324" s="4" t="s">
        <v>29</v>
      </c>
      <c r="F4324" s="4" t="s">
        <v>29</v>
      </c>
      <c r="G4324" s="4" t="s">
        <v>29</v>
      </c>
      <c r="H4324" s="4" t="s">
        <v>10</v>
      </c>
      <c r="I4324" s="4" t="s">
        <v>13</v>
      </c>
    </row>
    <row r="4325" spans="1:8">
      <c r="A4325" t="n">
        <v>35199</v>
      </c>
      <c r="B4325" s="53" t="n">
        <v>45</v>
      </c>
      <c r="C4325" s="7" t="n">
        <v>4</v>
      </c>
      <c r="D4325" s="7" t="n">
        <v>3</v>
      </c>
      <c r="E4325" s="7" t="n">
        <v>5.17999982833862</v>
      </c>
      <c r="F4325" s="7" t="n">
        <v>270.299987792969</v>
      </c>
      <c r="G4325" s="7" t="n">
        <v>0</v>
      </c>
      <c r="H4325" s="7" t="n">
        <v>0</v>
      </c>
      <c r="I4325" s="7" t="n">
        <v>0</v>
      </c>
    </row>
    <row r="4326" spans="1:8">
      <c r="A4326" t="s">
        <v>4</v>
      </c>
      <c r="B4326" s="4" t="s">
        <v>5</v>
      </c>
      <c r="C4326" s="4" t="s">
        <v>13</v>
      </c>
      <c r="D4326" s="4" t="s">
        <v>13</v>
      </c>
      <c r="E4326" s="4" t="s">
        <v>29</v>
      </c>
      <c r="F4326" s="4" t="s">
        <v>10</v>
      </c>
    </row>
    <row r="4327" spans="1:8">
      <c r="A4327" t="n">
        <v>35217</v>
      </c>
      <c r="B4327" s="53" t="n">
        <v>45</v>
      </c>
      <c r="C4327" s="7" t="n">
        <v>5</v>
      </c>
      <c r="D4327" s="7" t="n">
        <v>3</v>
      </c>
      <c r="E4327" s="7" t="n">
        <v>5.09999990463257</v>
      </c>
      <c r="F4327" s="7" t="n">
        <v>0</v>
      </c>
    </row>
    <row r="4328" spans="1:8">
      <c r="A4328" t="s">
        <v>4</v>
      </c>
      <c r="B4328" s="4" t="s">
        <v>5</v>
      </c>
      <c r="C4328" s="4" t="s">
        <v>13</v>
      </c>
      <c r="D4328" s="4" t="s">
        <v>13</v>
      </c>
      <c r="E4328" s="4" t="s">
        <v>29</v>
      </c>
      <c r="F4328" s="4" t="s">
        <v>10</v>
      </c>
    </row>
    <row r="4329" spans="1:8">
      <c r="A4329" t="n">
        <v>35226</v>
      </c>
      <c r="B4329" s="53" t="n">
        <v>45</v>
      </c>
      <c r="C4329" s="7" t="n">
        <v>11</v>
      </c>
      <c r="D4329" s="7" t="n">
        <v>3</v>
      </c>
      <c r="E4329" s="7" t="n">
        <v>35.4000015258789</v>
      </c>
      <c r="F4329" s="7" t="n">
        <v>0</v>
      </c>
    </row>
    <row r="4330" spans="1:8">
      <c r="A4330" t="s">
        <v>4</v>
      </c>
      <c r="B4330" s="4" t="s">
        <v>5</v>
      </c>
      <c r="C4330" s="4" t="s">
        <v>13</v>
      </c>
      <c r="D4330" s="4" t="s">
        <v>13</v>
      </c>
      <c r="E4330" s="4" t="s">
        <v>29</v>
      </c>
      <c r="F4330" s="4" t="s">
        <v>29</v>
      </c>
      <c r="G4330" s="4" t="s">
        <v>29</v>
      </c>
      <c r="H4330" s="4" t="s">
        <v>10</v>
      </c>
    </row>
    <row r="4331" spans="1:8">
      <c r="A4331" t="n">
        <v>35235</v>
      </c>
      <c r="B4331" s="53" t="n">
        <v>45</v>
      </c>
      <c r="C4331" s="7" t="n">
        <v>2</v>
      </c>
      <c r="D4331" s="7" t="n">
        <v>3</v>
      </c>
      <c r="E4331" s="7" t="n">
        <v>46.7700004577637</v>
      </c>
      <c r="F4331" s="7" t="n">
        <v>-5</v>
      </c>
      <c r="G4331" s="7" t="n">
        <v>-31.0499992370605</v>
      </c>
      <c r="H4331" s="7" t="n">
        <v>4000</v>
      </c>
    </row>
    <row r="4332" spans="1:8">
      <c r="A4332" t="s">
        <v>4</v>
      </c>
      <c r="B4332" s="4" t="s">
        <v>5</v>
      </c>
      <c r="C4332" s="4" t="s">
        <v>13</v>
      </c>
      <c r="D4332" s="4" t="s">
        <v>13</v>
      </c>
      <c r="E4332" s="4" t="s">
        <v>29</v>
      </c>
      <c r="F4332" s="4" t="s">
        <v>29</v>
      </c>
      <c r="G4332" s="4" t="s">
        <v>29</v>
      </c>
      <c r="H4332" s="4" t="s">
        <v>10</v>
      </c>
      <c r="I4332" s="4" t="s">
        <v>13</v>
      </c>
    </row>
    <row r="4333" spans="1:8">
      <c r="A4333" t="n">
        <v>35252</v>
      </c>
      <c r="B4333" s="53" t="n">
        <v>45</v>
      </c>
      <c r="C4333" s="7" t="n">
        <v>4</v>
      </c>
      <c r="D4333" s="7" t="n">
        <v>3</v>
      </c>
      <c r="E4333" s="7" t="n">
        <v>5.17999982833862</v>
      </c>
      <c r="F4333" s="7" t="n">
        <v>264.450012207031</v>
      </c>
      <c r="G4333" s="7" t="n">
        <v>0</v>
      </c>
      <c r="H4333" s="7" t="n">
        <v>4000</v>
      </c>
      <c r="I4333" s="7" t="n">
        <v>1</v>
      </c>
    </row>
    <row r="4334" spans="1:8">
      <c r="A4334" t="s">
        <v>4</v>
      </c>
      <c r="B4334" s="4" t="s">
        <v>5</v>
      </c>
      <c r="C4334" s="4" t="s">
        <v>13</v>
      </c>
      <c r="D4334" s="4" t="s">
        <v>13</v>
      </c>
      <c r="E4334" s="4" t="s">
        <v>29</v>
      </c>
      <c r="F4334" s="4" t="s">
        <v>10</v>
      </c>
    </row>
    <row r="4335" spans="1:8">
      <c r="A4335" t="n">
        <v>35270</v>
      </c>
      <c r="B4335" s="53" t="n">
        <v>45</v>
      </c>
      <c r="C4335" s="7" t="n">
        <v>5</v>
      </c>
      <c r="D4335" s="7" t="n">
        <v>3</v>
      </c>
      <c r="E4335" s="7" t="n">
        <v>5.09999990463257</v>
      </c>
      <c r="F4335" s="7" t="n">
        <v>4000</v>
      </c>
    </row>
    <row r="4336" spans="1:8">
      <c r="A4336" t="s">
        <v>4</v>
      </c>
      <c r="B4336" s="4" t="s">
        <v>5</v>
      </c>
      <c r="C4336" s="4" t="s">
        <v>13</v>
      </c>
      <c r="D4336" s="4" t="s">
        <v>13</v>
      </c>
      <c r="E4336" s="4" t="s">
        <v>29</v>
      </c>
      <c r="F4336" s="4" t="s">
        <v>10</v>
      </c>
    </row>
    <row r="4337" spans="1:9">
      <c r="A4337" t="n">
        <v>35279</v>
      </c>
      <c r="B4337" s="53" t="n">
        <v>45</v>
      </c>
      <c r="C4337" s="7" t="n">
        <v>11</v>
      </c>
      <c r="D4337" s="7" t="n">
        <v>3</v>
      </c>
      <c r="E4337" s="7" t="n">
        <v>35.4000015258789</v>
      </c>
      <c r="F4337" s="7" t="n">
        <v>4000</v>
      </c>
    </row>
    <row r="4338" spans="1:9">
      <c r="A4338" t="s">
        <v>4</v>
      </c>
      <c r="B4338" s="4" t="s">
        <v>5</v>
      </c>
      <c r="C4338" s="4" t="s">
        <v>13</v>
      </c>
      <c r="D4338" s="4" t="s">
        <v>10</v>
      </c>
      <c r="E4338" s="4" t="s">
        <v>29</v>
      </c>
    </row>
    <row r="4339" spans="1:9">
      <c r="A4339" t="n">
        <v>35288</v>
      </c>
      <c r="B4339" s="34" t="n">
        <v>58</v>
      </c>
      <c r="C4339" s="7" t="n">
        <v>100</v>
      </c>
      <c r="D4339" s="7" t="n">
        <v>1000</v>
      </c>
      <c r="E4339" s="7" t="n">
        <v>1</v>
      </c>
    </row>
    <row r="4340" spans="1:9">
      <c r="A4340" t="s">
        <v>4</v>
      </c>
      <c r="B4340" s="4" t="s">
        <v>5</v>
      </c>
      <c r="C4340" s="4" t="s">
        <v>13</v>
      </c>
      <c r="D4340" s="4" t="s">
        <v>10</v>
      </c>
    </row>
    <row r="4341" spans="1:9">
      <c r="A4341" t="n">
        <v>35296</v>
      </c>
      <c r="B4341" s="34" t="n">
        <v>58</v>
      </c>
      <c r="C4341" s="7" t="n">
        <v>255</v>
      </c>
      <c r="D4341" s="7" t="n">
        <v>0</v>
      </c>
    </row>
    <row r="4342" spans="1:9">
      <c r="A4342" t="s">
        <v>4</v>
      </c>
      <c r="B4342" s="4" t="s">
        <v>5</v>
      </c>
      <c r="C4342" s="4" t="s">
        <v>10</v>
      </c>
      <c r="D4342" s="4" t="s">
        <v>13</v>
      </c>
      <c r="E4342" s="4" t="s">
        <v>13</v>
      </c>
      <c r="F4342" s="4" t="s">
        <v>6</v>
      </c>
    </row>
    <row r="4343" spans="1:9">
      <c r="A4343" t="n">
        <v>35300</v>
      </c>
      <c r="B4343" s="47" t="n">
        <v>47</v>
      </c>
      <c r="C4343" s="7" t="n">
        <v>0</v>
      </c>
      <c r="D4343" s="7" t="n">
        <v>0</v>
      </c>
      <c r="E4343" s="7" t="n">
        <v>1</v>
      </c>
      <c r="F4343" s="7" t="s">
        <v>363</v>
      </c>
    </row>
    <row r="4344" spans="1:9">
      <c r="A4344" t="s">
        <v>4</v>
      </c>
      <c r="B4344" s="4" t="s">
        <v>5</v>
      </c>
      <c r="C4344" s="4" t="s">
        <v>10</v>
      </c>
    </row>
    <row r="4345" spans="1:9">
      <c r="A4345" t="n">
        <v>35320</v>
      </c>
      <c r="B4345" s="38" t="n">
        <v>16</v>
      </c>
      <c r="C4345" s="7" t="n">
        <v>150</v>
      </c>
    </row>
    <row r="4346" spans="1:9">
      <c r="A4346" t="s">
        <v>4</v>
      </c>
      <c r="B4346" s="4" t="s">
        <v>5</v>
      </c>
      <c r="C4346" s="4" t="s">
        <v>10</v>
      </c>
      <c r="D4346" s="4" t="s">
        <v>13</v>
      </c>
      <c r="E4346" s="4" t="s">
        <v>13</v>
      </c>
      <c r="F4346" s="4" t="s">
        <v>6</v>
      </c>
    </row>
    <row r="4347" spans="1:9">
      <c r="A4347" t="n">
        <v>35323</v>
      </c>
      <c r="B4347" s="47" t="n">
        <v>47</v>
      </c>
      <c r="C4347" s="7" t="n">
        <v>7</v>
      </c>
      <c r="D4347" s="7" t="n">
        <v>0</v>
      </c>
      <c r="E4347" s="7" t="n">
        <v>1</v>
      </c>
      <c r="F4347" s="7" t="s">
        <v>363</v>
      </c>
    </row>
    <row r="4348" spans="1:9">
      <c r="A4348" t="s">
        <v>4</v>
      </c>
      <c r="B4348" s="4" t="s">
        <v>5</v>
      </c>
      <c r="C4348" s="4" t="s">
        <v>10</v>
      </c>
      <c r="D4348" s="4" t="s">
        <v>13</v>
      </c>
      <c r="E4348" s="4" t="s">
        <v>13</v>
      </c>
      <c r="F4348" s="4" t="s">
        <v>6</v>
      </c>
    </row>
    <row r="4349" spans="1:9">
      <c r="A4349" t="n">
        <v>35343</v>
      </c>
      <c r="B4349" s="47" t="n">
        <v>47</v>
      </c>
      <c r="C4349" s="7" t="n">
        <v>61491</v>
      </c>
      <c r="D4349" s="7" t="n">
        <v>0</v>
      </c>
      <c r="E4349" s="7" t="n">
        <v>1</v>
      </c>
      <c r="F4349" s="7" t="s">
        <v>363</v>
      </c>
    </row>
    <row r="4350" spans="1:9">
      <c r="A4350" t="s">
        <v>4</v>
      </c>
      <c r="B4350" s="4" t="s">
        <v>5</v>
      </c>
      <c r="C4350" s="4" t="s">
        <v>10</v>
      </c>
    </row>
    <row r="4351" spans="1:9">
      <c r="A4351" t="n">
        <v>35363</v>
      </c>
      <c r="B4351" s="38" t="n">
        <v>16</v>
      </c>
      <c r="C4351" s="7" t="n">
        <v>150</v>
      </c>
    </row>
    <row r="4352" spans="1:9">
      <c r="A4352" t="s">
        <v>4</v>
      </c>
      <c r="B4352" s="4" t="s">
        <v>5</v>
      </c>
      <c r="C4352" s="4" t="s">
        <v>10</v>
      </c>
      <c r="D4352" s="4" t="s">
        <v>13</v>
      </c>
      <c r="E4352" s="4" t="s">
        <v>13</v>
      </c>
      <c r="F4352" s="4" t="s">
        <v>6</v>
      </c>
    </row>
    <row r="4353" spans="1:6">
      <c r="A4353" t="n">
        <v>35366</v>
      </c>
      <c r="B4353" s="47" t="n">
        <v>47</v>
      </c>
      <c r="C4353" s="7" t="n">
        <v>61492</v>
      </c>
      <c r="D4353" s="7" t="n">
        <v>0</v>
      </c>
      <c r="E4353" s="7" t="n">
        <v>1</v>
      </c>
      <c r="F4353" s="7" t="s">
        <v>363</v>
      </c>
    </row>
    <row r="4354" spans="1:6">
      <c r="A4354" t="s">
        <v>4</v>
      </c>
      <c r="B4354" s="4" t="s">
        <v>5</v>
      </c>
      <c r="C4354" s="4" t="s">
        <v>10</v>
      </c>
      <c r="D4354" s="4" t="s">
        <v>13</v>
      </c>
      <c r="E4354" s="4" t="s">
        <v>13</v>
      </c>
      <c r="F4354" s="4" t="s">
        <v>6</v>
      </c>
    </row>
    <row r="4355" spans="1:6">
      <c r="A4355" t="n">
        <v>35386</v>
      </c>
      <c r="B4355" s="47" t="n">
        <v>47</v>
      </c>
      <c r="C4355" s="7" t="n">
        <v>61493</v>
      </c>
      <c r="D4355" s="7" t="n">
        <v>0</v>
      </c>
      <c r="E4355" s="7" t="n">
        <v>1</v>
      </c>
      <c r="F4355" s="7" t="s">
        <v>363</v>
      </c>
    </row>
    <row r="4356" spans="1:6">
      <c r="A4356" t="s">
        <v>4</v>
      </c>
      <c r="B4356" s="4" t="s">
        <v>5</v>
      </c>
      <c r="C4356" s="4" t="s">
        <v>10</v>
      </c>
      <c r="D4356" s="4" t="s">
        <v>13</v>
      </c>
      <c r="E4356" s="4" t="s">
        <v>13</v>
      </c>
      <c r="F4356" s="4" t="s">
        <v>6</v>
      </c>
    </row>
    <row r="4357" spans="1:6">
      <c r="A4357" t="n">
        <v>35406</v>
      </c>
      <c r="B4357" s="47" t="n">
        <v>47</v>
      </c>
      <c r="C4357" s="7" t="n">
        <v>61494</v>
      </c>
      <c r="D4357" s="7" t="n">
        <v>0</v>
      </c>
      <c r="E4357" s="7" t="n">
        <v>1</v>
      </c>
      <c r="F4357" s="7" t="s">
        <v>363</v>
      </c>
    </row>
    <row r="4358" spans="1:6">
      <c r="A4358" t="s">
        <v>4</v>
      </c>
      <c r="B4358" s="4" t="s">
        <v>5</v>
      </c>
      <c r="C4358" s="4" t="s">
        <v>10</v>
      </c>
      <c r="D4358" s="4" t="s">
        <v>13</v>
      </c>
    </row>
    <row r="4359" spans="1:6">
      <c r="A4359" t="n">
        <v>35426</v>
      </c>
      <c r="B4359" s="79" t="n">
        <v>67</v>
      </c>
      <c r="C4359" s="7" t="n">
        <v>0</v>
      </c>
      <c r="D4359" s="7" t="n">
        <v>1</v>
      </c>
    </row>
    <row r="4360" spans="1:6">
      <c r="A4360" t="s">
        <v>4</v>
      </c>
      <c r="B4360" s="4" t="s">
        <v>5</v>
      </c>
      <c r="C4360" s="4" t="s">
        <v>10</v>
      </c>
      <c r="D4360" s="4" t="s">
        <v>13</v>
      </c>
    </row>
    <row r="4361" spans="1:6">
      <c r="A4361" t="n">
        <v>35430</v>
      </c>
      <c r="B4361" s="79" t="n">
        <v>67</v>
      </c>
      <c r="C4361" s="7" t="n">
        <v>7</v>
      </c>
      <c r="D4361" s="7" t="n">
        <v>1</v>
      </c>
    </row>
    <row r="4362" spans="1:6">
      <c r="A4362" t="s">
        <v>4</v>
      </c>
      <c r="B4362" s="4" t="s">
        <v>5</v>
      </c>
      <c r="C4362" s="4" t="s">
        <v>10</v>
      </c>
      <c r="D4362" s="4" t="s">
        <v>13</v>
      </c>
    </row>
    <row r="4363" spans="1:6">
      <c r="A4363" t="n">
        <v>35434</v>
      </c>
      <c r="B4363" s="79" t="n">
        <v>67</v>
      </c>
      <c r="C4363" s="7" t="n">
        <v>61491</v>
      </c>
      <c r="D4363" s="7" t="n">
        <v>1</v>
      </c>
    </row>
    <row r="4364" spans="1:6">
      <c r="A4364" t="s">
        <v>4</v>
      </c>
      <c r="B4364" s="4" t="s">
        <v>5</v>
      </c>
      <c r="C4364" s="4" t="s">
        <v>10</v>
      </c>
      <c r="D4364" s="4" t="s">
        <v>13</v>
      </c>
    </row>
    <row r="4365" spans="1:6">
      <c r="A4365" t="n">
        <v>35438</v>
      </c>
      <c r="B4365" s="79" t="n">
        <v>67</v>
      </c>
      <c r="C4365" s="7" t="n">
        <v>61492</v>
      </c>
      <c r="D4365" s="7" t="n">
        <v>1</v>
      </c>
    </row>
    <row r="4366" spans="1:6">
      <c r="A4366" t="s">
        <v>4</v>
      </c>
      <c r="B4366" s="4" t="s">
        <v>5</v>
      </c>
      <c r="C4366" s="4" t="s">
        <v>10</v>
      </c>
      <c r="D4366" s="4" t="s">
        <v>13</v>
      </c>
    </row>
    <row r="4367" spans="1:6">
      <c r="A4367" t="n">
        <v>35442</v>
      </c>
      <c r="B4367" s="79" t="n">
        <v>67</v>
      </c>
      <c r="C4367" s="7" t="n">
        <v>61493</v>
      </c>
      <c r="D4367" s="7" t="n">
        <v>1</v>
      </c>
    </row>
    <row r="4368" spans="1:6">
      <c r="A4368" t="s">
        <v>4</v>
      </c>
      <c r="B4368" s="4" t="s">
        <v>5</v>
      </c>
      <c r="C4368" s="4" t="s">
        <v>10</v>
      </c>
      <c r="D4368" s="4" t="s">
        <v>13</v>
      </c>
    </row>
    <row r="4369" spans="1:6">
      <c r="A4369" t="n">
        <v>35446</v>
      </c>
      <c r="B4369" s="79" t="n">
        <v>67</v>
      </c>
      <c r="C4369" s="7" t="n">
        <v>61494</v>
      </c>
      <c r="D4369" s="7" t="n">
        <v>1</v>
      </c>
    </row>
    <row r="4370" spans="1:6">
      <c r="A4370" t="s">
        <v>4</v>
      </c>
      <c r="B4370" s="4" t="s">
        <v>5</v>
      </c>
      <c r="C4370" s="4" t="s">
        <v>13</v>
      </c>
      <c r="D4370" s="4" t="s">
        <v>10</v>
      </c>
      <c r="E4370" s="4" t="s">
        <v>6</v>
      </c>
    </row>
    <row r="4371" spans="1:6">
      <c r="A4371" t="n">
        <v>35450</v>
      </c>
      <c r="B4371" s="56" t="n">
        <v>51</v>
      </c>
      <c r="C4371" s="7" t="n">
        <v>4</v>
      </c>
      <c r="D4371" s="7" t="n">
        <v>7</v>
      </c>
      <c r="E4371" s="7" t="s">
        <v>110</v>
      </c>
    </row>
    <row r="4372" spans="1:6">
      <c r="A4372" t="s">
        <v>4</v>
      </c>
      <c r="B4372" s="4" t="s">
        <v>5</v>
      </c>
      <c r="C4372" s="4" t="s">
        <v>10</v>
      </c>
    </row>
    <row r="4373" spans="1:6">
      <c r="A4373" t="n">
        <v>35464</v>
      </c>
      <c r="B4373" s="38" t="n">
        <v>16</v>
      </c>
      <c r="C4373" s="7" t="n">
        <v>0</v>
      </c>
    </row>
    <row r="4374" spans="1:6">
      <c r="A4374" t="s">
        <v>4</v>
      </c>
      <c r="B4374" s="4" t="s">
        <v>5</v>
      </c>
      <c r="C4374" s="4" t="s">
        <v>10</v>
      </c>
      <c r="D4374" s="4" t="s">
        <v>52</v>
      </c>
      <c r="E4374" s="4" t="s">
        <v>13</v>
      </c>
      <c r="F4374" s="4" t="s">
        <v>13</v>
      </c>
    </row>
    <row r="4375" spans="1:6">
      <c r="A4375" t="n">
        <v>35467</v>
      </c>
      <c r="B4375" s="57" t="n">
        <v>26</v>
      </c>
      <c r="C4375" s="7" t="n">
        <v>7</v>
      </c>
      <c r="D4375" s="7" t="s">
        <v>364</v>
      </c>
      <c r="E4375" s="7" t="n">
        <v>2</v>
      </c>
      <c r="F4375" s="7" t="n">
        <v>0</v>
      </c>
    </row>
    <row r="4376" spans="1:6">
      <c r="A4376" t="s">
        <v>4</v>
      </c>
      <c r="B4376" s="4" t="s">
        <v>5</v>
      </c>
    </row>
    <row r="4377" spans="1:6">
      <c r="A4377" t="n">
        <v>35541</v>
      </c>
      <c r="B4377" s="30" t="n">
        <v>28</v>
      </c>
    </row>
    <row r="4378" spans="1:6">
      <c r="A4378" t="s">
        <v>4</v>
      </c>
      <c r="B4378" s="4" t="s">
        <v>5</v>
      </c>
      <c r="C4378" s="4" t="s">
        <v>10</v>
      </c>
      <c r="D4378" s="4" t="s">
        <v>13</v>
      </c>
    </row>
    <row r="4379" spans="1:6">
      <c r="A4379" t="n">
        <v>35542</v>
      </c>
      <c r="B4379" s="58" t="n">
        <v>89</v>
      </c>
      <c r="C4379" s="7" t="n">
        <v>65533</v>
      </c>
      <c r="D4379" s="7" t="n">
        <v>1</v>
      </c>
    </row>
    <row r="4380" spans="1:6">
      <c r="A4380" t="s">
        <v>4</v>
      </c>
      <c r="B4380" s="4" t="s">
        <v>5</v>
      </c>
      <c r="C4380" s="4" t="s">
        <v>13</v>
      </c>
      <c r="D4380" s="4" t="s">
        <v>10</v>
      </c>
      <c r="E4380" s="4" t="s">
        <v>6</v>
      </c>
    </row>
    <row r="4381" spans="1:6">
      <c r="A4381" t="n">
        <v>35546</v>
      </c>
      <c r="B4381" s="56" t="n">
        <v>51</v>
      </c>
      <c r="C4381" s="7" t="n">
        <v>4</v>
      </c>
      <c r="D4381" s="7" t="n">
        <v>0</v>
      </c>
      <c r="E4381" s="7" t="s">
        <v>365</v>
      </c>
    </row>
    <row r="4382" spans="1:6">
      <c r="A4382" t="s">
        <v>4</v>
      </c>
      <c r="B4382" s="4" t="s">
        <v>5</v>
      </c>
      <c r="C4382" s="4" t="s">
        <v>10</v>
      </c>
    </row>
    <row r="4383" spans="1:6">
      <c r="A4383" t="n">
        <v>35560</v>
      </c>
      <c r="B4383" s="38" t="n">
        <v>16</v>
      </c>
      <c r="C4383" s="7" t="n">
        <v>0</v>
      </c>
    </row>
    <row r="4384" spans="1:6">
      <c r="A4384" t="s">
        <v>4</v>
      </c>
      <c r="B4384" s="4" t="s">
        <v>5</v>
      </c>
      <c r="C4384" s="4" t="s">
        <v>10</v>
      </c>
      <c r="D4384" s="4" t="s">
        <v>52</v>
      </c>
      <c r="E4384" s="4" t="s">
        <v>13</v>
      </c>
      <c r="F4384" s="4" t="s">
        <v>13</v>
      </c>
    </row>
    <row r="4385" spans="1:6">
      <c r="A4385" t="n">
        <v>35563</v>
      </c>
      <c r="B4385" s="57" t="n">
        <v>26</v>
      </c>
      <c r="C4385" s="7" t="n">
        <v>0</v>
      </c>
      <c r="D4385" s="7" t="s">
        <v>366</v>
      </c>
      <c r="E4385" s="7" t="n">
        <v>2</v>
      </c>
      <c r="F4385" s="7" t="n">
        <v>0</v>
      </c>
    </row>
    <row r="4386" spans="1:6">
      <c r="A4386" t="s">
        <v>4</v>
      </c>
      <c r="B4386" s="4" t="s">
        <v>5</v>
      </c>
    </row>
    <row r="4387" spans="1:6">
      <c r="A4387" t="n">
        <v>35672</v>
      </c>
      <c r="B4387" s="30" t="n">
        <v>28</v>
      </c>
    </row>
    <row r="4388" spans="1:6">
      <c r="A4388" t="s">
        <v>4</v>
      </c>
      <c r="B4388" s="4" t="s">
        <v>5</v>
      </c>
      <c r="C4388" s="4" t="s">
        <v>13</v>
      </c>
      <c r="D4388" s="31" t="s">
        <v>54</v>
      </c>
      <c r="E4388" s="4" t="s">
        <v>5</v>
      </c>
      <c r="F4388" s="4" t="s">
        <v>13</v>
      </c>
      <c r="G4388" s="4" t="s">
        <v>10</v>
      </c>
      <c r="H4388" s="31" t="s">
        <v>55</v>
      </c>
      <c r="I4388" s="4" t="s">
        <v>13</v>
      </c>
      <c r="J4388" s="4" t="s">
        <v>28</v>
      </c>
    </row>
    <row r="4389" spans="1:6">
      <c r="A4389" t="n">
        <v>35673</v>
      </c>
      <c r="B4389" s="11" t="n">
        <v>5</v>
      </c>
      <c r="C4389" s="7" t="n">
        <v>28</v>
      </c>
      <c r="D4389" s="31" t="s">
        <v>3</v>
      </c>
      <c r="E4389" s="32" t="n">
        <v>64</v>
      </c>
      <c r="F4389" s="7" t="n">
        <v>5</v>
      </c>
      <c r="G4389" s="7" t="n">
        <v>8</v>
      </c>
      <c r="H4389" s="31" t="s">
        <v>3</v>
      </c>
      <c r="I4389" s="7" t="n">
        <v>1</v>
      </c>
      <c r="J4389" s="12" t="n">
        <f t="normal" ca="1">A4401</f>
        <v>0</v>
      </c>
    </row>
    <row r="4390" spans="1:6">
      <c r="A4390" t="s">
        <v>4</v>
      </c>
      <c r="B4390" s="4" t="s">
        <v>5</v>
      </c>
      <c r="C4390" s="4" t="s">
        <v>13</v>
      </c>
      <c r="D4390" s="4" t="s">
        <v>10</v>
      </c>
      <c r="E4390" s="4" t="s">
        <v>6</v>
      </c>
    </row>
    <row r="4391" spans="1:6">
      <c r="A4391" t="n">
        <v>35684</v>
      </c>
      <c r="B4391" s="56" t="n">
        <v>51</v>
      </c>
      <c r="C4391" s="7" t="n">
        <v>4</v>
      </c>
      <c r="D4391" s="7" t="n">
        <v>8</v>
      </c>
      <c r="E4391" s="7" t="s">
        <v>276</v>
      </c>
    </row>
    <row r="4392" spans="1:6">
      <c r="A4392" t="s">
        <v>4</v>
      </c>
      <c r="B4392" s="4" t="s">
        <v>5</v>
      </c>
      <c r="C4392" s="4" t="s">
        <v>10</v>
      </c>
    </row>
    <row r="4393" spans="1:6">
      <c r="A4393" t="n">
        <v>35697</v>
      </c>
      <c r="B4393" s="38" t="n">
        <v>16</v>
      </c>
      <c r="C4393" s="7" t="n">
        <v>0</v>
      </c>
    </row>
    <row r="4394" spans="1:6">
      <c r="A4394" t="s">
        <v>4</v>
      </c>
      <c r="B4394" s="4" t="s">
        <v>5</v>
      </c>
      <c r="C4394" s="4" t="s">
        <v>10</v>
      </c>
      <c r="D4394" s="4" t="s">
        <v>52</v>
      </c>
      <c r="E4394" s="4" t="s">
        <v>13</v>
      </c>
      <c r="F4394" s="4" t="s">
        <v>13</v>
      </c>
    </row>
    <row r="4395" spans="1:6">
      <c r="A4395" t="n">
        <v>35700</v>
      </c>
      <c r="B4395" s="57" t="n">
        <v>26</v>
      </c>
      <c r="C4395" s="7" t="n">
        <v>8</v>
      </c>
      <c r="D4395" s="7" t="s">
        <v>367</v>
      </c>
      <c r="E4395" s="7" t="n">
        <v>2</v>
      </c>
      <c r="F4395" s="7" t="n">
        <v>0</v>
      </c>
    </row>
    <row r="4396" spans="1:6">
      <c r="A4396" t="s">
        <v>4</v>
      </c>
      <c r="B4396" s="4" t="s">
        <v>5</v>
      </c>
    </row>
    <row r="4397" spans="1:6">
      <c r="A4397" t="n">
        <v>35795</v>
      </c>
      <c r="B4397" s="30" t="n">
        <v>28</v>
      </c>
    </row>
    <row r="4398" spans="1:6">
      <c r="A4398" t="s">
        <v>4</v>
      </c>
      <c r="B4398" s="4" t="s">
        <v>5</v>
      </c>
      <c r="C4398" s="4" t="s">
        <v>28</v>
      </c>
    </row>
    <row r="4399" spans="1:6">
      <c r="A4399" t="n">
        <v>35796</v>
      </c>
      <c r="B4399" s="15" t="n">
        <v>3</v>
      </c>
      <c r="C4399" s="12" t="n">
        <f t="normal" ca="1">A4411</f>
        <v>0</v>
      </c>
    </row>
    <row r="4400" spans="1:6">
      <c r="A4400" t="s">
        <v>4</v>
      </c>
      <c r="B4400" s="4" t="s">
        <v>5</v>
      </c>
      <c r="C4400" s="4" t="s">
        <v>10</v>
      </c>
      <c r="D4400" s="4" t="s">
        <v>13</v>
      </c>
    </row>
    <row r="4401" spans="1:10">
      <c r="A4401" t="n">
        <v>35801</v>
      </c>
      <c r="B4401" s="58" t="n">
        <v>89</v>
      </c>
      <c r="C4401" s="7" t="n">
        <v>65533</v>
      </c>
      <c r="D4401" s="7" t="n">
        <v>1</v>
      </c>
    </row>
    <row r="4402" spans="1:10">
      <c r="A4402" t="s">
        <v>4</v>
      </c>
      <c r="B4402" s="4" t="s">
        <v>5</v>
      </c>
      <c r="C4402" s="4" t="s">
        <v>13</v>
      </c>
      <c r="D4402" s="4" t="s">
        <v>10</v>
      </c>
      <c r="E4402" s="4" t="s">
        <v>6</v>
      </c>
    </row>
    <row r="4403" spans="1:10">
      <c r="A4403" t="n">
        <v>35805</v>
      </c>
      <c r="B4403" s="56" t="n">
        <v>51</v>
      </c>
      <c r="C4403" s="7" t="n">
        <v>4</v>
      </c>
      <c r="D4403" s="7" t="n">
        <v>0</v>
      </c>
      <c r="E4403" s="7" t="s">
        <v>220</v>
      </c>
    </row>
    <row r="4404" spans="1:10">
      <c r="A4404" t="s">
        <v>4</v>
      </c>
      <c r="B4404" s="4" t="s">
        <v>5</v>
      </c>
      <c r="C4404" s="4" t="s">
        <v>10</v>
      </c>
    </row>
    <row r="4405" spans="1:10">
      <c r="A4405" t="n">
        <v>35818</v>
      </c>
      <c r="B4405" s="38" t="n">
        <v>16</v>
      </c>
      <c r="C4405" s="7" t="n">
        <v>0</v>
      </c>
    </row>
    <row r="4406" spans="1:10">
      <c r="A4406" t="s">
        <v>4</v>
      </c>
      <c r="B4406" s="4" t="s">
        <v>5</v>
      </c>
      <c r="C4406" s="4" t="s">
        <v>10</v>
      </c>
      <c r="D4406" s="4" t="s">
        <v>52</v>
      </c>
      <c r="E4406" s="4" t="s">
        <v>13</v>
      </c>
      <c r="F4406" s="4" t="s">
        <v>13</v>
      </c>
    </row>
    <row r="4407" spans="1:10">
      <c r="A4407" t="n">
        <v>35821</v>
      </c>
      <c r="B4407" s="57" t="n">
        <v>26</v>
      </c>
      <c r="C4407" s="7" t="n">
        <v>0</v>
      </c>
      <c r="D4407" s="7" t="s">
        <v>368</v>
      </c>
      <c r="E4407" s="7" t="n">
        <v>2</v>
      </c>
      <c r="F4407" s="7" t="n">
        <v>0</v>
      </c>
    </row>
    <row r="4408" spans="1:10">
      <c r="A4408" t="s">
        <v>4</v>
      </c>
      <c r="B4408" s="4" t="s">
        <v>5</v>
      </c>
    </row>
    <row r="4409" spans="1:10">
      <c r="A4409" t="n">
        <v>35907</v>
      </c>
      <c r="B4409" s="30" t="n">
        <v>28</v>
      </c>
    </row>
    <row r="4410" spans="1:10">
      <c r="A4410" t="s">
        <v>4</v>
      </c>
      <c r="B4410" s="4" t="s">
        <v>5</v>
      </c>
      <c r="C4410" s="4" t="s">
        <v>13</v>
      </c>
      <c r="D4410" s="31" t="s">
        <v>54</v>
      </c>
      <c r="E4410" s="4" t="s">
        <v>5</v>
      </c>
      <c r="F4410" s="4" t="s">
        <v>13</v>
      </c>
      <c r="G4410" s="4" t="s">
        <v>10</v>
      </c>
      <c r="H4410" s="31" t="s">
        <v>55</v>
      </c>
      <c r="I4410" s="4" t="s">
        <v>13</v>
      </c>
      <c r="J4410" s="4" t="s">
        <v>28</v>
      </c>
    </row>
    <row r="4411" spans="1:10">
      <c r="A4411" t="n">
        <v>35908</v>
      </c>
      <c r="B4411" s="11" t="n">
        <v>5</v>
      </c>
      <c r="C4411" s="7" t="n">
        <v>28</v>
      </c>
      <c r="D4411" s="31" t="s">
        <v>3</v>
      </c>
      <c r="E4411" s="32" t="n">
        <v>64</v>
      </c>
      <c r="F4411" s="7" t="n">
        <v>5</v>
      </c>
      <c r="G4411" s="7" t="n">
        <v>5</v>
      </c>
      <c r="H4411" s="31" t="s">
        <v>3</v>
      </c>
      <c r="I4411" s="7" t="n">
        <v>1</v>
      </c>
      <c r="J4411" s="12" t="n">
        <f t="normal" ca="1">A4423</f>
        <v>0</v>
      </c>
    </row>
    <row r="4412" spans="1:10">
      <c r="A4412" t="s">
        <v>4</v>
      </c>
      <c r="B4412" s="4" t="s">
        <v>5</v>
      </c>
      <c r="C4412" s="4" t="s">
        <v>13</v>
      </c>
      <c r="D4412" s="4" t="s">
        <v>10</v>
      </c>
      <c r="E4412" s="4" t="s">
        <v>6</v>
      </c>
    </row>
    <row r="4413" spans="1:10">
      <c r="A4413" t="n">
        <v>35919</v>
      </c>
      <c r="B4413" s="56" t="n">
        <v>51</v>
      </c>
      <c r="C4413" s="7" t="n">
        <v>4</v>
      </c>
      <c r="D4413" s="7" t="n">
        <v>5</v>
      </c>
      <c r="E4413" s="7" t="s">
        <v>118</v>
      </c>
    </row>
    <row r="4414" spans="1:10">
      <c r="A4414" t="s">
        <v>4</v>
      </c>
      <c r="B4414" s="4" t="s">
        <v>5</v>
      </c>
      <c r="C4414" s="4" t="s">
        <v>10</v>
      </c>
    </row>
    <row r="4415" spans="1:10">
      <c r="A4415" t="n">
        <v>35933</v>
      </c>
      <c r="B4415" s="38" t="n">
        <v>16</v>
      </c>
      <c r="C4415" s="7" t="n">
        <v>0</v>
      </c>
    </row>
    <row r="4416" spans="1:10">
      <c r="A4416" t="s">
        <v>4</v>
      </c>
      <c r="B4416" s="4" t="s">
        <v>5</v>
      </c>
      <c r="C4416" s="4" t="s">
        <v>10</v>
      </c>
      <c r="D4416" s="4" t="s">
        <v>52</v>
      </c>
      <c r="E4416" s="4" t="s">
        <v>13</v>
      </c>
      <c r="F4416" s="4" t="s">
        <v>13</v>
      </c>
    </row>
    <row r="4417" spans="1:10">
      <c r="A4417" t="n">
        <v>35936</v>
      </c>
      <c r="B4417" s="57" t="n">
        <v>26</v>
      </c>
      <c r="C4417" s="7" t="n">
        <v>5</v>
      </c>
      <c r="D4417" s="7" t="s">
        <v>369</v>
      </c>
      <c r="E4417" s="7" t="n">
        <v>2</v>
      </c>
      <c r="F4417" s="7" t="n">
        <v>0</v>
      </c>
    </row>
    <row r="4418" spans="1:10">
      <c r="A4418" t="s">
        <v>4</v>
      </c>
      <c r="B4418" s="4" t="s">
        <v>5</v>
      </c>
    </row>
    <row r="4419" spans="1:10">
      <c r="A4419" t="n">
        <v>36008</v>
      </c>
      <c r="B4419" s="30" t="n">
        <v>28</v>
      </c>
    </row>
    <row r="4420" spans="1:10">
      <c r="A4420" t="s">
        <v>4</v>
      </c>
      <c r="B4420" s="4" t="s">
        <v>5</v>
      </c>
      <c r="C4420" s="4" t="s">
        <v>28</v>
      </c>
    </row>
    <row r="4421" spans="1:10">
      <c r="A4421" t="n">
        <v>36009</v>
      </c>
      <c r="B4421" s="15" t="n">
        <v>3</v>
      </c>
      <c r="C4421" s="12" t="n">
        <f t="normal" ca="1">A4433</f>
        <v>0</v>
      </c>
    </row>
    <row r="4422" spans="1:10">
      <c r="A4422" t="s">
        <v>4</v>
      </c>
      <c r="B4422" s="4" t="s">
        <v>5</v>
      </c>
      <c r="C4422" s="4" t="s">
        <v>10</v>
      </c>
      <c r="D4422" s="4" t="s">
        <v>13</v>
      </c>
    </row>
    <row r="4423" spans="1:10">
      <c r="A4423" t="n">
        <v>36014</v>
      </c>
      <c r="B4423" s="58" t="n">
        <v>89</v>
      </c>
      <c r="C4423" s="7" t="n">
        <v>65533</v>
      </c>
      <c r="D4423" s="7" t="n">
        <v>1</v>
      </c>
    </row>
    <row r="4424" spans="1:10">
      <c r="A4424" t="s">
        <v>4</v>
      </c>
      <c r="B4424" s="4" t="s">
        <v>5</v>
      </c>
      <c r="C4424" s="4" t="s">
        <v>13</v>
      </c>
      <c r="D4424" s="4" t="s">
        <v>10</v>
      </c>
      <c r="E4424" s="4" t="s">
        <v>6</v>
      </c>
    </row>
    <row r="4425" spans="1:10">
      <c r="A4425" t="n">
        <v>36018</v>
      </c>
      <c r="B4425" s="56" t="n">
        <v>51</v>
      </c>
      <c r="C4425" s="7" t="n">
        <v>4</v>
      </c>
      <c r="D4425" s="7" t="n">
        <v>0</v>
      </c>
      <c r="E4425" s="7" t="s">
        <v>370</v>
      </c>
    </row>
    <row r="4426" spans="1:10">
      <c r="A4426" t="s">
        <v>4</v>
      </c>
      <c r="B4426" s="4" t="s">
        <v>5</v>
      </c>
      <c r="C4426" s="4" t="s">
        <v>10</v>
      </c>
    </row>
    <row r="4427" spans="1:10">
      <c r="A4427" t="n">
        <v>36031</v>
      </c>
      <c r="B4427" s="38" t="n">
        <v>16</v>
      </c>
      <c r="C4427" s="7" t="n">
        <v>0</v>
      </c>
    </row>
    <row r="4428" spans="1:10">
      <c r="A4428" t="s">
        <v>4</v>
      </c>
      <c r="B4428" s="4" t="s">
        <v>5</v>
      </c>
      <c r="C4428" s="4" t="s">
        <v>10</v>
      </c>
      <c r="D4428" s="4" t="s">
        <v>52</v>
      </c>
      <c r="E4428" s="4" t="s">
        <v>13</v>
      </c>
      <c r="F4428" s="4" t="s">
        <v>13</v>
      </c>
    </row>
    <row r="4429" spans="1:10">
      <c r="A4429" t="n">
        <v>36034</v>
      </c>
      <c r="B4429" s="57" t="n">
        <v>26</v>
      </c>
      <c r="C4429" s="7" t="n">
        <v>0</v>
      </c>
      <c r="D4429" s="7" t="s">
        <v>371</v>
      </c>
      <c r="E4429" s="7" t="n">
        <v>2</v>
      </c>
      <c r="F4429" s="7" t="n">
        <v>0</v>
      </c>
    </row>
    <row r="4430" spans="1:10">
      <c r="A4430" t="s">
        <v>4</v>
      </c>
      <c r="B4430" s="4" t="s">
        <v>5</v>
      </c>
    </row>
    <row r="4431" spans="1:10">
      <c r="A4431" t="n">
        <v>36088</v>
      </c>
      <c r="B4431" s="30" t="n">
        <v>28</v>
      </c>
    </row>
    <row r="4432" spans="1:10">
      <c r="A4432" t="s">
        <v>4</v>
      </c>
      <c r="B4432" s="4" t="s">
        <v>5</v>
      </c>
      <c r="C4432" s="4" t="s">
        <v>13</v>
      </c>
      <c r="D4432" s="31" t="s">
        <v>54</v>
      </c>
      <c r="E4432" s="4" t="s">
        <v>5</v>
      </c>
      <c r="F4432" s="4" t="s">
        <v>13</v>
      </c>
      <c r="G4432" s="4" t="s">
        <v>10</v>
      </c>
      <c r="H4432" s="31" t="s">
        <v>55</v>
      </c>
      <c r="I4432" s="4" t="s">
        <v>13</v>
      </c>
      <c r="J4432" s="4" t="s">
        <v>28</v>
      </c>
    </row>
    <row r="4433" spans="1:10">
      <c r="A4433" t="n">
        <v>36089</v>
      </c>
      <c r="B4433" s="11" t="n">
        <v>5</v>
      </c>
      <c r="C4433" s="7" t="n">
        <v>28</v>
      </c>
      <c r="D4433" s="31" t="s">
        <v>3</v>
      </c>
      <c r="E4433" s="32" t="n">
        <v>64</v>
      </c>
      <c r="F4433" s="7" t="n">
        <v>5</v>
      </c>
      <c r="G4433" s="7" t="n">
        <v>1</v>
      </c>
      <c r="H4433" s="31" t="s">
        <v>3</v>
      </c>
      <c r="I4433" s="7" t="n">
        <v>1</v>
      </c>
      <c r="J4433" s="12" t="n">
        <f t="normal" ca="1">A4443</f>
        <v>0</v>
      </c>
    </row>
    <row r="4434" spans="1:10">
      <c r="A4434" t="s">
        <v>4</v>
      </c>
      <c r="B4434" s="4" t="s">
        <v>5</v>
      </c>
      <c r="C4434" s="4" t="s">
        <v>13</v>
      </c>
      <c r="D4434" s="4" t="s">
        <v>10</v>
      </c>
      <c r="E4434" s="4" t="s">
        <v>6</v>
      </c>
    </row>
    <row r="4435" spans="1:10">
      <c r="A4435" t="n">
        <v>36100</v>
      </c>
      <c r="B4435" s="56" t="n">
        <v>51</v>
      </c>
      <c r="C4435" s="7" t="n">
        <v>4</v>
      </c>
      <c r="D4435" s="7" t="n">
        <v>1</v>
      </c>
      <c r="E4435" s="7" t="s">
        <v>220</v>
      </c>
    </row>
    <row r="4436" spans="1:10">
      <c r="A4436" t="s">
        <v>4</v>
      </c>
      <c r="B4436" s="4" t="s">
        <v>5</v>
      </c>
      <c r="C4436" s="4" t="s">
        <v>10</v>
      </c>
    </row>
    <row r="4437" spans="1:10">
      <c r="A4437" t="n">
        <v>36113</v>
      </c>
      <c r="B4437" s="38" t="n">
        <v>16</v>
      </c>
      <c r="C4437" s="7" t="n">
        <v>0</v>
      </c>
    </row>
    <row r="4438" spans="1:10">
      <c r="A4438" t="s">
        <v>4</v>
      </c>
      <c r="B4438" s="4" t="s">
        <v>5</v>
      </c>
      <c r="C4438" s="4" t="s">
        <v>10</v>
      </c>
      <c r="D4438" s="4" t="s">
        <v>52</v>
      </c>
      <c r="E4438" s="4" t="s">
        <v>13</v>
      </c>
      <c r="F4438" s="4" t="s">
        <v>13</v>
      </c>
    </row>
    <row r="4439" spans="1:10">
      <c r="A4439" t="n">
        <v>36116</v>
      </c>
      <c r="B4439" s="57" t="n">
        <v>26</v>
      </c>
      <c r="C4439" s="7" t="n">
        <v>1</v>
      </c>
      <c r="D4439" s="7" t="s">
        <v>372</v>
      </c>
      <c r="E4439" s="7" t="n">
        <v>2</v>
      </c>
      <c r="F4439" s="7" t="n">
        <v>0</v>
      </c>
    </row>
    <row r="4440" spans="1:10">
      <c r="A4440" t="s">
        <v>4</v>
      </c>
      <c r="B4440" s="4" t="s">
        <v>5</v>
      </c>
    </row>
    <row r="4441" spans="1:10">
      <c r="A4441" t="n">
        <v>36156</v>
      </c>
      <c r="B4441" s="30" t="n">
        <v>28</v>
      </c>
    </row>
    <row r="4442" spans="1:10">
      <c r="A4442" t="s">
        <v>4</v>
      </c>
      <c r="B4442" s="4" t="s">
        <v>5</v>
      </c>
      <c r="C4442" s="4" t="s">
        <v>13</v>
      </c>
      <c r="D4442" s="31" t="s">
        <v>54</v>
      </c>
      <c r="E4442" s="4" t="s">
        <v>5</v>
      </c>
      <c r="F4442" s="4" t="s">
        <v>13</v>
      </c>
      <c r="G4442" s="4" t="s">
        <v>10</v>
      </c>
      <c r="H4442" s="31" t="s">
        <v>55</v>
      </c>
      <c r="I4442" s="4" t="s">
        <v>13</v>
      </c>
      <c r="J4442" s="4" t="s">
        <v>28</v>
      </c>
    </row>
    <row r="4443" spans="1:10">
      <c r="A4443" t="n">
        <v>36157</v>
      </c>
      <c r="B4443" s="11" t="n">
        <v>5</v>
      </c>
      <c r="C4443" s="7" t="n">
        <v>28</v>
      </c>
      <c r="D4443" s="31" t="s">
        <v>3</v>
      </c>
      <c r="E4443" s="32" t="n">
        <v>64</v>
      </c>
      <c r="F4443" s="7" t="n">
        <v>5</v>
      </c>
      <c r="G4443" s="7" t="n">
        <v>9</v>
      </c>
      <c r="H4443" s="31" t="s">
        <v>3</v>
      </c>
      <c r="I4443" s="7" t="n">
        <v>1</v>
      </c>
      <c r="J4443" s="12" t="n">
        <f t="normal" ca="1">A4455</f>
        <v>0</v>
      </c>
    </row>
    <row r="4444" spans="1:10">
      <c r="A4444" t="s">
        <v>4</v>
      </c>
      <c r="B4444" s="4" t="s">
        <v>5</v>
      </c>
      <c r="C4444" s="4" t="s">
        <v>13</v>
      </c>
      <c r="D4444" s="4" t="s">
        <v>10</v>
      </c>
      <c r="E4444" s="4" t="s">
        <v>6</v>
      </c>
    </row>
    <row r="4445" spans="1:10">
      <c r="A4445" t="n">
        <v>36168</v>
      </c>
      <c r="B4445" s="56" t="n">
        <v>51</v>
      </c>
      <c r="C4445" s="7" t="n">
        <v>4</v>
      </c>
      <c r="D4445" s="7" t="n">
        <v>9</v>
      </c>
      <c r="E4445" s="7" t="s">
        <v>220</v>
      </c>
    </row>
    <row r="4446" spans="1:10">
      <c r="A4446" t="s">
        <v>4</v>
      </c>
      <c r="B4446" s="4" t="s">
        <v>5</v>
      </c>
      <c r="C4446" s="4" t="s">
        <v>10</v>
      </c>
    </row>
    <row r="4447" spans="1:10">
      <c r="A4447" t="n">
        <v>36181</v>
      </c>
      <c r="B4447" s="38" t="n">
        <v>16</v>
      </c>
      <c r="C4447" s="7" t="n">
        <v>0</v>
      </c>
    </row>
    <row r="4448" spans="1:10">
      <c r="A4448" t="s">
        <v>4</v>
      </c>
      <c r="B4448" s="4" t="s">
        <v>5</v>
      </c>
      <c r="C4448" s="4" t="s">
        <v>10</v>
      </c>
      <c r="D4448" s="4" t="s">
        <v>52</v>
      </c>
      <c r="E4448" s="4" t="s">
        <v>13</v>
      </c>
      <c r="F4448" s="4" t="s">
        <v>13</v>
      </c>
    </row>
    <row r="4449" spans="1:10">
      <c r="A4449" t="n">
        <v>36184</v>
      </c>
      <c r="B4449" s="57" t="n">
        <v>26</v>
      </c>
      <c r="C4449" s="7" t="n">
        <v>9</v>
      </c>
      <c r="D4449" s="7" t="s">
        <v>373</v>
      </c>
      <c r="E4449" s="7" t="n">
        <v>2</v>
      </c>
      <c r="F4449" s="7" t="n">
        <v>0</v>
      </c>
    </row>
    <row r="4450" spans="1:10">
      <c r="A4450" t="s">
        <v>4</v>
      </c>
      <c r="B4450" s="4" t="s">
        <v>5</v>
      </c>
    </row>
    <row r="4451" spans="1:10">
      <c r="A4451" t="n">
        <v>36258</v>
      </c>
      <c r="B4451" s="30" t="n">
        <v>28</v>
      </c>
    </row>
    <row r="4452" spans="1:10">
      <c r="A4452" t="s">
        <v>4</v>
      </c>
      <c r="B4452" s="4" t="s">
        <v>5</v>
      </c>
      <c r="C4452" s="4" t="s">
        <v>28</v>
      </c>
    </row>
    <row r="4453" spans="1:10">
      <c r="A4453" t="n">
        <v>36259</v>
      </c>
      <c r="B4453" s="15" t="n">
        <v>3</v>
      </c>
      <c r="C4453" s="12" t="n">
        <f t="normal" ca="1">A4463</f>
        <v>0</v>
      </c>
    </row>
    <row r="4454" spans="1:10">
      <c r="A4454" t="s">
        <v>4</v>
      </c>
      <c r="B4454" s="4" t="s">
        <v>5</v>
      </c>
      <c r="C4454" s="4" t="s">
        <v>13</v>
      </c>
      <c r="D4454" s="4" t="s">
        <v>10</v>
      </c>
      <c r="E4454" s="4" t="s">
        <v>6</v>
      </c>
    </row>
    <row r="4455" spans="1:10">
      <c r="A4455" t="n">
        <v>36264</v>
      </c>
      <c r="B4455" s="56" t="n">
        <v>51</v>
      </c>
      <c r="C4455" s="7" t="n">
        <v>4</v>
      </c>
      <c r="D4455" s="7" t="n">
        <v>7</v>
      </c>
      <c r="E4455" s="7" t="s">
        <v>220</v>
      </c>
    </row>
    <row r="4456" spans="1:10">
      <c r="A4456" t="s">
        <v>4</v>
      </c>
      <c r="B4456" s="4" t="s">
        <v>5</v>
      </c>
      <c r="C4456" s="4" t="s">
        <v>10</v>
      </c>
    </row>
    <row r="4457" spans="1:10">
      <c r="A4457" t="n">
        <v>36277</v>
      </c>
      <c r="B4457" s="38" t="n">
        <v>16</v>
      </c>
      <c r="C4457" s="7" t="n">
        <v>0</v>
      </c>
    </row>
    <row r="4458" spans="1:10">
      <c r="A4458" t="s">
        <v>4</v>
      </c>
      <c r="B4458" s="4" t="s">
        <v>5</v>
      </c>
      <c r="C4458" s="4" t="s">
        <v>10</v>
      </c>
      <c r="D4458" s="4" t="s">
        <v>52</v>
      </c>
      <c r="E4458" s="4" t="s">
        <v>13</v>
      </c>
      <c r="F4458" s="4" t="s">
        <v>13</v>
      </c>
    </row>
    <row r="4459" spans="1:10">
      <c r="A4459" t="n">
        <v>36280</v>
      </c>
      <c r="B4459" s="57" t="n">
        <v>26</v>
      </c>
      <c r="C4459" s="7" t="n">
        <v>7</v>
      </c>
      <c r="D4459" s="7" t="s">
        <v>374</v>
      </c>
      <c r="E4459" s="7" t="n">
        <v>2</v>
      </c>
      <c r="F4459" s="7" t="n">
        <v>0</v>
      </c>
    </row>
    <row r="4460" spans="1:10">
      <c r="A4460" t="s">
        <v>4</v>
      </c>
      <c r="B4460" s="4" t="s">
        <v>5</v>
      </c>
    </row>
    <row r="4461" spans="1:10">
      <c r="A4461" t="n">
        <v>36379</v>
      </c>
      <c r="B4461" s="30" t="n">
        <v>28</v>
      </c>
    </row>
    <row r="4462" spans="1:10">
      <c r="A4462" t="s">
        <v>4</v>
      </c>
      <c r="B4462" s="4" t="s">
        <v>5</v>
      </c>
      <c r="C4462" s="4" t="s">
        <v>13</v>
      </c>
      <c r="D4462" s="31" t="s">
        <v>54</v>
      </c>
      <c r="E4462" s="4" t="s">
        <v>5</v>
      </c>
      <c r="F4462" s="4" t="s">
        <v>13</v>
      </c>
      <c r="G4462" s="4" t="s">
        <v>10</v>
      </c>
      <c r="H4462" s="31" t="s">
        <v>55</v>
      </c>
      <c r="I4462" s="4" t="s">
        <v>13</v>
      </c>
      <c r="J4462" s="4" t="s">
        <v>28</v>
      </c>
    </row>
    <row r="4463" spans="1:10">
      <c r="A4463" t="n">
        <v>36380</v>
      </c>
      <c r="B4463" s="11" t="n">
        <v>5</v>
      </c>
      <c r="C4463" s="7" t="n">
        <v>28</v>
      </c>
      <c r="D4463" s="31" t="s">
        <v>3</v>
      </c>
      <c r="E4463" s="32" t="n">
        <v>64</v>
      </c>
      <c r="F4463" s="7" t="n">
        <v>5</v>
      </c>
      <c r="G4463" s="7" t="n">
        <v>6</v>
      </c>
      <c r="H4463" s="31" t="s">
        <v>3</v>
      </c>
      <c r="I4463" s="7" t="n">
        <v>1</v>
      </c>
      <c r="J4463" s="12" t="n">
        <f t="normal" ca="1">A4473</f>
        <v>0</v>
      </c>
    </row>
    <row r="4464" spans="1:10">
      <c r="A4464" t="s">
        <v>4</v>
      </c>
      <c r="B4464" s="4" t="s">
        <v>5</v>
      </c>
      <c r="C4464" s="4" t="s">
        <v>13</v>
      </c>
      <c r="D4464" s="4" t="s">
        <v>10</v>
      </c>
      <c r="E4464" s="4" t="s">
        <v>6</v>
      </c>
    </row>
    <row r="4465" spans="1:10">
      <c r="A4465" t="n">
        <v>36391</v>
      </c>
      <c r="B4465" s="56" t="n">
        <v>51</v>
      </c>
      <c r="C4465" s="7" t="n">
        <v>4</v>
      </c>
      <c r="D4465" s="7" t="n">
        <v>6</v>
      </c>
      <c r="E4465" s="7" t="s">
        <v>375</v>
      </c>
    </row>
    <row r="4466" spans="1:10">
      <c r="A4466" t="s">
        <v>4</v>
      </c>
      <c r="B4466" s="4" t="s">
        <v>5</v>
      </c>
      <c r="C4466" s="4" t="s">
        <v>10</v>
      </c>
    </row>
    <row r="4467" spans="1:10">
      <c r="A4467" t="n">
        <v>36404</v>
      </c>
      <c r="B4467" s="38" t="n">
        <v>16</v>
      </c>
      <c r="C4467" s="7" t="n">
        <v>0</v>
      </c>
    </row>
    <row r="4468" spans="1:10">
      <c r="A4468" t="s">
        <v>4</v>
      </c>
      <c r="B4468" s="4" t="s">
        <v>5</v>
      </c>
      <c r="C4468" s="4" t="s">
        <v>10</v>
      </c>
      <c r="D4468" s="4" t="s">
        <v>52</v>
      </c>
      <c r="E4468" s="4" t="s">
        <v>13</v>
      </c>
      <c r="F4468" s="4" t="s">
        <v>13</v>
      </c>
    </row>
    <row r="4469" spans="1:10">
      <c r="A4469" t="n">
        <v>36407</v>
      </c>
      <c r="B4469" s="57" t="n">
        <v>26</v>
      </c>
      <c r="C4469" s="7" t="n">
        <v>6</v>
      </c>
      <c r="D4469" s="7" t="s">
        <v>376</v>
      </c>
      <c r="E4469" s="7" t="n">
        <v>2</v>
      </c>
      <c r="F4469" s="7" t="n">
        <v>0</v>
      </c>
    </row>
    <row r="4470" spans="1:10">
      <c r="A4470" t="s">
        <v>4</v>
      </c>
      <c r="B4470" s="4" t="s">
        <v>5</v>
      </c>
    </row>
    <row r="4471" spans="1:10">
      <c r="A4471" t="n">
        <v>36448</v>
      </c>
      <c r="B4471" s="30" t="n">
        <v>28</v>
      </c>
    </row>
    <row r="4472" spans="1:10">
      <c r="A4472" t="s">
        <v>4</v>
      </c>
      <c r="B4472" s="4" t="s">
        <v>5</v>
      </c>
      <c r="C4472" s="4" t="s">
        <v>13</v>
      </c>
      <c r="D4472" s="31" t="s">
        <v>54</v>
      </c>
      <c r="E4472" s="4" t="s">
        <v>5</v>
      </c>
      <c r="F4472" s="4" t="s">
        <v>13</v>
      </c>
      <c r="G4472" s="4" t="s">
        <v>10</v>
      </c>
      <c r="H4472" s="31" t="s">
        <v>55</v>
      </c>
      <c r="I4472" s="4" t="s">
        <v>13</v>
      </c>
      <c r="J4472" s="4" t="s">
        <v>28</v>
      </c>
    </row>
    <row r="4473" spans="1:10">
      <c r="A4473" t="n">
        <v>36449</v>
      </c>
      <c r="B4473" s="11" t="n">
        <v>5</v>
      </c>
      <c r="C4473" s="7" t="n">
        <v>28</v>
      </c>
      <c r="D4473" s="31" t="s">
        <v>3</v>
      </c>
      <c r="E4473" s="32" t="n">
        <v>64</v>
      </c>
      <c r="F4473" s="7" t="n">
        <v>5</v>
      </c>
      <c r="G4473" s="7" t="n">
        <v>11</v>
      </c>
      <c r="H4473" s="31" t="s">
        <v>3</v>
      </c>
      <c r="I4473" s="7" t="n">
        <v>1</v>
      </c>
      <c r="J4473" s="12" t="n">
        <f t="normal" ca="1">A4485</f>
        <v>0</v>
      </c>
    </row>
    <row r="4474" spans="1:10">
      <c r="A4474" t="s">
        <v>4</v>
      </c>
      <c r="B4474" s="4" t="s">
        <v>5</v>
      </c>
      <c r="C4474" s="4" t="s">
        <v>13</v>
      </c>
      <c r="D4474" s="4" t="s">
        <v>10</v>
      </c>
      <c r="E4474" s="4" t="s">
        <v>6</v>
      </c>
    </row>
    <row r="4475" spans="1:10">
      <c r="A4475" t="n">
        <v>36460</v>
      </c>
      <c r="B4475" s="56" t="n">
        <v>51</v>
      </c>
      <c r="C4475" s="7" t="n">
        <v>4</v>
      </c>
      <c r="D4475" s="7" t="n">
        <v>11</v>
      </c>
      <c r="E4475" s="7" t="s">
        <v>313</v>
      </c>
    </row>
    <row r="4476" spans="1:10">
      <c r="A4476" t="s">
        <v>4</v>
      </c>
      <c r="B4476" s="4" t="s">
        <v>5</v>
      </c>
      <c r="C4476" s="4" t="s">
        <v>10</v>
      </c>
    </row>
    <row r="4477" spans="1:10">
      <c r="A4477" t="n">
        <v>36474</v>
      </c>
      <c r="B4477" s="38" t="n">
        <v>16</v>
      </c>
      <c r="C4477" s="7" t="n">
        <v>0</v>
      </c>
    </row>
    <row r="4478" spans="1:10">
      <c r="A4478" t="s">
        <v>4</v>
      </c>
      <c r="B4478" s="4" t="s">
        <v>5</v>
      </c>
      <c r="C4478" s="4" t="s">
        <v>10</v>
      </c>
      <c r="D4478" s="4" t="s">
        <v>52</v>
      </c>
      <c r="E4478" s="4" t="s">
        <v>13</v>
      </c>
      <c r="F4478" s="4" t="s">
        <v>13</v>
      </c>
    </row>
    <row r="4479" spans="1:10">
      <c r="A4479" t="n">
        <v>36477</v>
      </c>
      <c r="B4479" s="57" t="n">
        <v>26</v>
      </c>
      <c r="C4479" s="7" t="n">
        <v>11</v>
      </c>
      <c r="D4479" s="7" t="s">
        <v>377</v>
      </c>
      <c r="E4479" s="7" t="n">
        <v>2</v>
      </c>
      <c r="F4479" s="7" t="n">
        <v>0</v>
      </c>
    </row>
    <row r="4480" spans="1:10">
      <c r="A4480" t="s">
        <v>4</v>
      </c>
      <c r="B4480" s="4" t="s">
        <v>5</v>
      </c>
    </row>
    <row r="4481" spans="1:10">
      <c r="A4481" t="n">
        <v>36594</v>
      </c>
      <c r="B4481" s="30" t="n">
        <v>28</v>
      </c>
    </row>
    <row r="4482" spans="1:10">
      <c r="A4482" t="s">
        <v>4</v>
      </c>
      <c r="B4482" s="4" t="s">
        <v>5</v>
      </c>
      <c r="C4482" s="4" t="s">
        <v>28</v>
      </c>
    </row>
    <row r="4483" spans="1:10">
      <c r="A4483" t="n">
        <v>36595</v>
      </c>
      <c r="B4483" s="15" t="n">
        <v>3</v>
      </c>
      <c r="C4483" s="12" t="n">
        <f t="normal" ca="1">A4493</f>
        <v>0</v>
      </c>
    </row>
    <row r="4484" spans="1:10">
      <c r="A4484" t="s">
        <v>4</v>
      </c>
      <c r="B4484" s="4" t="s">
        <v>5</v>
      </c>
      <c r="C4484" s="4" t="s">
        <v>13</v>
      </c>
      <c r="D4484" s="4" t="s">
        <v>10</v>
      </c>
      <c r="E4484" s="4" t="s">
        <v>6</v>
      </c>
    </row>
    <row r="4485" spans="1:10">
      <c r="A4485" t="n">
        <v>36600</v>
      </c>
      <c r="B4485" s="56" t="n">
        <v>51</v>
      </c>
      <c r="C4485" s="7" t="n">
        <v>4</v>
      </c>
      <c r="D4485" s="7" t="n">
        <v>0</v>
      </c>
      <c r="E4485" s="7" t="s">
        <v>110</v>
      </c>
    </row>
    <row r="4486" spans="1:10">
      <c r="A4486" t="s">
        <v>4</v>
      </c>
      <c r="B4486" s="4" t="s">
        <v>5</v>
      </c>
      <c r="C4486" s="4" t="s">
        <v>10</v>
      </c>
    </row>
    <row r="4487" spans="1:10">
      <c r="A4487" t="n">
        <v>36614</v>
      </c>
      <c r="B4487" s="38" t="n">
        <v>16</v>
      </c>
      <c r="C4487" s="7" t="n">
        <v>0</v>
      </c>
    </row>
    <row r="4488" spans="1:10">
      <c r="A4488" t="s">
        <v>4</v>
      </c>
      <c r="B4488" s="4" t="s">
        <v>5</v>
      </c>
      <c r="C4488" s="4" t="s">
        <v>10</v>
      </c>
      <c r="D4488" s="4" t="s">
        <v>52</v>
      </c>
      <c r="E4488" s="4" t="s">
        <v>13</v>
      </c>
      <c r="F4488" s="4" t="s">
        <v>13</v>
      </c>
    </row>
    <row r="4489" spans="1:10">
      <c r="A4489" t="n">
        <v>36617</v>
      </c>
      <c r="B4489" s="57" t="n">
        <v>26</v>
      </c>
      <c r="C4489" s="7" t="n">
        <v>0</v>
      </c>
      <c r="D4489" s="7" t="s">
        <v>378</v>
      </c>
      <c r="E4489" s="7" t="n">
        <v>2</v>
      </c>
      <c r="F4489" s="7" t="n">
        <v>0</v>
      </c>
    </row>
    <row r="4490" spans="1:10">
      <c r="A4490" t="s">
        <v>4</v>
      </c>
      <c r="B4490" s="4" t="s">
        <v>5</v>
      </c>
    </row>
    <row r="4491" spans="1:10">
      <c r="A4491" t="n">
        <v>36723</v>
      </c>
      <c r="B4491" s="30" t="n">
        <v>28</v>
      </c>
    </row>
    <row r="4492" spans="1:10">
      <c r="A4492" t="s">
        <v>4</v>
      </c>
      <c r="B4492" s="4" t="s">
        <v>5</v>
      </c>
      <c r="C4492" s="4" t="s">
        <v>10</v>
      </c>
      <c r="D4492" s="4" t="s">
        <v>13</v>
      </c>
    </row>
    <row r="4493" spans="1:10">
      <c r="A4493" t="n">
        <v>36724</v>
      </c>
      <c r="B4493" s="58" t="n">
        <v>89</v>
      </c>
      <c r="C4493" s="7" t="n">
        <v>65533</v>
      </c>
      <c r="D4493" s="7" t="n">
        <v>1</v>
      </c>
    </row>
    <row r="4494" spans="1:10">
      <c r="A4494" t="s">
        <v>4</v>
      </c>
      <c r="B4494" s="4" t="s">
        <v>5</v>
      </c>
      <c r="C4494" s="4" t="s">
        <v>13</v>
      </c>
      <c r="D4494" s="4" t="s">
        <v>10</v>
      </c>
      <c r="E4494" s="4" t="s">
        <v>10</v>
      </c>
      <c r="F4494" s="4" t="s">
        <v>13</v>
      </c>
    </row>
    <row r="4495" spans="1:10">
      <c r="A4495" t="n">
        <v>36728</v>
      </c>
      <c r="B4495" s="28" t="n">
        <v>25</v>
      </c>
      <c r="C4495" s="7" t="n">
        <v>1</v>
      </c>
      <c r="D4495" s="7" t="n">
        <v>65535</v>
      </c>
      <c r="E4495" s="7" t="n">
        <v>65535</v>
      </c>
      <c r="F4495" s="7" t="n">
        <v>0</v>
      </c>
    </row>
    <row r="4496" spans="1:10">
      <c r="A4496" t="s">
        <v>4</v>
      </c>
      <c r="B4496" s="4" t="s">
        <v>5</v>
      </c>
      <c r="C4496" s="4" t="s">
        <v>13</v>
      </c>
      <c r="D4496" s="4" t="s">
        <v>10</v>
      </c>
      <c r="E4496" s="4" t="s">
        <v>10</v>
      </c>
      <c r="F4496" s="4" t="s">
        <v>13</v>
      </c>
    </row>
    <row r="4497" spans="1:6">
      <c r="A4497" t="n">
        <v>36735</v>
      </c>
      <c r="B4497" s="28" t="n">
        <v>25</v>
      </c>
      <c r="C4497" s="7" t="n">
        <v>1</v>
      </c>
      <c r="D4497" s="7" t="n">
        <v>60</v>
      </c>
      <c r="E4497" s="7" t="n">
        <v>280</v>
      </c>
      <c r="F4497" s="7" t="n">
        <v>1</v>
      </c>
    </row>
    <row r="4498" spans="1:6">
      <c r="A4498" t="s">
        <v>4</v>
      </c>
      <c r="B4498" s="4" t="s">
        <v>5</v>
      </c>
      <c r="C4498" s="4" t="s">
        <v>6</v>
      </c>
      <c r="D4498" s="4" t="s">
        <v>10</v>
      </c>
    </row>
    <row r="4499" spans="1:6">
      <c r="A4499" t="n">
        <v>36742</v>
      </c>
      <c r="B4499" s="71" t="n">
        <v>29</v>
      </c>
      <c r="C4499" s="7" t="s">
        <v>379</v>
      </c>
      <c r="D4499" s="7" t="n">
        <v>65533</v>
      </c>
    </row>
    <row r="4500" spans="1:6">
      <c r="A4500" t="s">
        <v>4</v>
      </c>
      <c r="B4500" s="4" t="s">
        <v>5</v>
      </c>
      <c r="C4500" s="4" t="s">
        <v>13</v>
      </c>
      <c r="D4500" s="4" t="s">
        <v>10</v>
      </c>
      <c r="E4500" s="4" t="s">
        <v>6</v>
      </c>
    </row>
    <row r="4501" spans="1:6">
      <c r="A4501" t="n">
        <v>36759</v>
      </c>
      <c r="B4501" s="56" t="n">
        <v>51</v>
      </c>
      <c r="C4501" s="7" t="n">
        <v>4</v>
      </c>
      <c r="D4501" s="7" t="n">
        <v>94</v>
      </c>
      <c r="E4501" s="7" t="s">
        <v>276</v>
      </c>
    </row>
    <row r="4502" spans="1:6">
      <c r="A4502" t="s">
        <v>4</v>
      </c>
      <c r="B4502" s="4" t="s">
        <v>5</v>
      </c>
      <c r="C4502" s="4" t="s">
        <v>10</v>
      </c>
    </row>
    <row r="4503" spans="1:6">
      <c r="A4503" t="n">
        <v>36772</v>
      </c>
      <c r="B4503" s="38" t="n">
        <v>16</v>
      </c>
      <c r="C4503" s="7" t="n">
        <v>0</v>
      </c>
    </row>
    <row r="4504" spans="1:6">
      <c r="A4504" t="s">
        <v>4</v>
      </c>
      <c r="B4504" s="4" t="s">
        <v>5</v>
      </c>
      <c r="C4504" s="4" t="s">
        <v>10</v>
      </c>
      <c r="D4504" s="4" t="s">
        <v>52</v>
      </c>
      <c r="E4504" s="4" t="s">
        <v>13</v>
      </c>
      <c r="F4504" s="4" t="s">
        <v>13</v>
      </c>
    </row>
    <row r="4505" spans="1:6">
      <c r="A4505" t="n">
        <v>36775</v>
      </c>
      <c r="B4505" s="57" t="n">
        <v>26</v>
      </c>
      <c r="C4505" s="7" t="n">
        <v>94</v>
      </c>
      <c r="D4505" s="7" t="s">
        <v>380</v>
      </c>
      <c r="E4505" s="7" t="n">
        <v>2</v>
      </c>
      <c r="F4505" s="7" t="n">
        <v>0</v>
      </c>
    </row>
    <row r="4506" spans="1:6">
      <c r="A4506" t="s">
        <v>4</v>
      </c>
      <c r="B4506" s="4" t="s">
        <v>5</v>
      </c>
    </row>
    <row r="4507" spans="1:6">
      <c r="A4507" t="n">
        <v>36868</v>
      </c>
      <c r="B4507" s="30" t="n">
        <v>28</v>
      </c>
    </row>
    <row r="4508" spans="1:6">
      <c r="A4508" t="s">
        <v>4</v>
      </c>
      <c r="B4508" s="4" t="s">
        <v>5</v>
      </c>
      <c r="C4508" s="4" t="s">
        <v>10</v>
      </c>
      <c r="D4508" s="4" t="s">
        <v>13</v>
      </c>
    </row>
    <row r="4509" spans="1:6">
      <c r="A4509" t="n">
        <v>36869</v>
      </c>
      <c r="B4509" s="58" t="n">
        <v>89</v>
      </c>
      <c r="C4509" s="7" t="n">
        <v>65533</v>
      </c>
      <c r="D4509" s="7" t="n">
        <v>1</v>
      </c>
    </row>
    <row r="4510" spans="1:6">
      <c r="A4510" t="s">
        <v>4</v>
      </c>
      <c r="B4510" s="4" t="s">
        <v>5</v>
      </c>
      <c r="C4510" s="4" t="s">
        <v>13</v>
      </c>
      <c r="D4510" s="4" t="s">
        <v>10</v>
      </c>
      <c r="E4510" s="4" t="s">
        <v>10</v>
      </c>
      <c r="F4510" s="4" t="s">
        <v>13</v>
      </c>
    </row>
    <row r="4511" spans="1:6">
      <c r="A4511" t="n">
        <v>36873</v>
      </c>
      <c r="B4511" s="28" t="n">
        <v>25</v>
      </c>
      <c r="C4511" s="7" t="n">
        <v>1</v>
      </c>
      <c r="D4511" s="7" t="n">
        <v>65535</v>
      </c>
      <c r="E4511" s="7" t="n">
        <v>65535</v>
      </c>
      <c r="F4511" s="7" t="n">
        <v>0</v>
      </c>
    </row>
    <row r="4512" spans="1:6">
      <c r="A4512" t="s">
        <v>4</v>
      </c>
      <c r="B4512" s="4" t="s">
        <v>5</v>
      </c>
      <c r="C4512" s="4" t="s">
        <v>6</v>
      </c>
      <c r="D4512" s="4" t="s">
        <v>10</v>
      </c>
    </row>
    <row r="4513" spans="1:6">
      <c r="A4513" t="n">
        <v>36880</v>
      </c>
      <c r="B4513" s="71" t="n">
        <v>29</v>
      </c>
      <c r="C4513" s="7" t="s">
        <v>12</v>
      </c>
      <c r="D4513" s="7" t="n">
        <v>65533</v>
      </c>
    </row>
    <row r="4514" spans="1:6">
      <c r="A4514" t="s">
        <v>4</v>
      </c>
      <c r="B4514" s="4" t="s">
        <v>5</v>
      </c>
      <c r="C4514" s="4" t="s">
        <v>13</v>
      </c>
      <c r="D4514" s="4" t="s">
        <v>10</v>
      </c>
      <c r="E4514" s="4" t="s">
        <v>29</v>
      </c>
    </row>
    <row r="4515" spans="1:6">
      <c r="A4515" t="n">
        <v>36884</v>
      </c>
      <c r="B4515" s="34" t="n">
        <v>58</v>
      </c>
      <c r="C4515" s="7" t="n">
        <v>101</v>
      </c>
      <c r="D4515" s="7" t="n">
        <v>800</v>
      </c>
      <c r="E4515" s="7" t="n">
        <v>1</v>
      </c>
    </row>
    <row r="4516" spans="1:6">
      <c r="A4516" t="s">
        <v>4</v>
      </c>
      <c r="B4516" s="4" t="s">
        <v>5</v>
      </c>
      <c r="C4516" s="4" t="s">
        <v>13</v>
      </c>
      <c r="D4516" s="4" t="s">
        <v>10</v>
      </c>
    </row>
    <row r="4517" spans="1:6">
      <c r="A4517" t="n">
        <v>36892</v>
      </c>
      <c r="B4517" s="34" t="n">
        <v>58</v>
      </c>
      <c r="C4517" s="7" t="n">
        <v>254</v>
      </c>
      <c r="D4517" s="7" t="n">
        <v>0</v>
      </c>
    </row>
    <row r="4518" spans="1:6">
      <c r="A4518" t="s">
        <v>4</v>
      </c>
      <c r="B4518" s="4" t="s">
        <v>5</v>
      </c>
      <c r="C4518" s="4" t="s">
        <v>13</v>
      </c>
      <c r="D4518" s="4" t="s">
        <v>13</v>
      </c>
      <c r="E4518" s="4" t="s">
        <v>29</v>
      </c>
      <c r="F4518" s="4" t="s">
        <v>29</v>
      </c>
      <c r="G4518" s="4" t="s">
        <v>29</v>
      </c>
      <c r="H4518" s="4" t="s">
        <v>10</v>
      </c>
    </row>
    <row r="4519" spans="1:6">
      <c r="A4519" t="n">
        <v>36896</v>
      </c>
      <c r="B4519" s="53" t="n">
        <v>45</v>
      </c>
      <c r="C4519" s="7" t="n">
        <v>2</v>
      </c>
      <c r="D4519" s="7" t="n">
        <v>3</v>
      </c>
      <c r="E4519" s="7" t="n">
        <v>44.9700012207031</v>
      </c>
      <c r="F4519" s="7" t="n">
        <v>-5.03999996185303</v>
      </c>
      <c r="G4519" s="7" t="n">
        <v>-32.3300018310547</v>
      </c>
      <c r="H4519" s="7" t="n">
        <v>0</v>
      </c>
    </row>
    <row r="4520" spans="1:6">
      <c r="A4520" t="s">
        <v>4</v>
      </c>
      <c r="B4520" s="4" t="s">
        <v>5</v>
      </c>
      <c r="C4520" s="4" t="s">
        <v>13</v>
      </c>
      <c r="D4520" s="4" t="s">
        <v>13</v>
      </c>
      <c r="E4520" s="4" t="s">
        <v>29</v>
      </c>
      <c r="F4520" s="4" t="s">
        <v>29</v>
      </c>
      <c r="G4520" s="4" t="s">
        <v>29</v>
      </c>
      <c r="H4520" s="4" t="s">
        <v>10</v>
      </c>
      <c r="I4520" s="4" t="s">
        <v>13</v>
      </c>
    </row>
    <row r="4521" spans="1:6">
      <c r="A4521" t="n">
        <v>36913</v>
      </c>
      <c r="B4521" s="53" t="n">
        <v>45</v>
      </c>
      <c r="C4521" s="7" t="n">
        <v>4</v>
      </c>
      <c r="D4521" s="7" t="n">
        <v>3</v>
      </c>
      <c r="E4521" s="7" t="n">
        <v>11.2700004577637</v>
      </c>
      <c r="F4521" s="7" t="n">
        <v>25.1700000762939</v>
      </c>
      <c r="G4521" s="7" t="n">
        <v>0</v>
      </c>
      <c r="H4521" s="7" t="n">
        <v>0</v>
      </c>
      <c r="I4521" s="7" t="n">
        <v>0</v>
      </c>
    </row>
    <row r="4522" spans="1:6">
      <c r="A4522" t="s">
        <v>4</v>
      </c>
      <c r="B4522" s="4" t="s">
        <v>5</v>
      </c>
      <c r="C4522" s="4" t="s">
        <v>13</v>
      </c>
      <c r="D4522" s="4" t="s">
        <v>13</v>
      </c>
      <c r="E4522" s="4" t="s">
        <v>29</v>
      </c>
      <c r="F4522" s="4" t="s">
        <v>10</v>
      </c>
    </row>
    <row r="4523" spans="1:6">
      <c r="A4523" t="n">
        <v>36931</v>
      </c>
      <c r="B4523" s="53" t="n">
        <v>45</v>
      </c>
      <c r="C4523" s="7" t="n">
        <v>5</v>
      </c>
      <c r="D4523" s="7" t="n">
        <v>3</v>
      </c>
      <c r="E4523" s="7" t="n">
        <v>5.30000019073486</v>
      </c>
      <c r="F4523" s="7" t="n">
        <v>0</v>
      </c>
    </row>
    <row r="4524" spans="1:6">
      <c r="A4524" t="s">
        <v>4</v>
      </c>
      <c r="B4524" s="4" t="s">
        <v>5</v>
      </c>
      <c r="C4524" s="4" t="s">
        <v>13</v>
      </c>
      <c r="D4524" s="4" t="s">
        <v>13</v>
      </c>
      <c r="E4524" s="4" t="s">
        <v>29</v>
      </c>
      <c r="F4524" s="4" t="s">
        <v>10</v>
      </c>
    </row>
    <row r="4525" spans="1:6">
      <c r="A4525" t="n">
        <v>36940</v>
      </c>
      <c r="B4525" s="53" t="n">
        <v>45</v>
      </c>
      <c r="C4525" s="7" t="n">
        <v>11</v>
      </c>
      <c r="D4525" s="7" t="n">
        <v>3</v>
      </c>
      <c r="E4525" s="7" t="n">
        <v>35.4000015258789</v>
      </c>
      <c r="F4525" s="7" t="n">
        <v>0</v>
      </c>
    </row>
    <row r="4526" spans="1:6">
      <c r="A4526" t="s">
        <v>4</v>
      </c>
      <c r="B4526" s="4" t="s">
        <v>5</v>
      </c>
      <c r="C4526" s="4" t="s">
        <v>13</v>
      </c>
      <c r="D4526" s="4" t="s">
        <v>13</v>
      </c>
      <c r="E4526" s="4" t="s">
        <v>29</v>
      </c>
      <c r="F4526" s="4" t="s">
        <v>29</v>
      </c>
      <c r="G4526" s="4" t="s">
        <v>29</v>
      </c>
      <c r="H4526" s="4" t="s">
        <v>10</v>
      </c>
      <c r="I4526" s="4" t="s">
        <v>13</v>
      </c>
    </row>
    <row r="4527" spans="1:6">
      <c r="A4527" t="n">
        <v>36949</v>
      </c>
      <c r="B4527" s="53" t="n">
        <v>45</v>
      </c>
      <c r="C4527" s="7" t="n">
        <v>4</v>
      </c>
      <c r="D4527" s="7" t="n">
        <v>3</v>
      </c>
      <c r="E4527" s="7" t="n">
        <v>11.2700004577637</v>
      </c>
      <c r="F4527" s="7" t="n">
        <v>22.3099994659424</v>
      </c>
      <c r="G4527" s="7" t="n">
        <v>0</v>
      </c>
      <c r="H4527" s="7" t="n">
        <v>3000</v>
      </c>
      <c r="I4527" s="7" t="n">
        <v>0</v>
      </c>
    </row>
    <row r="4528" spans="1:6">
      <c r="A4528" t="s">
        <v>4</v>
      </c>
      <c r="B4528" s="4" t="s">
        <v>5</v>
      </c>
      <c r="C4528" s="4" t="s">
        <v>13</v>
      </c>
      <c r="D4528" s="4" t="s">
        <v>13</v>
      </c>
      <c r="E4528" s="4" t="s">
        <v>29</v>
      </c>
      <c r="F4528" s="4" t="s">
        <v>10</v>
      </c>
    </row>
    <row r="4529" spans="1:9">
      <c r="A4529" t="n">
        <v>36967</v>
      </c>
      <c r="B4529" s="53" t="n">
        <v>45</v>
      </c>
      <c r="C4529" s="7" t="n">
        <v>5</v>
      </c>
      <c r="D4529" s="7" t="n">
        <v>3</v>
      </c>
      <c r="E4529" s="7" t="n">
        <v>4.40000009536743</v>
      </c>
      <c r="F4529" s="7" t="n">
        <v>3000</v>
      </c>
    </row>
    <row r="4530" spans="1:9">
      <c r="A4530" t="s">
        <v>4</v>
      </c>
      <c r="B4530" s="4" t="s">
        <v>5</v>
      </c>
      <c r="C4530" s="4" t="s">
        <v>10</v>
      </c>
      <c r="D4530" s="4" t="s">
        <v>29</v>
      </c>
      <c r="E4530" s="4" t="s">
        <v>29</v>
      </c>
      <c r="F4530" s="4" t="s">
        <v>29</v>
      </c>
      <c r="G4530" s="4" t="s">
        <v>10</v>
      </c>
      <c r="H4530" s="4" t="s">
        <v>10</v>
      </c>
    </row>
    <row r="4531" spans="1:9">
      <c r="A4531" t="n">
        <v>36976</v>
      </c>
      <c r="B4531" s="64" t="n">
        <v>60</v>
      </c>
      <c r="C4531" s="7" t="n">
        <v>0</v>
      </c>
      <c r="D4531" s="7" t="n">
        <v>0</v>
      </c>
      <c r="E4531" s="7" t="n">
        <v>0</v>
      </c>
      <c r="F4531" s="7" t="n">
        <v>0</v>
      </c>
      <c r="G4531" s="7" t="n">
        <v>0</v>
      </c>
      <c r="H4531" s="7" t="n">
        <v>0</v>
      </c>
    </row>
    <row r="4532" spans="1:9">
      <c r="A4532" t="s">
        <v>4</v>
      </c>
      <c r="B4532" s="4" t="s">
        <v>5</v>
      </c>
      <c r="C4532" s="4" t="s">
        <v>10</v>
      </c>
      <c r="D4532" s="4" t="s">
        <v>29</v>
      </c>
      <c r="E4532" s="4" t="s">
        <v>29</v>
      </c>
      <c r="F4532" s="4" t="s">
        <v>29</v>
      </c>
      <c r="G4532" s="4" t="s">
        <v>10</v>
      </c>
      <c r="H4532" s="4" t="s">
        <v>10</v>
      </c>
    </row>
    <row r="4533" spans="1:9">
      <c r="A4533" t="n">
        <v>36995</v>
      </c>
      <c r="B4533" s="64" t="n">
        <v>60</v>
      </c>
      <c r="C4533" s="7" t="n">
        <v>7</v>
      </c>
      <c r="D4533" s="7" t="n">
        <v>0</v>
      </c>
      <c r="E4533" s="7" t="n">
        <v>0</v>
      </c>
      <c r="F4533" s="7" t="n">
        <v>0</v>
      </c>
      <c r="G4533" s="7" t="n">
        <v>0</v>
      </c>
      <c r="H4533" s="7" t="n">
        <v>0</v>
      </c>
    </row>
    <row r="4534" spans="1:9">
      <c r="A4534" t="s">
        <v>4</v>
      </c>
      <c r="B4534" s="4" t="s">
        <v>5</v>
      </c>
      <c r="C4534" s="4" t="s">
        <v>10</v>
      </c>
      <c r="D4534" s="4" t="s">
        <v>29</v>
      </c>
      <c r="E4534" s="4" t="s">
        <v>29</v>
      </c>
      <c r="F4534" s="4" t="s">
        <v>29</v>
      </c>
      <c r="G4534" s="4" t="s">
        <v>10</v>
      </c>
      <c r="H4534" s="4" t="s">
        <v>10</v>
      </c>
    </row>
    <row r="4535" spans="1:9">
      <c r="A4535" t="n">
        <v>37014</v>
      </c>
      <c r="B4535" s="64" t="n">
        <v>60</v>
      </c>
      <c r="C4535" s="7" t="n">
        <v>61491</v>
      </c>
      <c r="D4535" s="7" t="n">
        <v>0</v>
      </c>
      <c r="E4535" s="7" t="n">
        <v>0</v>
      </c>
      <c r="F4535" s="7" t="n">
        <v>0</v>
      </c>
      <c r="G4535" s="7" t="n">
        <v>0</v>
      </c>
      <c r="H4535" s="7" t="n">
        <v>0</v>
      </c>
    </row>
    <row r="4536" spans="1:9">
      <c r="A4536" t="s">
        <v>4</v>
      </c>
      <c r="B4536" s="4" t="s">
        <v>5</v>
      </c>
      <c r="C4536" s="4" t="s">
        <v>10</v>
      </c>
      <c r="D4536" s="4" t="s">
        <v>29</v>
      </c>
      <c r="E4536" s="4" t="s">
        <v>29</v>
      </c>
      <c r="F4536" s="4" t="s">
        <v>29</v>
      </c>
      <c r="G4536" s="4" t="s">
        <v>10</v>
      </c>
      <c r="H4536" s="4" t="s">
        <v>10</v>
      </c>
    </row>
    <row r="4537" spans="1:9">
      <c r="A4537" t="n">
        <v>37033</v>
      </c>
      <c r="B4537" s="64" t="n">
        <v>60</v>
      </c>
      <c r="C4537" s="7" t="n">
        <v>61492</v>
      </c>
      <c r="D4537" s="7" t="n">
        <v>0</v>
      </c>
      <c r="E4537" s="7" t="n">
        <v>0</v>
      </c>
      <c r="F4537" s="7" t="n">
        <v>0</v>
      </c>
      <c r="G4537" s="7" t="n">
        <v>0</v>
      </c>
      <c r="H4537" s="7" t="n">
        <v>0</v>
      </c>
    </row>
    <row r="4538" spans="1:9">
      <c r="A4538" t="s">
        <v>4</v>
      </c>
      <c r="B4538" s="4" t="s">
        <v>5</v>
      </c>
      <c r="C4538" s="4" t="s">
        <v>10</v>
      </c>
      <c r="D4538" s="4" t="s">
        <v>29</v>
      </c>
      <c r="E4538" s="4" t="s">
        <v>29</v>
      </c>
      <c r="F4538" s="4" t="s">
        <v>29</v>
      </c>
      <c r="G4538" s="4" t="s">
        <v>10</v>
      </c>
      <c r="H4538" s="4" t="s">
        <v>10</v>
      </c>
    </row>
    <row r="4539" spans="1:9">
      <c r="A4539" t="n">
        <v>37052</v>
      </c>
      <c r="B4539" s="64" t="n">
        <v>60</v>
      </c>
      <c r="C4539" s="7" t="n">
        <v>61493</v>
      </c>
      <c r="D4539" s="7" t="n">
        <v>0</v>
      </c>
      <c r="E4539" s="7" t="n">
        <v>0</v>
      </c>
      <c r="F4539" s="7" t="n">
        <v>0</v>
      </c>
      <c r="G4539" s="7" t="n">
        <v>0</v>
      </c>
      <c r="H4539" s="7" t="n">
        <v>0</v>
      </c>
    </row>
    <row r="4540" spans="1:9">
      <c r="A4540" t="s">
        <v>4</v>
      </c>
      <c r="B4540" s="4" t="s">
        <v>5</v>
      </c>
      <c r="C4540" s="4" t="s">
        <v>10</v>
      </c>
      <c r="D4540" s="4" t="s">
        <v>29</v>
      </c>
      <c r="E4540" s="4" t="s">
        <v>29</v>
      </c>
      <c r="F4540" s="4" t="s">
        <v>29</v>
      </c>
      <c r="G4540" s="4" t="s">
        <v>10</v>
      </c>
      <c r="H4540" s="4" t="s">
        <v>10</v>
      </c>
    </row>
    <row r="4541" spans="1:9">
      <c r="A4541" t="n">
        <v>37071</v>
      </c>
      <c r="B4541" s="64" t="n">
        <v>60</v>
      </c>
      <c r="C4541" s="7" t="n">
        <v>61494</v>
      </c>
      <c r="D4541" s="7" t="n">
        <v>0</v>
      </c>
      <c r="E4541" s="7" t="n">
        <v>0</v>
      </c>
      <c r="F4541" s="7" t="n">
        <v>0</v>
      </c>
      <c r="G4541" s="7" t="n">
        <v>0</v>
      </c>
      <c r="H4541" s="7" t="n">
        <v>0</v>
      </c>
    </row>
    <row r="4542" spans="1:9">
      <c r="A4542" t="s">
        <v>4</v>
      </c>
      <c r="B4542" s="4" t="s">
        <v>5</v>
      </c>
      <c r="C4542" s="4" t="s">
        <v>10</v>
      </c>
      <c r="D4542" s="4" t="s">
        <v>10</v>
      </c>
      <c r="E4542" s="4" t="s">
        <v>10</v>
      </c>
    </row>
    <row r="4543" spans="1:9">
      <c r="A4543" t="n">
        <v>37090</v>
      </c>
      <c r="B4543" s="63" t="n">
        <v>61</v>
      </c>
      <c r="C4543" s="7" t="n">
        <v>0</v>
      </c>
      <c r="D4543" s="7" t="n">
        <v>94</v>
      </c>
      <c r="E4543" s="7" t="n">
        <v>1000</v>
      </c>
    </row>
    <row r="4544" spans="1:9">
      <c r="A4544" t="s">
        <v>4</v>
      </c>
      <c r="B4544" s="4" t="s">
        <v>5</v>
      </c>
      <c r="C4544" s="4" t="s">
        <v>10</v>
      </c>
      <c r="D4544" s="4" t="s">
        <v>10</v>
      </c>
      <c r="E4544" s="4" t="s">
        <v>10</v>
      </c>
    </row>
    <row r="4545" spans="1:8">
      <c r="A4545" t="n">
        <v>37097</v>
      </c>
      <c r="B4545" s="63" t="n">
        <v>61</v>
      </c>
      <c r="C4545" s="7" t="n">
        <v>7</v>
      </c>
      <c r="D4545" s="7" t="n">
        <v>94</v>
      </c>
      <c r="E4545" s="7" t="n">
        <v>1000</v>
      </c>
    </row>
    <row r="4546" spans="1:8">
      <c r="A4546" t="s">
        <v>4</v>
      </c>
      <c r="B4546" s="4" t="s">
        <v>5</v>
      </c>
      <c r="C4546" s="4" t="s">
        <v>10</v>
      </c>
      <c r="D4546" s="4" t="s">
        <v>10</v>
      </c>
      <c r="E4546" s="4" t="s">
        <v>10</v>
      </c>
    </row>
    <row r="4547" spans="1:8">
      <c r="A4547" t="n">
        <v>37104</v>
      </c>
      <c r="B4547" s="63" t="n">
        <v>61</v>
      </c>
      <c r="C4547" s="7" t="n">
        <v>61491</v>
      </c>
      <c r="D4547" s="7" t="n">
        <v>94</v>
      </c>
      <c r="E4547" s="7" t="n">
        <v>1000</v>
      </c>
    </row>
    <row r="4548" spans="1:8">
      <c r="A4548" t="s">
        <v>4</v>
      </c>
      <c r="B4548" s="4" t="s">
        <v>5</v>
      </c>
      <c r="C4548" s="4" t="s">
        <v>10</v>
      </c>
      <c r="D4548" s="4" t="s">
        <v>10</v>
      </c>
      <c r="E4548" s="4" t="s">
        <v>10</v>
      </c>
    </row>
    <row r="4549" spans="1:8">
      <c r="A4549" t="n">
        <v>37111</v>
      </c>
      <c r="B4549" s="63" t="n">
        <v>61</v>
      </c>
      <c r="C4549" s="7" t="n">
        <v>61492</v>
      </c>
      <c r="D4549" s="7" t="n">
        <v>94</v>
      </c>
      <c r="E4549" s="7" t="n">
        <v>1000</v>
      </c>
    </row>
    <row r="4550" spans="1:8">
      <c r="A4550" t="s">
        <v>4</v>
      </c>
      <c r="B4550" s="4" t="s">
        <v>5</v>
      </c>
      <c r="C4550" s="4" t="s">
        <v>10</v>
      </c>
      <c r="D4550" s="4" t="s">
        <v>10</v>
      </c>
      <c r="E4550" s="4" t="s">
        <v>10</v>
      </c>
    </row>
    <row r="4551" spans="1:8">
      <c r="A4551" t="n">
        <v>37118</v>
      </c>
      <c r="B4551" s="63" t="n">
        <v>61</v>
      </c>
      <c r="C4551" s="7" t="n">
        <v>61493</v>
      </c>
      <c r="D4551" s="7" t="n">
        <v>94</v>
      </c>
      <c r="E4551" s="7" t="n">
        <v>1000</v>
      </c>
    </row>
    <row r="4552" spans="1:8">
      <c r="A4552" t="s">
        <v>4</v>
      </c>
      <c r="B4552" s="4" t="s">
        <v>5</v>
      </c>
      <c r="C4552" s="4" t="s">
        <v>10</v>
      </c>
      <c r="D4552" s="4" t="s">
        <v>10</v>
      </c>
      <c r="E4552" s="4" t="s">
        <v>10</v>
      </c>
    </row>
    <row r="4553" spans="1:8">
      <c r="A4553" t="n">
        <v>37125</v>
      </c>
      <c r="B4553" s="63" t="n">
        <v>61</v>
      </c>
      <c r="C4553" s="7" t="n">
        <v>61494</v>
      </c>
      <c r="D4553" s="7" t="n">
        <v>94</v>
      </c>
      <c r="E4553" s="7" t="n">
        <v>1000</v>
      </c>
    </row>
    <row r="4554" spans="1:8">
      <c r="A4554" t="s">
        <v>4</v>
      </c>
      <c r="B4554" s="4" t="s">
        <v>5</v>
      </c>
      <c r="C4554" s="4" t="s">
        <v>10</v>
      </c>
    </row>
    <row r="4555" spans="1:8">
      <c r="A4555" t="n">
        <v>37132</v>
      </c>
      <c r="B4555" s="38" t="n">
        <v>16</v>
      </c>
      <c r="C4555" s="7" t="n">
        <v>2500</v>
      </c>
    </row>
    <row r="4556" spans="1:8">
      <c r="A4556" t="s">
        <v>4</v>
      </c>
      <c r="B4556" s="4" t="s">
        <v>5</v>
      </c>
      <c r="C4556" s="4" t="s">
        <v>13</v>
      </c>
      <c r="D4556" s="4" t="s">
        <v>10</v>
      </c>
      <c r="E4556" s="4" t="s">
        <v>10</v>
      </c>
      <c r="F4556" s="4" t="s">
        <v>13</v>
      </c>
    </row>
    <row r="4557" spans="1:8">
      <c r="A4557" t="n">
        <v>37135</v>
      </c>
      <c r="B4557" s="28" t="n">
        <v>25</v>
      </c>
      <c r="C4557" s="7" t="n">
        <v>1</v>
      </c>
      <c r="D4557" s="7" t="n">
        <v>65535</v>
      </c>
      <c r="E4557" s="7" t="n">
        <v>500</v>
      </c>
      <c r="F4557" s="7" t="n">
        <v>0</v>
      </c>
    </row>
    <row r="4558" spans="1:8">
      <c r="A4558" t="s">
        <v>4</v>
      </c>
      <c r="B4558" s="4" t="s">
        <v>5</v>
      </c>
      <c r="C4558" s="4" t="s">
        <v>13</v>
      </c>
      <c r="D4558" s="4" t="s">
        <v>10</v>
      </c>
      <c r="E4558" s="4" t="s">
        <v>6</v>
      </c>
    </row>
    <row r="4559" spans="1:8">
      <c r="A4559" t="n">
        <v>37142</v>
      </c>
      <c r="B4559" s="56" t="n">
        <v>51</v>
      </c>
      <c r="C4559" s="7" t="n">
        <v>4</v>
      </c>
      <c r="D4559" s="7" t="n">
        <v>0</v>
      </c>
      <c r="E4559" s="7" t="s">
        <v>121</v>
      </c>
    </row>
    <row r="4560" spans="1:8">
      <c r="A4560" t="s">
        <v>4</v>
      </c>
      <c r="B4560" s="4" t="s">
        <v>5</v>
      </c>
      <c r="C4560" s="4" t="s">
        <v>10</v>
      </c>
    </row>
    <row r="4561" spans="1:6">
      <c r="A4561" t="n">
        <v>37155</v>
      </c>
      <c r="B4561" s="38" t="n">
        <v>16</v>
      </c>
      <c r="C4561" s="7" t="n">
        <v>0</v>
      </c>
    </row>
    <row r="4562" spans="1:6">
      <c r="A4562" t="s">
        <v>4</v>
      </c>
      <c r="B4562" s="4" t="s">
        <v>5</v>
      </c>
      <c r="C4562" s="4" t="s">
        <v>10</v>
      </c>
      <c r="D4562" s="4" t="s">
        <v>52</v>
      </c>
      <c r="E4562" s="4" t="s">
        <v>13</v>
      </c>
      <c r="F4562" s="4" t="s">
        <v>13</v>
      </c>
    </row>
    <row r="4563" spans="1:6">
      <c r="A4563" t="n">
        <v>37158</v>
      </c>
      <c r="B4563" s="57" t="n">
        <v>26</v>
      </c>
      <c r="C4563" s="7" t="n">
        <v>0</v>
      </c>
      <c r="D4563" s="7" t="s">
        <v>381</v>
      </c>
      <c r="E4563" s="7" t="n">
        <v>2</v>
      </c>
      <c r="F4563" s="7" t="n">
        <v>0</v>
      </c>
    </row>
    <row r="4564" spans="1:6">
      <c r="A4564" t="s">
        <v>4</v>
      </c>
      <c r="B4564" s="4" t="s">
        <v>5</v>
      </c>
    </row>
    <row r="4565" spans="1:6">
      <c r="A4565" t="n">
        <v>37196</v>
      </c>
      <c r="B4565" s="30" t="n">
        <v>28</v>
      </c>
    </row>
    <row r="4566" spans="1:6">
      <c r="A4566" t="s">
        <v>4</v>
      </c>
      <c r="B4566" s="4" t="s">
        <v>5</v>
      </c>
      <c r="C4566" s="4" t="s">
        <v>10</v>
      </c>
      <c r="D4566" s="4" t="s">
        <v>13</v>
      </c>
    </row>
    <row r="4567" spans="1:6">
      <c r="A4567" t="n">
        <v>37197</v>
      </c>
      <c r="B4567" s="58" t="n">
        <v>89</v>
      </c>
      <c r="C4567" s="7" t="n">
        <v>65533</v>
      </c>
      <c r="D4567" s="7" t="n">
        <v>1</v>
      </c>
    </row>
    <row r="4568" spans="1:6">
      <c r="A4568" t="s">
        <v>4</v>
      </c>
      <c r="B4568" s="4" t="s">
        <v>5</v>
      </c>
      <c r="C4568" s="4" t="s">
        <v>13</v>
      </c>
      <c r="D4568" s="4" t="s">
        <v>10</v>
      </c>
      <c r="E4568" s="4" t="s">
        <v>10</v>
      </c>
      <c r="F4568" s="4" t="s">
        <v>13</v>
      </c>
    </row>
    <row r="4569" spans="1:6">
      <c r="A4569" t="n">
        <v>37201</v>
      </c>
      <c r="B4569" s="28" t="n">
        <v>25</v>
      </c>
      <c r="C4569" s="7" t="n">
        <v>1</v>
      </c>
      <c r="D4569" s="7" t="n">
        <v>65535</v>
      </c>
      <c r="E4569" s="7" t="n">
        <v>65535</v>
      </c>
      <c r="F4569" s="7" t="n">
        <v>0</v>
      </c>
    </row>
    <row r="4570" spans="1:6">
      <c r="A4570" t="s">
        <v>4</v>
      </c>
      <c r="B4570" s="4" t="s">
        <v>5</v>
      </c>
      <c r="C4570" s="4" t="s">
        <v>10</v>
      </c>
      <c r="D4570" s="4" t="s">
        <v>13</v>
      </c>
      <c r="E4570" s="4" t="s">
        <v>13</v>
      </c>
      <c r="F4570" s="4" t="s">
        <v>6</v>
      </c>
    </row>
    <row r="4571" spans="1:6">
      <c r="A4571" t="n">
        <v>37208</v>
      </c>
      <c r="B4571" s="24" t="n">
        <v>20</v>
      </c>
      <c r="C4571" s="7" t="n">
        <v>94</v>
      </c>
      <c r="D4571" s="7" t="n">
        <v>2</v>
      </c>
      <c r="E4571" s="7" t="n">
        <v>10</v>
      </c>
      <c r="F4571" s="7" t="s">
        <v>283</v>
      </c>
    </row>
    <row r="4572" spans="1:6">
      <c r="A4572" t="s">
        <v>4</v>
      </c>
      <c r="B4572" s="4" t="s">
        <v>5</v>
      </c>
      <c r="C4572" s="4" t="s">
        <v>13</v>
      </c>
      <c r="D4572" s="4" t="s">
        <v>10</v>
      </c>
      <c r="E4572" s="4" t="s">
        <v>6</v>
      </c>
    </row>
    <row r="4573" spans="1:6">
      <c r="A4573" t="n">
        <v>37229</v>
      </c>
      <c r="B4573" s="56" t="n">
        <v>51</v>
      </c>
      <c r="C4573" s="7" t="n">
        <v>4</v>
      </c>
      <c r="D4573" s="7" t="n">
        <v>94</v>
      </c>
      <c r="E4573" s="7" t="s">
        <v>110</v>
      </c>
    </row>
    <row r="4574" spans="1:6">
      <c r="A4574" t="s">
        <v>4</v>
      </c>
      <c r="B4574" s="4" t="s">
        <v>5</v>
      </c>
      <c r="C4574" s="4" t="s">
        <v>10</v>
      </c>
    </row>
    <row r="4575" spans="1:6">
      <c r="A4575" t="n">
        <v>37243</v>
      </c>
      <c r="B4575" s="38" t="n">
        <v>16</v>
      </c>
      <c r="C4575" s="7" t="n">
        <v>0</v>
      </c>
    </row>
    <row r="4576" spans="1:6">
      <c r="A4576" t="s">
        <v>4</v>
      </c>
      <c r="B4576" s="4" t="s">
        <v>5</v>
      </c>
      <c r="C4576" s="4" t="s">
        <v>10</v>
      </c>
      <c r="D4576" s="4" t="s">
        <v>52</v>
      </c>
      <c r="E4576" s="4" t="s">
        <v>13</v>
      </c>
      <c r="F4576" s="4" t="s">
        <v>13</v>
      </c>
      <c r="G4576" s="4" t="s">
        <v>52</v>
      </c>
      <c r="H4576" s="4" t="s">
        <v>13</v>
      </c>
      <c r="I4576" s="4" t="s">
        <v>13</v>
      </c>
    </row>
    <row r="4577" spans="1:9">
      <c r="A4577" t="n">
        <v>37246</v>
      </c>
      <c r="B4577" s="57" t="n">
        <v>26</v>
      </c>
      <c r="C4577" s="7" t="n">
        <v>94</v>
      </c>
      <c r="D4577" s="7" t="s">
        <v>382</v>
      </c>
      <c r="E4577" s="7" t="n">
        <v>2</v>
      </c>
      <c r="F4577" s="7" t="n">
        <v>3</v>
      </c>
      <c r="G4577" s="7" t="s">
        <v>383</v>
      </c>
      <c r="H4577" s="7" t="n">
        <v>2</v>
      </c>
      <c r="I4577" s="7" t="n">
        <v>0</v>
      </c>
    </row>
    <row r="4578" spans="1:9">
      <c r="A4578" t="s">
        <v>4</v>
      </c>
      <c r="B4578" s="4" t="s">
        <v>5</v>
      </c>
    </row>
    <row r="4579" spans="1:9">
      <c r="A4579" t="n">
        <v>37457</v>
      </c>
      <c r="B4579" s="30" t="n">
        <v>28</v>
      </c>
    </row>
    <row r="4580" spans="1:9">
      <c r="A4580" t="s">
        <v>4</v>
      </c>
      <c r="B4580" s="4" t="s">
        <v>5</v>
      </c>
      <c r="C4580" s="4" t="s">
        <v>10</v>
      </c>
      <c r="D4580" s="4" t="s">
        <v>13</v>
      </c>
    </row>
    <row r="4581" spans="1:9">
      <c r="A4581" t="n">
        <v>37458</v>
      </c>
      <c r="B4581" s="58" t="n">
        <v>89</v>
      </c>
      <c r="C4581" s="7" t="n">
        <v>65533</v>
      </c>
      <c r="D4581" s="7" t="n">
        <v>1</v>
      </c>
    </row>
    <row r="4582" spans="1:9">
      <c r="A4582" t="s">
        <v>4</v>
      </c>
      <c r="B4582" s="4" t="s">
        <v>5</v>
      </c>
      <c r="C4582" s="4" t="s">
        <v>13</v>
      </c>
      <c r="D4582" s="4" t="s">
        <v>10</v>
      </c>
      <c r="E4582" s="4" t="s">
        <v>10</v>
      </c>
      <c r="F4582" s="4" t="s">
        <v>13</v>
      </c>
    </row>
    <row r="4583" spans="1:9">
      <c r="A4583" t="n">
        <v>37462</v>
      </c>
      <c r="B4583" s="28" t="n">
        <v>25</v>
      </c>
      <c r="C4583" s="7" t="n">
        <v>1</v>
      </c>
      <c r="D4583" s="7" t="n">
        <v>65535</v>
      </c>
      <c r="E4583" s="7" t="n">
        <v>500</v>
      </c>
      <c r="F4583" s="7" t="n">
        <v>0</v>
      </c>
    </row>
    <row r="4584" spans="1:9">
      <c r="A4584" t="s">
        <v>4</v>
      </c>
      <c r="B4584" s="4" t="s">
        <v>5</v>
      </c>
      <c r="C4584" s="4" t="s">
        <v>13</v>
      </c>
      <c r="D4584" s="31" t="s">
        <v>54</v>
      </c>
      <c r="E4584" s="4" t="s">
        <v>5</v>
      </c>
      <c r="F4584" s="4" t="s">
        <v>13</v>
      </c>
      <c r="G4584" s="4" t="s">
        <v>10</v>
      </c>
      <c r="H4584" s="31" t="s">
        <v>55</v>
      </c>
      <c r="I4584" s="4" t="s">
        <v>13</v>
      </c>
      <c r="J4584" s="4" t="s">
        <v>28</v>
      </c>
    </row>
    <row r="4585" spans="1:9">
      <c r="A4585" t="n">
        <v>37469</v>
      </c>
      <c r="B4585" s="11" t="n">
        <v>5</v>
      </c>
      <c r="C4585" s="7" t="n">
        <v>28</v>
      </c>
      <c r="D4585" s="31" t="s">
        <v>3</v>
      </c>
      <c r="E4585" s="32" t="n">
        <v>64</v>
      </c>
      <c r="F4585" s="7" t="n">
        <v>5</v>
      </c>
      <c r="G4585" s="7" t="n">
        <v>4</v>
      </c>
      <c r="H4585" s="31" t="s">
        <v>3</v>
      </c>
      <c r="I4585" s="7" t="n">
        <v>1</v>
      </c>
      <c r="J4585" s="12" t="n">
        <f t="normal" ca="1">A4599</f>
        <v>0</v>
      </c>
    </row>
    <row r="4586" spans="1:9">
      <c r="A4586" t="s">
        <v>4</v>
      </c>
      <c r="B4586" s="4" t="s">
        <v>5</v>
      </c>
      <c r="C4586" s="4" t="s">
        <v>13</v>
      </c>
      <c r="D4586" s="4" t="s">
        <v>10</v>
      </c>
      <c r="E4586" s="4" t="s">
        <v>6</v>
      </c>
    </row>
    <row r="4587" spans="1:9">
      <c r="A4587" t="n">
        <v>37480</v>
      </c>
      <c r="B4587" s="56" t="n">
        <v>51</v>
      </c>
      <c r="C4587" s="7" t="n">
        <v>4</v>
      </c>
      <c r="D4587" s="7" t="n">
        <v>4</v>
      </c>
      <c r="E4587" s="7" t="s">
        <v>188</v>
      </c>
    </row>
    <row r="4588" spans="1:9">
      <c r="A4588" t="s">
        <v>4</v>
      </c>
      <c r="B4588" s="4" t="s">
        <v>5</v>
      </c>
      <c r="C4588" s="4" t="s">
        <v>10</v>
      </c>
    </row>
    <row r="4589" spans="1:9">
      <c r="A4589" t="n">
        <v>37493</v>
      </c>
      <c r="B4589" s="38" t="n">
        <v>16</v>
      </c>
      <c r="C4589" s="7" t="n">
        <v>0</v>
      </c>
    </row>
    <row r="4590" spans="1:9">
      <c r="A4590" t="s">
        <v>4</v>
      </c>
      <c r="B4590" s="4" t="s">
        <v>5</v>
      </c>
      <c r="C4590" s="4" t="s">
        <v>10</v>
      </c>
      <c r="D4590" s="4" t="s">
        <v>52</v>
      </c>
      <c r="E4590" s="4" t="s">
        <v>13</v>
      </c>
      <c r="F4590" s="4" t="s">
        <v>13</v>
      </c>
    </row>
    <row r="4591" spans="1:9">
      <c r="A4591" t="n">
        <v>37496</v>
      </c>
      <c r="B4591" s="57" t="n">
        <v>26</v>
      </c>
      <c r="C4591" s="7" t="n">
        <v>4</v>
      </c>
      <c r="D4591" s="7" t="s">
        <v>384</v>
      </c>
      <c r="E4591" s="7" t="n">
        <v>2</v>
      </c>
      <c r="F4591" s="7" t="n">
        <v>0</v>
      </c>
    </row>
    <row r="4592" spans="1:9">
      <c r="A4592" t="s">
        <v>4</v>
      </c>
      <c r="B4592" s="4" t="s">
        <v>5</v>
      </c>
    </row>
    <row r="4593" spans="1:10">
      <c r="A4593" t="n">
        <v>37531</v>
      </c>
      <c r="B4593" s="30" t="n">
        <v>28</v>
      </c>
    </row>
    <row r="4594" spans="1:10">
      <c r="A4594" t="s">
        <v>4</v>
      </c>
      <c r="B4594" s="4" t="s">
        <v>5</v>
      </c>
      <c r="C4594" s="4" t="s">
        <v>10</v>
      </c>
      <c r="D4594" s="4" t="s">
        <v>13</v>
      </c>
    </row>
    <row r="4595" spans="1:10">
      <c r="A4595" t="n">
        <v>37532</v>
      </c>
      <c r="B4595" s="58" t="n">
        <v>89</v>
      </c>
      <c r="C4595" s="7" t="n">
        <v>65533</v>
      </c>
      <c r="D4595" s="7" t="n">
        <v>1</v>
      </c>
    </row>
    <row r="4596" spans="1:10">
      <c r="A4596" t="s">
        <v>4</v>
      </c>
      <c r="B4596" s="4" t="s">
        <v>5</v>
      </c>
      <c r="C4596" s="4" t="s">
        <v>28</v>
      </c>
    </row>
    <row r="4597" spans="1:10">
      <c r="A4597" t="n">
        <v>37536</v>
      </c>
      <c r="B4597" s="15" t="n">
        <v>3</v>
      </c>
      <c r="C4597" s="12" t="n">
        <f t="normal" ca="1">A4611</f>
        <v>0</v>
      </c>
    </row>
    <row r="4598" spans="1:10">
      <c r="A4598" t="s">
        <v>4</v>
      </c>
      <c r="B4598" s="4" t="s">
        <v>5</v>
      </c>
      <c r="C4598" s="4" t="s">
        <v>13</v>
      </c>
      <c r="D4598" s="31" t="s">
        <v>54</v>
      </c>
      <c r="E4598" s="4" t="s">
        <v>5</v>
      </c>
      <c r="F4598" s="4" t="s">
        <v>13</v>
      </c>
      <c r="G4598" s="4" t="s">
        <v>10</v>
      </c>
      <c r="H4598" s="31" t="s">
        <v>55</v>
      </c>
      <c r="I4598" s="4" t="s">
        <v>13</v>
      </c>
      <c r="J4598" s="4" t="s">
        <v>28</v>
      </c>
    </row>
    <row r="4599" spans="1:10">
      <c r="A4599" t="n">
        <v>37541</v>
      </c>
      <c r="B4599" s="11" t="n">
        <v>5</v>
      </c>
      <c r="C4599" s="7" t="n">
        <v>28</v>
      </c>
      <c r="D4599" s="31" t="s">
        <v>3</v>
      </c>
      <c r="E4599" s="32" t="n">
        <v>64</v>
      </c>
      <c r="F4599" s="7" t="n">
        <v>5</v>
      </c>
      <c r="G4599" s="7" t="n">
        <v>7</v>
      </c>
      <c r="H4599" s="31" t="s">
        <v>3</v>
      </c>
      <c r="I4599" s="7" t="n">
        <v>1</v>
      </c>
      <c r="J4599" s="12" t="n">
        <f t="normal" ca="1">A4611</f>
        <v>0</v>
      </c>
    </row>
    <row r="4600" spans="1:10">
      <c r="A4600" t="s">
        <v>4</v>
      </c>
      <c r="B4600" s="4" t="s">
        <v>5</v>
      </c>
      <c r="C4600" s="4" t="s">
        <v>13</v>
      </c>
      <c r="D4600" s="4" t="s">
        <v>10</v>
      </c>
      <c r="E4600" s="4" t="s">
        <v>6</v>
      </c>
    </row>
    <row r="4601" spans="1:10">
      <c r="A4601" t="n">
        <v>37552</v>
      </c>
      <c r="B4601" s="56" t="n">
        <v>51</v>
      </c>
      <c r="C4601" s="7" t="n">
        <v>4</v>
      </c>
      <c r="D4601" s="7" t="n">
        <v>7</v>
      </c>
      <c r="E4601" s="7" t="s">
        <v>276</v>
      </c>
    </row>
    <row r="4602" spans="1:10">
      <c r="A4602" t="s">
        <v>4</v>
      </c>
      <c r="B4602" s="4" t="s">
        <v>5</v>
      </c>
      <c r="C4602" s="4" t="s">
        <v>10</v>
      </c>
    </row>
    <row r="4603" spans="1:10">
      <c r="A4603" t="n">
        <v>37565</v>
      </c>
      <c r="B4603" s="38" t="n">
        <v>16</v>
      </c>
      <c r="C4603" s="7" t="n">
        <v>0</v>
      </c>
    </row>
    <row r="4604" spans="1:10">
      <c r="A4604" t="s">
        <v>4</v>
      </c>
      <c r="B4604" s="4" t="s">
        <v>5</v>
      </c>
      <c r="C4604" s="4" t="s">
        <v>10</v>
      </c>
      <c r="D4604" s="4" t="s">
        <v>52</v>
      </c>
      <c r="E4604" s="4" t="s">
        <v>13</v>
      </c>
      <c r="F4604" s="4" t="s">
        <v>13</v>
      </c>
    </row>
    <row r="4605" spans="1:10">
      <c r="A4605" t="n">
        <v>37568</v>
      </c>
      <c r="B4605" s="57" t="n">
        <v>26</v>
      </c>
      <c r="C4605" s="7" t="n">
        <v>7</v>
      </c>
      <c r="D4605" s="7" t="s">
        <v>384</v>
      </c>
      <c r="E4605" s="7" t="n">
        <v>2</v>
      </c>
      <c r="F4605" s="7" t="n">
        <v>0</v>
      </c>
    </row>
    <row r="4606" spans="1:10">
      <c r="A4606" t="s">
        <v>4</v>
      </c>
      <c r="B4606" s="4" t="s">
        <v>5</v>
      </c>
    </row>
    <row r="4607" spans="1:10">
      <c r="A4607" t="n">
        <v>37603</v>
      </c>
      <c r="B4607" s="30" t="n">
        <v>28</v>
      </c>
    </row>
    <row r="4608" spans="1:10">
      <c r="A4608" t="s">
        <v>4</v>
      </c>
      <c r="B4608" s="4" t="s">
        <v>5</v>
      </c>
      <c r="C4608" s="4" t="s">
        <v>10</v>
      </c>
      <c r="D4608" s="4" t="s">
        <v>13</v>
      </c>
    </row>
    <row r="4609" spans="1:10">
      <c r="A4609" t="n">
        <v>37604</v>
      </c>
      <c r="B4609" s="58" t="n">
        <v>89</v>
      </c>
      <c r="C4609" s="7" t="n">
        <v>65533</v>
      </c>
      <c r="D4609" s="7" t="n">
        <v>1</v>
      </c>
    </row>
    <row r="4610" spans="1:10">
      <c r="A4610" t="s">
        <v>4</v>
      </c>
      <c r="B4610" s="4" t="s">
        <v>5</v>
      </c>
      <c r="C4610" s="4" t="s">
        <v>13</v>
      </c>
      <c r="D4610" s="4" t="s">
        <v>10</v>
      </c>
      <c r="E4610" s="4" t="s">
        <v>10</v>
      </c>
      <c r="F4610" s="4" t="s">
        <v>13</v>
      </c>
    </row>
    <row r="4611" spans="1:10">
      <c r="A4611" t="n">
        <v>37608</v>
      </c>
      <c r="B4611" s="28" t="n">
        <v>25</v>
      </c>
      <c r="C4611" s="7" t="n">
        <v>1</v>
      </c>
      <c r="D4611" s="7" t="n">
        <v>65535</v>
      </c>
      <c r="E4611" s="7" t="n">
        <v>65535</v>
      </c>
      <c r="F4611" s="7" t="n">
        <v>0</v>
      </c>
    </row>
    <row r="4612" spans="1:10">
      <c r="A4612" t="s">
        <v>4</v>
      </c>
      <c r="B4612" s="4" t="s">
        <v>5</v>
      </c>
      <c r="C4612" s="4" t="s">
        <v>13</v>
      </c>
      <c r="D4612" s="4" t="s">
        <v>10</v>
      </c>
      <c r="E4612" s="4" t="s">
        <v>6</v>
      </c>
    </row>
    <row r="4613" spans="1:10">
      <c r="A4613" t="n">
        <v>37615</v>
      </c>
      <c r="B4613" s="56" t="n">
        <v>51</v>
      </c>
      <c r="C4613" s="7" t="n">
        <v>4</v>
      </c>
      <c r="D4613" s="7" t="n">
        <v>92</v>
      </c>
      <c r="E4613" s="7" t="s">
        <v>385</v>
      </c>
    </row>
    <row r="4614" spans="1:10">
      <c r="A4614" t="s">
        <v>4</v>
      </c>
      <c r="B4614" s="4" t="s">
        <v>5</v>
      </c>
      <c r="C4614" s="4" t="s">
        <v>10</v>
      </c>
    </row>
    <row r="4615" spans="1:10">
      <c r="A4615" t="n">
        <v>37628</v>
      </c>
      <c r="B4615" s="38" t="n">
        <v>16</v>
      </c>
      <c r="C4615" s="7" t="n">
        <v>0</v>
      </c>
    </row>
    <row r="4616" spans="1:10">
      <c r="A4616" t="s">
        <v>4</v>
      </c>
      <c r="B4616" s="4" t="s">
        <v>5</v>
      </c>
      <c r="C4616" s="4" t="s">
        <v>10</v>
      </c>
      <c r="D4616" s="4" t="s">
        <v>52</v>
      </c>
      <c r="E4616" s="4" t="s">
        <v>13</v>
      </c>
      <c r="F4616" s="4" t="s">
        <v>13</v>
      </c>
      <c r="G4616" s="4" t="s">
        <v>52</v>
      </c>
      <c r="H4616" s="4" t="s">
        <v>13</v>
      </c>
      <c r="I4616" s="4" t="s">
        <v>13</v>
      </c>
    </row>
    <row r="4617" spans="1:10">
      <c r="A4617" t="n">
        <v>37631</v>
      </c>
      <c r="B4617" s="57" t="n">
        <v>26</v>
      </c>
      <c r="C4617" s="7" t="n">
        <v>92</v>
      </c>
      <c r="D4617" s="7" t="s">
        <v>386</v>
      </c>
      <c r="E4617" s="7" t="n">
        <v>2</v>
      </c>
      <c r="F4617" s="7" t="n">
        <v>3</v>
      </c>
      <c r="G4617" s="7" t="s">
        <v>387</v>
      </c>
      <c r="H4617" s="7" t="n">
        <v>2</v>
      </c>
      <c r="I4617" s="7" t="n">
        <v>0</v>
      </c>
    </row>
    <row r="4618" spans="1:10">
      <c r="A4618" t="s">
        <v>4</v>
      </c>
      <c r="B4618" s="4" t="s">
        <v>5</v>
      </c>
    </row>
    <row r="4619" spans="1:10">
      <c r="A4619" t="n">
        <v>37890</v>
      </c>
      <c r="B4619" s="30" t="n">
        <v>28</v>
      </c>
    </row>
    <row r="4620" spans="1:10">
      <c r="A4620" t="s">
        <v>4</v>
      </c>
      <c r="B4620" s="4" t="s">
        <v>5</v>
      </c>
      <c r="C4620" s="4" t="s">
        <v>13</v>
      </c>
      <c r="D4620" s="4" t="s">
        <v>10</v>
      </c>
      <c r="E4620" s="4" t="s">
        <v>10</v>
      </c>
      <c r="F4620" s="4" t="s">
        <v>13</v>
      </c>
    </row>
    <row r="4621" spans="1:10">
      <c r="A4621" t="n">
        <v>37891</v>
      </c>
      <c r="B4621" s="28" t="n">
        <v>25</v>
      </c>
      <c r="C4621" s="7" t="n">
        <v>1</v>
      </c>
      <c r="D4621" s="7" t="n">
        <v>65535</v>
      </c>
      <c r="E4621" s="7" t="n">
        <v>500</v>
      </c>
      <c r="F4621" s="7" t="n">
        <v>0</v>
      </c>
    </row>
    <row r="4622" spans="1:10">
      <c r="A4622" t="s">
        <v>4</v>
      </c>
      <c r="B4622" s="4" t="s">
        <v>5</v>
      </c>
      <c r="C4622" s="4" t="s">
        <v>10</v>
      </c>
      <c r="D4622" s="4" t="s">
        <v>13</v>
      </c>
      <c r="E4622" s="4" t="s">
        <v>13</v>
      </c>
      <c r="F4622" s="4" t="s">
        <v>6</v>
      </c>
    </row>
    <row r="4623" spans="1:10">
      <c r="A4623" t="n">
        <v>37898</v>
      </c>
      <c r="B4623" s="24" t="n">
        <v>20</v>
      </c>
      <c r="C4623" s="7" t="n">
        <v>0</v>
      </c>
      <c r="D4623" s="7" t="n">
        <v>2</v>
      </c>
      <c r="E4623" s="7" t="n">
        <v>10</v>
      </c>
      <c r="F4623" s="7" t="s">
        <v>283</v>
      </c>
    </row>
    <row r="4624" spans="1:10">
      <c r="A4624" t="s">
        <v>4</v>
      </c>
      <c r="B4624" s="4" t="s">
        <v>5</v>
      </c>
      <c r="C4624" s="4" t="s">
        <v>13</v>
      </c>
      <c r="D4624" s="4" t="s">
        <v>10</v>
      </c>
      <c r="E4624" s="4" t="s">
        <v>6</v>
      </c>
    </row>
    <row r="4625" spans="1:9">
      <c r="A4625" t="n">
        <v>37919</v>
      </c>
      <c r="B4625" s="56" t="n">
        <v>51</v>
      </c>
      <c r="C4625" s="7" t="n">
        <v>4</v>
      </c>
      <c r="D4625" s="7" t="n">
        <v>0</v>
      </c>
      <c r="E4625" s="7" t="s">
        <v>281</v>
      </c>
    </row>
    <row r="4626" spans="1:9">
      <c r="A4626" t="s">
        <v>4</v>
      </c>
      <c r="B4626" s="4" t="s">
        <v>5</v>
      </c>
      <c r="C4626" s="4" t="s">
        <v>10</v>
      </c>
    </row>
    <row r="4627" spans="1:9">
      <c r="A4627" t="n">
        <v>37932</v>
      </c>
      <c r="B4627" s="38" t="n">
        <v>16</v>
      </c>
      <c r="C4627" s="7" t="n">
        <v>0</v>
      </c>
    </row>
    <row r="4628" spans="1:9">
      <c r="A4628" t="s">
        <v>4</v>
      </c>
      <c r="B4628" s="4" t="s">
        <v>5</v>
      </c>
      <c r="C4628" s="4" t="s">
        <v>10</v>
      </c>
      <c r="D4628" s="4" t="s">
        <v>52</v>
      </c>
      <c r="E4628" s="4" t="s">
        <v>13</v>
      </c>
      <c r="F4628" s="4" t="s">
        <v>13</v>
      </c>
    </row>
    <row r="4629" spans="1:9">
      <c r="A4629" t="n">
        <v>37935</v>
      </c>
      <c r="B4629" s="57" t="n">
        <v>26</v>
      </c>
      <c r="C4629" s="7" t="n">
        <v>0</v>
      </c>
      <c r="D4629" s="7" t="s">
        <v>388</v>
      </c>
      <c r="E4629" s="7" t="n">
        <v>2</v>
      </c>
      <c r="F4629" s="7" t="n">
        <v>0</v>
      </c>
    </row>
    <row r="4630" spans="1:9">
      <c r="A4630" t="s">
        <v>4</v>
      </c>
      <c r="B4630" s="4" t="s">
        <v>5</v>
      </c>
    </row>
    <row r="4631" spans="1:9">
      <c r="A4631" t="n">
        <v>37968</v>
      </c>
      <c r="B4631" s="30" t="n">
        <v>28</v>
      </c>
    </row>
    <row r="4632" spans="1:9">
      <c r="A4632" t="s">
        <v>4</v>
      </c>
      <c r="B4632" s="4" t="s">
        <v>5</v>
      </c>
      <c r="C4632" s="4" t="s">
        <v>13</v>
      </c>
      <c r="D4632" s="31" t="s">
        <v>54</v>
      </c>
      <c r="E4632" s="4" t="s">
        <v>5</v>
      </c>
      <c r="F4632" s="4" t="s">
        <v>13</v>
      </c>
      <c r="G4632" s="4" t="s">
        <v>10</v>
      </c>
      <c r="H4632" s="31" t="s">
        <v>55</v>
      </c>
      <c r="I4632" s="4" t="s">
        <v>13</v>
      </c>
      <c r="J4632" s="4" t="s">
        <v>28</v>
      </c>
    </row>
    <row r="4633" spans="1:9">
      <c r="A4633" t="n">
        <v>37969</v>
      </c>
      <c r="B4633" s="11" t="n">
        <v>5</v>
      </c>
      <c r="C4633" s="7" t="n">
        <v>28</v>
      </c>
      <c r="D4633" s="31" t="s">
        <v>3</v>
      </c>
      <c r="E4633" s="32" t="n">
        <v>64</v>
      </c>
      <c r="F4633" s="7" t="n">
        <v>5</v>
      </c>
      <c r="G4633" s="7" t="n">
        <v>2</v>
      </c>
      <c r="H4633" s="31" t="s">
        <v>3</v>
      </c>
      <c r="I4633" s="7" t="n">
        <v>1</v>
      </c>
      <c r="J4633" s="12" t="n">
        <f t="normal" ca="1">A4643</f>
        <v>0</v>
      </c>
    </row>
    <row r="4634" spans="1:9">
      <c r="A4634" t="s">
        <v>4</v>
      </c>
      <c r="B4634" s="4" t="s">
        <v>5</v>
      </c>
      <c r="C4634" s="4" t="s">
        <v>13</v>
      </c>
      <c r="D4634" s="4" t="s">
        <v>10</v>
      </c>
      <c r="E4634" s="4" t="s">
        <v>6</v>
      </c>
    </row>
    <row r="4635" spans="1:9">
      <c r="A4635" t="n">
        <v>37980</v>
      </c>
      <c r="B4635" s="56" t="n">
        <v>51</v>
      </c>
      <c r="C4635" s="7" t="n">
        <v>4</v>
      </c>
      <c r="D4635" s="7" t="n">
        <v>2</v>
      </c>
      <c r="E4635" s="7" t="s">
        <v>121</v>
      </c>
    </row>
    <row r="4636" spans="1:9">
      <c r="A4636" t="s">
        <v>4</v>
      </c>
      <c r="B4636" s="4" t="s">
        <v>5</v>
      </c>
      <c r="C4636" s="4" t="s">
        <v>10</v>
      </c>
    </row>
    <row r="4637" spans="1:9">
      <c r="A4637" t="n">
        <v>37993</v>
      </c>
      <c r="B4637" s="38" t="n">
        <v>16</v>
      </c>
      <c r="C4637" s="7" t="n">
        <v>0</v>
      </c>
    </row>
    <row r="4638" spans="1:9">
      <c r="A4638" t="s">
        <v>4</v>
      </c>
      <c r="B4638" s="4" t="s">
        <v>5</v>
      </c>
      <c r="C4638" s="4" t="s">
        <v>10</v>
      </c>
      <c r="D4638" s="4" t="s">
        <v>52</v>
      </c>
      <c r="E4638" s="4" t="s">
        <v>13</v>
      </c>
      <c r="F4638" s="4" t="s">
        <v>13</v>
      </c>
    </row>
    <row r="4639" spans="1:9">
      <c r="A4639" t="n">
        <v>37996</v>
      </c>
      <c r="B4639" s="57" t="n">
        <v>26</v>
      </c>
      <c r="C4639" s="7" t="n">
        <v>2</v>
      </c>
      <c r="D4639" s="7" t="s">
        <v>389</v>
      </c>
      <c r="E4639" s="7" t="n">
        <v>2</v>
      </c>
      <c r="F4639" s="7" t="n">
        <v>0</v>
      </c>
    </row>
    <row r="4640" spans="1:9">
      <c r="A4640" t="s">
        <v>4</v>
      </c>
      <c r="B4640" s="4" t="s">
        <v>5</v>
      </c>
    </row>
    <row r="4641" spans="1:10">
      <c r="A4641" t="n">
        <v>38014</v>
      </c>
      <c r="B4641" s="30" t="n">
        <v>28</v>
      </c>
    </row>
    <row r="4642" spans="1:10">
      <c r="A4642" t="s">
        <v>4</v>
      </c>
      <c r="B4642" s="4" t="s">
        <v>5</v>
      </c>
      <c r="C4642" s="4" t="s">
        <v>13</v>
      </c>
      <c r="D4642" s="31" t="s">
        <v>54</v>
      </c>
      <c r="E4642" s="4" t="s">
        <v>5</v>
      </c>
      <c r="F4642" s="4" t="s">
        <v>13</v>
      </c>
      <c r="G4642" s="4" t="s">
        <v>10</v>
      </c>
      <c r="H4642" s="31" t="s">
        <v>55</v>
      </c>
      <c r="I4642" s="4" t="s">
        <v>13</v>
      </c>
      <c r="J4642" s="4" t="s">
        <v>28</v>
      </c>
    </row>
    <row r="4643" spans="1:10">
      <c r="A4643" t="n">
        <v>38015</v>
      </c>
      <c r="B4643" s="11" t="n">
        <v>5</v>
      </c>
      <c r="C4643" s="7" t="n">
        <v>28</v>
      </c>
      <c r="D4643" s="31" t="s">
        <v>3</v>
      </c>
      <c r="E4643" s="32" t="n">
        <v>64</v>
      </c>
      <c r="F4643" s="7" t="n">
        <v>5</v>
      </c>
      <c r="G4643" s="7" t="n">
        <v>3</v>
      </c>
      <c r="H4643" s="31" t="s">
        <v>3</v>
      </c>
      <c r="I4643" s="7" t="n">
        <v>1</v>
      </c>
      <c r="J4643" s="12" t="n">
        <f t="normal" ca="1">A4653</f>
        <v>0</v>
      </c>
    </row>
    <row r="4644" spans="1:10">
      <c r="A4644" t="s">
        <v>4</v>
      </c>
      <c r="B4644" s="4" t="s">
        <v>5</v>
      </c>
      <c r="C4644" s="4" t="s">
        <v>13</v>
      </c>
      <c r="D4644" s="4" t="s">
        <v>10</v>
      </c>
      <c r="E4644" s="4" t="s">
        <v>6</v>
      </c>
    </row>
    <row r="4645" spans="1:10">
      <c r="A4645" t="n">
        <v>38026</v>
      </c>
      <c r="B4645" s="56" t="n">
        <v>51</v>
      </c>
      <c r="C4645" s="7" t="n">
        <v>4</v>
      </c>
      <c r="D4645" s="7" t="n">
        <v>3</v>
      </c>
      <c r="E4645" s="7" t="s">
        <v>390</v>
      </c>
    </row>
    <row r="4646" spans="1:10">
      <c r="A4646" t="s">
        <v>4</v>
      </c>
      <c r="B4646" s="4" t="s">
        <v>5</v>
      </c>
      <c r="C4646" s="4" t="s">
        <v>10</v>
      </c>
    </row>
    <row r="4647" spans="1:10">
      <c r="A4647" t="n">
        <v>38040</v>
      </c>
      <c r="B4647" s="38" t="n">
        <v>16</v>
      </c>
      <c r="C4647" s="7" t="n">
        <v>0</v>
      </c>
    </row>
    <row r="4648" spans="1:10">
      <c r="A4648" t="s">
        <v>4</v>
      </c>
      <c r="B4648" s="4" t="s">
        <v>5</v>
      </c>
      <c r="C4648" s="4" t="s">
        <v>10</v>
      </c>
      <c r="D4648" s="4" t="s">
        <v>52</v>
      </c>
      <c r="E4648" s="4" t="s">
        <v>13</v>
      </c>
      <c r="F4648" s="4" t="s">
        <v>13</v>
      </c>
    </row>
    <row r="4649" spans="1:10">
      <c r="A4649" t="n">
        <v>38043</v>
      </c>
      <c r="B4649" s="57" t="n">
        <v>26</v>
      </c>
      <c r="C4649" s="7" t="n">
        <v>3</v>
      </c>
      <c r="D4649" s="7" t="s">
        <v>391</v>
      </c>
      <c r="E4649" s="7" t="n">
        <v>2</v>
      </c>
      <c r="F4649" s="7" t="n">
        <v>0</v>
      </c>
    </row>
    <row r="4650" spans="1:10">
      <c r="A4650" t="s">
        <v>4</v>
      </c>
      <c r="B4650" s="4" t="s">
        <v>5</v>
      </c>
    </row>
    <row r="4651" spans="1:10">
      <c r="A4651" t="n">
        <v>38099</v>
      </c>
      <c r="B4651" s="30" t="n">
        <v>28</v>
      </c>
    </row>
    <row r="4652" spans="1:10">
      <c r="A4652" t="s">
        <v>4</v>
      </c>
      <c r="B4652" s="4" t="s">
        <v>5</v>
      </c>
      <c r="C4652" s="4" t="s">
        <v>10</v>
      </c>
      <c r="D4652" s="4" t="s">
        <v>29</v>
      </c>
      <c r="E4652" s="4" t="s">
        <v>29</v>
      </c>
      <c r="F4652" s="4" t="s">
        <v>29</v>
      </c>
      <c r="G4652" s="4" t="s">
        <v>10</v>
      </c>
      <c r="H4652" s="4" t="s">
        <v>10</v>
      </c>
    </row>
    <row r="4653" spans="1:10">
      <c r="A4653" t="n">
        <v>38100</v>
      </c>
      <c r="B4653" s="64" t="n">
        <v>60</v>
      </c>
      <c r="C4653" s="7" t="n">
        <v>7</v>
      </c>
      <c r="D4653" s="7" t="n">
        <v>25</v>
      </c>
      <c r="E4653" s="7" t="n">
        <v>0</v>
      </c>
      <c r="F4653" s="7" t="n">
        <v>0</v>
      </c>
      <c r="G4653" s="7" t="n">
        <v>800</v>
      </c>
      <c r="H4653" s="7" t="n">
        <v>0</v>
      </c>
    </row>
    <row r="4654" spans="1:10">
      <c r="A4654" t="s">
        <v>4</v>
      </c>
      <c r="B4654" s="4" t="s">
        <v>5</v>
      </c>
      <c r="C4654" s="4" t="s">
        <v>10</v>
      </c>
    </row>
    <row r="4655" spans="1:10">
      <c r="A4655" t="n">
        <v>38119</v>
      </c>
      <c r="B4655" s="38" t="n">
        <v>16</v>
      </c>
      <c r="C4655" s="7" t="n">
        <v>1000</v>
      </c>
    </row>
    <row r="4656" spans="1:10">
      <c r="A4656" t="s">
        <v>4</v>
      </c>
      <c r="B4656" s="4" t="s">
        <v>5</v>
      </c>
      <c r="C4656" s="4" t="s">
        <v>13</v>
      </c>
      <c r="D4656" s="4" t="s">
        <v>10</v>
      </c>
      <c r="E4656" s="4" t="s">
        <v>6</v>
      </c>
    </row>
    <row r="4657" spans="1:10">
      <c r="A4657" t="n">
        <v>38122</v>
      </c>
      <c r="B4657" s="56" t="n">
        <v>51</v>
      </c>
      <c r="C4657" s="7" t="n">
        <v>4</v>
      </c>
      <c r="D4657" s="7" t="n">
        <v>7</v>
      </c>
      <c r="E4657" s="7" t="s">
        <v>220</v>
      </c>
    </row>
    <row r="4658" spans="1:10">
      <c r="A4658" t="s">
        <v>4</v>
      </c>
      <c r="B4658" s="4" t="s">
        <v>5</v>
      </c>
      <c r="C4658" s="4" t="s">
        <v>10</v>
      </c>
    </row>
    <row r="4659" spans="1:10">
      <c r="A4659" t="n">
        <v>38135</v>
      </c>
      <c r="B4659" s="38" t="n">
        <v>16</v>
      </c>
      <c r="C4659" s="7" t="n">
        <v>0</v>
      </c>
    </row>
    <row r="4660" spans="1:10">
      <c r="A4660" t="s">
        <v>4</v>
      </c>
      <c r="B4660" s="4" t="s">
        <v>5</v>
      </c>
      <c r="C4660" s="4" t="s">
        <v>10</v>
      </c>
      <c r="D4660" s="4" t="s">
        <v>52</v>
      </c>
      <c r="E4660" s="4" t="s">
        <v>13</v>
      </c>
      <c r="F4660" s="4" t="s">
        <v>13</v>
      </c>
    </row>
    <row r="4661" spans="1:10">
      <c r="A4661" t="n">
        <v>38138</v>
      </c>
      <c r="B4661" s="57" t="n">
        <v>26</v>
      </c>
      <c r="C4661" s="7" t="n">
        <v>7</v>
      </c>
      <c r="D4661" s="7" t="s">
        <v>392</v>
      </c>
      <c r="E4661" s="7" t="n">
        <v>2</v>
      </c>
      <c r="F4661" s="7" t="n">
        <v>0</v>
      </c>
    </row>
    <row r="4662" spans="1:10">
      <c r="A4662" t="s">
        <v>4</v>
      </c>
      <c r="B4662" s="4" t="s">
        <v>5</v>
      </c>
    </row>
    <row r="4663" spans="1:10">
      <c r="A4663" t="n">
        <v>38202</v>
      </c>
      <c r="B4663" s="30" t="n">
        <v>28</v>
      </c>
    </row>
    <row r="4664" spans="1:10">
      <c r="A4664" t="s">
        <v>4</v>
      </c>
      <c r="B4664" s="4" t="s">
        <v>5</v>
      </c>
      <c r="C4664" s="4" t="s">
        <v>10</v>
      </c>
      <c r="D4664" s="4" t="s">
        <v>13</v>
      </c>
    </row>
    <row r="4665" spans="1:10">
      <c r="A4665" t="n">
        <v>38203</v>
      </c>
      <c r="B4665" s="58" t="n">
        <v>89</v>
      </c>
      <c r="C4665" s="7" t="n">
        <v>65533</v>
      </c>
      <c r="D4665" s="7" t="n">
        <v>1</v>
      </c>
    </row>
    <row r="4666" spans="1:10">
      <c r="A4666" t="s">
        <v>4</v>
      </c>
      <c r="B4666" s="4" t="s">
        <v>5</v>
      </c>
      <c r="C4666" s="4" t="s">
        <v>13</v>
      </c>
      <c r="D4666" s="4" t="s">
        <v>10</v>
      </c>
      <c r="E4666" s="4" t="s">
        <v>10</v>
      </c>
      <c r="F4666" s="4" t="s">
        <v>13</v>
      </c>
    </row>
    <row r="4667" spans="1:10">
      <c r="A4667" t="n">
        <v>38207</v>
      </c>
      <c r="B4667" s="28" t="n">
        <v>25</v>
      </c>
      <c r="C4667" s="7" t="n">
        <v>1</v>
      </c>
      <c r="D4667" s="7" t="n">
        <v>65535</v>
      </c>
      <c r="E4667" s="7" t="n">
        <v>65535</v>
      </c>
      <c r="F4667" s="7" t="n">
        <v>0</v>
      </c>
    </row>
    <row r="4668" spans="1:10">
      <c r="A4668" t="s">
        <v>4</v>
      </c>
      <c r="B4668" s="4" t="s">
        <v>5</v>
      </c>
      <c r="C4668" s="4" t="s">
        <v>13</v>
      </c>
      <c r="D4668" s="4" t="s">
        <v>10</v>
      </c>
      <c r="E4668" s="4" t="s">
        <v>6</v>
      </c>
    </row>
    <row r="4669" spans="1:10">
      <c r="A4669" t="n">
        <v>38214</v>
      </c>
      <c r="B4669" s="56" t="n">
        <v>51</v>
      </c>
      <c r="C4669" s="7" t="n">
        <v>4</v>
      </c>
      <c r="D4669" s="7" t="n">
        <v>94</v>
      </c>
      <c r="E4669" s="7" t="s">
        <v>393</v>
      </c>
    </row>
    <row r="4670" spans="1:10">
      <c r="A4670" t="s">
        <v>4</v>
      </c>
      <c r="B4670" s="4" t="s">
        <v>5</v>
      </c>
      <c r="C4670" s="4" t="s">
        <v>10</v>
      </c>
    </row>
    <row r="4671" spans="1:10">
      <c r="A4671" t="n">
        <v>38227</v>
      </c>
      <c r="B4671" s="38" t="n">
        <v>16</v>
      </c>
      <c r="C4671" s="7" t="n">
        <v>0</v>
      </c>
    </row>
    <row r="4672" spans="1:10">
      <c r="A4672" t="s">
        <v>4</v>
      </c>
      <c r="B4672" s="4" t="s">
        <v>5</v>
      </c>
      <c r="C4672" s="4" t="s">
        <v>10</v>
      </c>
      <c r="D4672" s="4" t="s">
        <v>52</v>
      </c>
      <c r="E4672" s="4" t="s">
        <v>13</v>
      </c>
      <c r="F4672" s="4" t="s">
        <v>13</v>
      </c>
    </row>
    <row r="4673" spans="1:6">
      <c r="A4673" t="n">
        <v>38230</v>
      </c>
      <c r="B4673" s="57" t="n">
        <v>26</v>
      </c>
      <c r="C4673" s="7" t="n">
        <v>94</v>
      </c>
      <c r="D4673" s="7" t="s">
        <v>394</v>
      </c>
      <c r="E4673" s="7" t="n">
        <v>2</v>
      </c>
      <c r="F4673" s="7" t="n">
        <v>0</v>
      </c>
    </row>
    <row r="4674" spans="1:6">
      <c r="A4674" t="s">
        <v>4</v>
      </c>
      <c r="B4674" s="4" t="s">
        <v>5</v>
      </c>
    </row>
    <row r="4675" spans="1:6">
      <c r="A4675" t="n">
        <v>38258</v>
      </c>
      <c r="B4675" s="30" t="n">
        <v>28</v>
      </c>
    </row>
    <row r="4676" spans="1:6">
      <c r="A4676" t="s">
        <v>4</v>
      </c>
      <c r="B4676" s="4" t="s">
        <v>5</v>
      </c>
      <c r="C4676" s="4" t="s">
        <v>13</v>
      </c>
      <c r="D4676" s="4" t="s">
        <v>10</v>
      </c>
      <c r="E4676" s="4" t="s">
        <v>13</v>
      </c>
    </row>
    <row r="4677" spans="1:6">
      <c r="A4677" t="n">
        <v>38259</v>
      </c>
      <c r="B4677" s="13" t="n">
        <v>49</v>
      </c>
      <c r="C4677" s="7" t="n">
        <v>1</v>
      </c>
      <c r="D4677" s="7" t="n">
        <v>4000</v>
      </c>
      <c r="E4677" s="7" t="n">
        <v>0</v>
      </c>
    </row>
    <row r="4678" spans="1:6">
      <c r="A4678" t="s">
        <v>4</v>
      </c>
      <c r="B4678" s="4" t="s">
        <v>5</v>
      </c>
      <c r="C4678" s="4" t="s">
        <v>13</v>
      </c>
      <c r="D4678" s="4" t="s">
        <v>10</v>
      </c>
      <c r="E4678" s="4" t="s">
        <v>10</v>
      </c>
    </row>
    <row r="4679" spans="1:6">
      <c r="A4679" t="n">
        <v>38264</v>
      </c>
      <c r="B4679" s="16" t="n">
        <v>50</v>
      </c>
      <c r="C4679" s="7" t="n">
        <v>1</v>
      </c>
      <c r="D4679" s="7" t="n">
        <v>8060</v>
      </c>
      <c r="E4679" s="7" t="n">
        <v>2000</v>
      </c>
    </row>
    <row r="4680" spans="1:6">
      <c r="A4680" t="s">
        <v>4</v>
      </c>
      <c r="B4680" s="4" t="s">
        <v>5</v>
      </c>
      <c r="C4680" s="4" t="s">
        <v>13</v>
      </c>
      <c r="D4680" s="4" t="s">
        <v>10</v>
      </c>
      <c r="E4680" s="4" t="s">
        <v>29</v>
      </c>
    </row>
    <row r="4681" spans="1:6">
      <c r="A4681" t="n">
        <v>38270</v>
      </c>
      <c r="B4681" s="34" t="n">
        <v>58</v>
      </c>
      <c r="C4681" s="7" t="n">
        <v>0</v>
      </c>
      <c r="D4681" s="7" t="n">
        <v>2000</v>
      </c>
      <c r="E4681" s="7" t="n">
        <v>1</v>
      </c>
    </row>
    <row r="4682" spans="1:6">
      <c r="A4682" t="s">
        <v>4</v>
      </c>
      <c r="B4682" s="4" t="s">
        <v>5</v>
      </c>
      <c r="C4682" s="4" t="s">
        <v>13</v>
      </c>
      <c r="D4682" s="4" t="s">
        <v>10</v>
      </c>
    </row>
    <row r="4683" spans="1:6">
      <c r="A4683" t="n">
        <v>38278</v>
      </c>
      <c r="B4683" s="34" t="n">
        <v>58</v>
      </c>
      <c r="C4683" s="7" t="n">
        <v>255</v>
      </c>
      <c r="D4683" s="7" t="n">
        <v>0</v>
      </c>
    </row>
    <row r="4684" spans="1:6">
      <c r="A4684" t="s">
        <v>4</v>
      </c>
      <c r="B4684" s="4" t="s">
        <v>5</v>
      </c>
      <c r="C4684" s="4" t="s">
        <v>13</v>
      </c>
      <c r="D4684" s="4" t="s">
        <v>13</v>
      </c>
    </row>
    <row r="4685" spans="1:6">
      <c r="A4685" t="n">
        <v>38282</v>
      </c>
      <c r="B4685" s="13" t="n">
        <v>49</v>
      </c>
      <c r="C4685" s="7" t="n">
        <v>2</v>
      </c>
      <c r="D4685" s="7" t="n">
        <v>0</v>
      </c>
    </row>
    <row r="4686" spans="1:6">
      <c r="A4686" t="s">
        <v>4</v>
      </c>
      <c r="B4686" s="4" t="s">
        <v>5</v>
      </c>
      <c r="C4686" s="4" t="s">
        <v>13</v>
      </c>
      <c r="D4686" s="4" t="s">
        <v>10</v>
      </c>
      <c r="E4686" s="4" t="s">
        <v>13</v>
      </c>
    </row>
    <row r="4687" spans="1:6">
      <c r="A4687" t="n">
        <v>38285</v>
      </c>
      <c r="B4687" s="51" t="n">
        <v>36</v>
      </c>
      <c r="C4687" s="7" t="n">
        <v>9</v>
      </c>
      <c r="D4687" s="7" t="n">
        <v>1000</v>
      </c>
      <c r="E4687" s="7" t="n">
        <v>0</v>
      </c>
    </row>
    <row r="4688" spans="1:6">
      <c r="A4688" t="s">
        <v>4</v>
      </c>
      <c r="B4688" s="4" t="s">
        <v>5</v>
      </c>
      <c r="C4688" s="4" t="s">
        <v>13</v>
      </c>
      <c r="D4688" s="4" t="s">
        <v>10</v>
      </c>
      <c r="E4688" s="4" t="s">
        <v>13</v>
      </c>
    </row>
    <row r="4689" spans="1:6">
      <c r="A4689" t="n">
        <v>38290</v>
      </c>
      <c r="B4689" s="51" t="n">
        <v>36</v>
      </c>
      <c r="C4689" s="7" t="n">
        <v>9</v>
      </c>
      <c r="D4689" s="7" t="n">
        <v>1001</v>
      </c>
      <c r="E4689" s="7" t="n">
        <v>0</v>
      </c>
    </row>
    <row r="4690" spans="1:6">
      <c r="A4690" t="s">
        <v>4</v>
      </c>
      <c r="B4690" s="4" t="s">
        <v>5</v>
      </c>
      <c r="C4690" s="4" t="s">
        <v>13</v>
      </c>
      <c r="D4690" s="4" t="s">
        <v>10</v>
      </c>
      <c r="E4690" s="4" t="s">
        <v>13</v>
      </c>
    </row>
    <row r="4691" spans="1:6">
      <c r="A4691" t="n">
        <v>38295</v>
      </c>
      <c r="B4691" s="51" t="n">
        <v>36</v>
      </c>
      <c r="C4691" s="7" t="n">
        <v>9</v>
      </c>
      <c r="D4691" s="7" t="n">
        <v>94</v>
      </c>
      <c r="E4691" s="7" t="n">
        <v>0</v>
      </c>
    </row>
    <row r="4692" spans="1:6">
      <c r="A4692" t="s">
        <v>4</v>
      </c>
      <c r="B4692" s="4" t="s">
        <v>5</v>
      </c>
      <c r="C4692" s="4" t="s">
        <v>13</v>
      </c>
      <c r="D4692" s="4" t="s">
        <v>10</v>
      </c>
      <c r="E4692" s="4" t="s">
        <v>13</v>
      </c>
    </row>
    <row r="4693" spans="1:6">
      <c r="A4693" t="n">
        <v>38300</v>
      </c>
      <c r="B4693" s="51" t="n">
        <v>36</v>
      </c>
      <c r="C4693" s="7" t="n">
        <v>9</v>
      </c>
      <c r="D4693" s="7" t="n">
        <v>92</v>
      </c>
      <c r="E4693" s="7" t="n">
        <v>0</v>
      </c>
    </row>
    <row r="4694" spans="1:6">
      <c r="A4694" t="s">
        <v>4</v>
      </c>
      <c r="B4694" s="4" t="s">
        <v>5</v>
      </c>
      <c r="C4694" s="4" t="s">
        <v>10</v>
      </c>
      <c r="D4694" s="4" t="s">
        <v>13</v>
      </c>
      <c r="E4694" s="4" t="s">
        <v>10</v>
      </c>
    </row>
    <row r="4695" spans="1:6">
      <c r="A4695" t="n">
        <v>38305</v>
      </c>
      <c r="B4695" s="27" t="n">
        <v>104</v>
      </c>
      <c r="C4695" s="7" t="n">
        <v>20</v>
      </c>
      <c r="D4695" s="7" t="n">
        <v>1</v>
      </c>
      <c r="E4695" s="7" t="n">
        <v>0</v>
      </c>
    </row>
    <row r="4696" spans="1:6">
      <c r="A4696" t="s">
        <v>4</v>
      </c>
      <c r="B4696" s="4" t="s">
        <v>5</v>
      </c>
    </row>
    <row r="4697" spans="1:6">
      <c r="A4697" t="n">
        <v>38311</v>
      </c>
      <c r="B4697" s="5" t="n">
        <v>1</v>
      </c>
    </row>
    <row r="4698" spans="1:6">
      <c r="A4698" t="s">
        <v>4</v>
      </c>
      <c r="B4698" s="4" t="s">
        <v>5</v>
      </c>
      <c r="C4698" s="4" t="s">
        <v>10</v>
      </c>
    </row>
    <row r="4699" spans="1:6">
      <c r="A4699" t="n">
        <v>38312</v>
      </c>
      <c r="B4699" s="22" t="n">
        <v>12</v>
      </c>
      <c r="C4699" s="7" t="n">
        <v>9491</v>
      </c>
    </row>
    <row r="4700" spans="1:6">
      <c r="A4700" t="s">
        <v>4</v>
      </c>
      <c r="B4700" s="4" t="s">
        <v>5</v>
      </c>
      <c r="C4700" s="4" t="s">
        <v>13</v>
      </c>
      <c r="D4700" s="4" t="s">
        <v>10</v>
      </c>
    </row>
    <row r="4701" spans="1:6">
      <c r="A4701" t="n">
        <v>38315</v>
      </c>
      <c r="B4701" s="10" t="n">
        <v>162</v>
      </c>
      <c r="C4701" s="7" t="n">
        <v>1</v>
      </c>
      <c r="D4701" s="7" t="n">
        <v>0</v>
      </c>
    </row>
    <row r="4702" spans="1:6">
      <c r="A4702" t="s">
        <v>4</v>
      </c>
      <c r="B4702" s="4" t="s">
        <v>5</v>
      </c>
    </row>
    <row r="4703" spans="1:6">
      <c r="A4703" t="n">
        <v>38319</v>
      </c>
      <c r="B4703" s="5" t="n">
        <v>1</v>
      </c>
    </row>
    <row r="4704" spans="1:6" s="3" customFormat="1" customHeight="0">
      <c r="A4704" s="3" t="s">
        <v>2</v>
      </c>
      <c r="B4704" s="3" t="s">
        <v>395</v>
      </c>
    </row>
    <row r="4705" spans="1:5">
      <c r="A4705" t="s">
        <v>4</v>
      </c>
      <c r="B4705" s="4" t="s">
        <v>5</v>
      </c>
      <c r="C4705" s="4" t="s">
        <v>13</v>
      </c>
      <c r="D4705" s="4" t="s">
        <v>13</v>
      </c>
      <c r="E4705" s="4" t="s">
        <v>13</v>
      </c>
      <c r="F4705" s="4" t="s">
        <v>13</v>
      </c>
    </row>
    <row r="4706" spans="1:5">
      <c r="A4706" t="n">
        <v>38320</v>
      </c>
      <c r="B4706" s="8" t="n">
        <v>14</v>
      </c>
      <c r="C4706" s="7" t="n">
        <v>2</v>
      </c>
      <c r="D4706" s="7" t="n">
        <v>0</v>
      </c>
      <c r="E4706" s="7" t="n">
        <v>0</v>
      </c>
      <c r="F4706" s="7" t="n">
        <v>0</v>
      </c>
    </row>
    <row r="4707" spans="1:5">
      <c r="A4707" t="s">
        <v>4</v>
      </c>
      <c r="B4707" s="4" t="s">
        <v>5</v>
      </c>
      <c r="C4707" s="4" t="s">
        <v>13</v>
      </c>
      <c r="D4707" s="31" t="s">
        <v>54</v>
      </c>
      <c r="E4707" s="4" t="s">
        <v>5</v>
      </c>
      <c r="F4707" s="4" t="s">
        <v>13</v>
      </c>
      <c r="G4707" s="4" t="s">
        <v>10</v>
      </c>
      <c r="H4707" s="31" t="s">
        <v>55</v>
      </c>
      <c r="I4707" s="4" t="s">
        <v>13</v>
      </c>
      <c r="J4707" s="4" t="s">
        <v>9</v>
      </c>
      <c r="K4707" s="4" t="s">
        <v>13</v>
      </c>
      <c r="L4707" s="4" t="s">
        <v>13</v>
      </c>
      <c r="M4707" s="31" t="s">
        <v>54</v>
      </c>
      <c r="N4707" s="4" t="s">
        <v>5</v>
      </c>
      <c r="O4707" s="4" t="s">
        <v>13</v>
      </c>
      <c r="P4707" s="4" t="s">
        <v>10</v>
      </c>
      <c r="Q4707" s="31" t="s">
        <v>55</v>
      </c>
      <c r="R4707" s="4" t="s">
        <v>13</v>
      </c>
      <c r="S4707" s="4" t="s">
        <v>9</v>
      </c>
      <c r="T4707" s="4" t="s">
        <v>13</v>
      </c>
      <c r="U4707" s="4" t="s">
        <v>13</v>
      </c>
      <c r="V4707" s="4" t="s">
        <v>13</v>
      </c>
      <c r="W4707" s="4" t="s">
        <v>28</v>
      </c>
    </row>
    <row r="4708" spans="1:5">
      <c r="A4708" t="n">
        <v>38325</v>
      </c>
      <c r="B4708" s="11" t="n">
        <v>5</v>
      </c>
      <c r="C4708" s="7" t="n">
        <v>28</v>
      </c>
      <c r="D4708" s="31" t="s">
        <v>3</v>
      </c>
      <c r="E4708" s="10" t="n">
        <v>162</v>
      </c>
      <c r="F4708" s="7" t="n">
        <v>3</v>
      </c>
      <c r="G4708" s="7" t="n">
        <v>32865</v>
      </c>
      <c r="H4708" s="31" t="s">
        <v>3</v>
      </c>
      <c r="I4708" s="7" t="n">
        <v>0</v>
      </c>
      <c r="J4708" s="7" t="n">
        <v>1</v>
      </c>
      <c r="K4708" s="7" t="n">
        <v>2</v>
      </c>
      <c r="L4708" s="7" t="n">
        <v>28</v>
      </c>
      <c r="M4708" s="31" t="s">
        <v>3</v>
      </c>
      <c r="N4708" s="10" t="n">
        <v>162</v>
      </c>
      <c r="O4708" s="7" t="n">
        <v>3</v>
      </c>
      <c r="P4708" s="7" t="n">
        <v>32865</v>
      </c>
      <c r="Q4708" s="31" t="s">
        <v>3</v>
      </c>
      <c r="R4708" s="7" t="n">
        <v>0</v>
      </c>
      <c r="S4708" s="7" t="n">
        <v>2</v>
      </c>
      <c r="T4708" s="7" t="n">
        <v>2</v>
      </c>
      <c r="U4708" s="7" t="n">
        <v>11</v>
      </c>
      <c r="V4708" s="7" t="n">
        <v>1</v>
      </c>
      <c r="W4708" s="12" t="n">
        <f t="normal" ca="1">A4712</f>
        <v>0</v>
      </c>
    </row>
    <row r="4709" spans="1:5">
      <c r="A4709" t="s">
        <v>4</v>
      </c>
      <c r="B4709" s="4" t="s">
        <v>5</v>
      </c>
      <c r="C4709" s="4" t="s">
        <v>13</v>
      </c>
      <c r="D4709" s="4" t="s">
        <v>10</v>
      </c>
      <c r="E4709" s="4" t="s">
        <v>29</v>
      </c>
    </row>
    <row r="4710" spans="1:5">
      <c r="A4710" t="n">
        <v>38354</v>
      </c>
      <c r="B4710" s="34" t="n">
        <v>58</v>
      </c>
      <c r="C4710" s="7" t="n">
        <v>0</v>
      </c>
      <c r="D4710" s="7" t="n">
        <v>0</v>
      </c>
      <c r="E4710" s="7" t="n">
        <v>1</v>
      </c>
    </row>
    <row r="4711" spans="1:5">
      <c r="A4711" t="s">
        <v>4</v>
      </c>
      <c r="B4711" s="4" t="s">
        <v>5</v>
      </c>
      <c r="C4711" s="4" t="s">
        <v>13</v>
      </c>
      <c r="D4711" s="31" t="s">
        <v>54</v>
      </c>
      <c r="E4711" s="4" t="s">
        <v>5</v>
      </c>
      <c r="F4711" s="4" t="s">
        <v>13</v>
      </c>
      <c r="G4711" s="4" t="s">
        <v>10</v>
      </c>
      <c r="H4711" s="31" t="s">
        <v>55</v>
      </c>
      <c r="I4711" s="4" t="s">
        <v>13</v>
      </c>
      <c r="J4711" s="4" t="s">
        <v>9</v>
      </c>
      <c r="K4711" s="4" t="s">
        <v>13</v>
      </c>
      <c r="L4711" s="4" t="s">
        <v>13</v>
      </c>
      <c r="M4711" s="31" t="s">
        <v>54</v>
      </c>
      <c r="N4711" s="4" t="s">
        <v>5</v>
      </c>
      <c r="O4711" s="4" t="s">
        <v>13</v>
      </c>
      <c r="P4711" s="4" t="s">
        <v>10</v>
      </c>
      <c r="Q4711" s="31" t="s">
        <v>55</v>
      </c>
      <c r="R4711" s="4" t="s">
        <v>13</v>
      </c>
      <c r="S4711" s="4" t="s">
        <v>9</v>
      </c>
      <c r="T4711" s="4" t="s">
        <v>13</v>
      </c>
      <c r="U4711" s="4" t="s">
        <v>13</v>
      </c>
      <c r="V4711" s="4" t="s">
        <v>13</v>
      </c>
      <c r="W4711" s="4" t="s">
        <v>28</v>
      </c>
    </row>
    <row r="4712" spans="1:5">
      <c r="A4712" t="n">
        <v>38362</v>
      </c>
      <c r="B4712" s="11" t="n">
        <v>5</v>
      </c>
      <c r="C4712" s="7" t="n">
        <v>28</v>
      </c>
      <c r="D4712" s="31" t="s">
        <v>3</v>
      </c>
      <c r="E4712" s="10" t="n">
        <v>162</v>
      </c>
      <c r="F4712" s="7" t="n">
        <v>3</v>
      </c>
      <c r="G4712" s="7" t="n">
        <v>32865</v>
      </c>
      <c r="H4712" s="31" t="s">
        <v>3</v>
      </c>
      <c r="I4712" s="7" t="n">
        <v>0</v>
      </c>
      <c r="J4712" s="7" t="n">
        <v>1</v>
      </c>
      <c r="K4712" s="7" t="n">
        <v>3</v>
      </c>
      <c r="L4712" s="7" t="n">
        <v>28</v>
      </c>
      <c r="M4712" s="31" t="s">
        <v>3</v>
      </c>
      <c r="N4712" s="10" t="n">
        <v>162</v>
      </c>
      <c r="O4712" s="7" t="n">
        <v>3</v>
      </c>
      <c r="P4712" s="7" t="n">
        <v>32865</v>
      </c>
      <c r="Q4712" s="31" t="s">
        <v>3</v>
      </c>
      <c r="R4712" s="7" t="n">
        <v>0</v>
      </c>
      <c r="S4712" s="7" t="n">
        <v>2</v>
      </c>
      <c r="T4712" s="7" t="n">
        <v>3</v>
      </c>
      <c r="U4712" s="7" t="n">
        <v>9</v>
      </c>
      <c r="V4712" s="7" t="n">
        <v>1</v>
      </c>
      <c r="W4712" s="12" t="n">
        <f t="normal" ca="1">A4722</f>
        <v>0</v>
      </c>
    </row>
    <row r="4713" spans="1:5">
      <c r="A4713" t="s">
        <v>4</v>
      </c>
      <c r="B4713" s="4" t="s">
        <v>5</v>
      </c>
      <c r="C4713" s="4" t="s">
        <v>13</v>
      </c>
      <c r="D4713" s="31" t="s">
        <v>54</v>
      </c>
      <c r="E4713" s="4" t="s">
        <v>5</v>
      </c>
      <c r="F4713" s="4" t="s">
        <v>10</v>
      </c>
      <c r="G4713" s="4" t="s">
        <v>13</v>
      </c>
      <c r="H4713" s="4" t="s">
        <v>13</v>
      </c>
      <c r="I4713" s="4" t="s">
        <v>6</v>
      </c>
      <c r="J4713" s="31" t="s">
        <v>55</v>
      </c>
      <c r="K4713" s="4" t="s">
        <v>13</v>
      </c>
      <c r="L4713" s="4" t="s">
        <v>13</v>
      </c>
      <c r="M4713" s="31" t="s">
        <v>54</v>
      </c>
      <c r="N4713" s="4" t="s">
        <v>5</v>
      </c>
      <c r="O4713" s="4" t="s">
        <v>13</v>
      </c>
      <c r="P4713" s="31" t="s">
        <v>55</v>
      </c>
      <c r="Q4713" s="4" t="s">
        <v>13</v>
      </c>
      <c r="R4713" s="4" t="s">
        <v>9</v>
      </c>
      <c r="S4713" s="4" t="s">
        <v>13</v>
      </c>
      <c r="T4713" s="4" t="s">
        <v>13</v>
      </c>
      <c r="U4713" s="4" t="s">
        <v>13</v>
      </c>
      <c r="V4713" s="31" t="s">
        <v>54</v>
      </c>
      <c r="W4713" s="4" t="s">
        <v>5</v>
      </c>
      <c r="X4713" s="4" t="s">
        <v>13</v>
      </c>
      <c r="Y4713" s="31" t="s">
        <v>55</v>
      </c>
      <c r="Z4713" s="4" t="s">
        <v>13</v>
      </c>
      <c r="AA4713" s="4" t="s">
        <v>9</v>
      </c>
      <c r="AB4713" s="4" t="s">
        <v>13</v>
      </c>
      <c r="AC4713" s="4" t="s">
        <v>13</v>
      </c>
      <c r="AD4713" s="4" t="s">
        <v>13</v>
      </c>
      <c r="AE4713" s="4" t="s">
        <v>28</v>
      </c>
    </row>
    <row r="4714" spans="1:5">
      <c r="A4714" t="n">
        <v>38391</v>
      </c>
      <c r="B4714" s="11" t="n">
        <v>5</v>
      </c>
      <c r="C4714" s="7" t="n">
        <v>28</v>
      </c>
      <c r="D4714" s="31" t="s">
        <v>3</v>
      </c>
      <c r="E4714" s="47" t="n">
        <v>47</v>
      </c>
      <c r="F4714" s="7" t="n">
        <v>61456</v>
      </c>
      <c r="G4714" s="7" t="n">
        <v>2</v>
      </c>
      <c r="H4714" s="7" t="n">
        <v>0</v>
      </c>
      <c r="I4714" s="7" t="s">
        <v>78</v>
      </c>
      <c r="J4714" s="31" t="s">
        <v>3</v>
      </c>
      <c r="K4714" s="7" t="n">
        <v>8</v>
      </c>
      <c r="L4714" s="7" t="n">
        <v>28</v>
      </c>
      <c r="M4714" s="31" t="s">
        <v>3</v>
      </c>
      <c r="N4714" s="17" t="n">
        <v>74</v>
      </c>
      <c r="O4714" s="7" t="n">
        <v>65</v>
      </c>
      <c r="P4714" s="31" t="s">
        <v>3</v>
      </c>
      <c r="Q4714" s="7" t="n">
        <v>0</v>
      </c>
      <c r="R4714" s="7" t="n">
        <v>1</v>
      </c>
      <c r="S4714" s="7" t="n">
        <v>3</v>
      </c>
      <c r="T4714" s="7" t="n">
        <v>9</v>
      </c>
      <c r="U4714" s="7" t="n">
        <v>28</v>
      </c>
      <c r="V4714" s="31" t="s">
        <v>3</v>
      </c>
      <c r="W4714" s="17" t="n">
        <v>74</v>
      </c>
      <c r="X4714" s="7" t="n">
        <v>65</v>
      </c>
      <c r="Y4714" s="31" t="s">
        <v>3</v>
      </c>
      <c r="Z4714" s="7" t="n">
        <v>0</v>
      </c>
      <c r="AA4714" s="7" t="n">
        <v>2</v>
      </c>
      <c r="AB4714" s="7" t="n">
        <v>3</v>
      </c>
      <c r="AC4714" s="7" t="n">
        <v>9</v>
      </c>
      <c r="AD4714" s="7" t="n">
        <v>1</v>
      </c>
      <c r="AE4714" s="12" t="n">
        <f t="normal" ca="1">A4718</f>
        <v>0</v>
      </c>
    </row>
    <row r="4715" spans="1:5">
      <c r="A4715" t="s">
        <v>4</v>
      </c>
      <c r="B4715" s="4" t="s">
        <v>5</v>
      </c>
      <c r="C4715" s="4" t="s">
        <v>10</v>
      </c>
      <c r="D4715" s="4" t="s">
        <v>13</v>
      </c>
      <c r="E4715" s="4" t="s">
        <v>13</v>
      </c>
      <c r="F4715" s="4" t="s">
        <v>6</v>
      </c>
    </row>
    <row r="4716" spans="1:5">
      <c r="A4716" t="n">
        <v>38439</v>
      </c>
      <c r="B4716" s="47" t="n">
        <v>47</v>
      </c>
      <c r="C4716" s="7" t="n">
        <v>61456</v>
      </c>
      <c r="D4716" s="7" t="n">
        <v>0</v>
      </c>
      <c r="E4716" s="7" t="n">
        <v>0</v>
      </c>
      <c r="F4716" s="7" t="s">
        <v>79</v>
      </c>
    </row>
    <row r="4717" spans="1:5">
      <c r="A4717" t="s">
        <v>4</v>
      </c>
      <c r="B4717" s="4" t="s">
        <v>5</v>
      </c>
      <c r="C4717" s="4" t="s">
        <v>13</v>
      </c>
      <c r="D4717" s="4" t="s">
        <v>10</v>
      </c>
      <c r="E4717" s="4" t="s">
        <v>29</v>
      </c>
    </row>
    <row r="4718" spans="1:5">
      <c r="A4718" t="n">
        <v>38452</v>
      </c>
      <c r="B4718" s="34" t="n">
        <v>58</v>
      </c>
      <c r="C4718" s="7" t="n">
        <v>0</v>
      </c>
      <c r="D4718" s="7" t="n">
        <v>300</v>
      </c>
      <c r="E4718" s="7" t="n">
        <v>1</v>
      </c>
    </row>
    <row r="4719" spans="1:5">
      <c r="A4719" t="s">
        <v>4</v>
      </c>
      <c r="B4719" s="4" t="s">
        <v>5</v>
      </c>
      <c r="C4719" s="4" t="s">
        <v>13</v>
      </c>
      <c r="D4719" s="4" t="s">
        <v>10</v>
      </c>
    </row>
    <row r="4720" spans="1:5">
      <c r="A4720" t="n">
        <v>38460</v>
      </c>
      <c r="B4720" s="34" t="n">
        <v>58</v>
      </c>
      <c r="C4720" s="7" t="n">
        <v>255</v>
      </c>
      <c r="D4720" s="7" t="n">
        <v>0</v>
      </c>
    </row>
    <row r="4721" spans="1:31">
      <c r="A4721" t="s">
        <v>4</v>
      </c>
      <c r="B4721" s="4" t="s">
        <v>5</v>
      </c>
      <c r="C4721" s="4" t="s">
        <v>13</v>
      </c>
      <c r="D4721" s="4" t="s">
        <v>13</v>
      </c>
      <c r="E4721" s="4" t="s">
        <v>13</v>
      </c>
      <c r="F4721" s="4" t="s">
        <v>13</v>
      </c>
    </row>
    <row r="4722" spans="1:31">
      <c r="A4722" t="n">
        <v>38464</v>
      </c>
      <c r="B4722" s="8" t="n">
        <v>14</v>
      </c>
      <c r="C4722" s="7" t="n">
        <v>0</v>
      </c>
      <c r="D4722" s="7" t="n">
        <v>0</v>
      </c>
      <c r="E4722" s="7" t="n">
        <v>0</v>
      </c>
      <c r="F4722" s="7" t="n">
        <v>64</v>
      </c>
    </row>
    <row r="4723" spans="1:31">
      <c r="A4723" t="s">
        <v>4</v>
      </c>
      <c r="B4723" s="4" t="s">
        <v>5</v>
      </c>
      <c r="C4723" s="4" t="s">
        <v>13</v>
      </c>
      <c r="D4723" s="4" t="s">
        <v>10</v>
      </c>
    </row>
    <row r="4724" spans="1:31">
      <c r="A4724" t="n">
        <v>38469</v>
      </c>
      <c r="B4724" s="26" t="n">
        <v>22</v>
      </c>
      <c r="C4724" s="7" t="n">
        <v>0</v>
      </c>
      <c r="D4724" s="7" t="n">
        <v>32865</v>
      </c>
    </row>
    <row r="4725" spans="1:31">
      <c r="A4725" t="s">
        <v>4</v>
      </c>
      <c r="B4725" s="4" t="s">
        <v>5</v>
      </c>
      <c r="C4725" s="4" t="s">
        <v>13</v>
      </c>
      <c r="D4725" s="4" t="s">
        <v>10</v>
      </c>
    </row>
    <row r="4726" spans="1:31">
      <c r="A4726" t="n">
        <v>38473</v>
      </c>
      <c r="B4726" s="34" t="n">
        <v>58</v>
      </c>
      <c r="C4726" s="7" t="n">
        <v>5</v>
      </c>
      <c r="D4726" s="7" t="n">
        <v>300</v>
      </c>
    </row>
    <row r="4727" spans="1:31">
      <c r="A4727" t="s">
        <v>4</v>
      </c>
      <c r="B4727" s="4" t="s">
        <v>5</v>
      </c>
      <c r="C4727" s="4" t="s">
        <v>29</v>
      </c>
      <c r="D4727" s="4" t="s">
        <v>10</v>
      </c>
    </row>
    <row r="4728" spans="1:31">
      <c r="A4728" t="n">
        <v>38477</v>
      </c>
      <c r="B4728" s="48" t="n">
        <v>103</v>
      </c>
      <c r="C4728" s="7" t="n">
        <v>0</v>
      </c>
      <c r="D4728" s="7" t="n">
        <v>300</v>
      </c>
    </row>
    <row r="4729" spans="1:31">
      <c r="A4729" t="s">
        <v>4</v>
      </c>
      <c r="B4729" s="4" t="s">
        <v>5</v>
      </c>
      <c r="C4729" s="4" t="s">
        <v>13</v>
      </c>
    </row>
    <row r="4730" spans="1:31">
      <c r="A4730" t="n">
        <v>38484</v>
      </c>
      <c r="B4730" s="32" t="n">
        <v>64</v>
      </c>
      <c r="C4730" s="7" t="n">
        <v>7</v>
      </c>
    </row>
    <row r="4731" spans="1:31">
      <c r="A4731" t="s">
        <v>4</v>
      </c>
      <c r="B4731" s="4" t="s">
        <v>5</v>
      </c>
      <c r="C4731" s="4" t="s">
        <v>13</v>
      </c>
      <c r="D4731" s="4" t="s">
        <v>10</v>
      </c>
    </row>
    <row r="4732" spans="1:31">
      <c r="A4732" t="n">
        <v>38486</v>
      </c>
      <c r="B4732" s="49" t="n">
        <v>72</v>
      </c>
      <c r="C4732" s="7" t="n">
        <v>5</v>
      </c>
      <c r="D4732" s="7" t="n">
        <v>0</v>
      </c>
    </row>
    <row r="4733" spans="1:31">
      <c r="A4733" t="s">
        <v>4</v>
      </c>
      <c r="B4733" s="4" t="s">
        <v>5</v>
      </c>
      <c r="C4733" s="4" t="s">
        <v>13</v>
      </c>
      <c r="D4733" s="31" t="s">
        <v>54</v>
      </c>
      <c r="E4733" s="4" t="s">
        <v>5</v>
      </c>
      <c r="F4733" s="4" t="s">
        <v>13</v>
      </c>
      <c r="G4733" s="4" t="s">
        <v>10</v>
      </c>
      <c r="H4733" s="31" t="s">
        <v>55</v>
      </c>
      <c r="I4733" s="4" t="s">
        <v>13</v>
      </c>
      <c r="J4733" s="4" t="s">
        <v>9</v>
      </c>
      <c r="K4733" s="4" t="s">
        <v>13</v>
      </c>
      <c r="L4733" s="4" t="s">
        <v>13</v>
      </c>
      <c r="M4733" s="4" t="s">
        <v>28</v>
      </c>
    </row>
    <row r="4734" spans="1:31">
      <c r="A4734" t="n">
        <v>38490</v>
      </c>
      <c r="B4734" s="11" t="n">
        <v>5</v>
      </c>
      <c r="C4734" s="7" t="n">
        <v>28</v>
      </c>
      <c r="D4734" s="31" t="s">
        <v>3</v>
      </c>
      <c r="E4734" s="10" t="n">
        <v>162</v>
      </c>
      <c r="F4734" s="7" t="n">
        <v>4</v>
      </c>
      <c r="G4734" s="7" t="n">
        <v>32865</v>
      </c>
      <c r="H4734" s="31" t="s">
        <v>3</v>
      </c>
      <c r="I4734" s="7" t="n">
        <v>0</v>
      </c>
      <c r="J4734" s="7" t="n">
        <v>1</v>
      </c>
      <c r="K4734" s="7" t="n">
        <v>2</v>
      </c>
      <c r="L4734" s="7" t="n">
        <v>1</v>
      </c>
      <c r="M4734" s="12" t="n">
        <f t="normal" ca="1">A4740</f>
        <v>0</v>
      </c>
    </row>
    <row r="4735" spans="1:31">
      <c r="A4735" t="s">
        <v>4</v>
      </c>
      <c r="B4735" s="4" t="s">
        <v>5</v>
      </c>
      <c r="C4735" s="4" t="s">
        <v>13</v>
      </c>
      <c r="D4735" s="4" t="s">
        <v>6</v>
      </c>
    </row>
    <row r="4736" spans="1:31">
      <c r="A4736" t="n">
        <v>38507</v>
      </c>
      <c r="B4736" s="9" t="n">
        <v>2</v>
      </c>
      <c r="C4736" s="7" t="n">
        <v>10</v>
      </c>
      <c r="D4736" s="7" t="s">
        <v>80</v>
      </c>
    </row>
    <row r="4737" spans="1:13">
      <c r="A4737" t="s">
        <v>4</v>
      </c>
      <c r="B4737" s="4" t="s">
        <v>5</v>
      </c>
      <c r="C4737" s="4" t="s">
        <v>10</v>
      </c>
    </row>
    <row r="4738" spans="1:13">
      <c r="A4738" t="n">
        <v>38524</v>
      </c>
      <c r="B4738" s="38" t="n">
        <v>16</v>
      </c>
      <c r="C4738" s="7" t="n">
        <v>0</v>
      </c>
    </row>
    <row r="4739" spans="1:13">
      <c r="A4739" t="s">
        <v>4</v>
      </c>
      <c r="B4739" s="4" t="s">
        <v>5</v>
      </c>
      <c r="C4739" s="4" t="s">
        <v>10</v>
      </c>
      <c r="D4739" s="4" t="s">
        <v>6</v>
      </c>
      <c r="E4739" s="4" t="s">
        <v>6</v>
      </c>
      <c r="F4739" s="4" t="s">
        <v>6</v>
      </c>
      <c r="G4739" s="4" t="s">
        <v>13</v>
      </c>
      <c r="H4739" s="4" t="s">
        <v>9</v>
      </c>
      <c r="I4739" s="4" t="s">
        <v>29</v>
      </c>
      <c r="J4739" s="4" t="s">
        <v>29</v>
      </c>
      <c r="K4739" s="4" t="s">
        <v>29</v>
      </c>
      <c r="L4739" s="4" t="s">
        <v>29</v>
      </c>
      <c r="M4739" s="4" t="s">
        <v>29</v>
      </c>
      <c r="N4739" s="4" t="s">
        <v>29</v>
      </c>
      <c r="O4739" s="4" t="s">
        <v>29</v>
      </c>
      <c r="P4739" s="4" t="s">
        <v>6</v>
      </c>
      <c r="Q4739" s="4" t="s">
        <v>6</v>
      </c>
      <c r="R4739" s="4" t="s">
        <v>9</v>
      </c>
      <c r="S4739" s="4" t="s">
        <v>13</v>
      </c>
      <c r="T4739" s="4" t="s">
        <v>9</v>
      </c>
      <c r="U4739" s="4" t="s">
        <v>9</v>
      </c>
      <c r="V4739" s="4" t="s">
        <v>10</v>
      </c>
    </row>
    <row r="4740" spans="1:13">
      <c r="A4740" t="n">
        <v>38527</v>
      </c>
      <c r="B4740" s="19" t="n">
        <v>19</v>
      </c>
      <c r="C4740" s="7" t="n">
        <v>3</v>
      </c>
      <c r="D4740" s="7" t="s">
        <v>396</v>
      </c>
      <c r="E4740" s="7" t="s">
        <v>397</v>
      </c>
      <c r="F4740" s="7" t="s">
        <v>12</v>
      </c>
      <c r="G4740" s="7" t="n">
        <v>0</v>
      </c>
      <c r="H4740" s="7" t="n">
        <v>1</v>
      </c>
      <c r="I4740" s="7" t="n">
        <v>0</v>
      </c>
      <c r="J4740" s="7" t="n">
        <v>0</v>
      </c>
      <c r="K4740" s="7" t="n">
        <v>0</v>
      </c>
      <c r="L4740" s="7" t="n">
        <v>0</v>
      </c>
      <c r="M4740" s="7" t="n">
        <v>1</v>
      </c>
      <c r="N4740" s="7" t="n">
        <v>1.60000002384186</v>
      </c>
      <c r="O4740" s="7" t="n">
        <v>0.0900000035762787</v>
      </c>
      <c r="P4740" s="7" t="s">
        <v>12</v>
      </c>
      <c r="Q4740" s="7" t="s">
        <v>12</v>
      </c>
      <c r="R4740" s="7" t="n">
        <v>-1</v>
      </c>
      <c r="S4740" s="7" t="n">
        <v>0</v>
      </c>
      <c r="T4740" s="7" t="n">
        <v>0</v>
      </c>
      <c r="U4740" s="7" t="n">
        <v>0</v>
      </c>
      <c r="V4740" s="7" t="n">
        <v>0</v>
      </c>
    </row>
    <row r="4741" spans="1:13">
      <c r="A4741" t="s">
        <v>4</v>
      </c>
      <c r="B4741" s="4" t="s">
        <v>5</v>
      </c>
      <c r="C4741" s="4" t="s">
        <v>10</v>
      </c>
      <c r="D4741" s="4" t="s">
        <v>13</v>
      </c>
      <c r="E4741" s="4" t="s">
        <v>13</v>
      </c>
      <c r="F4741" s="4" t="s">
        <v>6</v>
      </c>
    </row>
    <row r="4742" spans="1:13">
      <c r="A4742" t="n">
        <v>38600</v>
      </c>
      <c r="B4742" s="24" t="n">
        <v>20</v>
      </c>
      <c r="C4742" s="7" t="n">
        <v>0</v>
      </c>
      <c r="D4742" s="7" t="n">
        <v>3</v>
      </c>
      <c r="E4742" s="7" t="n">
        <v>10</v>
      </c>
      <c r="F4742" s="7" t="s">
        <v>85</v>
      </c>
    </row>
    <row r="4743" spans="1:13">
      <c r="A4743" t="s">
        <v>4</v>
      </c>
      <c r="B4743" s="4" t="s">
        <v>5</v>
      </c>
      <c r="C4743" s="4" t="s">
        <v>10</v>
      </c>
    </row>
    <row r="4744" spans="1:13">
      <c r="A4744" t="n">
        <v>38618</v>
      </c>
      <c r="B4744" s="38" t="n">
        <v>16</v>
      </c>
      <c r="C4744" s="7" t="n">
        <v>0</v>
      </c>
    </row>
    <row r="4745" spans="1:13">
      <c r="A4745" t="s">
        <v>4</v>
      </c>
      <c r="B4745" s="4" t="s">
        <v>5</v>
      </c>
      <c r="C4745" s="4" t="s">
        <v>10</v>
      </c>
      <c r="D4745" s="4" t="s">
        <v>13</v>
      </c>
      <c r="E4745" s="4" t="s">
        <v>13</v>
      </c>
      <c r="F4745" s="4" t="s">
        <v>6</v>
      </c>
    </row>
    <row r="4746" spans="1:13">
      <c r="A4746" t="n">
        <v>38621</v>
      </c>
      <c r="B4746" s="24" t="n">
        <v>20</v>
      </c>
      <c r="C4746" s="7" t="n">
        <v>3</v>
      </c>
      <c r="D4746" s="7" t="n">
        <v>3</v>
      </c>
      <c r="E4746" s="7" t="n">
        <v>10</v>
      </c>
      <c r="F4746" s="7" t="s">
        <v>85</v>
      </c>
    </row>
    <row r="4747" spans="1:13">
      <c r="A4747" t="s">
        <v>4</v>
      </c>
      <c r="B4747" s="4" t="s">
        <v>5</v>
      </c>
      <c r="C4747" s="4" t="s">
        <v>10</v>
      </c>
    </row>
    <row r="4748" spans="1:13">
      <c r="A4748" t="n">
        <v>38639</v>
      </c>
      <c r="B4748" s="38" t="n">
        <v>16</v>
      </c>
      <c r="C4748" s="7" t="n">
        <v>0</v>
      </c>
    </row>
    <row r="4749" spans="1:13">
      <c r="A4749" t="s">
        <v>4</v>
      </c>
      <c r="B4749" s="4" t="s">
        <v>5</v>
      </c>
      <c r="C4749" s="4" t="s">
        <v>10</v>
      </c>
      <c r="D4749" s="4" t="s">
        <v>29</v>
      </c>
      <c r="E4749" s="4" t="s">
        <v>29</v>
      </c>
      <c r="F4749" s="4" t="s">
        <v>29</v>
      </c>
      <c r="G4749" s="4" t="s">
        <v>29</v>
      </c>
    </row>
    <row r="4750" spans="1:13">
      <c r="A4750" t="n">
        <v>38642</v>
      </c>
      <c r="B4750" s="50" t="n">
        <v>46</v>
      </c>
      <c r="C4750" s="7" t="n">
        <v>0</v>
      </c>
      <c r="D4750" s="7" t="n">
        <v>24.4599990844727</v>
      </c>
      <c r="E4750" s="7" t="n">
        <v>-7.32000017166138</v>
      </c>
      <c r="F4750" s="7" t="n">
        <v>-54.9599990844727</v>
      </c>
      <c r="G4750" s="7" t="n">
        <v>164.399993896484</v>
      </c>
    </row>
    <row r="4751" spans="1:13">
      <c r="A4751" t="s">
        <v>4</v>
      </c>
      <c r="B4751" s="4" t="s">
        <v>5</v>
      </c>
      <c r="C4751" s="4" t="s">
        <v>10</v>
      </c>
      <c r="D4751" s="4" t="s">
        <v>29</v>
      </c>
      <c r="E4751" s="4" t="s">
        <v>29</v>
      </c>
      <c r="F4751" s="4" t="s">
        <v>29</v>
      </c>
      <c r="G4751" s="4" t="s">
        <v>29</v>
      </c>
    </row>
    <row r="4752" spans="1:13">
      <c r="A4752" t="n">
        <v>38661</v>
      </c>
      <c r="B4752" s="50" t="n">
        <v>46</v>
      </c>
      <c r="C4752" s="7" t="n">
        <v>3</v>
      </c>
      <c r="D4752" s="7" t="n">
        <v>23.2900009155273</v>
      </c>
      <c r="E4752" s="7" t="n">
        <v>-7.30999994277954</v>
      </c>
      <c r="F4752" s="7" t="n">
        <v>-55.6100006103516</v>
      </c>
      <c r="G4752" s="7" t="n">
        <v>169.399993896484</v>
      </c>
    </row>
    <row r="4753" spans="1:22">
      <c r="A4753" t="s">
        <v>4</v>
      </c>
      <c r="B4753" s="4" t="s">
        <v>5</v>
      </c>
      <c r="C4753" s="4" t="s">
        <v>10</v>
      </c>
      <c r="D4753" s="4" t="s">
        <v>13</v>
      </c>
      <c r="E4753" s="4" t="s">
        <v>6</v>
      </c>
      <c r="F4753" s="4" t="s">
        <v>29</v>
      </c>
      <c r="G4753" s="4" t="s">
        <v>29</v>
      </c>
      <c r="H4753" s="4" t="s">
        <v>29</v>
      </c>
    </row>
    <row r="4754" spans="1:22">
      <c r="A4754" t="n">
        <v>38680</v>
      </c>
      <c r="B4754" s="61" t="n">
        <v>48</v>
      </c>
      <c r="C4754" s="7" t="n">
        <v>0</v>
      </c>
      <c r="D4754" s="7" t="n">
        <v>0</v>
      </c>
      <c r="E4754" s="7" t="s">
        <v>398</v>
      </c>
      <c r="F4754" s="7" t="n">
        <v>0</v>
      </c>
      <c r="G4754" s="7" t="n">
        <v>1</v>
      </c>
      <c r="H4754" s="7" t="n">
        <v>0</v>
      </c>
    </row>
    <row r="4755" spans="1:22">
      <c r="A4755" t="s">
        <v>4</v>
      </c>
      <c r="B4755" s="4" t="s">
        <v>5</v>
      </c>
      <c r="C4755" s="4" t="s">
        <v>10</v>
      </c>
      <c r="D4755" s="4" t="s">
        <v>13</v>
      </c>
      <c r="E4755" s="4" t="s">
        <v>6</v>
      </c>
      <c r="F4755" s="4" t="s">
        <v>29</v>
      </c>
      <c r="G4755" s="4" t="s">
        <v>29</v>
      </c>
      <c r="H4755" s="4" t="s">
        <v>29</v>
      </c>
    </row>
    <row r="4756" spans="1:22">
      <c r="A4756" t="n">
        <v>38706</v>
      </c>
      <c r="B4756" s="61" t="n">
        <v>48</v>
      </c>
      <c r="C4756" s="7" t="n">
        <v>3</v>
      </c>
      <c r="D4756" s="7" t="n">
        <v>0</v>
      </c>
      <c r="E4756" s="7" t="s">
        <v>398</v>
      </c>
      <c r="F4756" s="7" t="n">
        <v>0</v>
      </c>
      <c r="G4756" s="7" t="n">
        <v>1</v>
      </c>
      <c r="H4756" s="7" t="n">
        <v>0</v>
      </c>
    </row>
    <row r="4757" spans="1:22">
      <c r="A4757" t="s">
        <v>4</v>
      </c>
      <c r="B4757" s="4" t="s">
        <v>5</v>
      </c>
      <c r="C4757" s="4" t="s">
        <v>13</v>
      </c>
      <c r="D4757" s="4" t="s">
        <v>13</v>
      </c>
      <c r="E4757" s="4" t="s">
        <v>29</v>
      </c>
      <c r="F4757" s="4" t="s">
        <v>29</v>
      </c>
      <c r="G4757" s="4" t="s">
        <v>29</v>
      </c>
      <c r="H4757" s="4" t="s">
        <v>10</v>
      </c>
    </row>
    <row r="4758" spans="1:22">
      <c r="A4758" t="n">
        <v>38732</v>
      </c>
      <c r="B4758" s="53" t="n">
        <v>45</v>
      </c>
      <c r="C4758" s="7" t="n">
        <v>2</v>
      </c>
      <c r="D4758" s="7" t="n">
        <v>3</v>
      </c>
      <c r="E4758" s="7" t="n">
        <v>1.26999998092651</v>
      </c>
      <c r="F4758" s="7" t="n">
        <v>1.58000004291534</v>
      </c>
      <c r="G4758" s="7" t="n">
        <v>-50.7900009155273</v>
      </c>
      <c r="H4758" s="7" t="n">
        <v>0</v>
      </c>
    </row>
    <row r="4759" spans="1:22">
      <c r="A4759" t="s">
        <v>4</v>
      </c>
      <c r="B4759" s="4" t="s">
        <v>5</v>
      </c>
      <c r="C4759" s="4" t="s">
        <v>13</v>
      </c>
      <c r="D4759" s="4" t="s">
        <v>13</v>
      </c>
      <c r="E4759" s="4" t="s">
        <v>29</v>
      </c>
      <c r="F4759" s="4" t="s">
        <v>29</v>
      </c>
      <c r="G4759" s="4" t="s">
        <v>29</v>
      </c>
      <c r="H4759" s="4" t="s">
        <v>10</v>
      </c>
      <c r="I4759" s="4" t="s">
        <v>13</v>
      </c>
    </row>
    <row r="4760" spans="1:22">
      <c r="A4760" t="n">
        <v>38749</v>
      </c>
      <c r="B4760" s="53" t="n">
        <v>45</v>
      </c>
      <c r="C4760" s="7" t="n">
        <v>4</v>
      </c>
      <c r="D4760" s="7" t="n">
        <v>3</v>
      </c>
      <c r="E4760" s="7" t="n">
        <v>16.3899993896484</v>
      </c>
      <c r="F4760" s="7" t="n">
        <v>72.5999984741211</v>
      </c>
      <c r="G4760" s="7" t="n">
        <v>0</v>
      </c>
      <c r="H4760" s="7" t="n">
        <v>0</v>
      </c>
      <c r="I4760" s="7" t="n">
        <v>0</v>
      </c>
    </row>
    <row r="4761" spans="1:22">
      <c r="A4761" t="s">
        <v>4</v>
      </c>
      <c r="B4761" s="4" t="s">
        <v>5</v>
      </c>
      <c r="C4761" s="4" t="s">
        <v>13</v>
      </c>
      <c r="D4761" s="4" t="s">
        <v>13</v>
      </c>
      <c r="E4761" s="4" t="s">
        <v>29</v>
      </c>
      <c r="F4761" s="4" t="s">
        <v>10</v>
      </c>
    </row>
    <row r="4762" spans="1:22">
      <c r="A4762" t="n">
        <v>38767</v>
      </c>
      <c r="B4762" s="53" t="n">
        <v>45</v>
      </c>
      <c r="C4762" s="7" t="n">
        <v>5</v>
      </c>
      <c r="D4762" s="7" t="n">
        <v>3</v>
      </c>
      <c r="E4762" s="7" t="n">
        <v>29.8999996185303</v>
      </c>
      <c r="F4762" s="7" t="n">
        <v>0</v>
      </c>
    </row>
    <row r="4763" spans="1:22">
      <c r="A4763" t="s">
        <v>4</v>
      </c>
      <c r="B4763" s="4" t="s">
        <v>5</v>
      </c>
      <c r="C4763" s="4" t="s">
        <v>13</v>
      </c>
      <c r="D4763" s="4" t="s">
        <v>13</v>
      </c>
      <c r="E4763" s="4" t="s">
        <v>29</v>
      </c>
      <c r="F4763" s="4" t="s">
        <v>10</v>
      </c>
    </row>
    <row r="4764" spans="1:22">
      <c r="A4764" t="n">
        <v>38776</v>
      </c>
      <c r="B4764" s="53" t="n">
        <v>45</v>
      </c>
      <c r="C4764" s="7" t="n">
        <v>11</v>
      </c>
      <c r="D4764" s="7" t="n">
        <v>3</v>
      </c>
      <c r="E4764" s="7" t="n">
        <v>40</v>
      </c>
      <c r="F4764" s="7" t="n">
        <v>0</v>
      </c>
    </row>
    <row r="4765" spans="1:22">
      <c r="A4765" t="s">
        <v>4</v>
      </c>
      <c r="B4765" s="4" t="s">
        <v>5</v>
      </c>
      <c r="C4765" s="4" t="s">
        <v>13</v>
      </c>
      <c r="D4765" s="4" t="s">
        <v>10</v>
      </c>
      <c r="E4765" s="4" t="s">
        <v>10</v>
      </c>
      <c r="F4765" s="4" t="s">
        <v>10</v>
      </c>
      <c r="G4765" s="4" t="s">
        <v>10</v>
      </c>
      <c r="H4765" s="4" t="s">
        <v>13</v>
      </c>
    </row>
    <row r="4766" spans="1:22">
      <c r="A4766" t="n">
        <v>38785</v>
      </c>
      <c r="B4766" s="28" t="n">
        <v>25</v>
      </c>
      <c r="C4766" s="7" t="n">
        <v>5</v>
      </c>
      <c r="D4766" s="7" t="n">
        <v>65535</v>
      </c>
      <c r="E4766" s="7" t="n">
        <v>500</v>
      </c>
      <c r="F4766" s="7" t="n">
        <v>800</v>
      </c>
      <c r="G4766" s="7" t="n">
        <v>140</v>
      </c>
      <c r="H4766" s="7" t="n">
        <v>0</v>
      </c>
    </row>
    <row r="4767" spans="1:22">
      <c r="A4767" t="s">
        <v>4</v>
      </c>
      <c r="B4767" s="4" t="s">
        <v>5</v>
      </c>
      <c r="C4767" s="4" t="s">
        <v>10</v>
      </c>
      <c r="D4767" s="4" t="s">
        <v>13</v>
      </c>
      <c r="E4767" s="4" t="s">
        <v>52</v>
      </c>
      <c r="F4767" s="4" t="s">
        <v>13</v>
      </c>
      <c r="G4767" s="4" t="s">
        <v>13</v>
      </c>
    </row>
    <row r="4768" spans="1:22">
      <c r="A4768" t="n">
        <v>38796</v>
      </c>
      <c r="B4768" s="29" t="n">
        <v>24</v>
      </c>
      <c r="C4768" s="7" t="n">
        <v>65533</v>
      </c>
      <c r="D4768" s="7" t="n">
        <v>11</v>
      </c>
      <c r="E4768" s="7" t="s">
        <v>399</v>
      </c>
      <c r="F4768" s="7" t="n">
        <v>2</v>
      </c>
      <c r="G4768" s="7" t="n">
        <v>0</v>
      </c>
    </row>
    <row r="4769" spans="1:9">
      <c r="A4769" t="s">
        <v>4</v>
      </c>
      <c r="B4769" s="4" t="s">
        <v>5</v>
      </c>
    </row>
    <row r="4770" spans="1:9">
      <c r="A4770" t="n">
        <v>38900</v>
      </c>
      <c r="B4770" s="30" t="n">
        <v>28</v>
      </c>
    </row>
    <row r="4771" spans="1:9">
      <c r="A4771" t="s">
        <v>4</v>
      </c>
      <c r="B4771" s="4" t="s">
        <v>5</v>
      </c>
      <c r="C4771" s="4" t="s">
        <v>10</v>
      </c>
      <c r="D4771" s="4" t="s">
        <v>13</v>
      </c>
      <c r="E4771" s="4" t="s">
        <v>52</v>
      </c>
      <c r="F4771" s="4" t="s">
        <v>13</v>
      </c>
      <c r="G4771" s="4" t="s">
        <v>13</v>
      </c>
    </row>
    <row r="4772" spans="1:9">
      <c r="A4772" t="n">
        <v>38901</v>
      </c>
      <c r="B4772" s="29" t="n">
        <v>24</v>
      </c>
      <c r="C4772" s="7" t="n">
        <v>65533</v>
      </c>
      <c r="D4772" s="7" t="n">
        <v>11</v>
      </c>
      <c r="E4772" s="7" t="s">
        <v>400</v>
      </c>
      <c r="F4772" s="7" t="n">
        <v>2</v>
      </c>
      <c r="G4772" s="7" t="n">
        <v>0</v>
      </c>
    </row>
    <row r="4773" spans="1:9">
      <c r="A4773" t="s">
        <v>4</v>
      </c>
      <c r="B4773" s="4" t="s">
        <v>5</v>
      </c>
    </row>
    <row r="4774" spans="1:9">
      <c r="A4774" t="n">
        <v>38993</v>
      </c>
      <c r="B4774" s="30" t="n">
        <v>28</v>
      </c>
    </row>
    <row r="4775" spans="1:9">
      <c r="A4775" t="s">
        <v>4</v>
      </c>
      <c r="B4775" s="4" t="s">
        <v>5</v>
      </c>
      <c r="C4775" s="4" t="s">
        <v>13</v>
      </c>
    </row>
    <row r="4776" spans="1:9">
      <c r="A4776" t="n">
        <v>38994</v>
      </c>
      <c r="B4776" s="33" t="n">
        <v>27</v>
      </c>
      <c r="C4776" s="7" t="n">
        <v>0</v>
      </c>
    </row>
    <row r="4777" spans="1:9">
      <c r="A4777" t="s">
        <v>4</v>
      </c>
      <c r="B4777" s="4" t="s">
        <v>5</v>
      </c>
      <c r="C4777" s="4" t="s">
        <v>13</v>
      </c>
    </row>
    <row r="4778" spans="1:9">
      <c r="A4778" t="n">
        <v>38996</v>
      </c>
      <c r="B4778" s="33" t="n">
        <v>27</v>
      </c>
      <c r="C4778" s="7" t="n">
        <v>1</v>
      </c>
    </row>
    <row r="4779" spans="1:9">
      <c r="A4779" t="s">
        <v>4</v>
      </c>
      <c r="B4779" s="4" t="s">
        <v>5</v>
      </c>
      <c r="C4779" s="4" t="s">
        <v>13</v>
      </c>
      <c r="D4779" s="4" t="s">
        <v>10</v>
      </c>
      <c r="E4779" s="4" t="s">
        <v>10</v>
      </c>
      <c r="F4779" s="4" t="s">
        <v>10</v>
      </c>
      <c r="G4779" s="4" t="s">
        <v>10</v>
      </c>
      <c r="H4779" s="4" t="s">
        <v>13</v>
      </c>
    </row>
    <row r="4780" spans="1:9">
      <c r="A4780" t="n">
        <v>38998</v>
      </c>
      <c r="B4780" s="28" t="n">
        <v>25</v>
      </c>
      <c r="C4780" s="7" t="n">
        <v>5</v>
      </c>
      <c r="D4780" s="7" t="n">
        <v>65535</v>
      </c>
      <c r="E4780" s="7" t="n">
        <v>65535</v>
      </c>
      <c r="F4780" s="7" t="n">
        <v>65535</v>
      </c>
      <c r="G4780" s="7" t="n">
        <v>65535</v>
      </c>
      <c r="H4780" s="7" t="n">
        <v>0</v>
      </c>
    </row>
    <row r="4781" spans="1:9">
      <c r="A4781" t="s">
        <v>4</v>
      </c>
      <c r="B4781" s="4" t="s">
        <v>5</v>
      </c>
      <c r="C4781" s="4" t="s">
        <v>13</v>
      </c>
      <c r="D4781" s="4" t="s">
        <v>13</v>
      </c>
      <c r="E4781" s="4" t="s">
        <v>29</v>
      </c>
      <c r="F4781" s="4" t="s">
        <v>29</v>
      </c>
      <c r="G4781" s="4" t="s">
        <v>29</v>
      </c>
      <c r="H4781" s="4" t="s">
        <v>10</v>
      </c>
    </row>
    <row r="4782" spans="1:9">
      <c r="A4782" t="n">
        <v>39009</v>
      </c>
      <c r="B4782" s="53" t="n">
        <v>45</v>
      </c>
      <c r="C4782" s="7" t="n">
        <v>2</v>
      </c>
      <c r="D4782" s="7" t="n">
        <v>3</v>
      </c>
      <c r="E4782" s="7" t="n">
        <v>23.6299991607666</v>
      </c>
      <c r="F4782" s="7" t="n">
        <v>-4.71000003814697</v>
      </c>
      <c r="G4782" s="7" t="n">
        <v>-54.3600006103516</v>
      </c>
      <c r="H4782" s="7" t="n">
        <v>10000</v>
      </c>
    </row>
    <row r="4783" spans="1:9">
      <c r="A4783" t="s">
        <v>4</v>
      </c>
      <c r="B4783" s="4" t="s">
        <v>5</v>
      </c>
      <c r="C4783" s="4" t="s">
        <v>13</v>
      </c>
      <c r="D4783" s="4" t="s">
        <v>13</v>
      </c>
      <c r="E4783" s="4" t="s">
        <v>29</v>
      </c>
      <c r="F4783" s="4" t="s">
        <v>29</v>
      </c>
      <c r="G4783" s="4" t="s">
        <v>29</v>
      </c>
      <c r="H4783" s="4" t="s">
        <v>10</v>
      </c>
      <c r="I4783" s="4" t="s">
        <v>13</v>
      </c>
    </row>
    <row r="4784" spans="1:9">
      <c r="A4784" t="n">
        <v>39026</v>
      </c>
      <c r="B4784" s="53" t="n">
        <v>45</v>
      </c>
      <c r="C4784" s="7" t="n">
        <v>4</v>
      </c>
      <c r="D4784" s="7" t="n">
        <v>3</v>
      </c>
      <c r="E4784" s="7" t="n">
        <v>16.3899993896484</v>
      </c>
      <c r="F4784" s="7" t="n">
        <v>60.7599983215332</v>
      </c>
      <c r="G4784" s="7" t="n">
        <v>0</v>
      </c>
      <c r="H4784" s="7" t="n">
        <v>10000</v>
      </c>
      <c r="I4784" s="7" t="n">
        <v>0</v>
      </c>
    </row>
    <row r="4785" spans="1:9">
      <c r="A4785" t="s">
        <v>4</v>
      </c>
      <c r="B4785" s="4" t="s">
        <v>5</v>
      </c>
      <c r="C4785" s="4" t="s">
        <v>13</v>
      </c>
      <c r="D4785" s="4" t="s">
        <v>13</v>
      </c>
      <c r="E4785" s="4" t="s">
        <v>29</v>
      </c>
      <c r="F4785" s="4" t="s">
        <v>10</v>
      </c>
    </row>
    <row r="4786" spans="1:9">
      <c r="A4786" t="n">
        <v>39044</v>
      </c>
      <c r="B4786" s="53" t="n">
        <v>45</v>
      </c>
      <c r="C4786" s="7" t="n">
        <v>5</v>
      </c>
      <c r="D4786" s="7" t="n">
        <v>3</v>
      </c>
      <c r="E4786" s="7" t="n">
        <v>19.3999996185303</v>
      </c>
      <c r="F4786" s="7" t="n">
        <v>10000</v>
      </c>
    </row>
    <row r="4787" spans="1:9">
      <c r="A4787" t="s">
        <v>4</v>
      </c>
      <c r="B4787" s="4" t="s">
        <v>5</v>
      </c>
      <c r="C4787" s="4" t="s">
        <v>13</v>
      </c>
      <c r="D4787" s="4" t="s">
        <v>13</v>
      </c>
      <c r="E4787" s="4" t="s">
        <v>29</v>
      </c>
      <c r="F4787" s="4" t="s">
        <v>10</v>
      </c>
    </row>
    <row r="4788" spans="1:9">
      <c r="A4788" t="n">
        <v>39053</v>
      </c>
      <c r="B4788" s="53" t="n">
        <v>45</v>
      </c>
      <c r="C4788" s="7" t="n">
        <v>11</v>
      </c>
      <c r="D4788" s="7" t="n">
        <v>3</v>
      </c>
      <c r="E4788" s="7" t="n">
        <v>40</v>
      </c>
      <c r="F4788" s="7" t="n">
        <v>10000</v>
      </c>
    </row>
    <row r="4789" spans="1:9">
      <c r="A4789" t="s">
        <v>4</v>
      </c>
      <c r="B4789" s="4" t="s">
        <v>5</v>
      </c>
      <c r="C4789" s="4" t="s">
        <v>13</v>
      </c>
      <c r="D4789" s="4" t="s">
        <v>10</v>
      </c>
      <c r="E4789" s="4" t="s">
        <v>9</v>
      </c>
      <c r="F4789" s="4" t="s">
        <v>10</v>
      </c>
      <c r="G4789" s="4" t="s">
        <v>9</v>
      </c>
      <c r="H4789" s="4" t="s">
        <v>13</v>
      </c>
    </row>
    <row r="4790" spans="1:9">
      <c r="A4790" t="n">
        <v>39062</v>
      </c>
      <c r="B4790" s="13" t="n">
        <v>49</v>
      </c>
      <c r="C4790" s="7" t="n">
        <v>0</v>
      </c>
      <c r="D4790" s="7" t="n">
        <v>213</v>
      </c>
      <c r="E4790" s="7" t="n">
        <v>1065353216</v>
      </c>
      <c r="F4790" s="7" t="n">
        <v>0</v>
      </c>
      <c r="G4790" s="7" t="n">
        <v>0</v>
      </c>
      <c r="H4790" s="7" t="n">
        <v>0</v>
      </c>
    </row>
    <row r="4791" spans="1:9">
      <c r="A4791" t="s">
        <v>4</v>
      </c>
      <c r="B4791" s="4" t="s">
        <v>5</v>
      </c>
      <c r="C4791" s="4" t="s">
        <v>13</v>
      </c>
      <c r="D4791" s="4" t="s">
        <v>10</v>
      </c>
      <c r="E4791" s="4" t="s">
        <v>29</v>
      </c>
      <c r="F4791" s="4" t="s">
        <v>10</v>
      </c>
      <c r="G4791" s="4" t="s">
        <v>9</v>
      </c>
      <c r="H4791" s="4" t="s">
        <v>9</v>
      </c>
      <c r="I4791" s="4" t="s">
        <v>10</v>
      </c>
      <c r="J4791" s="4" t="s">
        <v>10</v>
      </c>
      <c r="K4791" s="4" t="s">
        <v>9</v>
      </c>
      <c r="L4791" s="4" t="s">
        <v>9</v>
      </c>
      <c r="M4791" s="4" t="s">
        <v>9</v>
      </c>
      <c r="N4791" s="4" t="s">
        <v>9</v>
      </c>
      <c r="O4791" s="4" t="s">
        <v>6</v>
      </c>
    </row>
    <row r="4792" spans="1:9">
      <c r="A4792" t="n">
        <v>39077</v>
      </c>
      <c r="B4792" s="16" t="n">
        <v>50</v>
      </c>
      <c r="C4792" s="7" t="n">
        <v>0</v>
      </c>
      <c r="D4792" s="7" t="n">
        <v>8060</v>
      </c>
      <c r="E4792" s="7" t="n">
        <v>0.699999988079071</v>
      </c>
      <c r="F4792" s="7" t="n">
        <v>1000</v>
      </c>
      <c r="G4792" s="7" t="n">
        <v>0</v>
      </c>
      <c r="H4792" s="7" t="n">
        <v>-1069547520</v>
      </c>
      <c r="I4792" s="7" t="n">
        <v>0</v>
      </c>
      <c r="J4792" s="7" t="n">
        <v>65533</v>
      </c>
      <c r="K4792" s="7" t="n">
        <v>0</v>
      </c>
      <c r="L4792" s="7" t="n">
        <v>0</v>
      </c>
      <c r="M4792" s="7" t="n">
        <v>0</v>
      </c>
      <c r="N4792" s="7" t="n">
        <v>0</v>
      </c>
      <c r="O4792" s="7" t="s">
        <v>12</v>
      </c>
    </row>
    <row r="4793" spans="1:9">
      <c r="A4793" t="s">
        <v>4</v>
      </c>
      <c r="B4793" s="4" t="s">
        <v>5</v>
      </c>
      <c r="C4793" s="4" t="s">
        <v>13</v>
      </c>
      <c r="D4793" s="4" t="s">
        <v>10</v>
      </c>
      <c r="E4793" s="4" t="s">
        <v>10</v>
      </c>
      <c r="F4793" s="4" t="s">
        <v>9</v>
      </c>
    </row>
    <row r="4794" spans="1:9">
      <c r="A4794" t="n">
        <v>39116</v>
      </c>
      <c r="B4794" s="54" t="n">
        <v>84</v>
      </c>
      <c r="C4794" s="7" t="n">
        <v>0</v>
      </c>
      <c r="D4794" s="7" t="n">
        <v>0</v>
      </c>
      <c r="E4794" s="7" t="n">
        <v>0</v>
      </c>
      <c r="F4794" s="7" t="n">
        <v>1036831949</v>
      </c>
    </row>
    <row r="4795" spans="1:9">
      <c r="A4795" t="s">
        <v>4</v>
      </c>
      <c r="B4795" s="4" t="s">
        <v>5</v>
      </c>
      <c r="C4795" s="4" t="s">
        <v>13</v>
      </c>
      <c r="D4795" s="4" t="s">
        <v>10</v>
      </c>
      <c r="E4795" s="4" t="s">
        <v>29</v>
      </c>
    </row>
    <row r="4796" spans="1:9">
      <c r="A4796" t="n">
        <v>39126</v>
      </c>
      <c r="B4796" s="34" t="n">
        <v>58</v>
      </c>
      <c r="C4796" s="7" t="n">
        <v>100</v>
      </c>
      <c r="D4796" s="7" t="n">
        <v>1000</v>
      </c>
      <c r="E4796" s="7" t="n">
        <v>1</v>
      </c>
    </row>
    <row r="4797" spans="1:9">
      <c r="A4797" t="s">
        <v>4</v>
      </c>
      <c r="B4797" s="4" t="s">
        <v>5</v>
      </c>
      <c r="C4797" s="4" t="s">
        <v>13</v>
      </c>
      <c r="D4797" s="4" t="s">
        <v>10</v>
      </c>
    </row>
    <row r="4798" spans="1:9">
      <c r="A4798" t="n">
        <v>39134</v>
      </c>
      <c r="B4798" s="34" t="n">
        <v>58</v>
      </c>
      <c r="C4798" s="7" t="n">
        <v>255</v>
      </c>
      <c r="D4798" s="7" t="n">
        <v>0</v>
      </c>
    </row>
    <row r="4799" spans="1:9">
      <c r="A4799" t="s">
        <v>4</v>
      </c>
      <c r="B4799" s="4" t="s">
        <v>5</v>
      </c>
      <c r="C4799" s="4" t="s">
        <v>13</v>
      </c>
      <c r="D4799" s="4" t="s">
        <v>10</v>
      </c>
    </row>
    <row r="4800" spans="1:9">
      <c r="A4800" t="n">
        <v>39138</v>
      </c>
      <c r="B4800" s="53" t="n">
        <v>45</v>
      </c>
      <c r="C4800" s="7" t="n">
        <v>7</v>
      </c>
      <c r="D4800" s="7" t="n">
        <v>255</v>
      </c>
    </row>
    <row r="4801" spans="1:15">
      <c r="A4801" t="s">
        <v>4</v>
      </c>
      <c r="B4801" s="4" t="s">
        <v>5</v>
      </c>
      <c r="C4801" s="4" t="s">
        <v>13</v>
      </c>
      <c r="D4801" s="4" t="s">
        <v>10</v>
      </c>
      <c r="E4801" s="4" t="s">
        <v>29</v>
      </c>
    </row>
    <row r="4802" spans="1:15">
      <c r="A4802" t="n">
        <v>39142</v>
      </c>
      <c r="B4802" s="34" t="n">
        <v>58</v>
      </c>
      <c r="C4802" s="7" t="n">
        <v>101</v>
      </c>
      <c r="D4802" s="7" t="n">
        <v>500</v>
      </c>
      <c r="E4802" s="7" t="n">
        <v>1</v>
      </c>
    </row>
    <row r="4803" spans="1:15">
      <c r="A4803" t="s">
        <v>4</v>
      </c>
      <c r="B4803" s="4" t="s">
        <v>5</v>
      </c>
      <c r="C4803" s="4" t="s">
        <v>13</v>
      </c>
      <c r="D4803" s="4" t="s">
        <v>10</v>
      </c>
    </row>
    <row r="4804" spans="1:15">
      <c r="A4804" t="n">
        <v>39150</v>
      </c>
      <c r="B4804" s="34" t="n">
        <v>58</v>
      </c>
      <c r="C4804" s="7" t="n">
        <v>254</v>
      </c>
      <c r="D4804" s="7" t="n">
        <v>0</v>
      </c>
    </row>
    <row r="4805" spans="1:15">
      <c r="A4805" t="s">
        <v>4</v>
      </c>
      <c r="B4805" s="4" t="s">
        <v>5</v>
      </c>
      <c r="C4805" s="4" t="s">
        <v>13</v>
      </c>
      <c r="D4805" s="4" t="s">
        <v>13</v>
      </c>
      <c r="E4805" s="4" t="s">
        <v>29</v>
      </c>
      <c r="F4805" s="4" t="s">
        <v>29</v>
      </c>
      <c r="G4805" s="4" t="s">
        <v>29</v>
      </c>
      <c r="H4805" s="4" t="s">
        <v>10</v>
      </c>
    </row>
    <row r="4806" spans="1:15">
      <c r="A4806" t="n">
        <v>39154</v>
      </c>
      <c r="B4806" s="53" t="n">
        <v>45</v>
      </c>
      <c r="C4806" s="7" t="n">
        <v>2</v>
      </c>
      <c r="D4806" s="7" t="n">
        <v>3</v>
      </c>
      <c r="E4806" s="7" t="n">
        <v>24.5900001525879</v>
      </c>
      <c r="F4806" s="7" t="n">
        <v>-4.69999980926514</v>
      </c>
      <c r="G4806" s="7" t="n">
        <v>-61.6199989318848</v>
      </c>
      <c r="H4806" s="7" t="n">
        <v>0</v>
      </c>
    </row>
    <row r="4807" spans="1:15">
      <c r="A4807" t="s">
        <v>4</v>
      </c>
      <c r="B4807" s="4" t="s">
        <v>5</v>
      </c>
      <c r="C4807" s="4" t="s">
        <v>13</v>
      </c>
      <c r="D4807" s="4" t="s">
        <v>13</v>
      </c>
      <c r="E4807" s="4" t="s">
        <v>29</v>
      </c>
      <c r="F4807" s="4" t="s">
        <v>29</v>
      </c>
      <c r="G4807" s="4" t="s">
        <v>29</v>
      </c>
      <c r="H4807" s="4" t="s">
        <v>10</v>
      </c>
      <c r="I4807" s="4" t="s">
        <v>13</v>
      </c>
    </row>
    <row r="4808" spans="1:15">
      <c r="A4808" t="n">
        <v>39171</v>
      </c>
      <c r="B4808" s="53" t="n">
        <v>45</v>
      </c>
      <c r="C4808" s="7" t="n">
        <v>4</v>
      </c>
      <c r="D4808" s="7" t="n">
        <v>3</v>
      </c>
      <c r="E4808" s="7" t="n">
        <v>352.839996337891</v>
      </c>
      <c r="F4808" s="7" t="n">
        <v>357.049987792969</v>
      </c>
      <c r="G4808" s="7" t="n">
        <v>0</v>
      </c>
      <c r="H4808" s="7" t="n">
        <v>0</v>
      </c>
      <c r="I4808" s="7" t="n">
        <v>0</v>
      </c>
    </row>
    <row r="4809" spans="1:15">
      <c r="A4809" t="s">
        <v>4</v>
      </c>
      <c r="B4809" s="4" t="s">
        <v>5</v>
      </c>
      <c r="C4809" s="4" t="s">
        <v>13</v>
      </c>
      <c r="D4809" s="4" t="s">
        <v>13</v>
      </c>
      <c r="E4809" s="4" t="s">
        <v>29</v>
      </c>
      <c r="F4809" s="4" t="s">
        <v>10</v>
      </c>
    </row>
    <row r="4810" spans="1:15">
      <c r="A4810" t="n">
        <v>39189</v>
      </c>
      <c r="B4810" s="53" t="n">
        <v>45</v>
      </c>
      <c r="C4810" s="7" t="n">
        <v>5</v>
      </c>
      <c r="D4810" s="7" t="n">
        <v>3</v>
      </c>
      <c r="E4810" s="7" t="n">
        <v>9.69999980926514</v>
      </c>
      <c r="F4810" s="7" t="n">
        <v>0</v>
      </c>
    </row>
    <row r="4811" spans="1:15">
      <c r="A4811" t="s">
        <v>4</v>
      </c>
      <c r="B4811" s="4" t="s">
        <v>5</v>
      </c>
      <c r="C4811" s="4" t="s">
        <v>13</v>
      </c>
      <c r="D4811" s="4" t="s">
        <v>13</v>
      </c>
      <c r="E4811" s="4" t="s">
        <v>29</v>
      </c>
      <c r="F4811" s="4" t="s">
        <v>10</v>
      </c>
    </row>
    <row r="4812" spans="1:15">
      <c r="A4812" t="n">
        <v>39198</v>
      </c>
      <c r="B4812" s="53" t="n">
        <v>45</v>
      </c>
      <c r="C4812" s="7" t="n">
        <v>11</v>
      </c>
      <c r="D4812" s="7" t="n">
        <v>3</v>
      </c>
      <c r="E4812" s="7" t="n">
        <v>40</v>
      </c>
      <c r="F4812" s="7" t="n">
        <v>0</v>
      </c>
    </row>
    <row r="4813" spans="1:15">
      <c r="A4813" t="s">
        <v>4</v>
      </c>
      <c r="B4813" s="4" t="s">
        <v>5</v>
      </c>
      <c r="C4813" s="4" t="s">
        <v>13</v>
      </c>
      <c r="D4813" s="4" t="s">
        <v>13</v>
      </c>
      <c r="E4813" s="4" t="s">
        <v>29</v>
      </c>
      <c r="F4813" s="4" t="s">
        <v>10</v>
      </c>
    </row>
    <row r="4814" spans="1:15">
      <c r="A4814" t="n">
        <v>39207</v>
      </c>
      <c r="B4814" s="53" t="n">
        <v>45</v>
      </c>
      <c r="C4814" s="7" t="n">
        <v>5</v>
      </c>
      <c r="D4814" s="7" t="n">
        <v>3</v>
      </c>
      <c r="E4814" s="7" t="n">
        <v>10.3000001907349</v>
      </c>
      <c r="F4814" s="7" t="n">
        <v>4000</v>
      </c>
    </row>
    <row r="4815" spans="1:15">
      <c r="A4815" t="s">
        <v>4</v>
      </c>
      <c r="B4815" s="4" t="s">
        <v>5</v>
      </c>
      <c r="C4815" s="4" t="s">
        <v>13</v>
      </c>
      <c r="D4815" s="4" t="s">
        <v>10</v>
      </c>
    </row>
    <row r="4816" spans="1:15">
      <c r="A4816" t="n">
        <v>39216</v>
      </c>
      <c r="B4816" s="34" t="n">
        <v>58</v>
      </c>
      <c r="C4816" s="7" t="n">
        <v>255</v>
      </c>
      <c r="D4816" s="7" t="n">
        <v>0</v>
      </c>
    </row>
    <row r="4817" spans="1:9">
      <c r="A4817" t="s">
        <v>4</v>
      </c>
      <c r="B4817" s="4" t="s">
        <v>5</v>
      </c>
      <c r="C4817" s="4" t="s">
        <v>13</v>
      </c>
      <c r="D4817" s="4" t="s">
        <v>10</v>
      </c>
    </row>
    <row r="4818" spans="1:9">
      <c r="A4818" t="n">
        <v>39220</v>
      </c>
      <c r="B4818" s="53" t="n">
        <v>45</v>
      </c>
      <c r="C4818" s="7" t="n">
        <v>7</v>
      </c>
      <c r="D4818" s="7" t="n">
        <v>255</v>
      </c>
    </row>
    <row r="4819" spans="1:9">
      <c r="A4819" t="s">
        <v>4</v>
      </c>
      <c r="B4819" s="4" t="s">
        <v>5</v>
      </c>
      <c r="C4819" s="4" t="s">
        <v>13</v>
      </c>
      <c r="D4819" s="4" t="s">
        <v>13</v>
      </c>
      <c r="E4819" s="4" t="s">
        <v>29</v>
      </c>
      <c r="F4819" s="4" t="s">
        <v>29</v>
      </c>
      <c r="G4819" s="4" t="s">
        <v>29</v>
      </c>
      <c r="H4819" s="4" t="s">
        <v>10</v>
      </c>
      <c r="I4819" s="4" t="s">
        <v>13</v>
      </c>
    </row>
    <row r="4820" spans="1:9">
      <c r="A4820" t="n">
        <v>39224</v>
      </c>
      <c r="B4820" s="53" t="n">
        <v>45</v>
      </c>
      <c r="C4820" s="7" t="n">
        <v>4</v>
      </c>
      <c r="D4820" s="7" t="n">
        <v>3</v>
      </c>
      <c r="E4820" s="7" t="n">
        <v>352.839996337891</v>
      </c>
      <c r="F4820" s="7" t="n">
        <v>1.64999997615814</v>
      </c>
      <c r="G4820" s="7" t="n">
        <v>0</v>
      </c>
      <c r="H4820" s="7" t="n">
        <v>60000</v>
      </c>
      <c r="I4820" s="7" t="n">
        <v>1</v>
      </c>
    </row>
    <row r="4821" spans="1:9">
      <c r="A4821" t="s">
        <v>4</v>
      </c>
      <c r="B4821" s="4" t="s">
        <v>5</v>
      </c>
      <c r="C4821" s="4" t="s">
        <v>13</v>
      </c>
      <c r="D4821" s="4" t="s">
        <v>10</v>
      </c>
      <c r="E4821" s="4" t="s">
        <v>6</v>
      </c>
    </row>
    <row r="4822" spans="1:9">
      <c r="A4822" t="n">
        <v>39242</v>
      </c>
      <c r="B4822" s="56" t="n">
        <v>51</v>
      </c>
      <c r="C4822" s="7" t="n">
        <v>4</v>
      </c>
      <c r="D4822" s="7" t="n">
        <v>3</v>
      </c>
      <c r="E4822" s="7" t="s">
        <v>110</v>
      </c>
    </row>
    <row r="4823" spans="1:9">
      <c r="A4823" t="s">
        <v>4</v>
      </c>
      <c r="B4823" s="4" t="s">
        <v>5</v>
      </c>
      <c r="C4823" s="4" t="s">
        <v>10</v>
      </c>
    </row>
    <row r="4824" spans="1:9">
      <c r="A4824" t="n">
        <v>39256</v>
      </c>
      <c r="B4824" s="38" t="n">
        <v>16</v>
      </c>
      <c r="C4824" s="7" t="n">
        <v>0</v>
      </c>
    </row>
    <row r="4825" spans="1:9">
      <c r="A4825" t="s">
        <v>4</v>
      </c>
      <c r="B4825" s="4" t="s">
        <v>5</v>
      </c>
      <c r="C4825" s="4" t="s">
        <v>10</v>
      </c>
      <c r="D4825" s="4" t="s">
        <v>52</v>
      </c>
      <c r="E4825" s="4" t="s">
        <v>13</v>
      </c>
      <c r="F4825" s="4" t="s">
        <v>13</v>
      </c>
      <c r="G4825" s="4" t="s">
        <v>52</v>
      </c>
      <c r="H4825" s="4" t="s">
        <v>13</v>
      </c>
      <c r="I4825" s="4" t="s">
        <v>13</v>
      </c>
    </row>
    <row r="4826" spans="1:9">
      <c r="A4826" t="n">
        <v>39259</v>
      </c>
      <c r="B4826" s="57" t="n">
        <v>26</v>
      </c>
      <c r="C4826" s="7" t="n">
        <v>3</v>
      </c>
      <c r="D4826" s="7" t="s">
        <v>401</v>
      </c>
      <c r="E4826" s="7" t="n">
        <v>2</v>
      </c>
      <c r="F4826" s="7" t="n">
        <v>3</v>
      </c>
      <c r="G4826" s="7" t="s">
        <v>402</v>
      </c>
      <c r="H4826" s="7" t="n">
        <v>2</v>
      </c>
      <c r="I4826" s="7" t="n">
        <v>0</v>
      </c>
    </row>
    <row r="4827" spans="1:9">
      <c r="A4827" t="s">
        <v>4</v>
      </c>
      <c r="B4827" s="4" t="s">
        <v>5</v>
      </c>
    </row>
    <row r="4828" spans="1:9">
      <c r="A4828" t="n">
        <v>39438</v>
      </c>
      <c r="B4828" s="30" t="n">
        <v>28</v>
      </c>
    </row>
    <row r="4829" spans="1:9">
      <c r="A4829" t="s">
        <v>4</v>
      </c>
      <c r="B4829" s="4" t="s">
        <v>5</v>
      </c>
      <c r="C4829" s="4" t="s">
        <v>13</v>
      </c>
      <c r="D4829" s="4" t="s">
        <v>10</v>
      </c>
      <c r="E4829" s="4" t="s">
        <v>6</v>
      </c>
    </row>
    <row r="4830" spans="1:9">
      <c r="A4830" t="n">
        <v>39439</v>
      </c>
      <c r="B4830" s="56" t="n">
        <v>51</v>
      </c>
      <c r="C4830" s="7" t="n">
        <v>4</v>
      </c>
      <c r="D4830" s="7" t="n">
        <v>0</v>
      </c>
      <c r="E4830" s="7" t="s">
        <v>114</v>
      </c>
    </row>
    <row r="4831" spans="1:9">
      <c r="A4831" t="s">
        <v>4</v>
      </c>
      <c r="B4831" s="4" t="s">
        <v>5</v>
      </c>
      <c r="C4831" s="4" t="s">
        <v>10</v>
      </c>
    </row>
    <row r="4832" spans="1:9">
      <c r="A4832" t="n">
        <v>39452</v>
      </c>
      <c r="B4832" s="38" t="n">
        <v>16</v>
      </c>
      <c r="C4832" s="7" t="n">
        <v>0</v>
      </c>
    </row>
    <row r="4833" spans="1:9">
      <c r="A4833" t="s">
        <v>4</v>
      </c>
      <c r="B4833" s="4" t="s">
        <v>5</v>
      </c>
      <c r="C4833" s="4" t="s">
        <v>10</v>
      </c>
      <c r="D4833" s="4" t="s">
        <v>52</v>
      </c>
      <c r="E4833" s="4" t="s">
        <v>13</v>
      </c>
      <c r="F4833" s="4" t="s">
        <v>13</v>
      </c>
      <c r="G4833" s="4" t="s">
        <v>52</v>
      </c>
      <c r="H4833" s="4" t="s">
        <v>13</v>
      </c>
      <c r="I4833" s="4" t="s">
        <v>13</v>
      </c>
      <c r="J4833" s="4" t="s">
        <v>52</v>
      </c>
      <c r="K4833" s="4" t="s">
        <v>13</v>
      </c>
      <c r="L4833" s="4" t="s">
        <v>13</v>
      </c>
    </row>
    <row r="4834" spans="1:9">
      <c r="A4834" t="n">
        <v>39455</v>
      </c>
      <c r="B4834" s="57" t="n">
        <v>26</v>
      </c>
      <c r="C4834" s="7" t="n">
        <v>0</v>
      </c>
      <c r="D4834" s="7" t="s">
        <v>403</v>
      </c>
      <c r="E4834" s="7" t="n">
        <v>2</v>
      </c>
      <c r="F4834" s="7" t="n">
        <v>3</v>
      </c>
      <c r="G4834" s="7" t="s">
        <v>404</v>
      </c>
      <c r="H4834" s="7" t="n">
        <v>2</v>
      </c>
      <c r="I4834" s="7" t="n">
        <v>3</v>
      </c>
      <c r="J4834" s="7" t="s">
        <v>405</v>
      </c>
      <c r="K4834" s="7" t="n">
        <v>2</v>
      </c>
      <c r="L4834" s="7" t="n">
        <v>0</v>
      </c>
    </row>
    <row r="4835" spans="1:9">
      <c r="A4835" t="s">
        <v>4</v>
      </c>
      <c r="B4835" s="4" t="s">
        <v>5</v>
      </c>
    </row>
    <row r="4836" spans="1:9">
      <c r="A4836" t="n">
        <v>39793</v>
      </c>
      <c r="B4836" s="30" t="n">
        <v>28</v>
      </c>
    </row>
    <row r="4837" spans="1:9">
      <c r="A4837" t="s">
        <v>4</v>
      </c>
      <c r="B4837" s="4" t="s">
        <v>5</v>
      </c>
      <c r="C4837" s="4" t="s">
        <v>13</v>
      </c>
      <c r="D4837" s="4" t="s">
        <v>10</v>
      </c>
      <c r="E4837" s="4" t="s">
        <v>6</v>
      </c>
    </row>
    <row r="4838" spans="1:9">
      <c r="A4838" t="n">
        <v>39794</v>
      </c>
      <c r="B4838" s="56" t="n">
        <v>51</v>
      </c>
      <c r="C4838" s="7" t="n">
        <v>4</v>
      </c>
      <c r="D4838" s="7" t="n">
        <v>3</v>
      </c>
      <c r="E4838" s="7" t="s">
        <v>385</v>
      </c>
    </row>
    <row r="4839" spans="1:9">
      <c r="A4839" t="s">
        <v>4</v>
      </c>
      <c r="B4839" s="4" t="s">
        <v>5</v>
      </c>
      <c r="C4839" s="4" t="s">
        <v>10</v>
      </c>
    </row>
    <row r="4840" spans="1:9">
      <c r="A4840" t="n">
        <v>39807</v>
      </c>
      <c r="B4840" s="38" t="n">
        <v>16</v>
      </c>
      <c r="C4840" s="7" t="n">
        <v>0</v>
      </c>
    </row>
    <row r="4841" spans="1:9">
      <c r="A4841" t="s">
        <v>4</v>
      </c>
      <c r="B4841" s="4" t="s">
        <v>5</v>
      </c>
      <c r="C4841" s="4" t="s">
        <v>10</v>
      </c>
      <c r="D4841" s="4" t="s">
        <v>52</v>
      </c>
      <c r="E4841" s="4" t="s">
        <v>13</v>
      </c>
      <c r="F4841" s="4" t="s">
        <v>13</v>
      </c>
      <c r="G4841" s="4" t="s">
        <v>52</v>
      </c>
      <c r="H4841" s="4" t="s">
        <v>13</v>
      </c>
      <c r="I4841" s="4" t="s">
        <v>13</v>
      </c>
      <c r="J4841" s="4" t="s">
        <v>52</v>
      </c>
      <c r="K4841" s="4" t="s">
        <v>13</v>
      </c>
      <c r="L4841" s="4" t="s">
        <v>13</v>
      </c>
    </row>
    <row r="4842" spans="1:9">
      <c r="A4842" t="n">
        <v>39810</v>
      </c>
      <c r="B4842" s="57" t="n">
        <v>26</v>
      </c>
      <c r="C4842" s="7" t="n">
        <v>3</v>
      </c>
      <c r="D4842" s="7" t="s">
        <v>406</v>
      </c>
      <c r="E4842" s="7" t="n">
        <v>2</v>
      </c>
      <c r="F4842" s="7" t="n">
        <v>3</v>
      </c>
      <c r="G4842" s="7" t="s">
        <v>407</v>
      </c>
      <c r="H4842" s="7" t="n">
        <v>2</v>
      </c>
      <c r="I4842" s="7" t="n">
        <v>3</v>
      </c>
      <c r="J4842" s="7" t="s">
        <v>408</v>
      </c>
      <c r="K4842" s="7" t="n">
        <v>2</v>
      </c>
      <c r="L4842" s="7" t="n">
        <v>0</v>
      </c>
    </row>
    <row r="4843" spans="1:9">
      <c r="A4843" t="s">
        <v>4</v>
      </c>
      <c r="B4843" s="4" t="s">
        <v>5</v>
      </c>
    </row>
    <row r="4844" spans="1:9">
      <c r="A4844" t="n">
        <v>40095</v>
      </c>
      <c r="B4844" s="30" t="n">
        <v>28</v>
      </c>
    </row>
    <row r="4845" spans="1:9">
      <c r="A4845" t="s">
        <v>4</v>
      </c>
      <c r="B4845" s="4" t="s">
        <v>5</v>
      </c>
      <c r="C4845" s="4" t="s">
        <v>13</v>
      </c>
      <c r="D4845" s="4" t="s">
        <v>10</v>
      </c>
      <c r="E4845" s="4" t="s">
        <v>6</v>
      </c>
    </row>
    <row r="4846" spans="1:9">
      <c r="A4846" t="n">
        <v>40096</v>
      </c>
      <c r="B4846" s="56" t="n">
        <v>51</v>
      </c>
      <c r="C4846" s="7" t="n">
        <v>4</v>
      </c>
      <c r="D4846" s="7" t="n">
        <v>0</v>
      </c>
      <c r="E4846" s="7" t="s">
        <v>409</v>
      </c>
    </row>
    <row r="4847" spans="1:9">
      <c r="A4847" t="s">
        <v>4</v>
      </c>
      <c r="B4847" s="4" t="s">
        <v>5</v>
      </c>
      <c r="C4847" s="4" t="s">
        <v>10</v>
      </c>
    </row>
    <row r="4848" spans="1:9">
      <c r="A4848" t="n">
        <v>40109</v>
      </c>
      <c r="B4848" s="38" t="n">
        <v>16</v>
      </c>
      <c r="C4848" s="7" t="n">
        <v>0</v>
      </c>
    </row>
    <row r="4849" spans="1:12">
      <c r="A4849" t="s">
        <v>4</v>
      </c>
      <c r="B4849" s="4" t="s">
        <v>5</v>
      </c>
      <c r="C4849" s="4" t="s">
        <v>10</v>
      </c>
      <c r="D4849" s="4" t="s">
        <v>52</v>
      </c>
      <c r="E4849" s="4" t="s">
        <v>13</v>
      </c>
      <c r="F4849" s="4" t="s">
        <v>13</v>
      </c>
      <c r="G4849" s="4" t="s">
        <v>52</v>
      </c>
      <c r="H4849" s="4" t="s">
        <v>13</v>
      </c>
      <c r="I4849" s="4" t="s">
        <v>13</v>
      </c>
      <c r="J4849" s="4" t="s">
        <v>52</v>
      </c>
      <c r="K4849" s="4" t="s">
        <v>13</v>
      </c>
      <c r="L4849" s="4" t="s">
        <v>13</v>
      </c>
    </row>
    <row r="4850" spans="1:12">
      <c r="A4850" t="n">
        <v>40112</v>
      </c>
      <c r="B4850" s="57" t="n">
        <v>26</v>
      </c>
      <c r="C4850" s="7" t="n">
        <v>0</v>
      </c>
      <c r="D4850" s="7" t="s">
        <v>410</v>
      </c>
      <c r="E4850" s="7" t="n">
        <v>2</v>
      </c>
      <c r="F4850" s="7" t="n">
        <v>3</v>
      </c>
      <c r="G4850" s="7" t="s">
        <v>411</v>
      </c>
      <c r="H4850" s="7" t="n">
        <v>2</v>
      </c>
      <c r="I4850" s="7" t="n">
        <v>3</v>
      </c>
      <c r="J4850" s="7" t="s">
        <v>412</v>
      </c>
      <c r="K4850" s="7" t="n">
        <v>2</v>
      </c>
      <c r="L4850" s="7" t="n">
        <v>0</v>
      </c>
    </row>
    <row r="4851" spans="1:12">
      <c r="A4851" t="s">
        <v>4</v>
      </c>
      <c r="B4851" s="4" t="s">
        <v>5</v>
      </c>
    </row>
    <row r="4852" spans="1:12">
      <c r="A4852" t="n">
        <v>40411</v>
      </c>
      <c r="B4852" s="30" t="n">
        <v>28</v>
      </c>
    </row>
    <row r="4853" spans="1:12">
      <c r="A4853" t="s">
        <v>4</v>
      </c>
      <c r="B4853" s="4" t="s">
        <v>5</v>
      </c>
      <c r="C4853" s="4" t="s">
        <v>13</v>
      </c>
      <c r="D4853" s="4" t="s">
        <v>10</v>
      </c>
      <c r="E4853" s="4" t="s">
        <v>6</v>
      </c>
    </row>
    <row r="4854" spans="1:12">
      <c r="A4854" t="n">
        <v>40412</v>
      </c>
      <c r="B4854" s="56" t="n">
        <v>51</v>
      </c>
      <c r="C4854" s="7" t="n">
        <v>4</v>
      </c>
      <c r="D4854" s="7" t="n">
        <v>3</v>
      </c>
      <c r="E4854" s="7" t="s">
        <v>341</v>
      </c>
    </row>
    <row r="4855" spans="1:12">
      <c r="A4855" t="s">
        <v>4</v>
      </c>
      <c r="B4855" s="4" t="s">
        <v>5</v>
      </c>
      <c r="C4855" s="4" t="s">
        <v>10</v>
      </c>
    </row>
    <row r="4856" spans="1:12">
      <c r="A4856" t="n">
        <v>40426</v>
      </c>
      <c r="B4856" s="38" t="n">
        <v>16</v>
      </c>
      <c r="C4856" s="7" t="n">
        <v>0</v>
      </c>
    </row>
    <row r="4857" spans="1:12">
      <c r="A4857" t="s">
        <v>4</v>
      </c>
      <c r="B4857" s="4" t="s">
        <v>5</v>
      </c>
      <c r="C4857" s="4" t="s">
        <v>10</v>
      </c>
      <c r="D4857" s="4" t="s">
        <v>52</v>
      </c>
      <c r="E4857" s="4" t="s">
        <v>13</v>
      </c>
      <c r="F4857" s="4" t="s">
        <v>13</v>
      </c>
      <c r="G4857" s="4" t="s">
        <v>52</v>
      </c>
      <c r="H4857" s="4" t="s">
        <v>13</v>
      </c>
      <c r="I4857" s="4" t="s">
        <v>13</v>
      </c>
    </row>
    <row r="4858" spans="1:12">
      <c r="A4858" t="n">
        <v>40429</v>
      </c>
      <c r="B4858" s="57" t="n">
        <v>26</v>
      </c>
      <c r="C4858" s="7" t="n">
        <v>3</v>
      </c>
      <c r="D4858" s="7" t="s">
        <v>413</v>
      </c>
      <c r="E4858" s="7" t="n">
        <v>2</v>
      </c>
      <c r="F4858" s="7" t="n">
        <v>3</v>
      </c>
      <c r="G4858" s="7" t="s">
        <v>414</v>
      </c>
      <c r="H4858" s="7" t="n">
        <v>2</v>
      </c>
      <c r="I4858" s="7" t="n">
        <v>0</v>
      </c>
    </row>
    <row r="4859" spans="1:12">
      <c r="A4859" t="s">
        <v>4</v>
      </c>
      <c r="B4859" s="4" t="s">
        <v>5</v>
      </c>
    </row>
    <row r="4860" spans="1:12">
      <c r="A4860" t="n">
        <v>40600</v>
      </c>
      <c r="B4860" s="30" t="n">
        <v>28</v>
      </c>
    </row>
    <row r="4861" spans="1:12">
      <c r="A4861" t="s">
        <v>4</v>
      </c>
      <c r="B4861" s="4" t="s">
        <v>5</v>
      </c>
      <c r="C4861" s="4" t="s">
        <v>13</v>
      </c>
      <c r="D4861" s="4" t="s">
        <v>10</v>
      </c>
      <c r="E4861" s="4" t="s">
        <v>6</v>
      </c>
    </row>
    <row r="4862" spans="1:12">
      <c r="A4862" t="n">
        <v>40601</v>
      </c>
      <c r="B4862" s="56" t="n">
        <v>51</v>
      </c>
      <c r="C4862" s="7" t="n">
        <v>4</v>
      </c>
      <c r="D4862" s="7" t="n">
        <v>0</v>
      </c>
      <c r="E4862" s="7" t="s">
        <v>100</v>
      </c>
    </row>
    <row r="4863" spans="1:12">
      <c r="A4863" t="s">
        <v>4</v>
      </c>
      <c r="B4863" s="4" t="s">
        <v>5</v>
      </c>
      <c r="C4863" s="4" t="s">
        <v>10</v>
      </c>
    </row>
    <row r="4864" spans="1:12">
      <c r="A4864" t="n">
        <v>40615</v>
      </c>
      <c r="B4864" s="38" t="n">
        <v>16</v>
      </c>
      <c r="C4864" s="7" t="n">
        <v>0</v>
      </c>
    </row>
    <row r="4865" spans="1:12">
      <c r="A4865" t="s">
        <v>4</v>
      </c>
      <c r="B4865" s="4" t="s">
        <v>5</v>
      </c>
      <c r="C4865" s="4" t="s">
        <v>10</v>
      </c>
      <c r="D4865" s="4" t="s">
        <v>52</v>
      </c>
      <c r="E4865" s="4" t="s">
        <v>13</v>
      </c>
      <c r="F4865" s="4" t="s">
        <v>13</v>
      </c>
      <c r="G4865" s="4" t="s">
        <v>52</v>
      </c>
      <c r="H4865" s="4" t="s">
        <v>13</v>
      </c>
      <c r="I4865" s="4" t="s">
        <v>13</v>
      </c>
    </row>
    <row r="4866" spans="1:12">
      <c r="A4866" t="n">
        <v>40618</v>
      </c>
      <c r="B4866" s="57" t="n">
        <v>26</v>
      </c>
      <c r="C4866" s="7" t="n">
        <v>0</v>
      </c>
      <c r="D4866" s="7" t="s">
        <v>415</v>
      </c>
      <c r="E4866" s="7" t="n">
        <v>2</v>
      </c>
      <c r="F4866" s="7" t="n">
        <v>3</v>
      </c>
      <c r="G4866" s="7" t="s">
        <v>416</v>
      </c>
      <c r="H4866" s="7" t="n">
        <v>2</v>
      </c>
      <c r="I4866" s="7" t="n">
        <v>0</v>
      </c>
    </row>
    <row r="4867" spans="1:12">
      <c r="A4867" t="s">
        <v>4</v>
      </c>
      <c r="B4867" s="4" t="s">
        <v>5</v>
      </c>
    </row>
    <row r="4868" spans="1:12">
      <c r="A4868" t="n">
        <v>40781</v>
      </c>
      <c r="B4868" s="30" t="n">
        <v>28</v>
      </c>
    </row>
    <row r="4869" spans="1:12">
      <c r="A4869" t="s">
        <v>4</v>
      </c>
      <c r="B4869" s="4" t="s">
        <v>5</v>
      </c>
      <c r="C4869" s="4" t="s">
        <v>10</v>
      </c>
      <c r="D4869" s="4" t="s">
        <v>13</v>
      </c>
      <c r="E4869" s="4" t="s">
        <v>29</v>
      </c>
      <c r="F4869" s="4" t="s">
        <v>10</v>
      </c>
    </row>
    <row r="4870" spans="1:12">
      <c r="A4870" t="n">
        <v>40782</v>
      </c>
      <c r="B4870" s="55" t="n">
        <v>59</v>
      </c>
      <c r="C4870" s="7" t="n">
        <v>3</v>
      </c>
      <c r="D4870" s="7" t="n">
        <v>9</v>
      </c>
      <c r="E4870" s="7" t="n">
        <v>0.150000005960464</v>
      </c>
      <c r="F4870" s="7" t="n">
        <v>0</v>
      </c>
    </row>
    <row r="4871" spans="1:12">
      <c r="A4871" t="s">
        <v>4</v>
      </c>
      <c r="B4871" s="4" t="s">
        <v>5</v>
      </c>
      <c r="C4871" s="4" t="s">
        <v>10</v>
      </c>
    </row>
    <row r="4872" spans="1:12">
      <c r="A4872" t="n">
        <v>40792</v>
      </c>
      <c r="B4872" s="38" t="n">
        <v>16</v>
      </c>
      <c r="C4872" s="7" t="n">
        <v>1500</v>
      </c>
    </row>
    <row r="4873" spans="1:12">
      <c r="A4873" t="s">
        <v>4</v>
      </c>
      <c r="B4873" s="4" t="s">
        <v>5</v>
      </c>
      <c r="C4873" s="4" t="s">
        <v>13</v>
      </c>
      <c r="D4873" s="4" t="s">
        <v>10</v>
      </c>
      <c r="E4873" s="4" t="s">
        <v>6</v>
      </c>
    </row>
    <row r="4874" spans="1:12">
      <c r="A4874" t="n">
        <v>40795</v>
      </c>
      <c r="B4874" s="56" t="n">
        <v>51</v>
      </c>
      <c r="C4874" s="7" t="n">
        <v>4</v>
      </c>
      <c r="D4874" s="7" t="n">
        <v>3</v>
      </c>
      <c r="E4874" s="7" t="s">
        <v>375</v>
      </c>
    </row>
    <row r="4875" spans="1:12">
      <c r="A4875" t="s">
        <v>4</v>
      </c>
      <c r="B4875" s="4" t="s">
        <v>5</v>
      </c>
      <c r="C4875" s="4" t="s">
        <v>10</v>
      </c>
    </row>
    <row r="4876" spans="1:12">
      <c r="A4876" t="n">
        <v>40808</v>
      </c>
      <c r="B4876" s="38" t="n">
        <v>16</v>
      </c>
      <c r="C4876" s="7" t="n">
        <v>0</v>
      </c>
    </row>
    <row r="4877" spans="1:12">
      <c r="A4877" t="s">
        <v>4</v>
      </c>
      <c r="B4877" s="4" t="s">
        <v>5</v>
      </c>
      <c r="C4877" s="4" t="s">
        <v>10</v>
      </c>
      <c r="D4877" s="4" t="s">
        <v>52</v>
      </c>
      <c r="E4877" s="4" t="s">
        <v>13</v>
      </c>
      <c r="F4877" s="4" t="s">
        <v>13</v>
      </c>
    </row>
    <row r="4878" spans="1:12">
      <c r="A4878" t="n">
        <v>40811</v>
      </c>
      <c r="B4878" s="57" t="n">
        <v>26</v>
      </c>
      <c r="C4878" s="7" t="n">
        <v>3</v>
      </c>
      <c r="D4878" s="7" t="s">
        <v>417</v>
      </c>
      <c r="E4878" s="7" t="n">
        <v>2</v>
      </c>
      <c r="F4878" s="7" t="n">
        <v>0</v>
      </c>
    </row>
    <row r="4879" spans="1:12">
      <c r="A4879" t="s">
        <v>4</v>
      </c>
      <c r="B4879" s="4" t="s">
        <v>5</v>
      </c>
    </row>
    <row r="4880" spans="1:12">
      <c r="A4880" t="n">
        <v>40884</v>
      </c>
      <c r="B4880" s="30" t="n">
        <v>28</v>
      </c>
    </row>
    <row r="4881" spans="1:9">
      <c r="A4881" t="s">
        <v>4</v>
      </c>
      <c r="B4881" s="4" t="s">
        <v>5</v>
      </c>
      <c r="C4881" s="4" t="s">
        <v>13</v>
      </c>
      <c r="D4881" s="4" t="s">
        <v>10</v>
      </c>
      <c r="E4881" s="4" t="s">
        <v>6</v>
      </c>
    </row>
    <row r="4882" spans="1:9">
      <c r="A4882" t="n">
        <v>40885</v>
      </c>
      <c r="B4882" s="56" t="n">
        <v>51</v>
      </c>
      <c r="C4882" s="7" t="n">
        <v>4</v>
      </c>
      <c r="D4882" s="7" t="n">
        <v>0</v>
      </c>
      <c r="E4882" s="7" t="s">
        <v>418</v>
      </c>
    </row>
    <row r="4883" spans="1:9">
      <c r="A4883" t="s">
        <v>4</v>
      </c>
      <c r="B4883" s="4" t="s">
        <v>5</v>
      </c>
      <c r="C4883" s="4" t="s">
        <v>10</v>
      </c>
    </row>
    <row r="4884" spans="1:9">
      <c r="A4884" t="n">
        <v>40900</v>
      </c>
      <c r="B4884" s="38" t="n">
        <v>16</v>
      </c>
      <c r="C4884" s="7" t="n">
        <v>0</v>
      </c>
    </row>
    <row r="4885" spans="1:9">
      <c r="A4885" t="s">
        <v>4</v>
      </c>
      <c r="B4885" s="4" t="s">
        <v>5</v>
      </c>
      <c r="C4885" s="4" t="s">
        <v>10</v>
      </c>
      <c r="D4885" s="4" t="s">
        <v>52</v>
      </c>
      <c r="E4885" s="4" t="s">
        <v>13</v>
      </c>
      <c r="F4885" s="4" t="s">
        <v>13</v>
      </c>
    </row>
    <row r="4886" spans="1:9">
      <c r="A4886" t="n">
        <v>40903</v>
      </c>
      <c r="B4886" s="57" t="n">
        <v>26</v>
      </c>
      <c r="C4886" s="7" t="n">
        <v>0</v>
      </c>
      <c r="D4886" s="7" t="s">
        <v>419</v>
      </c>
      <c r="E4886" s="7" t="n">
        <v>2</v>
      </c>
      <c r="F4886" s="7" t="n">
        <v>0</v>
      </c>
    </row>
    <row r="4887" spans="1:9">
      <c r="A4887" t="s">
        <v>4</v>
      </c>
      <c r="B4887" s="4" t="s">
        <v>5</v>
      </c>
    </row>
    <row r="4888" spans="1:9">
      <c r="A4888" t="n">
        <v>40947</v>
      </c>
      <c r="B4888" s="30" t="n">
        <v>28</v>
      </c>
    </row>
    <row r="4889" spans="1:9">
      <c r="A4889" t="s">
        <v>4</v>
      </c>
      <c r="B4889" s="4" t="s">
        <v>5</v>
      </c>
      <c r="C4889" s="4" t="s">
        <v>10</v>
      </c>
      <c r="D4889" s="4" t="s">
        <v>13</v>
      </c>
    </row>
    <row r="4890" spans="1:9">
      <c r="A4890" t="n">
        <v>40948</v>
      </c>
      <c r="B4890" s="58" t="n">
        <v>89</v>
      </c>
      <c r="C4890" s="7" t="n">
        <v>65533</v>
      </c>
      <c r="D4890" s="7" t="n">
        <v>1</v>
      </c>
    </row>
    <row r="4891" spans="1:9">
      <c r="A4891" t="s">
        <v>4</v>
      </c>
      <c r="B4891" s="4" t="s">
        <v>5</v>
      </c>
      <c r="C4891" s="4" t="s">
        <v>13</v>
      </c>
      <c r="D4891" s="4" t="s">
        <v>10</v>
      </c>
      <c r="E4891" s="4" t="s">
        <v>10</v>
      </c>
      <c r="F4891" s="4" t="s">
        <v>13</v>
      </c>
    </row>
    <row r="4892" spans="1:9">
      <c r="A4892" t="n">
        <v>40952</v>
      </c>
      <c r="B4892" s="28" t="n">
        <v>25</v>
      </c>
      <c r="C4892" s="7" t="n">
        <v>1</v>
      </c>
      <c r="D4892" s="7" t="n">
        <v>65535</v>
      </c>
      <c r="E4892" s="7" t="n">
        <v>500</v>
      </c>
      <c r="F4892" s="7" t="n">
        <v>0</v>
      </c>
    </row>
    <row r="4893" spans="1:9">
      <c r="A4893" t="s">
        <v>4</v>
      </c>
      <c r="B4893" s="4" t="s">
        <v>5</v>
      </c>
      <c r="C4893" s="4" t="s">
        <v>13</v>
      </c>
      <c r="D4893" s="4" t="s">
        <v>10</v>
      </c>
      <c r="E4893" s="4" t="s">
        <v>10</v>
      </c>
    </row>
    <row r="4894" spans="1:9">
      <c r="A4894" t="n">
        <v>40959</v>
      </c>
      <c r="B4894" s="28" t="n">
        <v>25</v>
      </c>
      <c r="C4894" s="7" t="n">
        <v>2</v>
      </c>
      <c r="D4894" s="7" t="n">
        <v>600</v>
      </c>
      <c r="E4894" s="7" t="n">
        <v>173</v>
      </c>
    </row>
    <row r="4895" spans="1:9">
      <c r="A4895" t="s">
        <v>4</v>
      </c>
      <c r="B4895" s="4" t="s">
        <v>5</v>
      </c>
      <c r="C4895" s="4" t="s">
        <v>13</v>
      </c>
      <c r="D4895" s="4" t="s">
        <v>10</v>
      </c>
    </row>
    <row r="4896" spans="1:9">
      <c r="A4896" t="n">
        <v>40965</v>
      </c>
      <c r="B4896" s="34" t="n">
        <v>58</v>
      </c>
      <c r="C4896" s="7" t="n">
        <v>10</v>
      </c>
      <c r="D4896" s="7" t="n">
        <v>300</v>
      </c>
    </row>
    <row r="4897" spans="1:6">
      <c r="A4897" t="s">
        <v>4</v>
      </c>
      <c r="B4897" s="4" t="s">
        <v>5</v>
      </c>
      <c r="C4897" s="4" t="s">
        <v>13</v>
      </c>
      <c r="D4897" s="4" t="s">
        <v>10</v>
      </c>
    </row>
    <row r="4898" spans="1:6">
      <c r="A4898" t="n">
        <v>40969</v>
      </c>
      <c r="B4898" s="34" t="n">
        <v>58</v>
      </c>
      <c r="C4898" s="7" t="n">
        <v>12</v>
      </c>
      <c r="D4898" s="7" t="n">
        <v>0</v>
      </c>
    </row>
    <row r="4899" spans="1:6">
      <c r="A4899" t="s">
        <v>4</v>
      </c>
      <c r="B4899" s="4" t="s">
        <v>5</v>
      </c>
      <c r="C4899" s="4" t="s">
        <v>13</v>
      </c>
      <c r="D4899" s="4" t="s">
        <v>10</v>
      </c>
      <c r="E4899" s="4" t="s">
        <v>10</v>
      </c>
      <c r="F4899" s="4" t="s">
        <v>9</v>
      </c>
    </row>
    <row r="4900" spans="1:6">
      <c r="A4900" t="n">
        <v>40973</v>
      </c>
      <c r="B4900" s="54" t="n">
        <v>84</v>
      </c>
      <c r="C4900" s="7" t="n">
        <v>1</v>
      </c>
      <c r="D4900" s="7" t="n">
        <v>0</v>
      </c>
      <c r="E4900" s="7" t="n">
        <v>0</v>
      </c>
      <c r="F4900" s="7" t="n">
        <v>0</v>
      </c>
    </row>
    <row r="4901" spans="1:6">
      <c r="A4901" t="s">
        <v>4</v>
      </c>
      <c r="B4901" s="4" t="s">
        <v>5</v>
      </c>
      <c r="C4901" s="4" t="s">
        <v>13</v>
      </c>
      <c r="D4901" s="4" t="s">
        <v>10</v>
      </c>
      <c r="E4901" s="4" t="s">
        <v>9</v>
      </c>
      <c r="F4901" s="4" t="s">
        <v>10</v>
      </c>
      <c r="G4901" s="4" t="s">
        <v>10</v>
      </c>
      <c r="H4901" s="4" t="s">
        <v>9</v>
      </c>
      <c r="I4901" s="4" t="s">
        <v>9</v>
      </c>
    </row>
    <row r="4902" spans="1:6">
      <c r="A4902" t="n">
        <v>40983</v>
      </c>
      <c r="B4902" s="80" t="n">
        <v>69</v>
      </c>
      <c r="C4902" s="7" t="n">
        <v>0</v>
      </c>
      <c r="D4902" s="7" t="n">
        <v>3</v>
      </c>
      <c r="E4902" s="7" t="n">
        <v>1106247680</v>
      </c>
      <c r="F4902" s="7" t="n">
        <v>65286</v>
      </c>
      <c r="G4902" s="7" t="n">
        <v>16</v>
      </c>
      <c r="H4902" s="7" t="n">
        <v>0</v>
      </c>
      <c r="I4902" s="7" t="n">
        <v>-1116355953</v>
      </c>
    </row>
    <row r="4903" spans="1:6">
      <c r="A4903" t="s">
        <v>4</v>
      </c>
      <c r="B4903" s="4" t="s">
        <v>5</v>
      </c>
      <c r="C4903" s="4" t="s">
        <v>13</v>
      </c>
      <c r="D4903" s="4" t="s">
        <v>10</v>
      </c>
      <c r="E4903" s="4" t="s">
        <v>9</v>
      </c>
      <c r="F4903" s="4" t="s">
        <v>10</v>
      </c>
      <c r="G4903" s="4" t="s">
        <v>10</v>
      </c>
      <c r="H4903" s="4" t="s">
        <v>9</v>
      </c>
      <c r="I4903" s="4" t="s">
        <v>9</v>
      </c>
    </row>
    <row r="4904" spans="1:6">
      <c r="A4904" t="n">
        <v>41003</v>
      </c>
      <c r="B4904" s="80" t="n">
        <v>69</v>
      </c>
      <c r="C4904" s="7" t="n">
        <v>0</v>
      </c>
      <c r="D4904" s="7" t="n">
        <v>0</v>
      </c>
      <c r="E4904" s="7" t="n">
        <v>-1041235968</v>
      </c>
      <c r="F4904" s="7" t="n">
        <v>250</v>
      </c>
      <c r="G4904" s="7" t="n">
        <v>16</v>
      </c>
      <c r="H4904" s="7" t="n">
        <v>0</v>
      </c>
      <c r="I4904" s="7" t="n">
        <v>-1106960712</v>
      </c>
    </row>
    <row r="4905" spans="1:6">
      <c r="A4905" t="s">
        <v>4</v>
      </c>
      <c r="B4905" s="4" t="s">
        <v>5</v>
      </c>
      <c r="C4905" s="4" t="s">
        <v>13</v>
      </c>
      <c r="D4905" s="4" t="s">
        <v>10</v>
      </c>
      <c r="E4905" s="4" t="s">
        <v>9</v>
      </c>
      <c r="F4905" s="4" t="s">
        <v>9</v>
      </c>
      <c r="G4905" s="4" t="s">
        <v>9</v>
      </c>
      <c r="H4905" s="4" t="s">
        <v>9</v>
      </c>
      <c r="I4905" s="4" t="s">
        <v>10</v>
      </c>
      <c r="J4905" s="4" t="s">
        <v>13</v>
      </c>
    </row>
    <row r="4906" spans="1:6">
      <c r="A4906" t="n">
        <v>41023</v>
      </c>
      <c r="B4906" s="80" t="n">
        <v>69</v>
      </c>
      <c r="C4906" s="7" t="n">
        <v>3</v>
      </c>
      <c r="D4906" s="7" t="n">
        <v>0</v>
      </c>
      <c r="E4906" s="7" t="n">
        <v>1065353216</v>
      </c>
      <c r="F4906" s="7" t="n">
        <v>1065353216</v>
      </c>
      <c r="G4906" s="7" t="n">
        <v>1065353216</v>
      </c>
      <c r="H4906" s="7" t="n">
        <v>0</v>
      </c>
      <c r="I4906" s="7" t="n">
        <v>0</v>
      </c>
      <c r="J4906" s="7" t="n">
        <v>3</v>
      </c>
    </row>
    <row r="4907" spans="1:6">
      <c r="A4907" t="s">
        <v>4</v>
      </c>
      <c r="B4907" s="4" t="s">
        <v>5</v>
      </c>
      <c r="C4907" s="4" t="s">
        <v>13</v>
      </c>
      <c r="D4907" s="4" t="s">
        <v>10</v>
      </c>
      <c r="E4907" s="4" t="s">
        <v>9</v>
      </c>
      <c r="F4907" s="4" t="s">
        <v>9</v>
      </c>
      <c r="G4907" s="4" t="s">
        <v>9</v>
      </c>
      <c r="H4907" s="4" t="s">
        <v>9</v>
      </c>
      <c r="I4907" s="4" t="s">
        <v>10</v>
      </c>
      <c r="J4907" s="4" t="s">
        <v>13</v>
      </c>
    </row>
    <row r="4908" spans="1:6">
      <c r="A4908" t="n">
        <v>41046</v>
      </c>
      <c r="B4908" s="80" t="n">
        <v>69</v>
      </c>
      <c r="C4908" s="7" t="n">
        <v>3</v>
      </c>
      <c r="D4908" s="7" t="n">
        <v>3</v>
      </c>
      <c r="E4908" s="7" t="n">
        <v>1065353216</v>
      </c>
      <c r="F4908" s="7" t="n">
        <v>1065353216</v>
      </c>
      <c r="G4908" s="7" t="n">
        <v>1065353216</v>
      </c>
      <c r="H4908" s="7" t="n">
        <v>0</v>
      </c>
      <c r="I4908" s="7" t="n">
        <v>0</v>
      </c>
      <c r="J4908" s="7" t="n">
        <v>3</v>
      </c>
    </row>
    <row r="4909" spans="1:6">
      <c r="A4909" t="s">
        <v>4</v>
      </c>
      <c r="B4909" s="4" t="s">
        <v>5</v>
      </c>
      <c r="C4909" s="4" t="s">
        <v>13</v>
      </c>
      <c r="D4909" s="4" t="s">
        <v>10</v>
      </c>
      <c r="E4909" s="4" t="s">
        <v>9</v>
      </c>
      <c r="F4909" s="4" t="s">
        <v>9</v>
      </c>
      <c r="G4909" s="4" t="s">
        <v>9</v>
      </c>
      <c r="H4909" s="4" t="s">
        <v>9</v>
      </c>
      <c r="I4909" s="4" t="s">
        <v>10</v>
      </c>
      <c r="J4909" s="4" t="s">
        <v>13</v>
      </c>
    </row>
    <row r="4910" spans="1:6">
      <c r="A4910" t="n">
        <v>41069</v>
      </c>
      <c r="B4910" s="80" t="n">
        <v>69</v>
      </c>
      <c r="C4910" s="7" t="n">
        <v>3</v>
      </c>
      <c r="D4910" s="7" t="n">
        <v>0</v>
      </c>
      <c r="E4910" s="7" t="n">
        <v>1065353216</v>
      </c>
      <c r="F4910" s="7" t="n">
        <v>1065353216</v>
      </c>
      <c r="G4910" s="7" t="n">
        <v>1065353216</v>
      </c>
      <c r="H4910" s="7" t="n">
        <v>1065353216</v>
      </c>
      <c r="I4910" s="7" t="n">
        <v>500</v>
      </c>
      <c r="J4910" s="7" t="n">
        <v>3</v>
      </c>
    </row>
    <row r="4911" spans="1:6">
      <c r="A4911" t="s">
        <v>4</v>
      </c>
      <c r="B4911" s="4" t="s">
        <v>5</v>
      </c>
      <c r="C4911" s="4" t="s">
        <v>13</v>
      </c>
      <c r="D4911" s="4" t="s">
        <v>10</v>
      </c>
      <c r="E4911" s="4" t="s">
        <v>9</v>
      </c>
      <c r="F4911" s="4" t="s">
        <v>9</v>
      </c>
      <c r="G4911" s="4" t="s">
        <v>9</v>
      </c>
      <c r="H4911" s="4" t="s">
        <v>9</v>
      </c>
      <c r="I4911" s="4" t="s">
        <v>10</v>
      </c>
      <c r="J4911" s="4" t="s">
        <v>13</v>
      </c>
    </row>
    <row r="4912" spans="1:6">
      <c r="A4912" t="n">
        <v>41092</v>
      </c>
      <c r="B4912" s="80" t="n">
        <v>69</v>
      </c>
      <c r="C4912" s="7" t="n">
        <v>3</v>
      </c>
      <c r="D4912" s="7" t="n">
        <v>3</v>
      </c>
      <c r="E4912" s="7" t="n">
        <v>1065353216</v>
      </c>
      <c r="F4912" s="7" t="n">
        <v>1065353216</v>
      </c>
      <c r="G4912" s="7" t="n">
        <v>1065353216</v>
      </c>
      <c r="H4912" s="7" t="n">
        <v>1065353216</v>
      </c>
      <c r="I4912" s="7" t="n">
        <v>500</v>
      </c>
      <c r="J4912" s="7" t="n">
        <v>3</v>
      </c>
    </row>
    <row r="4913" spans="1:10">
      <c r="A4913" t="s">
        <v>4</v>
      </c>
      <c r="B4913" s="4" t="s">
        <v>5</v>
      </c>
      <c r="C4913" s="4" t="s">
        <v>10</v>
      </c>
    </row>
    <row r="4914" spans="1:10">
      <c r="A4914" t="n">
        <v>41115</v>
      </c>
      <c r="B4914" s="38" t="n">
        <v>16</v>
      </c>
      <c r="C4914" s="7" t="n">
        <v>800</v>
      </c>
    </row>
    <row r="4915" spans="1:10">
      <c r="A4915" t="s">
        <v>4</v>
      </c>
      <c r="B4915" s="4" t="s">
        <v>5</v>
      </c>
      <c r="C4915" s="4" t="s">
        <v>13</v>
      </c>
      <c r="D4915" s="4" t="s">
        <v>10</v>
      </c>
      <c r="E4915" s="4" t="s">
        <v>6</v>
      </c>
    </row>
    <row r="4916" spans="1:10">
      <c r="A4916" t="n">
        <v>41118</v>
      </c>
      <c r="B4916" s="56" t="n">
        <v>51</v>
      </c>
      <c r="C4916" s="7" t="n">
        <v>4</v>
      </c>
      <c r="D4916" s="7" t="n">
        <v>3</v>
      </c>
      <c r="E4916" s="7" t="s">
        <v>110</v>
      </c>
    </row>
    <row r="4917" spans="1:10">
      <c r="A4917" t="s">
        <v>4</v>
      </c>
      <c r="B4917" s="4" t="s">
        <v>5</v>
      </c>
      <c r="C4917" s="4" t="s">
        <v>10</v>
      </c>
    </row>
    <row r="4918" spans="1:10">
      <c r="A4918" t="n">
        <v>41132</v>
      </c>
      <c r="B4918" s="38" t="n">
        <v>16</v>
      </c>
      <c r="C4918" s="7" t="n">
        <v>0</v>
      </c>
    </row>
    <row r="4919" spans="1:10">
      <c r="A4919" t="s">
        <v>4</v>
      </c>
      <c r="B4919" s="4" t="s">
        <v>5</v>
      </c>
      <c r="C4919" s="4" t="s">
        <v>10</v>
      </c>
      <c r="D4919" s="4" t="s">
        <v>52</v>
      </c>
      <c r="E4919" s="4" t="s">
        <v>13</v>
      </c>
      <c r="F4919" s="4" t="s">
        <v>13</v>
      </c>
      <c r="G4919" s="4" t="s">
        <v>52</v>
      </c>
      <c r="H4919" s="4" t="s">
        <v>13</v>
      </c>
      <c r="I4919" s="4" t="s">
        <v>13</v>
      </c>
      <c r="J4919" s="4" t="s">
        <v>52</v>
      </c>
      <c r="K4919" s="4" t="s">
        <v>13</v>
      </c>
      <c r="L4919" s="4" t="s">
        <v>13</v>
      </c>
    </row>
    <row r="4920" spans="1:10">
      <c r="A4920" t="n">
        <v>41135</v>
      </c>
      <c r="B4920" s="57" t="n">
        <v>26</v>
      </c>
      <c r="C4920" s="7" t="n">
        <v>3</v>
      </c>
      <c r="D4920" s="7" t="s">
        <v>420</v>
      </c>
      <c r="E4920" s="7" t="n">
        <v>2</v>
      </c>
      <c r="F4920" s="7" t="n">
        <v>3</v>
      </c>
      <c r="G4920" s="7" t="s">
        <v>421</v>
      </c>
      <c r="H4920" s="7" t="n">
        <v>2</v>
      </c>
      <c r="I4920" s="7" t="n">
        <v>3</v>
      </c>
      <c r="J4920" s="7" t="s">
        <v>422</v>
      </c>
      <c r="K4920" s="7" t="n">
        <v>2</v>
      </c>
      <c r="L4920" s="7" t="n">
        <v>0</v>
      </c>
    </row>
    <row r="4921" spans="1:10">
      <c r="A4921" t="s">
        <v>4</v>
      </c>
      <c r="B4921" s="4" t="s">
        <v>5</v>
      </c>
    </row>
    <row r="4922" spans="1:10">
      <c r="A4922" t="n">
        <v>41429</v>
      </c>
      <c r="B4922" s="30" t="n">
        <v>28</v>
      </c>
    </row>
    <row r="4923" spans="1:10">
      <c r="A4923" t="s">
        <v>4</v>
      </c>
      <c r="B4923" s="4" t="s">
        <v>5</v>
      </c>
      <c r="C4923" s="4" t="s">
        <v>13</v>
      </c>
      <c r="D4923" s="4" t="s">
        <v>10</v>
      </c>
      <c r="E4923" s="4" t="s">
        <v>6</v>
      </c>
    </row>
    <row r="4924" spans="1:10">
      <c r="A4924" t="n">
        <v>41430</v>
      </c>
      <c r="B4924" s="56" t="n">
        <v>51</v>
      </c>
      <c r="C4924" s="7" t="n">
        <v>4</v>
      </c>
      <c r="D4924" s="7" t="n">
        <v>0</v>
      </c>
      <c r="E4924" s="7" t="s">
        <v>276</v>
      </c>
    </row>
    <row r="4925" spans="1:10">
      <c r="A4925" t="s">
        <v>4</v>
      </c>
      <c r="B4925" s="4" t="s">
        <v>5</v>
      </c>
      <c r="C4925" s="4" t="s">
        <v>10</v>
      </c>
    </row>
    <row r="4926" spans="1:10">
      <c r="A4926" t="n">
        <v>41443</v>
      </c>
      <c r="B4926" s="38" t="n">
        <v>16</v>
      </c>
      <c r="C4926" s="7" t="n">
        <v>0</v>
      </c>
    </row>
    <row r="4927" spans="1:10">
      <c r="A4927" t="s">
        <v>4</v>
      </c>
      <c r="B4927" s="4" t="s">
        <v>5</v>
      </c>
      <c r="C4927" s="4" t="s">
        <v>10</v>
      </c>
      <c r="D4927" s="4" t="s">
        <v>52</v>
      </c>
      <c r="E4927" s="4" t="s">
        <v>13</v>
      </c>
      <c r="F4927" s="4" t="s">
        <v>13</v>
      </c>
    </row>
    <row r="4928" spans="1:10">
      <c r="A4928" t="n">
        <v>41446</v>
      </c>
      <c r="B4928" s="57" t="n">
        <v>26</v>
      </c>
      <c r="C4928" s="7" t="n">
        <v>0</v>
      </c>
      <c r="D4928" s="7" t="s">
        <v>423</v>
      </c>
      <c r="E4928" s="7" t="n">
        <v>2</v>
      </c>
      <c r="F4928" s="7" t="n">
        <v>0</v>
      </c>
    </row>
    <row r="4929" spans="1:12">
      <c r="A4929" t="s">
        <v>4</v>
      </c>
      <c r="B4929" s="4" t="s">
        <v>5</v>
      </c>
    </row>
    <row r="4930" spans="1:12">
      <c r="A4930" t="n">
        <v>41481</v>
      </c>
      <c r="B4930" s="30" t="n">
        <v>28</v>
      </c>
    </row>
    <row r="4931" spans="1:12">
      <c r="A4931" t="s">
        <v>4</v>
      </c>
      <c r="B4931" s="4" t="s">
        <v>5</v>
      </c>
      <c r="C4931" s="4" t="s">
        <v>13</v>
      </c>
      <c r="D4931" s="4" t="s">
        <v>10</v>
      </c>
      <c r="E4931" s="4" t="s">
        <v>6</v>
      </c>
    </row>
    <row r="4932" spans="1:12">
      <c r="A4932" t="n">
        <v>41482</v>
      </c>
      <c r="B4932" s="56" t="n">
        <v>51</v>
      </c>
      <c r="C4932" s="7" t="n">
        <v>4</v>
      </c>
      <c r="D4932" s="7" t="n">
        <v>3</v>
      </c>
      <c r="E4932" s="7" t="s">
        <v>232</v>
      </c>
    </row>
    <row r="4933" spans="1:12">
      <c r="A4933" t="s">
        <v>4</v>
      </c>
      <c r="B4933" s="4" t="s">
        <v>5</v>
      </c>
      <c r="C4933" s="4" t="s">
        <v>10</v>
      </c>
    </row>
    <row r="4934" spans="1:12">
      <c r="A4934" t="n">
        <v>41496</v>
      </c>
      <c r="B4934" s="38" t="n">
        <v>16</v>
      </c>
      <c r="C4934" s="7" t="n">
        <v>0</v>
      </c>
    </row>
    <row r="4935" spans="1:12">
      <c r="A4935" t="s">
        <v>4</v>
      </c>
      <c r="B4935" s="4" t="s">
        <v>5</v>
      </c>
      <c r="C4935" s="4" t="s">
        <v>10</v>
      </c>
      <c r="D4935" s="4" t="s">
        <v>52</v>
      </c>
      <c r="E4935" s="4" t="s">
        <v>13</v>
      </c>
      <c r="F4935" s="4" t="s">
        <v>13</v>
      </c>
      <c r="G4935" s="4" t="s">
        <v>52</v>
      </c>
      <c r="H4935" s="4" t="s">
        <v>13</v>
      </c>
      <c r="I4935" s="4" t="s">
        <v>13</v>
      </c>
      <c r="J4935" s="4" t="s">
        <v>52</v>
      </c>
      <c r="K4935" s="4" t="s">
        <v>13</v>
      </c>
      <c r="L4935" s="4" t="s">
        <v>13</v>
      </c>
    </row>
    <row r="4936" spans="1:12">
      <c r="A4936" t="n">
        <v>41499</v>
      </c>
      <c r="B4936" s="57" t="n">
        <v>26</v>
      </c>
      <c r="C4936" s="7" t="n">
        <v>3</v>
      </c>
      <c r="D4936" s="7" t="s">
        <v>424</v>
      </c>
      <c r="E4936" s="7" t="n">
        <v>2</v>
      </c>
      <c r="F4936" s="7" t="n">
        <v>3</v>
      </c>
      <c r="G4936" s="7" t="s">
        <v>425</v>
      </c>
      <c r="H4936" s="7" t="n">
        <v>2</v>
      </c>
      <c r="I4936" s="7" t="n">
        <v>3</v>
      </c>
      <c r="J4936" s="7" t="s">
        <v>426</v>
      </c>
      <c r="K4936" s="7" t="n">
        <v>2</v>
      </c>
      <c r="L4936" s="7" t="n">
        <v>0</v>
      </c>
    </row>
    <row r="4937" spans="1:12">
      <c r="A4937" t="s">
        <v>4</v>
      </c>
      <c r="B4937" s="4" t="s">
        <v>5</v>
      </c>
    </row>
    <row r="4938" spans="1:12">
      <c r="A4938" t="n">
        <v>41854</v>
      </c>
      <c r="B4938" s="30" t="n">
        <v>28</v>
      </c>
    </row>
    <row r="4939" spans="1:12">
      <c r="A4939" t="s">
        <v>4</v>
      </c>
      <c r="B4939" s="4" t="s">
        <v>5</v>
      </c>
      <c r="C4939" s="4" t="s">
        <v>13</v>
      </c>
      <c r="D4939" s="4" t="s">
        <v>10</v>
      </c>
      <c r="E4939" s="4" t="s">
        <v>6</v>
      </c>
    </row>
    <row r="4940" spans="1:12">
      <c r="A4940" t="n">
        <v>41855</v>
      </c>
      <c r="B4940" s="56" t="n">
        <v>51</v>
      </c>
      <c r="C4940" s="7" t="n">
        <v>4</v>
      </c>
      <c r="D4940" s="7" t="n">
        <v>0</v>
      </c>
      <c r="E4940" s="7" t="s">
        <v>100</v>
      </c>
    </row>
    <row r="4941" spans="1:12">
      <c r="A4941" t="s">
        <v>4</v>
      </c>
      <c r="B4941" s="4" t="s">
        <v>5</v>
      </c>
      <c r="C4941" s="4" t="s">
        <v>10</v>
      </c>
    </row>
    <row r="4942" spans="1:12">
      <c r="A4942" t="n">
        <v>41869</v>
      </c>
      <c r="B4942" s="38" t="n">
        <v>16</v>
      </c>
      <c r="C4942" s="7" t="n">
        <v>0</v>
      </c>
    </row>
    <row r="4943" spans="1:12">
      <c r="A4943" t="s">
        <v>4</v>
      </c>
      <c r="B4943" s="4" t="s">
        <v>5</v>
      </c>
      <c r="C4943" s="4" t="s">
        <v>10</v>
      </c>
      <c r="D4943" s="4" t="s">
        <v>52</v>
      </c>
      <c r="E4943" s="4" t="s">
        <v>13</v>
      </c>
      <c r="F4943" s="4" t="s">
        <v>13</v>
      </c>
      <c r="G4943" s="4" t="s">
        <v>52</v>
      </c>
      <c r="H4943" s="4" t="s">
        <v>13</v>
      </c>
      <c r="I4943" s="4" t="s">
        <v>13</v>
      </c>
    </row>
    <row r="4944" spans="1:12">
      <c r="A4944" t="n">
        <v>41872</v>
      </c>
      <c r="B4944" s="57" t="n">
        <v>26</v>
      </c>
      <c r="C4944" s="7" t="n">
        <v>0</v>
      </c>
      <c r="D4944" s="7" t="s">
        <v>427</v>
      </c>
      <c r="E4944" s="7" t="n">
        <v>2</v>
      </c>
      <c r="F4944" s="7" t="n">
        <v>3</v>
      </c>
      <c r="G4944" s="7" t="s">
        <v>428</v>
      </c>
      <c r="H4944" s="7" t="n">
        <v>2</v>
      </c>
      <c r="I4944" s="7" t="n">
        <v>0</v>
      </c>
    </row>
    <row r="4945" spans="1:12">
      <c r="A4945" t="s">
        <v>4</v>
      </c>
      <c r="B4945" s="4" t="s">
        <v>5</v>
      </c>
    </row>
    <row r="4946" spans="1:12">
      <c r="A4946" t="n">
        <v>42033</v>
      </c>
      <c r="B4946" s="30" t="n">
        <v>28</v>
      </c>
    </row>
    <row r="4947" spans="1:12">
      <c r="A4947" t="s">
        <v>4</v>
      </c>
      <c r="B4947" s="4" t="s">
        <v>5</v>
      </c>
      <c r="C4947" s="4" t="s">
        <v>13</v>
      </c>
      <c r="D4947" s="4" t="s">
        <v>10</v>
      </c>
      <c r="E4947" s="4" t="s">
        <v>6</v>
      </c>
    </row>
    <row r="4948" spans="1:12">
      <c r="A4948" t="n">
        <v>42034</v>
      </c>
      <c r="B4948" s="56" t="n">
        <v>51</v>
      </c>
      <c r="C4948" s="7" t="n">
        <v>4</v>
      </c>
      <c r="D4948" s="7" t="n">
        <v>3</v>
      </c>
      <c r="E4948" s="7" t="s">
        <v>341</v>
      </c>
    </row>
    <row r="4949" spans="1:12">
      <c r="A4949" t="s">
        <v>4</v>
      </c>
      <c r="B4949" s="4" t="s">
        <v>5</v>
      </c>
      <c r="C4949" s="4" t="s">
        <v>10</v>
      </c>
    </row>
    <row r="4950" spans="1:12">
      <c r="A4950" t="n">
        <v>42048</v>
      </c>
      <c r="B4950" s="38" t="n">
        <v>16</v>
      </c>
      <c r="C4950" s="7" t="n">
        <v>0</v>
      </c>
    </row>
    <row r="4951" spans="1:12">
      <c r="A4951" t="s">
        <v>4</v>
      </c>
      <c r="B4951" s="4" t="s">
        <v>5</v>
      </c>
      <c r="C4951" s="4" t="s">
        <v>10</v>
      </c>
      <c r="D4951" s="4" t="s">
        <v>52</v>
      </c>
      <c r="E4951" s="4" t="s">
        <v>13</v>
      </c>
      <c r="F4951" s="4" t="s">
        <v>13</v>
      </c>
      <c r="G4951" s="4" t="s">
        <v>52</v>
      </c>
      <c r="H4951" s="4" t="s">
        <v>13</v>
      </c>
      <c r="I4951" s="4" t="s">
        <v>13</v>
      </c>
    </row>
    <row r="4952" spans="1:12">
      <c r="A4952" t="n">
        <v>42051</v>
      </c>
      <c r="B4952" s="57" t="n">
        <v>26</v>
      </c>
      <c r="C4952" s="7" t="n">
        <v>3</v>
      </c>
      <c r="D4952" s="7" t="s">
        <v>429</v>
      </c>
      <c r="E4952" s="7" t="n">
        <v>2</v>
      </c>
      <c r="F4952" s="7" t="n">
        <v>3</v>
      </c>
      <c r="G4952" s="7" t="s">
        <v>430</v>
      </c>
      <c r="H4952" s="7" t="n">
        <v>2</v>
      </c>
      <c r="I4952" s="7" t="n">
        <v>0</v>
      </c>
    </row>
    <row r="4953" spans="1:12">
      <c r="A4953" t="s">
        <v>4</v>
      </c>
      <c r="B4953" s="4" t="s">
        <v>5</v>
      </c>
    </row>
    <row r="4954" spans="1:12">
      <c r="A4954" t="n">
        <v>42157</v>
      </c>
      <c r="B4954" s="30" t="n">
        <v>28</v>
      </c>
    </row>
    <row r="4955" spans="1:12">
      <c r="A4955" t="s">
        <v>4</v>
      </c>
      <c r="B4955" s="4" t="s">
        <v>5</v>
      </c>
      <c r="C4955" s="4" t="s">
        <v>13</v>
      </c>
      <c r="D4955" s="4" t="s">
        <v>10</v>
      </c>
      <c r="E4955" s="4" t="s">
        <v>13</v>
      </c>
    </row>
    <row r="4956" spans="1:12">
      <c r="A4956" t="n">
        <v>42158</v>
      </c>
      <c r="B4956" s="13" t="n">
        <v>49</v>
      </c>
      <c r="C4956" s="7" t="n">
        <v>1</v>
      </c>
      <c r="D4956" s="7" t="n">
        <v>4000</v>
      </c>
      <c r="E4956" s="7" t="n">
        <v>0</v>
      </c>
    </row>
    <row r="4957" spans="1:12">
      <c r="A4957" t="s">
        <v>4</v>
      </c>
      <c r="B4957" s="4" t="s">
        <v>5</v>
      </c>
      <c r="C4957" s="4" t="s">
        <v>13</v>
      </c>
      <c r="D4957" s="4" t="s">
        <v>10</v>
      </c>
      <c r="E4957" s="4" t="s">
        <v>10</v>
      </c>
    </row>
    <row r="4958" spans="1:12">
      <c r="A4958" t="n">
        <v>42163</v>
      </c>
      <c r="B4958" s="16" t="n">
        <v>50</v>
      </c>
      <c r="C4958" s="7" t="n">
        <v>1</v>
      </c>
      <c r="D4958" s="7" t="n">
        <v>8060</v>
      </c>
      <c r="E4958" s="7" t="n">
        <v>2000</v>
      </c>
    </row>
    <row r="4959" spans="1:12">
      <c r="A4959" t="s">
        <v>4</v>
      </c>
      <c r="B4959" s="4" t="s">
        <v>5</v>
      </c>
      <c r="C4959" s="4" t="s">
        <v>13</v>
      </c>
      <c r="D4959" s="4" t="s">
        <v>10</v>
      </c>
      <c r="E4959" s="4" t="s">
        <v>9</v>
      </c>
      <c r="F4959" s="4" t="s">
        <v>9</v>
      </c>
      <c r="G4959" s="4" t="s">
        <v>9</v>
      </c>
      <c r="H4959" s="4" t="s">
        <v>9</v>
      </c>
      <c r="I4959" s="4" t="s">
        <v>10</v>
      </c>
      <c r="J4959" s="4" t="s">
        <v>13</v>
      </c>
    </row>
    <row r="4960" spans="1:12">
      <c r="A4960" t="n">
        <v>42169</v>
      </c>
      <c r="B4960" s="80" t="n">
        <v>69</v>
      </c>
      <c r="C4960" s="7" t="n">
        <v>3</v>
      </c>
      <c r="D4960" s="7" t="n">
        <v>0</v>
      </c>
      <c r="E4960" s="7" t="n">
        <v>1065353216</v>
      </c>
      <c r="F4960" s="7" t="n">
        <v>1065353216</v>
      </c>
      <c r="G4960" s="7" t="n">
        <v>1065353216</v>
      </c>
      <c r="H4960" s="7" t="n">
        <v>0</v>
      </c>
      <c r="I4960" s="7" t="n">
        <v>1000</v>
      </c>
      <c r="J4960" s="7" t="n">
        <v>3</v>
      </c>
    </row>
    <row r="4961" spans="1:10">
      <c r="A4961" t="s">
        <v>4</v>
      </c>
      <c r="B4961" s="4" t="s">
        <v>5</v>
      </c>
      <c r="C4961" s="4" t="s">
        <v>13</v>
      </c>
      <c r="D4961" s="4" t="s">
        <v>10</v>
      </c>
      <c r="E4961" s="4" t="s">
        <v>9</v>
      </c>
      <c r="F4961" s="4" t="s">
        <v>9</v>
      </c>
      <c r="G4961" s="4" t="s">
        <v>9</v>
      </c>
      <c r="H4961" s="4" t="s">
        <v>9</v>
      </c>
      <c r="I4961" s="4" t="s">
        <v>10</v>
      </c>
      <c r="J4961" s="4" t="s">
        <v>13</v>
      </c>
    </row>
    <row r="4962" spans="1:10">
      <c r="A4962" t="n">
        <v>42192</v>
      </c>
      <c r="B4962" s="80" t="n">
        <v>69</v>
      </c>
      <c r="C4962" s="7" t="n">
        <v>3</v>
      </c>
      <c r="D4962" s="7" t="n">
        <v>3</v>
      </c>
      <c r="E4962" s="7" t="n">
        <v>1065353216</v>
      </c>
      <c r="F4962" s="7" t="n">
        <v>1065353216</v>
      </c>
      <c r="G4962" s="7" t="n">
        <v>1065353216</v>
      </c>
      <c r="H4962" s="7" t="n">
        <v>0</v>
      </c>
      <c r="I4962" s="7" t="n">
        <v>1000</v>
      </c>
      <c r="J4962" s="7" t="n">
        <v>3</v>
      </c>
    </row>
    <row r="4963" spans="1:10">
      <c r="A4963" t="s">
        <v>4</v>
      </c>
      <c r="B4963" s="4" t="s">
        <v>5</v>
      </c>
      <c r="C4963" s="4" t="s">
        <v>13</v>
      </c>
      <c r="D4963" s="4" t="s">
        <v>10</v>
      </c>
      <c r="E4963" s="4" t="s">
        <v>29</v>
      </c>
    </row>
    <row r="4964" spans="1:10">
      <c r="A4964" t="n">
        <v>42215</v>
      </c>
      <c r="B4964" s="34" t="n">
        <v>58</v>
      </c>
      <c r="C4964" s="7" t="n">
        <v>0</v>
      </c>
      <c r="D4964" s="7" t="n">
        <v>2000</v>
      </c>
      <c r="E4964" s="7" t="n">
        <v>1</v>
      </c>
    </row>
    <row r="4965" spans="1:10">
      <c r="A4965" t="s">
        <v>4</v>
      </c>
      <c r="B4965" s="4" t="s">
        <v>5</v>
      </c>
      <c r="C4965" s="4" t="s">
        <v>13</v>
      </c>
      <c r="D4965" s="4" t="s">
        <v>10</v>
      </c>
    </row>
    <row r="4966" spans="1:10">
      <c r="A4966" t="n">
        <v>42223</v>
      </c>
      <c r="B4966" s="34" t="n">
        <v>58</v>
      </c>
      <c r="C4966" s="7" t="n">
        <v>255</v>
      </c>
      <c r="D4966" s="7" t="n">
        <v>0</v>
      </c>
    </row>
    <row r="4967" spans="1:10">
      <c r="A4967" t="s">
        <v>4</v>
      </c>
      <c r="B4967" s="4" t="s">
        <v>5</v>
      </c>
      <c r="C4967" s="4" t="s">
        <v>13</v>
      </c>
      <c r="D4967" s="4" t="s">
        <v>13</v>
      </c>
    </row>
    <row r="4968" spans="1:10">
      <c r="A4968" t="n">
        <v>42227</v>
      </c>
      <c r="B4968" s="13" t="n">
        <v>49</v>
      </c>
      <c r="C4968" s="7" t="n">
        <v>2</v>
      </c>
      <c r="D4968" s="7" t="n">
        <v>0</v>
      </c>
    </row>
    <row r="4969" spans="1:10">
      <c r="A4969" t="s">
        <v>4</v>
      </c>
      <c r="B4969" s="4" t="s">
        <v>5</v>
      </c>
      <c r="C4969" s="4" t="s">
        <v>13</v>
      </c>
      <c r="D4969" s="4" t="s">
        <v>10</v>
      </c>
    </row>
    <row r="4970" spans="1:10">
      <c r="A4970" t="n">
        <v>42230</v>
      </c>
      <c r="B4970" s="34" t="n">
        <v>58</v>
      </c>
      <c r="C4970" s="7" t="n">
        <v>11</v>
      </c>
      <c r="D4970" s="7" t="n">
        <v>300</v>
      </c>
    </row>
    <row r="4971" spans="1:10">
      <c r="A4971" t="s">
        <v>4</v>
      </c>
      <c r="B4971" s="4" t="s">
        <v>5</v>
      </c>
      <c r="C4971" s="4" t="s">
        <v>13</v>
      </c>
      <c r="D4971" s="4" t="s">
        <v>10</v>
      </c>
    </row>
    <row r="4972" spans="1:10">
      <c r="A4972" t="n">
        <v>42234</v>
      </c>
      <c r="B4972" s="34" t="n">
        <v>58</v>
      </c>
      <c r="C4972" s="7" t="n">
        <v>12</v>
      </c>
      <c r="D4972" s="7" t="n">
        <v>0</v>
      </c>
    </row>
    <row r="4973" spans="1:10">
      <c r="A4973" t="s">
        <v>4</v>
      </c>
      <c r="B4973" s="4" t="s">
        <v>5</v>
      </c>
      <c r="C4973" s="4" t="s">
        <v>13</v>
      </c>
      <c r="D4973" s="4" t="s">
        <v>10</v>
      </c>
    </row>
    <row r="4974" spans="1:10">
      <c r="A4974" t="n">
        <v>42238</v>
      </c>
      <c r="B4974" s="80" t="n">
        <v>69</v>
      </c>
      <c r="C4974" s="7" t="n">
        <v>1</v>
      </c>
      <c r="D4974" s="7" t="n">
        <v>0</v>
      </c>
    </row>
    <row r="4975" spans="1:10">
      <c r="A4975" t="s">
        <v>4</v>
      </c>
      <c r="B4975" s="4" t="s">
        <v>5</v>
      </c>
      <c r="C4975" s="4" t="s">
        <v>13</v>
      </c>
      <c r="D4975" s="4" t="s">
        <v>10</v>
      </c>
    </row>
    <row r="4976" spans="1:10">
      <c r="A4976" t="n">
        <v>42242</v>
      </c>
      <c r="B4976" s="80" t="n">
        <v>69</v>
      </c>
      <c r="C4976" s="7" t="n">
        <v>1</v>
      </c>
      <c r="D4976" s="7" t="n">
        <v>3</v>
      </c>
    </row>
    <row r="4977" spans="1:10">
      <c r="A4977" t="s">
        <v>4</v>
      </c>
      <c r="B4977" s="4" t="s">
        <v>5</v>
      </c>
      <c r="C4977" s="4" t="s">
        <v>13</v>
      </c>
      <c r="D4977" s="4" t="s">
        <v>10</v>
      </c>
      <c r="E4977" s="4" t="s">
        <v>10</v>
      </c>
      <c r="F4977" s="4" t="s">
        <v>13</v>
      </c>
    </row>
    <row r="4978" spans="1:10">
      <c r="A4978" t="n">
        <v>42246</v>
      </c>
      <c r="B4978" s="28" t="n">
        <v>25</v>
      </c>
      <c r="C4978" s="7" t="n">
        <v>1</v>
      </c>
      <c r="D4978" s="7" t="n">
        <v>65535</v>
      </c>
      <c r="E4978" s="7" t="n">
        <v>65535</v>
      </c>
      <c r="F4978" s="7" t="n">
        <v>0</v>
      </c>
    </row>
    <row r="4979" spans="1:10">
      <c r="A4979" t="s">
        <v>4</v>
      </c>
      <c r="B4979" s="4" t="s">
        <v>5</v>
      </c>
      <c r="C4979" s="4" t="s">
        <v>13</v>
      </c>
      <c r="D4979" s="4" t="s">
        <v>10</v>
      </c>
      <c r="E4979" s="4" t="s">
        <v>10</v>
      </c>
    </row>
    <row r="4980" spans="1:10">
      <c r="A4980" t="n">
        <v>42253</v>
      </c>
      <c r="B4980" s="28" t="n">
        <v>25</v>
      </c>
      <c r="C4980" s="7" t="n">
        <v>2</v>
      </c>
      <c r="D4980" s="7" t="n">
        <v>65535</v>
      </c>
      <c r="E4980" s="7" t="n">
        <v>65535</v>
      </c>
    </row>
    <row r="4981" spans="1:10">
      <c r="A4981" t="s">
        <v>4</v>
      </c>
      <c r="B4981" s="4" t="s">
        <v>5</v>
      </c>
      <c r="C4981" s="4" t="s">
        <v>13</v>
      </c>
      <c r="D4981" s="4" t="s">
        <v>10</v>
      </c>
      <c r="E4981" s="4" t="s">
        <v>10</v>
      </c>
      <c r="F4981" s="4" t="s">
        <v>10</v>
      </c>
      <c r="G4981" s="4" t="s">
        <v>10</v>
      </c>
      <c r="H4981" s="4" t="s">
        <v>13</v>
      </c>
    </row>
    <row r="4982" spans="1:10">
      <c r="A4982" t="n">
        <v>42259</v>
      </c>
      <c r="B4982" s="28" t="n">
        <v>25</v>
      </c>
      <c r="C4982" s="7" t="n">
        <v>5</v>
      </c>
      <c r="D4982" s="7" t="n">
        <v>65535</v>
      </c>
      <c r="E4982" s="7" t="n">
        <v>500</v>
      </c>
      <c r="F4982" s="7" t="n">
        <v>800</v>
      </c>
      <c r="G4982" s="7" t="n">
        <v>140</v>
      </c>
      <c r="H4982" s="7" t="n">
        <v>0</v>
      </c>
    </row>
    <row r="4983" spans="1:10">
      <c r="A4983" t="s">
        <v>4</v>
      </c>
      <c r="B4983" s="4" t="s">
        <v>5</v>
      </c>
      <c r="C4983" s="4" t="s">
        <v>10</v>
      </c>
      <c r="D4983" s="4" t="s">
        <v>13</v>
      </c>
      <c r="E4983" s="4" t="s">
        <v>52</v>
      </c>
      <c r="F4983" s="4" t="s">
        <v>13</v>
      </c>
      <c r="G4983" s="4" t="s">
        <v>13</v>
      </c>
    </row>
    <row r="4984" spans="1:10">
      <c r="A4984" t="n">
        <v>42270</v>
      </c>
      <c r="B4984" s="29" t="n">
        <v>24</v>
      </c>
      <c r="C4984" s="7" t="n">
        <v>65533</v>
      </c>
      <c r="D4984" s="7" t="n">
        <v>11</v>
      </c>
      <c r="E4984" s="7" t="s">
        <v>431</v>
      </c>
      <c r="F4984" s="7" t="n">
        <v>2</v>
      </c>
      <c r="G4984" s="7" t="n">
        <v>0</v>
      </c>
    </row>
    <row r="4985" spans="1:10">
      <c r="A4985" t="s">
        <v>4</v>
      </c>
      <c r="B4985" s="4" t="s">
        <v>5</v>
      </c>
    </row>
    <row r="4986" spans="1:10">
      <c r="A4986" t="n">
        <v>42381</v>
      </c>
      <c r="B4986" s="30" t="n">
        <v>28</v>
      </c>
    </row>
    <row r="4987" spans="1:10">
      <c r="A4987" t="s">
        <v>4</v>
      </c>
      <c r="B4987" s="4" t="s">
        <v>5</v>
      </c>
      <c r="C4987" s="4" t="s">
        <v>13</v>
      </c>
    </row>
    <row r="4988" spans="1:10">
      <c r="A4988" t="n">
        <v>42382</v>
      </c>
      <c r="B4988" s="33" t="n">
        <v>27</v>
      </c>
      <c r="C4988" s="7" t="n">
        <v>0</v>
      </c>
    </row>
    <row r="4989" spans="1:10">
      <c r="A4989" t="s">
        <v>4</v>
      </c>
      <c r="B4989" s="4" t="s">
        <v>5</v>
      </c>
      <c r="C4989" s="4" t="s">
        <v>13</v>
      </c>
    </row>
    <row r="4990" spans="1:10">
      <c r="A4990" t="n">
        <v>42384</v>
      </c>
      <c r="B4990" s="33" t="n">
        <v>27</v>
      </c>
      <c r="C4990" s="7" t="n">
        <v>1</v>
      </c>
    </row>
    <row r="4991" spans="1:10">
      <c r="A4991" t="s">
        <v>4</v>
      </c>
      <c r="B4991" s="4" t="s">
        <v>5</v>
      </c>
      <c r="C4991" s="4" t="s">
        <v>13</v>
      </c>
      <c r="D4991" s="4" t="s">
        <v>10</v>
      </c>
      <c r="E4991" s="4" t="s">
        <v>10</v>
      </c>
      <c r="F4991" s="4" t="s">
        <v>10</v>
      </c>
      <c r="G4991" s="4" t="s">
        <v>10</v>
      </c>
      <c r="H4991" s="4" t="s">
        <v>13</v>
      </c>
    </row>
    <row r="4992" spans="1:10">
      <c r="A4992" t="n">
        <v>42386</v>
      </c>
      <c r="B4992" s="28" t="n">
        <v>25</v>
      </c>
      <c r="C4992" s="7" t="n">
        <v>5</v>
      </c>
      <c r="D4992" s="7" t="n">
        <v>65535</v>
      </c>
      <c r="E4992" s="7" t="n">
        <v>65535</v>
      </c>
      <c r="F4992" s="7" t="n">
        <v>65535</v>
      </c>
      <c r="G4992" s="7" t="n">
        <v>65535</v>
      </c>
      <c r="H4992" s="7" t="n">
        <v>0</v>
      </c>
    </row>
    <row r="4993" spans="1:8">
      <c r="A4993" t="s">
        <v>4</v>
      </c>
      <c r="B4993" s="4" t="s">
        <v>5</v>
      </c>
      <c r="C4993" s="4" t="s">
        <v>10</v>
      </c>
    </row>
    <row r="4994" spans="1:8">
      <c r="A4994" t="n">
        <v>42397</v>
      </c>
      <c r="B4994" s="38" t="n">
        <v>16</v>
      </c>
      <c r="C4994" s="7" t="n">
        <v>500</v>
      </c>
    </row>
    <row r="4995" spans="1:8">
      <c r="A4995" t="s">
        <v>4</v>
      </c>
      <c r="B4995" s="4" t="s">
        <v>5</v>
      </c>
      <c r="C4995" s="4" t="s">
        <v>13</v>
      </c>
      <c r="D4995" s="4" t="s">
        <v>10</v>
      </c>
      <c r="E4995" s="4" t="s">
        <v>29</v>
      </c>
      <c r="F4995" s="4" t="s">
        <v>10</v>
      </c>
      <c r="G4995" s="4" t="s">
        <v>9</v>
      </c>
      <c r="H4995" s="4" t="s">
        <v>9</v>
      </c>
      <c r="I4995" s="4" t="s">
        <v>10</v>
      </c>
      <c r="J4995" s="4" t="s">
        <v>10</v>
      </c>
      <c r="K4995" s="4" t="s">
        <v>9</v>
      </c>
      <c r="L4995" s="4" t="s">
        <v>9</v>
      </c>
      <c r="M4995" s="4" t="s">
        <v>9</v>
      </c>
      <c r="N4995" s="4" t="s">
        <v>9</v>
      </c>
      <c r="O4995" s="4" t="s">
        <v>6</v>
      </c>
    </row>
    <row r="4996" spans="1:8">
      <c r="A4996" t="n">
        <v>42400</v>
      </c>
      <c r="B4996" s="16" t="n">
        <v>50</v>
      </c>
      <c r="C4996" s="7" t="n">
        <v>0</v>
      </c>
      <c r="D4996" s="7" t="n">
        <v>12101</v>
      </c>
      <c r="E4996" s="7" t="n">
        <v>1</v>
      </c>
      <c r="F4996" s="7" t="n">
        <v>0</v>
      </c>
      <c r="G4996" s="7" t="n">
        <v>0</v>
      </c>
      <c r="H4996" s="7" t="n">
        <v>0</v>
      </c>
      <c r="I4996" s="7" t="n">
        <v>0</v>
      </c>
      <c r="J4996" s="7" t="n">
        <v>65533</v>
      </c>
      <c r="K4996" s="7" t="n">
        <v>0</v>
      </c>
      <c r="L4996" s="7" t="n">
        <v>0</v>
      </c>
      <c r="M4996" s="7" t="n">
        <v>0</v>
      </c>
      <c r="N4996" s="7" t="n">
        <v>0</v>
      </c>
      <c r="O4996" s="7" t="s">
        <v>12</v>
      </c>
    </row>
    <row r="4997" spans="1:8">
      <c r="A4997" t="s">
        <v>4</v>
      </c>
      <c r="B4997" s="4" t="s">
        <v>5</v>
      </c>
      <c r="C4997" s="4" t="s">
        <v>13</v>
      </c>
      <c r="D4997" s="4" t="s">
        <v>10</v>
      </c>
      <c r="E4997" s="4" t="s">
        <v>10</v>
      </c>
      <c r="F4997" s="4" t="s">
        <v>10</v>
      </c>
      <c r="G4997" s="4" t="s">
        <v>10</v>
      </c>
      <c r="H4997" s="4" t="s">
        <v>13</v>
      </c>
    </row>
    <row r="4998" spans="1:8">
      <c r="A4998" t="n">
        <v>42439</v>
      </c>
      <c r="B4998" s="28" t="n">
        <v>25</v>
      </c>
      <c r="C4998" s="7" t="n">
        <v>5</v>
      </c>
      <c r="D4998" s="7" t="n">
        <v>65535</v>
      </c>
      <c r="E4998" s="7" t="n">
        <v>65535</v>
      </c>
      <c r="F4998" s="7" t="n">
        <v>65535</v>
      </c>
      <c r="G4998" s="7" t="n">
        <v>65535</v>
      </c>
      <c r="H4998" s="7" t="n">
        <v>0</v>
      </c>
    </row>
    <row r="4999" spans="1:8">
      <c r="A4999" t="s">
        <v>4</v>
      </c>
      <c r="B4999" s="4" t="s">
        <v>5</v>
      </c>
      <c r="C4999" s="4" t="s">
        <v>10</v>
      </c>
      <c r="D4999" s="4" t="s">
        <v>13</v>
      </c>
      <c r="E4999" s="4" t="s">
        <v>13</v>
      </c>
      <c r="F4999" s="4" t="s">
        <v>52</v>
      </c>
      <c r="G4999" s="4" t="s">
        <v>13</v>
      </c>
      <c r="H4999" s="4" t="s">
        <v>13</v>
      </c>
    </row>
    <row r="5000" spans="1:8">
      <c r="A5000" t="n">
        <v>42450</v>
      </c>
      <c r="B5000" s="29" t="n">
        <v>24</v>
      </c>
      <c r="C5000" s="7" t="n">
        <v>65533</v>
      </c>
      <c r="D5000" s="7" t="n">
        <v>11</v>
      </c>
      <c r="E5000" s="7" t="n">
        <v>6</v>
      </c>
      <c r="F5000" s="7" t="s">
        <v>432</v>
      </c>
      <c r="G5000" s="7" t="n">
        <v>2</v>
      </c>
      <c r="H5000" s="7" t="n">
        <v>0</v>
      </c>
    </row>
    <row r="5001" spans="1:8">
      <c r="A5001" t="s">
        <v>4</v>
      </c>
      <c r="B5001" s="4" t="s">
        <v>5</v>
      </c>
    </row>
    <row r="5002" spans="1:8">
      <c r="A5002" t="n">
        <v>42491</v>
      </c>
      <c r="B5002" s="30" t="n">
        <v>28</v>
      </c>
    </row>
    <row r="5003" spans="1:8">
      <c r="A5003" t="s">
        <v>4</v>
      </c>
      <c r="B5003" s="4" t="s">
        <v>5</v>
      </c>
      <c r="C5003" s="4" t="s">
        <v>13</v>
      </c>
    </row>
    <row r="5004" spans="1:8">
      <c r="A5004" t="n">
        <v>42492</v>
      </c>
      <c r="B5004" s="33" t="n">
        <v>27</v>
      </c>
      <c r="C5004" s="7" t="n">
        <v>0</v>
      </c>
    </row>
    <row r="5005" spans="1:8">
      <c r="A5005" t="s">
        <v>4</v>
      </c>
      <c r="B5005" s="4" t="s">
        <v>5</v>
      </c>
      <c r="C5005" s="4" t="s">
        <v>13</v>
      </c>
    </row>
    <row r="5006" spans="1:8">
      <c r="A5006" t="n">
        <v>42494</v>
      </c>
      <c r="B5006" s="33" t="n">
        <v>27</v>
      </c>
      <c r="C5006" s="7" t="n">
        <v>1</v>
      </c>
    </row>
    <row r="5007" spans="1:8">
      <c r="A5007" t="s">
        <v>4</v>
      </c>
      <c r="B5007" s="4" t="s">
        <v>5</v>
      </c>
      <c r="C5007" s="4" t="s">
        <v>13</v>
      </c>
      <c r="D5007" s="4" t="s">
        <v>10</v>
      </c>
      <c r="E5007" s="4" t="s">
        <v>10</v>
      </c>
      <c r="F5007" s="4" t="s">
        <v>10</v>
      </c>
      <c r="G5007" s="4" t="s">
        <v>10</v>
      </c>
      <c r="H5007" s="4" t="s">
        <v>13</v>
      </c>
    </row>
    <row r="5008" spans="1:8">
      <c r="A5008" t="n">
        <v>42496</v>
      </c>
      <c r="B5008" s="28" t="n">
        <v>25</v>
      </c>
      <c r="C5008" s="7" t="n">
        <v>5</v>
      </c>
      <c r="D5008" s="7" t="n">
        <v>65535</v>
      </c>
      <c r="E5008" s="7" t="n">
        <v>65535</v>
      </c>
      <c r="F5008" s="7" t="n">
        <v>65535</v>
      </c>
      <c r="G5008" s="7" t="n">
        <v>65535</v>
      </c>
      <c r="H5008" s="7" t="n">
        <v>0</v>
      </c>
    </row>
    <row r="5009" spans="1:15">
      <c r="A5009" t="s">
        <v>4</v>
      </c>
      <c r="B5009" s="4" t="s">
        <v>5</v>
      </c>
      <c r="C5009" s="4" t="s">
        <v>10</v>
      </c>
    </row>
    <row r="5010" spans="1:15">
      <c r="A5010" t="n">
        <v>42507</v>
      </c>
      <c r="B5010" s="38" t="n">
        <v>16</v>
      </c>
      <c r="C5010" s="7" t="n">
        <v>300</v>
      </c>
    </row>
    <row r="5011" spans="1:15">
      <c r="A5011" t="s">
        <v>4</v>
      </c>
      <c r="B5011" s="4" t="s">
        <v>5</v>
      </c>
      <c r="C5011" s="4" t="s">
        <v>13</v>
      </c>
      <c r="D5011" s="4" t="s">
        <v>10</v>
      </c>
      <c r="E5011" s="4" t="s">
        <v>10</v>
      </c>
      <c r="F5011" s="4" t="s">
        <v>10</v>
      </c>
      <c r="G5011" s="4" t="s">
        <v>9</v>
      </c>
    </row>
    <row r="5012" spans="1:15">
      <c r="A5012" t="n">
        <v>42510</v>
      </c>
      <c r="B5012" s="40" t="n">
        <v>95</v>
      </c>
      <c r="C5012" s="7" t="n">
        <v>6</v>
      </c>
      <c r="D5012" s="7" t="n">
        <v>0</v>
      </c>
      <c r="E5012" s="7" t="n">
        <v>3</v>
      </c>
      <c r="F5012" s="7" t="n">
        <v>500</v>
      </c>
      <c r="G5012" s="7" t="n">
        <v>0</v>
      </c>
    </row>
    <row r="5013" spans="1:15">
      <c r="A5013" t="s">
        <v>4</v>
      </c>
      <c r="B5013" s="4" t="s">
        <v>5</v>
      </c>
      <c r="C5013" s="4" t="s">
        <v>13</v>
      </c>
      <c r="D5013" s="4" t="s">
        <v>10</v>
      </c>
    </row>
    <row r="5014" spans="1:15">
      <c r="A5014" t="n">
        <v>42522</v>
      </c>
      <c r="B5014" s="40" t="n">
        <v>95</v>
      </c>
      <c r="C5014" s="7" t="n">
        <v>7</v>
      </c>
      <c r="D5014" s="7" t="n">
        <v>0</v>
      </c>
    </row>
    <row r="5015" spans="1:15">
      <c r="A5015" t="s">
        <v>4</v>
      </c>
      <c r="B5015" s="4" t="s">
        <v>5</v>
      </c>
      <c r="C5015" s="4" t="s">
        <v>13</v>
      </c>
      <c r="D5015" s="4" t="s">
        <v>10</v>
      </c>
    </row>
    <row r="5016" spans="1:15">
      <c r="A5016" t="n">
        <v>42526</v>
      </c>
      <c r="B5016" s="40" t="n">
        <v>95</v>
      </c>
      <c r="C5016" s="7" t="n">
        <v>9</v>
      </c>
      <c r="D5016" s="7" t="n">
        <v>0</v>
      </c>
    </row>
    <row r="5017" spans="1:15">
      <c r="A5017" t="s">
        <v>4</v>
      </c>
      <c r="B5017" s="4" t="s">
        <v>5</v>
      </c>
      <c r="C5017" s="4" t="s">
        <v>13</v>
      </c>
      <c r="D5017" s="4" t="s">
        <v>10</v>
      </c>
    </row>
    <row r="5018" spans="1:15">
      <c r="A5018" t="n">
        <v>42530</v>
      </c>
      <c r="B5018" s="40" t="n">
        <v>95</v>
      </c>
      <c r="C5018" s="7" t="n">
        <v>8</v>
      </c>
      <c r="D5018" s="7" t="n">
        <v>0</v>
      </c>
    </row>
    <row r="5019" spans="1:15">
      <c r="A5019" t="s">
        <v>4</v>
      </c>
      <c r="B5019" s="4" t="s">
        <v>5</v>
      </c>
      <c r="C5019" s="4" t="s">
        <v>10</v>
      </c>
    </row>
    <row r="5020" spans="1:15">
      <c r="A5020" t="n">
        <v>42534</v>
      </c>
      <c r="B5020" s="38" t="n">
        <v>16</v>
      </c>
      <c r="C5020" s="7" t="n">
        <v>500</v>
      </c>
    </row>
    <row r="5021" spans="1:15">
      <c r="A5021" t="s">
        <v>4</v>
      </c>
      <c r="B5021" s="4" t="s">
        <v>5</v>
      </c>
      <c r="C5021" s="4" t="s">
        <v>13</v>
      </c>
      <c r="D5021" s="4" t="s">
        <v>13</v>
      </c>
      <c r="E5021" s="4" t="s">
        <v>13</v>
      </c>
      <c r="F5021" s="4" t="s">
        <v>13</v>
      </c>
      <c r="G5021" s="4" t="s">
        <v>9</v>
      </c>
      <c r="H5021" s="4" t="s">
        <v>13</v>
      </c>
      <c r="I5021" s="4" t="s">
        <v>13</v>
      </c>
      <c r="J5021" s="4" t="s">
        <v>13</v>
      </c>
    </row>
    <row r="5022" spans="1:15">
      <c r="A5022" t="n">
        <v>42537</v>
      </c>
      <c r="B5022" s="35" t="n">
        <v>18</v>
      </c>
      <c r="C5022" s="7" t="n">
        <v>9</v>
      </c>
      <c r="D5022" s="7" t="n">
        <v>35</v>
      </c>
      <c r="E5022" s="7" t="n">
        <v>9</v>
      </c>
      <c r="F5022" s="7" t="n">
        <v>0</v>
      </c>
      <c r="G5022" s="7" t="n">
        <v>1</v>
      </c>
      <c r="H5022" s="7" t="n">
        <v>13</v>
      </c>
      <c r="I5022" s="7" t="n">
        <v>19</v>
      </c>
      <c r="J5022" s="7" t="n">
        <v>1</v>
      </c>
    </row>
    <row r="5023" spans="1:15">
      <c r="A5023" t="s">
        <v>4</v>
      </c>
      <c r="B5023" s="4" t="s">
        <v>5</v>
      </c>
      <c r="C5023" s="4" t="s">
        <v>13</v>
      </c>
      <c r="D5023" s="4" t="s">
        <v>10</v>
      </c>
      <c r="E5023" s="4" t="s">
        <v>13</v>
      </c>
    </row>
    <row r="5024" spans="1:15">
      <c r="A5024" t="n">
        <v>42549</v>
      </c>
      <c r="B5024" s="51" t="n">
        <v>36</v>
      </c>
      <c r="C5024" s="7" t="n">
        <v>9</v>
      </c>
      <c r="D5024" s="7" t="n">
        <v>0</v>
      </c>
      <c r="E5024" s="7" t="n">
        <v>0</v>
      </c>
    </row>
    <row r="5025" spans="1:10">
      <c r="A5025" t="s">
        <v>4</v>
      </c>
      <c r="B5025" s="4" t="s">
        <v>5</v>
      </c>
      <c r="C5025" s="4" t="s">
        <v>13</v>
      </c>
      <c r="D5025" s="4" t="s">
        <v>10</v>
      </c>
      <c r="E5025" s="4" t="s">
        <v>13</v>
      </c>
    </row>
    <row r="5026" spans="1:10">
      <c r="A5026" t="n">
        <v>42554</v>
      </c>
      <c r="B5026" s="51" t="n">
        <v>36</v>
      </c>
      <c r="C5026" s="7" t="n">
        <v>9</v>
      </c>
      <c r="D5026" s="7" t="n">
        <v>3</v>
      </c>
      <c r="E5026" s="7" t="n">
        <v>0</v>
      </c>
    </row>
    <row r="5027" spans="1:10">
      <c r="A5027" t="s">
        <v>4</v>
      </c>
      <c r="B5027" s="4" t="s">
        <v>5</v>
      </c>
      <c r="C5027" s="4" t="s">
        <v>10</v>
      </c>
    </row>
    <row r="5028" spans="1:10">
      <c r="A5028" t="n">
        <v>42559</v>
      </c>
      <c r="B5028" s="22" t="n">
        <v>12</v>
      </c>
      <c r="C5028" s="7" t="n">
        <v>10813</v>
      </c>
    </row>
    <row r="5029" spans="1:10">
      <c r="A5029" t="s">
        <v>4</v>
      </c>
      <c r="B5029" s="4" t="s">
        <v>5</v>
      </c>
      <c r="C5029" s="4" t="s">
        <v>10</v>
      </c>
      <c r="D5029" s="4" t="s">
        <v>29</v>
      </c>
      <c r="E5029" s="4" t="s">
        <v>29</v>
      </c>
      <c r="F5029" s="4" t="s">
        <v>29</v>
      </c>
      <c r="G5029" s="4" t="s">
        <v>29</v>
      </c>
    </row>
    <row r="5030" spans="1:10">
      <c r="A5030" t="n">
        <v>42562</v>
      </c>
      <c r="B5030" s="50" t="n">
        <v>46</v>
      </c>
      <c r="C5030" s="7" t="n">
        <v>61456</v>
      </c>
      <c r="D5030" s="7" t="n">
        <v>0</v>
      </c>
      <c r="E5030" s="7" t="n">
        <v>0</v>
      </c>
      <c r="F5030" s="7" t="n">
        <v>0</v>
      </c>
      <c r="G5030" s="7" t="n">
        <v>0</v>
      </c>
    </row>
    <row r="5031" spans="1:10">
      <c r="A5031" t="s">
        <v>4</v>
      </c>
      <c r="B5031" s="4" t="s">
        <v>5</v>
      </c>
      <c r="C5031" s="4" t="s">
        <v>13</v>
      </c>
      <c r="D5031" s="4" t="s">
        <v>10</v>
      </c>
    </row>
    <row r="5032" spans="1:10">
      <c r="A5032" t="n">
        <v>42581</v>
      </c>
      <c r="B5032" s="10" t="n">
        <v>162</v>
      </c>
      <c r="C5032" s="7" t="n">
        <v>1</v>
      </c>
      <c r="D5032" s="7" t="n">
        <v>0</v>
      </c>
    </row>
    <row r="5033" spans="1:10">
      <c r="A5033" t="s">
        <v>4</v>
      </c>
      <c r="B5033" s="4" t="s">
        <v>5</v>
      </c>
    </row>
    <row r="5034" spans="1:10">
      <c r="A5034" t="n">
        <v>42585</v>
      </c>
      <c r="B5034" s="5" t="n">
        <v>1</v>
      </c>
    </row>
    <row r="5035" spans="1:10" s="3" customFormat="1" customHeight="0">
      <c r="A5035" s="3" t="s">
        <v>2</v>
      </c>
      <c r="B5035" s="3" t="s">
        <v>433</v>
      </c>
    </row>
    <row r="5036" spans="1:10">
      <c r="A5036" t="s">
        <v>4</v>
      </c>
      <c r="B5036" s="4" t="s">
        <v>5</v>
      </c>
      <c r="C5036" s="4" t="s">
        <v>13</v>
      </c>
      <c r="D5036" s="4" t="s">
        <v>10</v>
      </c>
    </row>
    <row r="5037" spans="1:10">
      <c r="A5037" t="n">
        <v>42588</v>
      </c>
      <c r="B5037" s="26" t="n">
        <v>22</v>
      </c>
      <c r="C5037" s="7" t="n">
        <v>0</v>
      </c>
      <c r="D5037" s="7" t="n">
        <v>0</v>
      </c>
    </row>
    <row r="5038" spans="1:10">
      <c r="A5038" t="s">
        <v>4</v>
      </c>
      <c r="B5038" s="4" t="s">
        <v>5</v>
      </c>
      <c r="C5038" s="4" t="s">
        <v>13</v>
      </c>
      <c r="D5038" s="4" t="s">
        <v>13</v>
      </c>
      <c r="E5038" s="4" t="s">
        <v>13</v>
      </c>
      <c r="F5038" s="4" t="s">
        <v>9</v>
      </c>
      <c r="G5038" s="4" t="s">
        <v>13</v>
      </c>
      <c r="H5038" s="4" t="s">
        <v>13</v>
      </c>
      <c r="I5038" s="4" t="s">
        <v>28</v>
      </c>
    </row>
    <row r="5039" spans="1:10">
      <c r="A5039" t="n">
        <v>42592</v>
      </c>
      <c r="B5039" s="11" t="n">
        <v>5</v>
      </c>
      <c r="C5039" s="7" t="n">
        <v>32</v>
      </c>
      <c r="D5039" s="7" t="n">
        <v>7</v>
      </c>
      <c r="E5039" s="7" t="n">
        <v>0</v>
      </c>
      <c r="F5039" s="7" t="n">
        <v>1</v>
      </c>
      <c r="G5039" s="7" t="n">
        <v>3</v>
      </c>
      <c r="H5039" s="7" t="n">
        <v>1</v>
      </c>
      <c r="I5039" s="12" t="n">
        <f t="normal" ca="1">A5043</f>
        <v>0</v>
      </c>
    </row>
    <row r="5040" spans="1:10">
      <c r="A5040" t="s">
        <v>4</v>
      </c>
      <c r="B5040" s="4" t="s">
        <v>5</v>
      </c>
      <c r="C5040" s="4" t="s">
        <v>13</v>
      </c>
      <c r="D5040" s="4" t="s">
        <v>6</v>
      </c>
    </row>
    <row r="5041" spans="1:9">
      <c r="A5041" t="n">
        <v>42606</v>
      </c>
      <c r="B5041" s="9" t="n">
        <v>2</v>
      </c>
      <c r="C5041" s="7" t="n">
        <v>10</v>
      </c>
      <c r="D5041" s="7" t="s">
        <v>434</v>
      </c>
    </row>
    <row r="5042" spans="1:9">
      <c r="A5042" t="s">
        <v>4</v>
      </c>
      <c r="B5042" s="4" t="s">
        <v>5</v>
      </c>
      <c r="C5042" s="4" t="s">
        <v>13</v>
      </c>
      <c r="D5042" s="4" t="s">
        <v>10</v>
      </c>
      <c r="E5042" s="4" t="s">
        <v>29</v>
      </c>
    </row>
    <row r="5043" spans="1:9">
      <c r="A5043" t="n">
        <v>42627</v>
      </c>
      <c r="B5043" s="34" t="n">
        <v>58</v>
      </c>
      <c r="C5043" s="7" t="n">
        <v>101</v>
      </c>
      <c r="D5043" s="7" t="n">
        <v>500</v>
      </c>
      <c r="E5043" s="7" t="n">
        <v>1</v>
      </c>
    </row>
    <row r="5044" spans="1:9">
      <c r="A5044" t="s">
        <v>4</v>
      </c>
      <c r="B5044" s="4" t="s">
        <v>5</v>
      </c>
      <c r="C5044" s="4" t="s">
        <v>13</v>
      </c>
      <c r="D5044" s="4" t="s">
        <v>10</v>
      </c>
    </row>
    <row r="5045" spans="1:9">
      <c r="A5045" t="n">
        <v>42635</v>
      </c>
      <c r="B5045" s="34" t="n">
        <v>58</v>
      </c>
      <c r="C5045" s="7" t="n">
        <v>254</v>
      </c>
      <c r="D5045" s="7" t="n">
        <v>0</v>
      </c>
    </row>
    <row r="5046" spans="1:9">
      <c r="A5046" t="s">
        <v>4</v>
      </c>
      <c r="B5046" s="4" t="s">
        <v>5</v>
      </c>
      <c r="C5046" s="4" t="s">
        <v>13</v>
      </c>
    </row>
    <row r="5047" spans="1:9">
      <c r="A5047" t="n">
        <v>42639</v>
      </c>
      <c r="B5047" s="32" t="n">
        <v>64</v>
      </c>
      <c r="C5047" s="7" t="n">
        <v>7</v>
      </c>
    </row>
    <row r="5048" spans="1:9">
      <c r="A5048" t="s">
        <v>4</v>
      </c>
      <c r="B5048" s="4" t="s">
        <v>5</v>
      </c>
      <c r="C5048" s="4" t="s">
        <v>13</v>
      </c>
      <c r="D5048" s="4" t="s">
        <v>13</v>
      </c>
      <c r="E5048" s="4" t="s">
        <v>29</v>
      </c>
      <c r="F5048" s="4" t="s">
        <v>29</v>
      </c>
      <c r="G5048" s="4" t="s">
        <v>29</v>
      </c>
      <c r="H5048" s="4" t="s">
        <v>10</v>
      </c>
    </row>
    <row r="5049" spans="1:9">
      <c r="A5049" t="n">
        <v>42641</v>
      </c>
      <c r="B5049" s="53" t="n">
        <v>45</v>
      </c>
      <c r="C5049" s="7" t="n">
        <v>2</v>
      </c>
      <c r="D5049" s="7" t="n">
        <v>3</v>
      </c>
      <c r="E5049" s="7" t="n">
        <v>3.36999988555908</v>
      </c>
      <c r="F5049" s="7" t="n">
        <v>-6.28000020980835</v>
      </c>
      <c r="G5049" s="7" t="n">
        <v>-45.4000015258789</v>
      </c>
      <c r="H5049" s="7" t="n">
        <v>0</v>
      </c>
    </row>
    <row r="5050" spans="1:9">
      <c r="A5050" t="s">
        <v>4</v>
      </c>
      <c r="B5050" s="4" t="s">
        <v>5</v>
      </c>
      <c r="C5050" s="4" t="s">
        <v>13</v>
      </c>
      <c r="D5050" s="4" t="s">
        <v>13</v>
      </c>
      <c r="E5050" s="4" t="s">
        <v>29</v>
      </c>
      <c r="F5050" s="4" t="s">
        <v>29</v>
      </c>
      <c r="G5050" s="4" t="s">
        <v>29</v>
      </c>
      <c r="H5050" s="4" t="s">
        <v>10</v>
      </c>
      <c r="I5050" s="4" t="s">
        <v>13</v>
      </c>
    </row>
    <row r="5051" spans="1:9">
      <c r="A5051" t="n">
        <v>42658</v>
      </c>
      <c r="B5051" s="53" t="n">
        <v>45</v>
      </c>
      <c r="C5051" s="7" t="n">
        <v>4</v>
      </c>
      <c r="D5051" s="7" t="n">
        <v>3</v>
      </c>
      <c r="E5051" s="7" t="n">
        <v>-12.6000003814697</v>
      </c>
      <c r="F5051" s="7" t="n">
        <v>54.6100006103516</v>
      </c>
      <c r="G5051" s="7" t="n">
        <v>0</v>
      </c>
      <c r="H5051" s="7" t="n">
        <v>0</v>
      </c>
      <c r="I5051" s="7" t="n">
        <v>1</v>
      </c>
    </row>
    <row r="5052" spans="1:9">
      <c r="A5052" t="s">
        <v>4</v>
      </c>
      <c r="B5052" s="4" t="s">
        <v>5</v>
      </c>
      <c r="C5052" s="4" t="s">
        <v>13</v>
      </c>
      <c r="D5052" s="4" t="s">
        <v>13</v>
      </c>
      <c r="E5052" s="4" t="s">
        <v>29</v>
      </c>
      <c r="F5052" s="4" t="s">
        <v>10</v>
      </c>
    </row>
    <row r="5053" spans="1:9">
      <c r="A5053" t="n">
        <v>42676</v>
      </c>
      <c r="B5053" s="53" t="n">
        <v>45</v>
      </c>
      <c r="C5053" s="7" t="n">
        <v>5</v>
      </c>
      <c r="D5053" s="7" t="n">
        <v>3</v>
      </c>
      <c r="E5053" s="7" t="n">
        <v>5.80000019073486</v>
      </c>
      <c r="F5053" s="7" t="n">
        <v>0</v>
      </c>
    </row>
    <row r="5054" spans="1:9">
      <c r="A5054" t="s">
        <v>4</v>
      </c>
      <c r="B5054" s="4" t="s">
        <v>5</v>
      </c>
      <c r="C5054" s="4" t="s">
        <v>13</v>
      </c>
      <c r="D5054" s="4" t="s">
        <v>13</v>
      </c>
      <c r="E5054" s="4" t="s">
        <v>29</v>
      </c>
      <c r="F5054" s="4" t="s">
        <v>10</v>
      </c>
    </row>
    <row r="5055" spans="1:9">
      <c r="A5055" t="n">
        <v>42685</v>
      </c>
      <c r="B5055" s="53" t="n">
        <v>45</v>
      </c>
      <c r="C5055" s="7" t="n">
        <v>11</v>
      </c>
      <c r="D5055" s="7" t="n">
        <v>3</v>
      </c>
      <c r="E5055" s="7" t="n">
        <v>40</v>
      </c>
      <c r="F5055" s="7" t="n">
        <v>0</v>
      </c>
    </row>
    <row r="5056" spans="1:9">
      <c r="A5056" t="s">
        <v>4</v>
      </c>
      <c r="B5056" s="4" t="s">
        <v>5</v>
      </c>
      <c r="C5056" s="4" t="s">
        <v>10</v>
      </c>
      <c r="D5056" s="4" t="s">
        <v>29</v>
      </c>
      <c r="E5056" s="4" t="s">
        <v>29</v>
      </c>
      <c r="F5056" s="4" t="s">
        <v>29</v>
      </c>
      <c r="G5056" s="4" t="s">
        <v>29</v>
      </c>
    </row>
    <row r="5057" spans="1:9">
      <c r="A5057" t="n">
        <v>42694</v>
      </c>
      <c r="B5057" s="50" t="n">
        <v>46</v>
      </c>
      <c r="C5057" s="7" t="n">
        <v>61456</v>
      </c>
      <c r="D5057" s="7" t="n">
        <v>3.47000002861023</v>
      </c>
      <c r="E5057" s="7" t="n">
        <v>-7.61999988555908</v>
      </c>
      <c r="F5057" s="7" t="n">
        <v>-45.3300018310547</v>
      </c>
      <c r="G5057" s="7" t="n">
        <v>254.300003051758</v>
      </c>
    </row>
    <row r="5058" spans="1:9">
      <c r="A5058" t="s">
        <v>4</v>
      </c>
      <c r="B5058" s="4" t="s">
        <v>5</v>
      </c>
      <c r="C5058" s="4" t="s">
        <v>10</v>
      </c>
      <c r="D5058" s="4" t="s">
        <v>29</v>
      </c>
      <c r="E5058" s="4" t="s">
        <v>29</v>
      </c>
      <c r="F5058" s="4" t="s">
        <v>29</v>
      </c>
      <c r="G5058" s="4" t="s">
        <v>29</v>
      </c>
    </row>
    <row r="5059" spans="1:9">
      <c r="A5059" t="n">
        <v>42713</v>
      </c>
      <c r="B5059" s="50" t="n">
        <v>46</v>
      </c>
      <c r="C5059" s="7" t="n">
        <v>61457</v>
      </c>
      <c r="D5059" s="7" t="n">
        <v>3.47000002861023</v>
      </c>
      <c r="E5059" s="7" t="n">
        <v>-7.61999988555908</v>
      </c>
      <c r="F5059" s="7" t="n">
        <v>-45.3300018310547</v>
      </c>
      <c r="G5059" s="7" t="n">
        <v>254.300003051758</v>
      </c>
    </row>
    <row r="5060" spans="1:9">
      <c r="A5060" t="s">
        <v>4</v>
      </c>
      <c r="B5060" s="4" t="s">
        <v>5</v>
      </c>
      <c r="C5060" s="4" t="s">
        <v>13</v>
      </c>
      <c r="D5060" s="4" t="s">
        <v>10</v>
      </c>
    </row>
    <row r="5061" spans="1:9">
      <c r="A5061" t="n">
        <v>42732</v>
      </c>
      <c r="B5061" s="34" t="n">
        <v>58</v>
      </c>
      <c r="C5061" s="7" t="n">
        <v>255</v>
      </c>
      <c r="D5061" s="7" t="n">
        <v>0</v>
      </c>
    </row>
    <row r="5062" spans="1:9">
      <c r="A5062" t="s">
        <v>4</v>
      </c>
      <c r="B5062" s="4" t="s">
        <v>5</v>
      </c>
      <c r="C5062" s="4" t="s">
        <v>13</v>
      </c>
      <c r="D5062" s="4" t="s">
        <v>10</v>
      </c>
      <c r="E5062" s="4" t="s">
        <v>29</v>
      </c>
    </row>
    <row r="5063" spans="1:9">
      <c r="A5063" t="n">
        <v>42736</v>
      </c>
      <c r="B5063" s="34" t="n">
        <v>58</v>
      </c>
      <c r="C5063" s="7" t="n">
        <v>0</v>
      </c>
      <c r="D5063" s="7" t="n">
        <v>300</v>
      </c>
      <c r="E5063" s="7" t="n">
        <v>0.300000011920929</v>
      </c>
    </row>
    <row r="5064" spans="1:9">
      <c r="A5064" t="s">
        <v>4</v>
      </c>
      <c r="B5064" s="4" t="s">
        <v>5</v>
      </c>
      <c r="C5064" s="4" t="s">
        <v>13</v>
      </c>
      <c r="D5064" s="4" t="s">
        <v>10</v>
      </c>
    </row>
    <row r="5065" spans="1:9">
      <c r="A5065" t="n">
        <v>42744</v>
      </c>
      <c r="B5065" s="34" t="n">
        <v>58</v>
      </c>
      <c r="C5065" s="7" t="n">
        <v>255</v>
      </c>
      <c r="D5065" s="7" t="n">
        <v>0</v>
      </c>
    </row>
    <row r="5066" spans="1:9">
      <c r="A5066" t="s">
        <v>4</v>
      </c>
      <c r="B5066" s="4" t="s">
        <v>5</v>
      </c>
      <c r="C5066" s="4" t="s">
        <v>13</v>
      </c>
      <c r="D5066" s="4" t="s">
        <v>10</v>
      </c>
      <c r="E5066" s="4" t="s">
        <v>10</v>
      </c>
      <c r="F5066" s="4" t="s">
        <v>10</v>
      </c>
      <c r="G5066" s="4" t="s">
        <v>10</v>
      </c>
      <c r="H5066" s="4" t="s">
        <v>13</v>
      </c>
    </row>
    <row r="5067" spans="1:9">
      <c r="A5067" t="n">
        <v>42748</v>
      </c>
      <c r="B5067" s="28" t="n">
        <v>25</v>
      </c>
      <c r="C5067" s="7" t="n">
        <v>5</v>
      </c>
      <c r="D5067" s="7" t="n">
        <v>65535</v>
      </c>
      <c r="E5067" s="7" t="n">
        <v>160</v>
      </c>
      <c r="F5067" s="7" t="n">
        <v>65535</v>
      </c>
      <c r="G5067" s="7" t="n">
        <v>65535</v>
      </c>
      <c r="H5067" s="7" t="n">
        <v>0</v>
      </c>
    </row>
    <row r="5068" spans="1:9">
      <c r="A5068" t="s">
        <v>4</v>
      </c>
      <c r="B5068" s="4" t="s">
        <v>5</v>
      </c>
      <c r="C5068" s="4" t="s">
        <v>10</v>
      </c>
      <c r="D5068" s="4" t="s">
        <v>13</v>
      </c>
      <c r="E5068" s="4" t="s">
        <v>13</v>
      </c>
      <c r="F5068" s="4" t="s">
        <v>13</v>
      </c>
      <c r="G5068" s="4" t="s">
        <v>52</v>
      </c>
      <c r="H5068" s="4" t="s">
        <v>13</v>
      </c>
      <c r="I5068" s="4" t="s">
        <v>13</v>
      </c>
      <c r="J5068" s="4" t="s">
        <v>13</v>
      </c>
      <c r="K5068" s="4" t="s">
        <v>13</v>
      </c>
    </row>
    <row r="5069" spans="1:9">
      <c r="A5069" t="n">
        <v>42759</v>
      </c>
      <c r="B5069" s="29" t="n">
        <v>24</v>
      </c>
      <c r="C5069" s="7" t="n">
        <v>65533</v>
      </c>
      <c r="D5069" s="7" t="n">
        <v>11</v>
      </c>
      <c r="E5069" s="7" t="n">
        <v>6</v>
      </c>
      <c r="F5069" s="7" t="n">
        <v>8</v>
      </c>
      <c r="G5069" s="7" t="s">
        <v>435</v>
      </c>
      <c r="H5069" s="7" t="n">
        <v>6</v>
      </c>
      <c r="I5069" s="7" t="n">
        <v>8</v>
      </c>
      <c r="J5069" s="7" t="n">
        <v>2</v>
      </c>
      <c r="K5069" s="7" t="n">
        <v>0</v>
      </c>
    </row>
    <row r="5070" spans="1:9">
      <c r="A5070" t="s">
        <v>4</v>
      </c>
      <c r="B5070" s="4" t="s">
        <v>5</v>
      </c>
      <c r="C5070" s="4" t="s">
        <v>13</v>
      </c>
      <c r="D5070" s="4" t="s">
        <v>13</v>
      </c>
      <c r="E5070" s="4" t="s">
        <v>9</v>
      </c>
      <c r="F5070" s="4" t="s">
        <v>13</v>
      </c>
      <c r="G5070" s="4" t="s">
        <v>13</v>
      </c>
    </row>
    <row r="5071" spans="1:9">
      <c r="A5071" t="n">
        <v>42791</v>
      </c>
      <c r="B5071" s="35" t="n">
        <v>18</v>
      </c>
      <c r="C5071" s="7" t="n">
        <v>0</v>
      </c>
      <c r="D5071" s="7" t="n">
        <v>0</v>
      </c>
      <c r="E5071" s="7" t="n">
        <v>0</v>
      </c>
      <c r="F5071" s="7" t="n">
        <v>19</v>
      </c>
      <c r="G5071" s="7" t="n">
        <v>1</v>
      </c>
    </row>
    <row r="5072" spans="1:9">
      <c r="A5072" t="s">
        <v>4</v>
      </c>
      <c r="B5072" s="4" t="s">
        <v>5</v>
      </c>
      <c r="C5072" s="4" t="s">
        <v>13</v>
      </c>
      <c r="D5072" s="4" t="s">
        <v>13</v>
      </c>
      <c r="E5072" s="4" t="s">
        <v>10</v>
      </c>
      <c r="F5072" s="4" t="s">
        <v>29</v>
      </c>
    </row>
    <row r="5073" spans="1:11">
      <c r="A5073" t="n">
        <v>42800</v>
      </c>
      <c r="B5073" s="36" t="n">
        <v>107</v>
      </c>
      <c r="C5073" s="7" t="n">
        <v>0</v>
      </c>
      <c r="D5073" s="7" t="n">
        <v>0</v>
      </c>
      <c r="E5073" s="7" t="n">
        <v>0</v>
      </c>
      <c r="F5073" s="7" t="n">
        <v>32</v>
      </c>
    </row>
    <row r="5074" spans="1:11">
      <c r="A5074" t="s">
        <v>4</v>
      </c>
      <c r="B5074" s="4" t="s">
        <v>5</v>
      </c>
      <c r="C5074" s="4" t="s">
        <v>13</v>
      </c>
      <c r="D5074" s="4" t="s">
        <v>13</v>
      </c>
      <c r="E5074" s="4" t="s">
        <v>6</v>
      </c>
      <c r="F5074" s="4" t="s">
        <v>10</v>
      </c>
    </row>
    <row r="5075" spans="1:11">
      <c r="A5075" t="n">
        <v>42809</v>
      </c>
      <c r="B5075" s="36" t="n">
        <v>107</v>
      </c>
      <c r="C5075" s="7" t="n">
        <v>1</v>
      </c>
      <c r="D5075" s="7" t="n">
        <v>0</v>
      </c>
      <c r="E5075" s="7" t="s">
        <v>57</v>
      </c>
      <c r="F5075" s="7" t="n">
        <v>1</v>
      </c>
    </row>
    <row r="5076" spans="1:11">
      <c r="A5076" t="s">
        <v>4</v>
      </c>
      <c r="B5076" s="4" t="s">
        <v>5</v>
      </c>
      <c r="C5076" s="4" t="s">
        <v>13</v>
      </c>
      <c r="D5076" s="4" t="s">
        <v>13</v>
      </c>
      <c r="E5076" s="4" t="s">
        <v>6</v>
      </c>
      <c r="F5076" s="4" t="s">
        <v>10</v>
      </c>
    </row>
    <row r="5077" spans="1:11">
      <c r="A5077" t="n">
        <v>42818</v>
      </c>
      <c r="B5077" s="36" t="n">
        <v>107</v>
      </c>
      <c r="C5077" s="7" t="n">
        <v>1</v>
      </c>
      <c r="D5077" s="7" t="n">
        <v>0</v>
      </c>
      <c r="E5077" s="7" t="s">
        <v>58</v>
      </c>
      <c r="F5077" s="7" t="n">
        <v>2</v>
      </c>
    </row>
    <row r="5078" spans="1:11">
      <c r="A5078" t="s">
        <v>4</v>
      </c>
      <c r="B5078" s="4" t="s">
        <v>5</v>
      </c>
      <c r="C5078" s="4" t="s">
        <v>13</v>
      </c>
      <c r="D5078" s="4" t="s">
        <v>13</v>
      </c>
      <c r="E5078" s="4" t="s">
        <v>13</v>
      </c>
      <c r="F5078" s="4" t="s">
        <v>10</v>
      </c>
      <c r="G5078" s="4" t="s">
        <v>10</v>
      </c>
      <c r="H5078" s="4" t="s">
        <v>13</v>
      </c>
    </row>
    <row r="5079" spans="1:11">
      <c r="A5079" t="n">
        <v>42826</v>
      </c>
      <c r="B5079" s="36" t="n">
        <v>107</v>
      </c>
      <c r="C5079" s="7" t="n">
        <v>2</v>
      </c>
      <c r="D5079" s="7" t="n">
        <v>0</v>
      </c>
      <c r="E5079" s="7" t="n">
        <v>1</v>
      </c>
      <c r="F5079" s="7" t="n">
        <v>65535</v>
      </c>
      <c r="G5079" s="7" t="n">
        <v>65535</v>
      </c>
      <c r="H5079" s="7" t="n">
        <v>0</v>
      </c>
    </row>
    <row r="5080" spans="1:11">
      <c r="A5080" t="s">
        <v>4</v>
      </c>
      <c r="B5080" s="4" t="s">
        <v>5</v>
      </c>
      <c r="C5080" s="4" t="s">
        <v>13</v>
      </c>
      <c r="D5080" s="4" t="s">
        <v>13</v>
      </c>
      <c r="E5080" s="4" t="s">
        <v>13</v>
      </c>
    </row>
    <row r="5081" spans="1:11">
      <c r="A5081" t="n">
        <v>42835</v>
      </c>
      <c r="B5081" s="36" t="n">
        <v>107</v>
      </c>
      <c r="C5081" s="7" t="n">
        <v>4</v>
      </c>
      <c r="D5081" s="7" t="n">
        <v>0</v>
      </c>
      <c r="E5081" s="7" t="n">
        <v>0</v>
      </c>
    </row>
    <row r="5082" spans="1:11">
      <c r="A5082" t="s">
        <v>4</v>
      </c>
      <c r="B5082" s="4" t="s">
        <v>5</v>
      </c>
      <c r="C5082" s="4" t="s">
        <v>13</v>
      </c>
      <c r="D5082" s="4" t="s">
        <v>13</v>
      </c>
    </row>
    <row r="5083" spans="1:11">
      <c r="A5083" t="n">
        <v>42839</v>
      </c>
      <c r="B5083" s="36" t="n">
        <v>107</v>
      </c>
      <c r="C5083" s="7" t="n">
        <v>3</v>
      </c>
      <c r="D5083" s="7" t="n">
        <v>0</v>
      </c>
    </row>
    <row r="5084" spans="1:11">
      <c r="A5084" t="s">
        <v>4</v>
      </c>
      <c r="B5084" s="4" t="s">
        <v>5</v>
      </c>
      <c r="C5084" s="4" t="s">
        <v>13</v>
      </c>
    </row>
    <row r="5085" spans="1:11">
      <c r="A5085" t="n">
        <v>42842</v>
      </c>
      <c r="B5085" s="33" t="n">
        <v>27</v>
      </c>
      <c r="C5085" s="7" t="n">
        <v>0</v>
      </c>
    </row>
    <row r="5086" spans="1:11">
      <c r="A5086" t="s">
        <v>4</v>
      </c>
      <c r="B5086" s="4" t="s">
        <v>5</v>
      </c>
      <c r="C5086" s="4" t="s">
        <v>13</v>
      </c>
      <c r="D5086" s="4" t="s">
        <v>10</v>
      </c>
      <c r="E5086" s="4" t="s">
        <v>10</v>
      </c>
      <c r="F5086" s="4" t="s">
        <v>10</v>
      </c>
      <c r="G5086" s="4" t="s">
        <v>10</v>
      </c>
      <c r="H5086" s="4" t="s">
        <v>13</v>
      </c>
    </row>
    <row r="5087" spans="1:11">
      <c r="A5087" t="n">
        <v>42844</v>
      </c>
      <c r="B5087" s="28" t="n">
        <v>25</v>
      </c>
      <c r="C5087" s="7" t="n">
        <v>5</v>
      </c>
      <c r="D5087" s="7" t="n">
        <v>65535</v>
      </c>
      <c r="E5087" s="7" t="n">
        <v>65535</v>
      </c>
      <c r="F5087" s="7" t="n">
        <v>65535</v>
      </c>
      <c r="G5087" s="7" t="n">
        <v>65535</v>
      </c>
      <c r="H5087" s="7" t="n">
        <v>0</v>
      </c>
    </row>
    <row r="5088" spans="1:11">
      <c r="A5088" t="s">
        <v>4</v>
      </c>
      <c r="B5088" s="4" t="s">
        <v>5</v>
      </c>
      <c r="C5088" s="4" t="s">
        <v>13</v>
      </c>
      <c r="D5088" s="4" t="s">
        <v>10</v>
      </c>
      <c r="E5088" s="4" t="s">
        <v>29</v>
      </c>
    </row>
    <row r="5089" spans="1:8">
      <c r="A5089" t="n">
        <v>42855</v>
      </c>
      <c r="B5089" s="34" t="n">
        <v>58</v>
      </c>
      <c r="C5089" s="7" t="n">
        <v>100</v>
      </c>
      <c r="D5089" s="7" t="n">
        <v>300</v>
      </c>
      <c r="E5089" s="7" t="n">
        <v>0.300000011920929</v>
      </c>
    </row>
    <row r="5090" spans="1:8">
      <c r="A5090" t="s">
        <v>4</v>
      </c>
      <c r="B5090" s="4" t="s">
        <v>5</v>
      </c>
      <c r="C5090" s="4" t="s">
        <v>13</v>
      </c>
      <c r="D5090" s="4" t="s">
        <v>10</v>
      </c>
    </row>
    <row r="5091" spans="1:8">
      <c r="A5091" t="n">
        <v>42863</v>
      </c>
      <c r="B5091" s="34" t="n">
        <v>58</v>
      </c>
      <c r="C5091" s="7" t="n">
        <v>255</v>
      </c>
      <c r="D5091" s="7" t="n">
        <v>0</v>
      </c>
    </row>
    <row r="5092" spans="1:8">
      <c r="A5092" t="s">
        <v>4</v>
      </c>
      <c r="B5092" s="4" t="s">
        <v>5</v>
      </c>
      <c r="C5092" s="4" t="s">
        <v>13</v>
      </c>
      <c r="D5092" s="4" t="s">
        <v>13</v>
      </c>
      <c r="E5092" s="4" t="s">
        <v>13</v>
      </c>
      <c r="F5092" s="4" t="s">
        <v>9</v>
      </c>
      <c r="G5092" s="4" t="s">
        <v>13</v>
      </c>
      <c r="H5092" s="4" t="s">
        <v>13</v>
      </c>
      <c r="I5092" s="4" t="s">
        <v>28</v>
      </c>
    </row>
    <row r="5093" spans="1:8">
      <c r="A5093" t="n">
        <v>42867</v>
      </c>
      <c r="B5093" s="11" t="n">
        <v>5</v>
      </c>
      <c r="C5093" s="7" t="n">
        <v>35</v>
      </c>
      <c r="D5093" s="7" t="n">
        <v>0</v>
      </c>
      <c r="E5093" s="7" t="n">
        <v>0</v>
      </c>
      <c r="F5093" s="7" t="n">
        <v>1</v>
      </c>
      <c r="G5093" s="7" t="n">
        <v>2</v>
      </c>
      <c r="H5093" s="7" t="n">
        <v>1</v>
      </c>
      <c r="I5093" s="12" t="n">
        <f t="normal" ca="1">A5101</f>
        <v>0</v>
      </c>
    </row>
    <row r="5094" spans="1:8">
      <c r="A5094" t="s">
        <v>4</v>
      </c>
      <c r="B5094" s="4" t="s">
        <v>5</v>
      </c>
      <c r="C5094" s="4" t="s">
        <v>13</v>
      </c>
      <c r="D5094" s="4" t="s">
        <v>10</v>
      </c>
      <c r="E5094" s="4" t="s">
        <v>29</v>
      </c>
    </row>
    <row r="5095" spans="1:8">
      <c r="A5095" t="n">
        <v>42881</v>
      </c>
      <c r="B5095" s="34" t="n">
        <v>58</v>
      </c>
      <c r="C5095" s="7" t="n">
        <v>0</v>
      </c>
      <c r="D5095" s="7" t="n">
        <v>1000</v>
      </c>
      <c r="E5095" s="7" t="n">
        <v>1</v>
      </c>
    </row>
    <row r="5096" spans="1:8">
      <c r="A5096" t="s">
        <v>4</v>
      </c>
      <c r="B5096" s="4" t="s">
        <v>5</v>
      </c>
      <c r="C5096" s="4" t="s">
        <v>13</v>
      </c>
      <c r="D5096" s="4" t="s">
        <v>10</v>
      </c>
    </row>
    <row r="5097" spans="1:8">
      <c r="A5097" t="n">
        <v>42889</v>
      </c>
      <c r="B5097" s="34" t="n">
        <v>58</v>
      </c>
      <c r="C5097" s="7" t="n">
        <v>255</v>
      </c>
      <c r="D5097" s="7" t="n">
        <v>0</v>
      </c>
    </row>
    <row r="5098" spans="1:8">
      <c r="A5098" t="s">
        <v>4</v>
      </c>
      <c r="B5098" s="4" t="s">
        <v>5</v>
      </c>
      <c r="C5098" s="4" t="s">
        <v>28</v>
      </c>
    </row>
    <row r="5099" spans="1:8">
      <c r="A5099" t="n">
        <v>42893</v>
      </c>
      <c r="B5099" s="15" t="n">
        <v>3</v>
      </c>
      <c r="C5099" s="12" t="n">
        <f t="normal" ca="1">A5101</f>
        <v>0</v>
      </c>
    </row>
    <row r="5100" spans="1:8">
      <c r="A5100" t="s">
        <v>4</v>
      </c>
      <c r="B5100" s="4" t="s">
        <v>5</v>
      </c>
      <c r="C5100" s="4" t="s">
        <v>13</v>
      </c>
      <c r="D5100" s="4" t="s">
        <v>13</v>
      </c>
      <c r="E5100" s="4" t="s">
        <v>13</v>
      </c>
      <c r="F5100" s="4" t="s">
        <v>9</v>
      </c>
      <c r="G5100" s="4" t="s">
        <v>13</v>
      </c>
      <c r="H5100" s="4" t="s">
        <v>13</v>
      </c>
      <c r="I5100" s="4" t="s">
        <v>28</v>
      </c>
    </row>
    <row r="5101" spans="1:8">
      <c r="A5101" t="n">
        <v>42898</v>
      </c>
      <c r="B5101" s="11" t="n">
        <v>5</v>
      </c>
      <c r="C5101" s="7" t="n">
        <v>35</v>
      </c>
      <c r="D5101" s="7" t="n">
        <v>0</v>
      </c>
      <c r="E5101" s="7" t="n">
        <v>0</v>
      </c>
      <c r="F5101" s="7" t="n">
        <v>1</v>
      </c>
      <c r="G5101" s="7" t="n">
        <v>2</v>
      </c>
      <c r="H5101" s="7" t="n">
        <v>1</v>
      </c>
      <c r="I5101" s="12" t="n">
        <f t="normal" ca="1">A5109</f>
        <v>0</v>
      </c>
    </row>
    <row r="5102" spans="1:8">
      <c r="A5102" t="s">
        <v>4</v>
      </c>
      <c r="B5102" s="4" t="s">
        <v>5</v>
      </c>
      <c r="C5102" s="4" t="s">
        <v>6</v>
      </c>
      <c r="D5102" s="4" t="s">
        <v>6</v>
      </c>
      <c r="E5102" s="4" t="s">
        <v>13</v>
      </c>
    </row>
    <row r="5103" spans="1:8">
      <c r="A5103" t="n">
        <v>42912</v>
      </c>
      <c r="B5103" s="81" t="n">
        <v>30</v>
      </c>
      <c r="C5103" s="7" t="s">
        <v>436</v>
      </c>
      <c r="D5103" s="7" t="s">
        <v>437</v>
      </c>
      <c r="E5103" s="7" t="n">
        <v>0</v>
      </c>
    </row>
    <row r="5104" spans="1:8">
      <c r="A5104" t="s">
        <v>4</v>
      </c>
      <c r="B5104" s="4" t="s">
        <v>5</v>
      </c>
      <c r="C5104" s="4" t="s">
        <v>13</v>
      </c>
    </row>
    <row r="5105" spans="1:9">
      <c r="A5105" t="n">
        <v>42929</v>
      </c>
      <c r="B5105" s="43" t="n">
        <v>23</v>
      </c>
      <c r="C5105" s="7" t="n">
        <v>0</v>
      </c>
    </row>
    <row r="5106" spans="1:9">
      <c r="A5106" t="s">
        <v>4</v>
      </c>
      <c r="B5106" s="4" t="s">
        <v>5</v>
      </c>
      <c r="C5106" s="4" t="s">
        <v>28</v>
      </c>
    </row>
    <row r="5107" spans="1:9">
      <c r="A5107" t="n">
        <v>42931</v>
      </c>
      <c r="B5107" s="15" t="n">
        <v>3</v>
      </c>
      <c r="C5107" s="12" t="n">
        <f t="normal" ca="1">A5121</f>
        <v>0</v>
      </c>
    </row>
    <row r="5108" spans="1:9">
      <c r="A5108" t="s">
        <v>4</v>
      </c>
      <c r="B5108" s="4" t="s">
        <v>5</v>
      </c>
      <c r="C5108" s="4" t="s">
        <v>13</v>
      </c>
      <c r="D5108" s="4" t="s">
        <v>10</v>
      </c>
      <c r="E5108" s="4" t="s">
        <v>29</v>
      </c>
    </row>
    <row r="5109" spans="1:9">
      <c r="A5109" t="n">
        <v>42936</v>
      </c>
      <c r="B5109" s="34" t="n">
        <v>58</v>
      </c>
      <c r="C5109" s="7" t="n">
        <v>101</v>
      </c>
      <c r="D5109" s="7" t="n">
        <v>500</v>
      </c>
      <c r="E5109" s="7" t="n">
        <v>1</v>
      </c>
    </row>
    <row r="5110" spans="1:9">
      <c r="A5110" t="s">
        <v>4</v>
      </c>
      <c r="B5110" s="4" t="s">
        <v>5</v>
      </c>
      <c r="C5110" s="4" t="s">
        <v>13</v>
      </c>
      <c r="D5110" s="4" t="s">
        <v>10</v>
      </c>
    </row>
    <row r="5111" spans="1:9">
      <c r="A5111" t="n">
        <v>42944</v>
      </c>
      <c r="B5111" s="34" t="n">
        <v>58</v>
      </c>
      <c r="C5111" s="7" t="n">
        <v>254</v>
      </c>
      <c r="D5111" s="7" t="n">
        <v>0</v>
      </c>
    </row>
    <row r="5112" spans="1:9">
      <c r="A5112" t="s">
        <v>4</v>
      </c>
      <c r="B5112" s="4" t="s">
        <v>5</v>
      </c>
      <c r="C5112" s="4" t="s">
        <v>13</v>
      </c>
      <c r="D5112" s="4" t="s">
        <v>13</v>
      </c>
      <c r="E5112" s="4" t="s">
        <v>10</v>
      </c>
    </row>
    <row r="5113" spans="1:9">
      <c r="A5113" t="n">
        <v>42948</v>
      </c>
      <c r="B5113" s="53" t="n">
        <v>45</v>
      </c>
      <c r="C5113" s="7" t="n">
        <v>8</v>
      </c>
      <c r="D5113" s="7" t="n">
        <v>1</v>
      </c>
      <c r="E5113" s="7" t="n">
        <v>0</v>
      </c>
    </row>
    <row r="5114" spans="1:9">
      <c r="A5114" t="s">
        <v>4</v>
      </c>
      <c r="B5114" s="4" t="s">
        <v>5</v>
      </c>
      <c r="C5114" s="4" t="s">
        <v>10</v>
      </c>
      <c r="D5114" s="4" t="s">
        <v>29</v>
      </c>
      <c r="E5114" s="4" t="s">
        <v>29</v>
      </c>
      <c r="F5114" s="4" t="s">
        <v>29</v>
      </c>
      <c r="G5114" s="4" t="s">
        <v>29</v>
      </c>
    </row>
    <row r="5115" spans="1:9">
      <c r="A5115" t="n">
        <v>42953</v>
      </c>
      <c r="B5115" s="50" t="n">
        <v>46</v>
      </c>
      <c r="C5115" s="7" t="n">
        <v>61456</v>
      </c>
      <c r="D5115" s="7" t="n">
        <v>3.47000002861023</v>
      </c>
      <c r="E5115" s="7" t="n">
        <v>-7.61999988555908</v>
      </c>
      <c r="F5115" s="7" t="n">
        <v>-45.3300018310547</v>
      </c>
      <c r="G5115" s="7" t="n">
        <v>254.300003051758</v>
      </c>
    </row>
    <row r="5116" spans="1:9">
      <c r="A5116" t="s">
        <v>4</v>
      </c>
      <c r="B5116" s="4" t="s">
        <v>5</v>
      </c>
      <c r="C5116" s="4" t="s">
        <v>10</v>
      </c>
      <c r="D5116" s="4" t="s">
        <v>29</v>
      </c>
      <c r="E5116" s="4" t="s">
        <v>29</v>
      </c>
      <c r="F5116" s="4" t="s">
        <v>29</v>
      </c>
      <c r="G5116" s="4" t="s">
        <v>29</v>
      </c>
    </row>
    <row r="5117" spans="1:9">
      <c r="A5117" t="n">
        <v>42972</v>
      </c>
      <c r="B5117" s="50" t="n">
        <v>46</v>
      </c>
      <c r="C5117" s="7" t="n">
        <v>61457</v>
      </c>
      <c r="D5117" s="7" t="n">
        <v>3.47000002861023</v>
      </c>
      <c r="E5117" s="7" t="n">
        <v>-7.61999988555908</v>
      </c>
      <c r="F5117" s="7" t="n">
        <v>-45.3300018310547</v>
      </c>
      <c r="G5117" s="7" t="n">
        <v>254.300003051758</v>
      </c>
    </row>
    <row r="5118" spans="1:9">
      <c r="A5118" t="s">
        <v>4</v>
      </c>
      <c r="B5118" s="4" t="s">
        <v>5</v>
      </c>
      <c r="C5118" s="4" t="s">
        <v>13</v>
      </c>
    </row>
    <row r="5119" spans="1:9">
      <c r="A5119" t="n">
        <v>42991</v>
      </c>
      <c r="B5119" s="43" t="n">
        <v>23</v>
      </c>
      <c r="C5119" s="7" t="n">
        <v>0</v>
      </c>
    </row>
    <row r="5120" spans="1:9">
      <c r="A5120" t="s">
        <v>4</v>
      </c>
      <c r="B5120" s="4" t="s">
        <v>5</v>
      </c>
    </row>
    <row r="5121" spans="1:7">
      <c r="A5121" t="n">
        <v>42993</v>
      </c>
      <c r="B5121" s="5" t="n">
        <v>1</v>
      </c>
    </row>
    <row r="5122" spans="1:7" s="3" customFormat="1" customHeight="0">
      <c r="A5122" s="3" t="s">
        <v>2</v>
      </c>
      <c r="B5122" s="3" t="s">
        <v>438</v>
      </c>
    </row>
    <row r="5123" spans="1:7">
      <c r="A5123" t="s">
        <v>4</v>
      </c>
      <c r="B5123" s="4" t="s">
        <v>5</v>
      </c>
      <c r="C5123" s="4" t="s">
        <v>10</v>
      </c>
      <c r="D5123" s="4" t="s">
        <v>10</v>
      </c>
      <c r="E5123" s="4" t="s">
        <v>9</v>
      </c>
      <c r="F5123" s="4" t="s">
        <v>6</v>
      </c>
      <c r="G5123" s="4" t="s">
        <v>8</v>
      </c>
      <c r="H5123" s="4" t="s">
        <v>10</v>
      </c>
      <c r="I5123" s="4" t="s">
        <v>10</v>
      </c>
      <c r="J5123" s="4" t="s">
        <v>9</v>
      </c>
      <c r="K5123" s="4" t="s">
        <v>6</v>
      </c>
      <c r="L5123" s="4" t="s">
        <v>8</v>
      </c>
      <c r="M5123" s="4" t="s">
        <v>10</v>
      </c>
      <c r="N5123" s="4" t="s">
        <v>10</v>
      </c>
      <c r="O5123" s="4" t="s">
        <v>9</v>
      </c>
      <c r="P5123" s="4" t="s">
        <v>6</v>
      </c>
      <c r="Q5123" s="4" t="s">
        <v>8</v>
      </c>
      <c r="R5123" s="4" t="s">
        <v>10</v>
      </c>
      <c r="S5123" s="4" t="s">
        <v>10</v>
      </c>
      <c r="T5123" s="4" t="s">
        <v>9</v>
      </c>
      <c r="U5123" s="4" t="s">
        <v>6</v>
      </c>
      <c r="V5123" s="4" t="s">
        <v>8</v>
      </c>
      <c r="W5123" s="4" t="s">
        <v>10</v>
      </c>
      <c r="X5123" s="4" t="s">
        <v>10</v>
      </c>
      <c r="Y5123" s="4" t="s">
        <v>9</v>
      </c>
      <c r="Z5123" s="4" t="s">
        <v>6</v>
      </c>
      <c r="AA5123" s="4" t="s">
        <v>8</v>
      </c>
      <c r="AB5123" s="4" t="s">
        <v>10</v>
      </c>
      <c r="AC5123" s="4" t="s">
        <v>10</v>
      </c>
      <c r="AD5123" s="4" t="s">
        <v>9</v>
      </c>
      <c r="AE5123" s="4" t="s">
        <v>6</v>
      </c>
      <c r="AF5123" s="4" t="s">
        <v>8</v>
      </c>
    </row>
    <row r="5124" spans="1:7">
      <c r="A5124" t="n">
        <v>43008</v>
      </c>
      <c r="B5124" s="82" t="n">
        <v>257</v>
      </c>
      <c r="C5124" s="7" t="n">
        <v>4</v>
      </c>
      <c r="D5124" s="7" t="n">
        <v>65533</v>
      </c>
      <c r="E5124" s="7" t="n">
        <v>12105</v>
      </c>
      <c r="F5124" s="7" t="s">
        <v>12</v>
      </c>
      <c r="G5124" s="7" t="n">
        <f t="normal" ca="1">32-LENB(INDIRECT(ADDRESS(5124,6)))</f>
        <v>0</v>
      </c>
      <c r="H5124" s="7" t="n">
        <v>4</v>
      </c>
      <c r="I5124" s="7" t="n">
        <v>65533</v>
      </c>
      <c r="J5124" s="7" t="n">
        <v>12105</v>
      </c>
      <c r="K5124" s="7" t="s">
        <v>12</v>
      </c>
      <c r="L5124" s="7" t="n">
        <f t="normal" ca="1">32-LENB(INDIRECT(ADDRESS(5124,11)))</f>
        <v>0</v>
      </c>
      <c r="M5124" s="7" t="n">
        <v>4</v>
      </c>
      <c r="N5124" s="7" t="n">
        <v>65533</v>
      </c>
      <c r="O5124" s="7" t="n">
        <v>12105</v>
      </c>
      <c r="P5124" s="7" t="s">
        <v>12</v>
      </c>
      <c r="Q5124" s="7" t="n">
        <f t="normal" ca="1">32-LENB(INDIRECT(ADDRESS(5124,16)))</f>
        <v>0</v>
      </c>
      <c r="R5124" s="7" t="n">
        <v>4</v>
      </c>
      <c r="S5124" s="7" t="n">
        <v>65533</v>
      </c>
      <c r="T5124" s="7" t="n">
        <v>12101</v>
      </c>
      <c r="U5124" s="7" t="s">
        <v>12</v>
      </c>
      <c r="V5124" s="7" t="n">
        <f t="normal" ca="1">32-LENB(INDIRECT(ADDRESS(5124,21)))</f>
        <v>0</v>
      </c>
      <c r="W5124" s="7" t="n">
        <v>4</v>
      </c>
      <c r="X5124" s="7" t="n">
        <v>65533</v>
      </c>
      <c r="Y5124" s="7" t="n">
        <v>14041</v>
      </c>
      <c r="Z5124" s="7" t="s">
        <v>12</v>
      </c>
      <c r="AA5124" s="7" t="n">
        <f t="normal" ca="1">32-LENB(INDIRECT(ADDRESS(5124,26)))</f>
        <v>0</v>
      </c>
      <c r="AB5124" s="7" t="n">
        <v>0</v>
      </c>
      <c r="AC5124" s="7" t="n">
        <v>65533</v>
      </c>
      <c r="AD5124" s="7" t="n">
        <v>0</v>
      </c>
      <c r="AE5124" s="7" t="s">
        <v>12</v>
      </c>
      <c r="AF5124" s="7" t="n">
        <f t="normal" ca="1">32-LENB(INDIRECT(ADDRESS(5124,31)))</f>
        <v>0</v>
      </c>
    </row>
    <row r="5125" spans="1:7">
      <c r="A5125" t="s">
        <v>4</v>
      </c>
      <c r="B5125" s="4" t="s">
        <v>5</v>
      </c>
    </row>
    <row r="5126" spans="1:7">
      <c r="A5126" t="n">
        <v>43248</v>
      </c>
      <c r="B5126" s="5" t="n">
        <v>1</v>
      </c>
    </row>
    <row r="5127" spans="1:7" s="3" customFormat="1" customHeight="0">
      <c r="A5127" s="3" t="s">
        <v>2</v>
      </c>
      <c r="B5127" s="3" t="s">
        <v>439</v>
      </c>
    </row>
    <row r="5128" spans="1:7">
      <c r="A5128" t="s">
        <v>4</v>
      </c>
      <c r="B5128" s="4" t="s">
        <v>5</v>
      </c>
      <c r="C5128" s="4" t="s">
        <v>10</v>
      </c>
      <c r="D5128" s="4" t="s">
        <v>10</v>
      </c>
      <c r="E5128" s="4" t="s">
        <v>9</v>
      </c>
      <c r="F5128" s="4" t="s">
        <v>6</v>
      </c>
      <c r="G5128" s="4" t="s">
        <v>8</v>
      </c>
      <c r="H5128" s="4" t="s">
        <v>10</v>
      </c>
      <c r="I5128" s="4" t="s">
        <v>10</v>
      </c>
      <c r="J5128" s="4" t="s">
        <v>9</v>
      </c>
      <c r="K5128" s="4" t="s">
        <v>6</v>
      </c>
      <c r="L5128" s="4" t="s">
        <v>8</v>
      </c>
      <c r="M5128" s="4" t="s">
        <v>10</v>
      </c>
      <c r="N5128" s="4" t="s">
        <v>10</v>
      </c>
      <c r="O5128" s="4" t="s">
        <v>9</v>
      </c>
      <c r="P5128" s="4" t="s">
        <v>6</v>
      </c>
      <c r="Q5128" s="4" t="s">
        <v>8</v>
      </c>
      <c r="R5128" s="4" t="s">
        <v>10</v>
      </c>
      <c r="S5128" s="4" t="s">
        <v>10</v>
      </c>
      <c r="T5128" s="4" t="s">
        <v>9</v>
      </c>
      <c r="U5128" s="4" t="s">
        <v>6</v>
      </c>
      <c r="V5128" s="4" t="s">
        <v>8</v>
      </c>
      <c r="W5128" s="4" t="s">
        <v>10</v>
      </c>
      <c r="X5128" s="4" t="s">
        <v>10</v>
      </c>
      <c r="Y5128" s="4" t="s">
        <v>9</v>
      </c>
      <c r="Z5128" s="4" t="s">
        <v>6</v>
      </c>
      <c r="AA5128" s="4" t="s">
        <v>8</v>
      </c>
      <c r="AB5128" s="4" t="s">
        <v>10</v>
      </c>
      <c r="AC5128" s="4" t="s">
        <v>10</v>
      </c>
      <c r="AD5128" s="4" t="s">
        <v>9</v>
      </c>
      <c r="AE5128" s="4" t="s">
        <v>6</v>
      </c>
      <c r="AF5128" s="4" t="s">
        <v>8</v>
      </c>
      <c r="AG5128" s="4" t="s">
        <v>10</v>
      </c>
      <c r="AH5128" s="4" t="s">
        <v>10</v>
      </c>
      <c r="AI5128" s="4" t="s">
        <v>9</v>
      </c>
      <c r="AJ5128" s="4" t="s">
        <v>6</v>
      </c>
      <c r="AK5128" s="4" t="s">
        <v>8</v>
      </c>
      <c r="AL5128" s="4" t="s">
        <v>10</v>
      </c>
      <c r="AM5128" s="4" t="s">
        <v>10</v>
      </c>
      <c r="AN5128" s="4" t="s">
        <v>9</v>
      </c>
      <c r="AO5128" s="4" t="s">
        <v>6</v>
      </c>
      <c r="AP5128" s="4" t="s">
        <v>8</v>
      </c>
      <c r="AQ5128" s="4" t="s">
        <v>10</v>
      </c>
      <c r="AR5128" s="4" t="s">
        <v>10</v>
      </c>
      <c r="AS5128" s="4" t="s">
        <v>9</v>
      </c>
      <c r="AT5128" s="4" t="s">
        <v>6</v>
      </c>
      <c r="AU5128" s="4" t="s">
        <v>8</v>
      </c>
      <c r="AV5128" s="4" t="s">
        <v>10</v>
      </c>
      <c r="AW5128" s="4" t="s">
        <v>10</v>
      </c>
      <c r="AX5128" s="4" t="s">
        <v>9</v>
      </c>
      <c r="AY5128" s="4" t="s">
        <v>6</v>
      </c>
      <c r="AZ5128" s="4" t="s">
        <v>8</v>
      </c>
      <c r="BA5128" s="4" t="s">
        <v>10</v>
      </c>
      <c r="BB5128" s="4" t="s">
        <v>10</v>
      </c>
      <c r="BC5128" s="4" t="s">
        <v>9</v>
      </c>
      <c r="BD5128" s="4" t="s">
        <v>6</v>
      </c>
      <c r="BE5128" s="4" t="s">
        <v>8</v>
      </c>
      <c r="BF5128" s="4" t="s">
        <v>10</v>
      </c>
      <c r="BG5128" s="4" t="s">
        <v>10</v>
      </c>
      <c r="BH5128" s="4" t="s">
        <v>9</v>
      </c>
      <c r="BI5128" s="4" t="s">
        <v>6</v>
      </c>
      <c r="BJ5128" s="4" t="s">
        <v>8</v>
      </c>
      <c r="BK5128" s="4" t="s">
        <v>10</v>
      </c>
      <c r="BL5128" s="4" t="s">
        <v>10</v>
      </c>
      <c r="BM5128" s="4" t="s">
        <v>9</v>
      </c>
      <c r="BN5128" s="4" t="s">
        <v>6</v>
      </c>
      <c r="BO5128" s="4" t="s">
        <v>8</v>
      </c>
      <c r="BP5128" s="4" t="s">
        <v>10</v>
      </c>
      <c r="BQ5128" s="4" t="s">
        <v>10</v>
      </c>
      <c r="BR5128" s="4" t="s">
        <v>9</v>
      </c>
      <c r="BS5128" s="4" t="s">
        <v>6</v>
      </c>
      <c r="BT5128" s="4" t="s">
        <v>8</v>
      </c>
      <c r="BU5128" s="4" t="s">
        <v>10</v>
      </c>
      <c r="BV5128" s="4" t="s">
        <v>10</v>
      </c>
      <c r="BW5128" s="4" t="s">
        <v>9</v>
      </c>
      <c r="BX5128" s="4" t="s">
        <v>6</v>
      </c>
      <c r="BY5128" s="4" t="s">
        <v>8</v>
      </c>
      <c r="BZ5128" s="4" t="s">
        <v>10</v>
      </c>
      <c r="CA5128" s="4" t="s">
        <v>10</v>
      </c>
      <c r="CB5128" s="4" t="s">
        <v>9</v>
      </c>
      <c r="CC5128" s="4" t="s">
        <v>6</v>
      </c>
      <c r="CD5128" s="4" t="s">
        <v>8</v>
      </c>
      <c r="CE5128" s="4" t="s">
        <v>10</v>
      </c>
      <c r="CF5128" s="4" t="s">
        <v>10</v>
      </c>
      <c r="CG5128" s="4" t="s">
        <v>9</v>
      </c>
      <c r="CH5128" s="4" t="s">
        <v>6</v>
      </c>
      <c r="CI5128" s="4" t="s">
        <v>8</v>
      </c>
      <c r="CJ5128" s="4" t="s">
        <v>10</v>
      </c>
      <c r="CK5128" s="4" t="s">
        <v>10</v>
      </c>
      <c r="CL5128" s="4" t="s">
        <v>9</v>
      </c>
      <c r="CM5128" s="4" t="s">
        <v>6</v>
      </c>
      <c r="CN5128" s="4" t="s">
        <v>8</v>
      </c>
      <c r="CO5128" s="4" t="s">
        <v>10</v>
      </c>
      <c r="CP5128" s="4" t="s">
        <v>10</v>
      </c>
      <c r="CQ5128" s="4" t="s">
        <v>9</v>
      </c>
      <c r="CR5128" s="4" t="s">
        <v>6</v>
      </c>
      <c r="CS5128" s="4" t="s">
        <v>8</v>
      </c>
      <c r="CT5128" s="4" t="s">
        <v>10</v>
      </c>
      <c r="CU5128" s="4" t="s">
        <v>10</v>
      </c>
      <c r="CV5128" s="4" t="s">
        <v>9</v>
      </c>
      <c r="CW5128" s="4" t="s">
        <v>6</v>
      </c>
      <c r="CX5128" s="4" t="s">
        <v>8</v>
      </c>
      <c r="CY5128" s="4" t="s">
        <v>10</v>
      </c>
      <c r="CZ5128" s="4" t="s">
        <v>10</v>
      </c>
      <c r="DA5128" s="4" t="s">
        <v>9</v>
      </c>
      <c r="DB5128" s="4" t="s">
        <v>6</v>
      </c>
      <c r="DC5128" s="4" t="s">
        <v>8</v>
      </c>
      <c r="DD5128" s="4" t="s">
        <v>10</v>
      </c>
      <c r="DE5128" s="4" t="s">
        <v>10</v>
      </c>
      <c r="DF5128" s="4" t="s">
        <v>9</v>
      </c>
      <c r="DG5128" s="4" t="s">
        <v>6</v>
      </c>
      <c r="DH5128" s="4" t="s">
        <v>8</v>
      </c>
      <c r="DI5128" s="4" t="s">
        <v>10</v>
      </c>
      <c r="DJ5128" s="4" t="s">
        <v>10</v>
      </c>
      <c r="DK5128" s="4" t="s">
        <v>9</v>
      </c>
      <c r="DL5128" s="4" t="s">
        <v>6</v>
      </c>
      <c r="DM5128" s="4" t="s">
        <v>8</v>
      </c>
      <c r="DN5128" s="4" t="s">
        <v>10</v>
      </c>
      <c r="DO5128" s="4" t="s">
        <v>10</v>
      </c>
      <c r="DP5128" s="4" t="s">
        <v>9</v>
      </c>
      <c r="DQ5128" s="4" t="s">
        <v>6</v>
      </c>
      <c r="DR5128" s="4" t="s">
        <v>8</v>
      </c>
      <c r="DS5128" s="4" t="s">
        <v>10</v>
      </c>
      <c r="DT5128" s="4" t="s">
        <v>10</v>
      </c>
      <c r="DU5128" s="4" t="s">
        <v>9</v>
      </c>
      <c r="DV5128" s="4" t="s">
        <v>6</v>
      </c>
      <c r="DW5128" s="4" t="s">
        <v>8</v>
      </c>
      <c r="DX5128" s="4" t="s">
        <v>10</v>
      </c>
      <c r="DY5128" s="4" t="s">
        <v>10</v>
      </c>
      <c r="DZ5128" s="4" t="s">
        <v>9</v>
      </c>
      <c r="EA5128" s="4" t="s">
        <v>6</v>
      </c>
      <c r="EB5128" s="4" t="s">
        <v>8</v>
      </c>
      <c r="EC5128" s="4" t="s">
        <v>10</v>
      </c>
      <c r="ED5128" s="4" t="s">
        <v>10</v>
      </c>
      <c r="EE5128" s="4" t="s">
        <v>9</v>
      </c>
      <c r="EF5128" s="4" t="s">
        <v>6</v>
      </c>
      <c r="EG5128" s="4" t="s">
        <v>8</v>
      </c>
      <c r="EH5128" s="4" t="s">
        <v>10</v>
      </c>
      <c r="EI5128" s="4" t="s">
        <v>10</v>
      </c>
      <c r="EJ5128" s="4" t="s">
        <v>9</v>
      </c>
      <c r="EK5128" s="4" t="s">
        <v>6</v>
      </c>
      <c r="EL5128" s="4" t="s">
        <v>8</v>
      </c>
      <c r="EM5128" s="4" t="s">
        <v>10</v>
      </c>
      <c r="EN5128" s="4" t="s">
        <v>10</v>
      </c>
      <c r="EO5128" s="4" t="s">
        <v>9</v>
      </c>
      <c r="EP5128" s="4" t="s">
        <v>6</v>
      </c>
      <c r="EQ5128" s="4" t="s">
        <v>8</v>
      </c>
      <c r="ER5128" s="4" t="s">
        <v>10</v>
      </c>
      <c r="ES5128" s="4" t="s">
        <v>10</v>
      </c>
      <c r="ET5128" s="4" t="s">
        <v>9</v>
      </c>
      <c r="EU5128" s="4" t="s">
        <v>6</v>
      </c>
      <c r="EV5128" s="4" t="s">
        <v>8</v>
      </c>
      <c r="EW5128" s="4" t="s">
        <v>10</v>
      </c>
      <c r="EX5128" s="4" t="s">
        <v>10</v>
      </c>
      <c r="EY5128" s="4" t="s">
        <v>9</v>
      </c>
      <c r="EZ5128" s="4" t="s">
        <v>6</v>
      </c>
      <c r="FA5128" s="4" t="s">
        <v>8</v>
      </c>
      <c r="FB5128" s="4" t="s">
        <v>10</v>
      </c>
      <c r="FC5128" s="4" t="s">
        <v>10</v>
      </c>
      <c r="FD5128" s="4" t="s">
        <v>9</v>
      </c>
      <c r="FE5128" s="4" t="s">
        <v>6</v>
      </c>
      <c r="FF5128" s="4" t="s">
        <v>8</v>
      </c>
      <c r="FG5128" s="4" t="s">
        <v>10</v>
      </c>
      <c r="FH5128" s="4" t="s">
        <v>10</v>
      </c>
      <c r="FI5128" s="4" t="s">
        <v>9</v>
      </c>
      <c r="FJ5128" s="4" t="s">
        <v>6</v>
      </c>
      <c r="FK5128" s="4" t="s">
        <v>8</v>
      </c>
      <c r="FL5128" s="4" t="s">
        <v>10</v>
      </c>
      <c r="FM5128" s="4" t="s">
        <v>10</v>
      </c>
      <c r="FN5128" s="4" t="s">
        <v>9</v>
      </c>
      <c r="FO5128" s="4" t="s">
        <v>6</v>
      </c>
      <c r="FP5128" s="4" t="s">
        <v>8</v>
      </c>
      <c r="FQ5128" s="4" t="s">
        <v>10</v>
      </c>
      <c r="FR5128" s="4" t="s">
        <v>10</v>
      </c>
      <c r="FS5128" s="4" t="s">
        <v>9</v>
      </c>
      <c r="FT5128" s="4" t="s">
        <v>6</v>
      </c>
      <c r="FU5128" s="4" t="s">
        <v>8</v>
      </c>
      <c r="FV5128" s="4" t="s">
        <v>10</v>
      </c>
      <c r="FW5128" s="4" t="s">
        <v>10</v>
      </c>
      <c r="FX5128" s="4" t="s">
        <v>9</v>
      </c>
      <c r="FY5128" s="4" t="s">
        <v>6</v>
      </c>
      <c r="FZ5128" s="4" t="s">
        <v>8</v>
      </c>
      <c r="GA5128" s="4" t="s">
        <v>10</v>
      </c>
      <c r="GB5128" s="4" t="s">
        <v>10</v>
      </c>
      <c r="GC5128" s="4" t="s">
        <v>9</v>
      </c>
      <c r="GD5128" s="4" t="s">
        <v>6</v>
      </c>
      <c r="GE5128" s="4" t="s">
        <v>8</v>
      </c>
    </row>
    <row r="5129" spans="1:7">
      <c r="A5129" t="n">
        <v>43264</v>
      </c>
      <c r="B5129" s="82" t="n">
        <v>257</v>
      </c>
      <c r="C5129" s="7" t="n">
        <v>7</v>
      </c>
      <c r="D5129" s="7" t="n">
        <v>65533</v>
      </c>
      <c r="E5129" s="7" t="n">
        <v>52366</v>
      </c>
      <c r="F5129" s="7" t="s">
        <v>12</v>
      </c>
      <c r="G5129" s="7" t="n">
        <f t="normal" ca="1">32-LENB(INDIRECT(ADDRESS(5129,6)))</f>
        <v>0</v>
      </c>
      <c r="H5129" s="7" t="n">
        <v>7</v>
      </c>
      <c r="I5129" s="7" t="n">
        <v>65533</v>
      </c>
      <c r="J5129" s="7" t="n">
        <v>52367</v>
      </c>
      <c r="K5129" s="7" t="s">
        <v>12</v>
      </c>
      <c r="L5129" s="7" t="n">
        <f t="normal" ca="1">32-LENB(INDIRECT(ADDRESS(5129,11)))</f>
        <v>0</v>
      </c>
      <c r="M5129" s="7" t="n">
        <v>7</v>
      </c>
      <c r="N5129" s="7" t="n">
        <v>65533</v>
      </c>
      <c r="O5129" s="7" t="n">
        <v>52368</v>
      </c>
      <c r="P5129" s="7" t="s">
        <v>12</v>
      </c>
      <c r="Q5129" s="7" t="n">
        <f t="normal" ca="1">32-LENB(INDIRECT(ADDRESS(5129,16)))</f>
        <v>0</v>
      </c>
      <c r="R5129" s="7" t="n">
        <v>7</v>
      </c>
      <c r="S5129" s="7" t="n">
        <v>65533</v>
      </c>
      <c r="T5129" s="7" t="n">
        <v>18352</v>
      </c>
      <c r="U5129" s="7" t="s">
        <v>12</v>
      </c>
      <c r="V5129" s="7" t="n">
        <f t="normal" ca="1">32-LENB(INDIRECT(ADDRESS(5129,21)))</f>
        <v>0</v>
      </c>
      <c r="W5129" s="7" t="n">
        <v>7</v>
      </c>
      <c r="X5129" s="7" t="n">
        <v>65533</v>
      </c>
      <c r="Y5129" s="7" t="n">
        <v>52369</v>
      </c>
      <c r="Z5129" s="7" t="s">
        <v>12</v>
      </c>
      <c r="AA5129" s="7" t="n">
        <f t="normal" ca="1">32-LENB(INDIRECT(ADDRESS(5129,26)))</f>
        <v>0</v>
      </c>
      <c r="AB5129" s="7" t="n">
        <v>7</v>
      </c>
      <c r="AC5129" s="7" t="n">
        <v>65533</v>
      </c>
      <c r="AD5129" s="7" t="n">
        <v>52370</v>
      </c>
      <c r="AE5129" s="7" t="s">
        <v>12</v>
      </c>
      <c r="AF5129" s="7" t="n">
        <f t="normal" ca="1">32-LENB(INDIRECT(ADDRESS(5129,31)))</f>
        <v>0</v>
      </c>
      <c r="AG5129" s="7" t="n">
        <v>7</v>
      </c>
      <c r="AH5129" s="7" t="n">
        <v>65533</v>
      </c>
      <c r="AI5129" s="7" t="n">
        <v>52371</v>
      </c>
      <c r="AJ5129" s="7" t="s">
        <v>12</v>
      </c>
      <c r="AK5129" s="7" t="n">
        <f t="normal" ca="1">32-LENB(INDIRECT(ADDRESS(5129,36)))</f>
        <v>0</v>
      </c>
      <c r="AL5129" s="7" t="n">
        <v>7</v>
      </c>
      <c r="AM5129" s="7" t="n">
        <v>65533</v>
      </c>
      <c r="AN5129" s="7" t="n">
        <v>52372</v>
      </c>
      <c r="AO5129" s="7" t="s">
        <v>12</v>
      </c>
      <c r="AP5129" s="7" t="n">
        <f t="normal" ca="1">32-LENB(INDIRECT(ADDRESS(5129,41)))</f>
        <v>0</v>
      </c>
      <c r="AQ5129" s="7" t="n">
        <v>7</v>
      </c>
      <c r="AR5129" s="7" t="n">
        <v>65533</v>
      </c>
      <c r="AS5129" s="7" t="n">
        <v>18353</v>
      </c>
      <c r="AT5129" s="7" t="s">
        <v>12</v>
      </c>
      <c r="AU5129" s="7" t="n">
        <f t="normal" ca="1">32-LENB(INDIRECT(ADDRESS(5129,46)))</f>
        <v>0</v>
      </c>
      <c r="AV5129" s="7" t="n">
        <v>7</v>
      </c>
      <c r="AW5129" s="7" t="n">
        <v>65533</v>
      </c>
      <c r="AX5129" s="7" t="n">
        <v>18354</v>
      </c>
      <c r="AY5129" s="7" t="s">
        <v>12</v>
      </c>
      <c r="AZ5129" s="7" t="n">
        <f t="normal" ca="1">32-LENB(INDIRECT(ADDRESS(5129,51)))</f>
        <v>0</v>
      </c>
      <c r="BA5129" s="7" t="n">
        <v>7</v>
      </c>
      <c r="BB5129" s="7" t="n">
        <v>65533</v>
      </c>
      <c r="BC5129" s="7" t="n">
        <v>52373</v>
      </c>
      <c r="BD5129" s="7" t="s">
        <v>12</v>
      </c>
      <c r="BE5129" s="7" t="n">
        <f t="normal" ca="1">32-LENB(INDIRECT(ADDRESS(5129,56)))</f>
        <v>0</v>
      </c>
      <c r="BF5129" s="7" t="n">
        <v>7</v>
      </c>
      <c r="BG5129" s="7" t="n">
        <v>65533</v>
      </c>
      <c r="BH5129" s="7" t="n">
        <v>52374</v>
      </c>
      <c r="BI5129" s="7" t="s">
        <v>12</v>
      </c>
      <c r="BJ5129" s="7" t="n">
        <f t="normal" ca="1">32-LENB(INDIRECT(ADDRESS(5129,61)))</f>
        <v>0</v>
      </c>
      <c r="BK5129" s="7" t="n">
        <v>4</v>
      </c>
      <c r="BL5129" s="7" t="n">
        <v>65533</v>
      </c>
      <c r="BM5129" s="7" t="n">
        <v>2023</v>
      </c>
      <c r="BN5129" s="7" t="s">
        <v>12</v>
      </c>
      <c r="BO5129" s="7" t="n">
        <f t="normal" ca="1">32-LENB(INDIRECT(ADDRESS(5129,66)))</f>
        <v>0</v>
      </c>
      <c r="BP5129" s="7" t="n">
        <v>7</v>
      </c>
      <c r="BQ5129" s="7" t="n">
        <v>65533</v>
      </c>
      <c r="BR5129" s="7" t="n">
        <v>52375</v>
      </c>
      <c r="BS5129" s="7" t="s">
        <v>12</v>
      </c>
      <c r="BT5129" s="7" t="n">
        <f t="normal" ca="1">32-LENB(INDIRECT(ADDRESS(5129,71)))</f>
        <v>0</v>
      </c>
      <c r="BU5129" s="7" t="n">
        <v>7</v>
      </c>
      <c r="BV5129" s="7" t="n">
        <v>65533</v>
      </c>
      <c r="BW5129" s="7" t="n">
        <v>52376</v>
      </c>
      <c r="BX5129" s="7" t="s">
        <v>12</v>
      </c>
      <c r="BY5129" s="7" t="n">
        <f t="normal" ca="1">32-LENB(INDIRECT(ADDRESS(5129,76)))</f>
        <v>0</v>
      </c>
      <c r="BZ5129" s="7" t="n">
        <v>7</v>
      </c>
      <c r="CA5129" s="7" t="n">
        <v>65533</v>
      </c>
      <c r="CB5129" s="7" t="n">
        <v>18355</v>
      </c>
      <c r="CC5129" s="7" t="s">
        <v>12</v>
      </c>
      <c r="CD5129" s="7" t="n">
        <f t="normal" ca="1">32-LENB(INDIRECT(ADDRESS(5129,81)))</f>
        <v>0</v>
      </c>
      <c r="CE5129" s="7" t="n">
        <v>4</v>
      </c>
      <c r="CF5129" s="7" t="n">
        <v>65533</v>
      </c>
      <c r="CG5129" s="7" t="n">
        <v>2134</v>
      </c>
      <c r="CH5129" s="7" t="s">
        <v>12</v>
      </c>
      <c r="CI5129" s="7" t="n">
        <f t="normal" ca="1">32-LENB(INDIRECT(ADDRESS(5129,86)))</f>
        <v>0</v>
      </c>
      <c r="CJ5129" s="7" t="n">
        <v>8</v>
      </c>
      <c r="CK5129" s="7" t="n">
        <v>65533</v>
      </c>
      <c r="CL5129" s="7" t="n">
        <v>0</v>
      </c>
      <c r="CM5129" s="7" t="s">
        <v>125</v>
      </c>
      <c r="CN5129" s="7" t="n">
        <f t="normal" ca="1">32-LENB(INDIRECT(ADDRESS(5129,91)))</f>
        <v>0</v>
      </c>
      <c r="CO5129" s="7" t="n">
        <v>7</v>
      </c>
      <c r="CP5129" s="7" t="n">
        <v>65533</v>
      </c>
      <c r="CQ5129" s="7" t="n">
        <v>18356</v>
      </c>
      <c r="CR5129" s="7" t="s">
        <v>12</v>
      </c>
      <c r="CS5129" s="7" t="n">
        <f t="normal" ca="1">32-LENB(INDIRECT(ADDRESS(5129,96)))</f>
        <v>0</v>
      </c>
      <c r="CT5129" s="7" t="n">
        <v>7</v>
      </c>
      <c r="CU5129" s="7" t="n">
        <v>65533</v>
      </c>
      <c r="CV5129" s="7" t="n">
        <v>52377</v>
      </c>
      <c r="CW5129" s="7" t="s">
        <v>12</v>
      </c>
      <c r="CX5129" s="7" t="n">
        <f t="normal" ca="1">32-LENB(INDIRECT(ADDRESS(5129,101)))</f>
        <v>0</v>
      </c>
      <c r="CY5129" s="7" t="n">
        <v>7</v>
      </c>
      <c r="CZ5129" s="7" t="n">
        <v>65533</v>
      </c>
      <c r="DA5129" s="7" t="n">
        <v>18357</v>
      </c>
      <c r="DB5129" s="7" t="s">
        <v>12</v>
      </c>
      <c r="DC5129" s="7" t="n">
        <f t="normal" ca="1">32-LENB(INDIRECT(ADDRESS(5129,106)))</f>
        <v>0</v>
      </c>
      <c r="DD5129" s="7" t="n">
        <v>7</v>
      </c>
      <c r="DE5129" s="7" t="n">
        <v>65533</v>
      </c>
      <c r="DF5129" s="7" t="n">
        <v>18358</v>
      </c>
      <c r="DG5129" s="7" t="s">
        <v>12</v>
      </c>
      <c r="DH5129" s="7" t="n">
        <f t="normal" ca="1">32-LENB(INDIRECT(ADDRESS(5129,111)))</f>
        <v>0</v>
      </c>
      <c r="DI5129" s="7" t="n">
        <v>4</v>
      </c>
      <c r="DJ5129" s="7" t="n">
        <v>65533</v>
      </c>
      <c r="DK5129" s="7" t="n">
        <v>2134</v>
      </c>
      <c r="DL5129" s="7" t="s">
        <v>12</v>
      </c>
      <c r="DM5129" s="7" t="n">
        <f t="normal" ca="1">32-LENB(INDIRECT(ADDRESS(5129,116)))</f>
        <v>0</v>
      </c>
      <c r="DN5129" s="7" t="n">
        <v>4</v>
      </c>
      <c r="DO5129" s="7" t="n">
        <v>65533</v>
      </c>
      <c r="DP5129" s="7" t="n">
        <v>2092</v>
      </c>
      <c r="DQ5129" s="7" t="s">
        <v>12</v>
      </c>
      <c r="DR5129" s="7" t="n">
        <f t="normal" ca="1">32-LENB(INDIRECT(ADDRESS(5129,121)))</f>
        <v>0</v>
      </c>
      <c r="DS5129" s="7" t="n">
        <v>4</v>
      </c>
      <c r="DT5129" s="7" t="n">
        <v>65533</v>
      </c>
      <c r="DU5129" s="7" t="n">
        <v>2023</v>
      </c>
      <c r="DV5129" s="7" t="s">
        <v>12</v>
      </c>
      <c r="DW5129" s="7" t="n">
        <f t="normal" ca="1">32-LENB(INDIRECT(ADDRESS(5129,126)))</f>
        <v>0</v>
      </c>
      <c r="DX5129" s="7" t="n">
        <v>4</v>
      </c>
      <c r="DY5129" s="7" t="n">
        <v>65533</v>
      </c>
      <c r="DZ5129" s="7" t="n">
        <v>2119</v>
      </c>
      <c r="EA5129" s="7" t="s">
        <v>12</v>
      </c>
      <c r="EB5129" s="7" t="n">
        <f t="normal" ca="1">32-LENB(INDIRECT(ADDRESS(5129,131)))</f>
        <v>0</v>
      </c>
      <c r="EC5129" s="7" t="n">
        <v>7</v>
      </c>
      <c r="ED5129" s="7" t="n">
        <v>65533</v>
      </c>
      <c r="EE5129" s="7" t="n">
        <v>18359</v>
      </c>
      <c r="EF5129" s="7" t="s">
        <v>12</v>
      </c>
      <c r="EG5129" s="7" t="n">
        <f t="normal" ca="1">32-LENB(INDIRECT(ADDRESS(5129,136)))</f>
        <v>0</v>
      </c>
      <c r="EH5129" s="7" t="n">
        <v>7</v>
      </c>
      <c r="EI5129" s="7" t="n">
        <v>65533</v>
      </c>
      <c r="EJ5129" s="7" t="n">
        <v>18360</v>
      </c>
      <c r="EK5129" s="7" t="s">
        <v>12</v>
      </c>
      <c r="EL5129" s="7" t="n">
        <f t="normal" ca="1">32-LENB(INDIRECT(ADDRESS(5129,141)))</f>
        <v>0</v>
      </c>
      <c r="EM5129" s="7" t="n">
        <v>7</v>
      </c>
      <c r="EN5129" s="7" t="n">
        <v>65533</v>
      </c>
      <c r="EO5129" s="7" t="n">
        <v>52378</v>
      </c>
      <c r="EP5129" s="7" t="s">
        <v>12</v>
      </c>
      <c r="EQ5129" s="7" t="n">
        <f t="normal" ca="1">32-LENB(INDIRECT(ADDRESS(5129,146)))</f>
        <v>0</v>
      </c>
      <c r="ER5129" s="7" t="n">
        <v>7</v>
      </c>
      <c r="ES5129" s="7" t="n">
        <v>65533</v>
      </c>
      <c r="ET5129" s="7" t="n">
        <v>52379</v>
      </c>
      <c r="EU5129" s="7" t="s">
        <v>12</v>
      </c>
      <c r="EV5129" s="7" t="n">
        <f t="normal" ca="1">32-LENB(INDIRECT(ADDRESS(5129,151)))</f>
        <v>0</v>
      </c>
      <c r="EW5129" s="7" t="n">
        <v>7</v>
      </c>
      <c r="EX5129" s="7" t="n">
        <v>65533</v>
      </c>
      <c r="EY5129" s="7" t="n">
        <v>18361</v>
      </c>
      <c r="EZ5129" s="7" t="s">
        <v>12</v>
      </c>
      <c r="FA5129" s="7" t="n">
        <f t="normal" ca="1">32-LENB(INDIRECT(ADDRESS(5129,156)))</f>
        <v>0</v>
      </c>
      <c r="FB5129" s="7" t="n">
        <v>7</v>
      </c>
      <c r="FC5129" s="7" t="n">
        <v>65533</v>
      </c>
      <c r="FD5129" s="7" t="n">
        <v>52380</v>
      </c>
      <c r="FE5129" s="7" t="s">
        <v>12</v>
      </c>
      <c r="FF5129" s="7" t="n">
        <f t="normal" ca="1">32-LENB(INDIRECT(ADDRESS(5129,161)))</f>
        <v>0</v>
      </c>
      <c r="FG5129" s="7" t="n">
        <v>7</v>
      </c>
      <c r="FH5129" s="7" t="n">
        <v>65533</v>
      </c>
      <c r="FI5129" s="7" t="n">
        <v>52381</v>
      </c>
      <c r="FJ5129" s="7" t="s">
        <v>12</v>
      </c>
      <c r="FK5129" s="7" t="n">
        <f t="normal" ca="1">32-LENB(INDIRECT(ADDRESS(5129,166)))</f>
        <v>0</v>
      </c>
      <c r="FL5129" s="7" t="n">
        <v>7</v>
      </c>
      <c r="FM5129" s="7" t="n">
        <v>65533</v>
      </c>
      <c r="FN5129" s="7" t="n">
        <v>52382</v>
      </c>
      <c r="FO5129" s="7" t="s">
        <v>12</v>
      </c>
      <c r="FP5129" s="7" t="n">
        <f t="normal" ca="1">32-LENB(INDIRECT(ADDRESS(5129,171)))</f>
        <v>0</v>
      </c>
      <c r="FQ5129" s="7" t="n">
        <v>7</v>
      </c>
      <c r="FR5129" s="7" t="n">
        <v>65533</v>
      </c>
      <c r="FS5129" s="7" t="n">
        <v>18362</v>
      </c>
      <c r="FT5129" s="7" t="s">
        <v>12</v>
      </c>
      <c r="FU5129" s="7" t="n">
        <f t="normal" ca="1">32-LENB(INDIRECT(ADDRESS(5129,176)))</f>
        <v>0</v>
      </c>
      <c r="FV5129" s="7" t="n">
        <v>4</v>
      </c>
      <c r="FW5129" s="7" t="n">
        <v>65533</v>
      </c>
      <c r="FX5129" s="7" t="n">
        <v>2134</v>
      </c>
      <c r="FY5129" s="7" t="s">
        <v>12</v>
      </c>
      <c r="FZ5129" s="7" t="n">
        <f t="normal" ca="1">32-LENB(INDIRECT(ADDRESS(5129,181)))</f>
        <v>0</v>
      </c>
      <c r="GA5129" s="7" t="n">
        <v>0</v>
      </c>
      <c r="GB5129" s="7" t="n">
        <v>65533</v>
      </c>
      <c r="GC5129" s="7" t="n">
        <v>0</v>
      </c>
      <c r="GD5129" s="7" t="s">
        <v>12</v>
      </c>
      <c r="GE5129" s="7" t="n">
        <f t="normal" ca="1">32-LENB(INDIRECT(ADDRESS(5129,186)))</f>
        <v>0</v>
      </c>
    </row>
    <row r="5130" spans="1:7">
      <c r="A5130" t="s">
        <v>4</v>
      </c>
      <c r="B5130" s="4" t="s">
        <v>5</v>
      </c>
    </row>
    <row r="5131" spans="1:7">
      <c r="A5131" t="n">
        <v>44744</v>
      </c>
      <c r="B5131" s="5" t="n">
        <v>1</v>
      </c>
    </row>
    <row r="5132" spans="1:7" s="3" customFormat="1" customHeight="0">
      <c r="A5132" s="3" t="s">
        <v>2</v>
      </c>
      <c r="B5132" s="3" t="s">
        <v>440</v>
      </c>
    </row>
    <row r="5133" spans="1:7">
      <c r="A5133" t="s">
        <v>4</v>
      </c>
      <c r="B5133" s="4" t="s">
        <v>5</v>
      </c>
      <c r="C5133" s="4" t="s">
        <v>10</v>
      </c>
      <c r="D5133" s="4" t="s">
        <v>10</v>
      </c>
      <c r="E5133" s="4" t="s">
        <v>9</v>
      </c>
      <c r="F5133" s="4" t="s">
        <v>6</v>
      </c>
      <c r="G5133" s="4" t="s">
        <v>8</v>
      </c>
      <c r="H5133" s="4" t="s">
        <v>10</v>
      </c>
      <c r="I5133" s="4" t="s">
        <v>10</v>
      </c>
      <c r="J5133" s="4" t="s">
        <v>9</v>
      </c>
      <c r="K5133" s="4" t="s">
        <v>6</v>
      </c>
      <c r="L5133" s="4" t="s">
        <v>8</v>
      </c>
      <c r="M5133" s="4" t="s">
        <v>10</v>
      </c>
      <c r="N5133" s="4" t="s">
        <v>10</v>
      </c>
      <c r="O5133" s="4" t="s">
        <v>9</v>
      </c>
      <c r="P5133" s="4" t="s">
        <v>6</v>
      </c>
      <c r="Q5133" s="4" t="s">
        <v>8</v>
      </c>
    </row>
    <row r="5134" spans="1:7">
      <c r="A5134" t="n">
        <v>44752</v>
      </c>
      <c r="B5134" s="82" t="n">
        <v>257</v>
      </c>
      <c r="C5134" s="7" t="n">
        <v>4</v>
      </c>
      <c r="D5134" s="7" t="n">
        <v>65533</v>
      </c>
      <c r="E5134" s="7" t="n">
        <v>2023</v>
      </c>
      <c r="F5134" s="7" t="s">
        <v>12</v>
      </c>
      <c r="G5134" s="7" t="n">
        <f t="normal" ca="1">32-LENB(INDIRECT(ADDRESS(5134,6)))</f>
        <v>0</v>
      </c>
      <c r="H5134" s="7" t="n">
        <v>4</v>
      </c>
      <c r="I5134" s="7" t="n">
        <v>65533</v>
      </c>
      <c r="J5134" s="7" t="n">
        <v>2119</v>
      </c>
      <c r="K5134" s="7" t="s">
        <v>12</v>
      </c>
      <c r="L5134" s="7" t="n">
        <f t="normal" ca="1">32-LENB(INDIRECT(ADDRESS(5134,11)))</f>
        <v>0</v>
      </c>
      <c r="M5134" s="7" t="n">
        <v>0</v>
      </c>
      <c r="N5134" s="7" t="n">
        <v>65533</v>
      </c>
      <c r="O5134" s="7" t="n">
        <v>0</v>
      </c>
      <c r="P5134" s="7" t="s">
        <v>12</v>
      </c>
      <c r="Q5134" s="7" t="n">
        <f t="normal" ca="1">32-LENB(INDIRECT(ADDRESS(5134,16)))</f>
        <v>0</v>
      </c>
    </row>
    <row r="5135" spans="1:7">
      <c r="A5135" t="s">
        <v>4</v>
      </c>
      <c r="B5135" s="4" t="s">
        <v>5</v>
      </c>
    </row>
    <row r="5136" spans="1:7">
      <c r="A5136" t="n">
        <v>44872</v>
      </c>
      <c r="B5136" s="5" t="n">
        <v>1</v>
      </c>
    </row>
    <row r="5137" spans="1:187" s="3" customFormat="1" customHeight="0">
      <c r="A5137" s="3" t="s">
        <v>2</v>
      </c>
      <c r="B5137" s="3" t="s">
        <v>441</v>
      </c>
    </row>
    <row r="5138" spans="1:187">
      <c r="A5138" t="s">
        <v>4</v>
      </c>
      <c r="B5138" s="4" t="s">
        <v>5</v>
      </c>
      <c r="C5138" s="4" t="s">
        <v>10</v>
      </c>
      <c r="D5138" s="4" t="s">
        <v>10</v>
      </c>
      <c r="E5138" s="4" t="s">
        <v>9</v>
      </c>
      <c r="F5138" s="4" t="s">
        <v>6</v>
      </c>
      <c r="G5138" s="4" t="s">
        <v>8</v>
      </c>
      <c r="H5138" s="4" t="s">
        <v>10</v>
      </c>
      <c r="I5138" s="4" t="s">
        <v>10</v>
      </c>
      <c r="J5138" s="4" t="s">
        <v>9</v>
      </c>
      <c r="K5138" s="4" t="s">
        <v>6</v>
      </c>
      <c r="L5138" s="4" t="s">
        <v>8</v>
      </c>
      <c r="M5138" s="4" t="s">
        <v>10</v>
      </c>
      <c r="N5138" s="4" t="s">
        <v>10</v>
      </c>
      <c r="O5138" s="4" t="s">
        <v>9</v>
      </c>
      <c r="P5138" s="4" t="s">
        <v>6</v>
      </c>
      <c r="Q5138" s="4" t="s">
        <v>8</v>
      </c>
    </row>
    <row r="5139" spans="1:187">
      <c r="A5139" t="n">
        <v>44880</v>
      </c>
      <c r="B5139" s="82" t="n">
        <v>257</v>
      </c>
      <c r="C5139" s="7" t="n">
        <v>4</v>
      </c>
      <c r="D5139" s="7" t="n">
        <v>65533</v>
      </c>
      <c r="E5139" s="7" t="n">
        <v>2023</v>
      </c>
      <c r="F5139" s="7" t="s">
        <v>12</v>
      </c>
      <c r="G5139" s="7" t="n">
        <f t="normal" ca="1">32-LENB(INDIRECT(ADDRESS(5139,6)))</f>
        <v>0</v>
      </c>
      <c r="H5139" s="7" t="n">
        <v>4</v>
      </c>
      <c r="I5139" s="7" t="n">
        <v>65533</v>
      </c>
      <c r="J5139" s="7" t="n">
        <v>2119</v>
      </c>
      <c r="K5139" s="7" t="s">
        <v>12</v>
      </c>
      <c r="L5139" s="7" t="n">
        <f t="normal" ca="1">32-LENB(INDIRECT(ADDRESS(5139,11)))</f>
        <v>0</v>
      </c>
      <c r="M5139" s="7" t="n">
        <v>0</v>
      </c>
      <c r="N5139" s="7" t="n">
        <v>65533</v>
      </c>
      <c r="O5139" s="7" t="n">
        <v>0</v>
      </c>
      <c r="P5139" s="7" t="s">
        <v>12</v>
      </c>
      <c r="Q5139" s="7" t="n">
        <f t="normal" ca="1">32-LENB(INDIRECT(ADDRESS(5139,16)))</f>
        <v>0</v>
      </c>
    </row>
    <row r="5140" spans="1:187">
      <c r="A5140" t="s">
        <v>4</v>
      </c>
      <c r="B5140" s="4" t="s">
        <v>5</v>
      </c>
    </row>
    <row r="5141" spans="1:187">
      <c r="A5141" t="n">
        <v>45000</v>
      </c>
      <c r="B5141" s="5" t="n">
        <v>1</v>
      </c>
    </row>
    <row r="5142" spans="1:187" s="3" customFormat="1" customHeight="0">
      <c r="A5142" s="3" t="s">
        <v>2</v>
      </c>
      <c r="B5142" s="3" t="s">
        <v>442</v>
      </c>
    </row>
    <row r="5143" spans="1:187">
      <c r="A5143" t="s">
        <v>4</v>
      </c>
      <c r="B5143" s="4" t="s">
        <v>5</v>
      </c>
      <c r="C5143" s="4" t="s">
        <v>10</v>
      </c>
      <c r="D5143" s="4" t="s">
        <v>10</v>
      </c>
      <c r="E5143" s="4" t="s">
        <v>9</v>
      </c>
      <c r="F5143" s="4" t="s">
        <v>6</v>
      </c>
      <c r="G5143" s="4" t="s">
        <v>8</v>
      </c>
      <c r="H5143" s="4" t="s">
        <v>10</v>
      </c>
      <c r="I5143" s="4" t="s">
        <v>10</v>
      </c>
      <c r="J5143" s="4" t="s">
        <v>9</v>
      </c>
      <c r="K5143" s="4" t="s">
        <v>6</v>
      </c>
      <c r="L5143" s="4" t="s">
        <v>8</v>
      </c>
      <c r="M5143" s="4" t="s">
        <v>10</v>
      </c>
      <c r="N5143" s="4" t="s">
        <v>10</v>
      </c>
      <c r="O5143" s="4" t="s">
        <v>9</v>
      </c>
      <c r="P5143" s="4" t="s">
        <v>6</v>
      </c>
      <c r="Q5143" s="4" t="s">
        <v>8</v>
      </c>
      <c r="R5143" s="4" t="s">
        <v>10</v>
      </c>
      <c r="S5143" s="4" t="s">
        <v>10</v>
      </c>
      <c r="T5143" s="4" t="s">
        <v>9</v>
      </c>
      <c r="U5143" s="4" t="s">
        <v>6</v>
      </c>
      <c r="V5143" s="4" t="s">
        <v>8</v>
      </c>
      <c r="W5143" s="4" t="s">
        <v>10</v>
      </c>
      <c r="X5143" s="4" t="s">
        <v>10</v>
      </c>
      <c r="Y5143" s="4" t="s">
        <v>9</v>
      </c>
      <c r="Z5143" s="4" t="s">
        <v>6</v>
      </c>
      <c r="AA5143" s="4" t="s">
        <v>8</v>
      </c>
      <c r="AB5143" s="4" t="s">
        <v>10</v>
      </c>
      <c r="AC5143" s="4" t="s">
        <v>10</v>
      </c>
      <c r="AD5143" s="4" t="s">
        <v>9</v>
      </c>
      <c r="AE5143" s="4" t="s">
        <v>6</v>
      </c>
      <c r="AF5143" s="4" t="s">
        <v>8</v>
      </c>
      <c r="AG5143" s="4" t="s">
        <v>10</v>
      </c>
      <c r="AH5143" s="4" t="s">
        <v>10</v>
      </c>
      <c r="AI5143" s="4" t="s">
        <v>9</v>
      </c>
      <c r="AJ5143" s="4" t="s">
        <v>6</v>
      </c>
      <c r="AK5143" s="4" t="s">
        <v>8</v>
      </c>
      <c r="AL5143" s="4" t="s">
        <v>10</v>
      </c>
      <c r="AM5143" s="4" t="s">
        <v>10</v>
      </c>
      <c r="AN5143" s="4" t="s">
        <v>9</v>
      </c>
      <c r="AO5143" s="4" t="s">
        <v>6</v>
      </c>
      <c r="AP5143" s="4" t="s">
        <v>8</v>
      </c>
      <c r="AQ5143" s="4" t="s">
        <v>10</v>
      </c>
      <c r="AR5143" s="4" t="s">
        <v>10</v>
      </c>
      <c r="AS5143" s="4" t="s">
        <v>9</v>
      </c>
      <c r="AT5143" s="4" t="s">
        <v>6</v>
      </c>
      <c r="AU5143" s="4" t="s">
        <v>8</v>
      </c>
      <c r="AV5143" s="4" t="s">
        <v>10</v>
      </c>
      <c r="AW5143" s="4" t="s">
        <v>10</v>
      </c>
      <c r="AX5143" s="4" t="s">
        <v>9</v>
      </c>
      <c r="AY5143" s="4" t="s">
        <v>6</v>
      </c>
      <c r="AZ5143" s="4" t="s">
        <v>8</v>
      </c>
      <c r="BA5143" s="4" t="s">
        <v>10</v>
      </c>
      <c r="BB5143" s="4" t="s">
        <v>10</v>
      </c>
      <c r="BC5143" s="4" t="s">
        <v>9</v>
      </c>
      <c r="BD5143" s="4" t="s">
        <v>6</v>
      </c>
      <c r="BE5143" s="4" t="s">
        <v>8</v>
      </c>
      <c r="BF5143" s="4" t="s">
        <v>10</v>
      </c>
      <c r="BG5143" s="4" t="s">
        <v>10</v>
      </c>
      <c r="BH5143" s="4" t="s">
        <v>9</v>
      </c>
      <c r="BI5143" s="4" t="s">
        <v>6</v>
      </c>
      <c r="BJ5143" s="4" t="s">
        <v>8</v>
      </c>
      <c r="BK5143" s="4" t="s">
        <v>10</v>
      </c>
      <c r="BL5143" s="4" t="s">
        <v>10</v>
      </c>
      <c r="BM5143" s="4" t="s">
        <v>9</v>
      </c>
      <c r="BN5143" s="4" t="s">
        <v>6</v>
      </c>
      <c r="BO5143" s="4" t="s">
        <v>8</v>
      </c>
      <c r="BP5143" s="4" t="s">
        <v>10</v>
      </c>
      <c r="BQ5143" s="4" t="s">
        <v>10</v>
      </c>
      <c r="BR5143" s="4" t="s">
        <v>9</v>
      </c>
      <c r="BS5143" s="4" t="s">
        <v>6</v>
      </c>
      <c r="BT5143" s="4" t="s">
        <v>8</v>
      </c>
      <c r="BU5143" s="4" t="s">
        <v>10</v>
      </c>
      <c r="BV5143" s="4" t="s">
        <v>10</v>
      </c>
      <c r="BW5143" s="4" t="s">
        <v>9</v>
      </c>
      <c r="BX5143" s="4" t="s">
        <v>6</v>
      </c>
      <c r="BY5143" s="4" t="s">
        <v>8</v>
      </c>
      <c r="BZ5143" s="4" t="s">
        <v>10</v>
      </c>
      <c r="CA5143" s="4" t="s">
        <v>10</v>
      </c>
      <c r="CB5143" s="4" t="s">
        <v>9</v>
      </c>
      <c r="CC5143" s="4" t="s">
        <v>6</v>
      </c>
      <c r="CD5143" s="4" t="s">
        <v>8</v>
      </c>
      <c r="CE5143" s="4" t="s">
        <v>10</v>
      </c>
      <c r="CF5143" s="4" t="s">
        <v>10</v>
      </c>
      <c r="CG5143" s="4" t="s">
        <v>9</v>
      </c>
      <c r="CH5143" s="4" t="s">
        <v>6</v>
      </c>
      <c r="CI5143" s="4" t="s">
        <v>8</v>
      </c>
      <c r="CJ5143" s="4" t="s">
        <v>10</v>
      </c>
      <c r="CK5143" s="4" t="s">
        <v>10</v>
      </c>
      <c r="CL5143" s="4" t="s">
        <v>9</v>
      </c>
      <c r="CM5143" s="4" t="s">
        <v>6</v>
      </c>
      <c r="CN5143" s="4" t="s">
        <v>8</v>
      </c>
      <c r="CO5143" s="4" t="s">
        <v>10</v>
      </c>
      <c r="CP5143" s="4" t="s">
        <v>10</v>
      </c>
      <c r="CQ5143" s="4" t="s">
        <v>9</v>
      </c>
      <c r="CR5143" s="4" t="s">
        <v>6</v>
      </c>
      <c r="CS5143" s="4" t="s">
        <v>8</v>
      </c>
      <c r="CT5143" s="4" t="s">
        <v>10</v>
      </c>
      <c r="CU5143" s="4" t="s">
        <v>10</v>
      </c>
      <c r="CV5143" s="4" t="s">
        <v>9</v>
      </c>
      <c r="CW5143" s="4" t="s">
        <v>6</v>
      </c>
      <c r="CX5143" s="4" t="s">
        <v>8</v>
      </c>
      <c r="CY5143" s="4" t="s">
        <v>10</v>
      </c>
      <c r="CZ5143" s="4" t="s">
        <v>10</v>
      </c>
      <c r="DA5143" s="4" t="s">
        <v>9</v>
      </c>
      <c r="DB5143" s="4" t="s">
        <v>6</v>
      </c>
      <c r="DC5143" s="4" t="s">
        <v>8</v>
      </c>
      <c r="DD5143" s="4" t="s">
        <v>10</v>
      </c>
      <c r="DE5143" s="4" t="s">
        <v>10</v>
      </c>
      <c r="DF5143" s="4" t="s">
        <v>9</v>
      </c>
      <c r="DG5143" s="4" t="s">
        <v>6</v>
      </c>
      <c r="DH5143" s="4" t="s">
        <v>8</v>
      </c>
      <c r="DI5143" s="4" t="s">
        <v>10</v>
      </c>
      <c r="DJ5143" s="4" t="s">
        <v>10</v>
      </c>
      <c r="DK5143" s="4" t="s">
        <v>9</v>
      </c>
      <c r="DL5143" s="4" t="s">
        <v>6</v>
      </c>
      <c r="DM5143" s="4" t="s">
        <v>8</v>
      </c>
      <c r="DN5143" s="4" t="s">
        <v>10</v>
      </c>
      <c r="DO5143" s="4" t="s">
        <v>10</v>
      </c>
      <c r="DP5143" s="4" t="s">
        <v>9</v>
      </c>
      <c r="DQ5143" s="4" t="s">
        <v>6</v>
      </c>
      <c r="DR5143" s="4" t="s">
        <v>8</v>
      </c>
      <c r="DS5143" s="4" t="s">
        <v>10</v>
      </c>
      <c r="DT5143" s="4" t="s">
        <v>10</v>
      </c>
      <c r="DU5143" s="4" t="s">
        <v>9</v>
      </c>
      <c r="DV5143" s="4" t="s">
        <v>6</v>
      </c>
      <c r="DW5143" s="4" t="s">
        <v>8</v>
      </c>
      <c r="DX5143" s="4" t="s">
        <v>10</v>
      </c>
      <c r="DY5143" s="4" t="s">
        <v>10</v>
      </c>
      <c r="DZ5143" s="4" t="s">
        <v>9</v>
      </c>
      <c r="EA5143" s="4" t="s">
        <v>6</v>
      </c>
      <c r="EB5143" s="4" t="s">
        <v>8</v>
      </c>
      <c r="EC5143" s="4" t="s">
        <v>10</v>
      </c>
      <c r="ED5143" s="4" t="s">
        <v>10</v>
      </c>
      <c r="EE5143" s="4" t="s">
        <v>9</v>
      </c>
      <c r="EF5143" s="4" t="s">
        <v>6</v>
      </c>
      <c r="EG5143" s="4" t="s">
        <v>8</v>
      </c>
      <c r="EH5143" s="4" t="s">
        <v>10</v>
      </c>
      <c r="EI5143" s="4" t="s">
        <v>10</v>
      </c>
      <c r="EJ5143" s="4" t="s">
        <v>9</v>
      </c>
      <c r="EK5143" s="4" t="s">
        <v>6</v>
      </c>
      <c r="EL5143" s="4" t="s">
        <v>8</v>
      </c>
      <c r="EM5143" s="4" t="s">
        <v>10</v>
      </c>
      <c r="EN5143" s="4" t="s">
        <v>10</v>
      </c>
      <c r="EO5143" s="4" t="s">
        <v>9</v>
      </c>
      <c r="EP5143" s="4" t="s">
        <v>6</v>
      </c>
      <c r="EQ5143" s="4" t="s">
        <v>8</v>
      </c>
      <c r="ER5143" s="4" t="s">
        <v>10</v>
      </c>
      <c r="ES5143" s="4" t="s">
        <v>10</v>
      </c>
      <c r="ET5143" s="4" t="s">
        <v>9</v>
      </c>
      <c r="EU5143" s="4" t="s">
        <v>6</v>
      </c>
      <c r="EV5143" s="4" t="s">
        <v>8</v>
      </c>
      <c r="EW5143" s="4" t="s">
        <v>10</v>
      </c>
      <c r="EX5143" s="4" t="s">
        <v>10</v>
      </c>
      <c r="EY5143" s="4" t="s">
        <v>9</v>
      </c>
      <c r="EZ5143" s="4" t="s">
        <v>6</v>
      </c>
      <c r="FA5143" s="4" t="s">
        <v>8</v>
      </c>
      <c r="FB5143" s="4" t="s">
        <v>10</v>
      </c>
      <c r="FC5143" s="4" t="s">
        <v>10</v>
      </c>
      <c r="FD5143" s="4" t="s">
        <v>9</v>
      </c>
      <c r="FE5143" s="4" t="s">
        <v>6</v>
      </c>
      <c r="FF5143" s="4" t="s">
        <v>8</v>
      </c>
      <c r="FG5143" s="4" t="s">
        <v>10</v>
      </c>
      <c r="FH5143" s="4" t="s">
        <v>10</v>
      </c>
      <c r="FI5143" s="4" t="s">
        <v>9</v>
      </c>
      <c r="FJ5143" s="4" t="s">
        <v>6</v>
      </c>
      <c r="FK5143" s="4" t="s">
        <v>8</v>
      </c>
      <c r="FL5143" s="4" t="s">
        <v>10</v>
      </c>
      <c r="FM5143" s="4" t="s">
        <v>10</v>
      </c>
      <c r="FN5143" s="4" t="s">
        <v>9</v>
      </c>
      <c r="FO5143" s="4" t="s">
        <v>6</v>
      </c>
      <c r="FP5143" s="4" t="s">
        <v>8</v>
      </c>
      <c r="FQ5143" s="4" t="s">
        <v>10</v>
      </c>
      <c r="FR5143" s="4" t="s">
        <v>10</v>
      </c>
      <c r="FS5143" s="4" t="s">
        <v>9</v>
      </c>
      <c r="FT5143" s="4" t="s">
        <v>6</v>
      </c>
      <c r="FU5143" s="4" t="s">
        <v>8</v>
      </c>
      <c r="FV5143" s="4" t="s">
        <v>10</v>
      </c>
      <c r="FW5143" s="4" t="s">
        <v>10</v>
      </c>
      <c r="FX5143" s="4" t="s">
        <v>9</v>
      </c>
      <c r="FY5143" s="4" t="s">
        <v>6</v>
      </c>
      <c r="FZ5143" s="4" t="s">
        <v>8</v>
      </c>
      <c r="GA5143" s="4" t="s">
        <v>10</v>
      </c>
      <c r="GB5143" s="4" t="s">
        <v>10</v>
      </c>
      <c r="GC5143" s="4" t="s">
        <v>9</v>
      </c>
      <c r="GD5143" s="4" t="s">
        <v>6</v>
      </c>
      <c r="GE5143" s="4" t="s">
        <v>8</v>
      </c>
      <c r="GF5143" s="4" t="s">
        <v>10</v>
      </c>
      <c r="GG5143" s="4" t="s">
        <v>10</v>
      </c>
      <c r="GH5143" s="4" t="s">
        <v>9</v>
      </c>
      <c r="GI5143" s="4" t="s">
        <v>6</v>
      </c>
      <c r="GJ5143" s="4" t="s">
        <v>8</v>
      </c>
      <c r="GK5143" s="4" t="s">
        <v>10</v>
      </c>
      <c r="GL5143" s="4" t="s">
        <v>10</v>
      </c>
      <c r="GM5143" s="4" t="s">
        <v>9</v>
      </c>
      <c r="GN5143" s="4" t="s">
        <v>6</v>
      </c>
      <c r="GO5143" s="4" t="s">
        <v>8</v>
      </c>
      <c r="GP5143" s="4" t="s">
        <v>10</v>
      </c>
      <c r="GQ5143" s="4" t="s">
        <v>10</v>
      </c>
      <c r="GR5143" s="4" t="s">
        <v>9</v>
      </c>
      <c r="GS5143" s="4" t="s">
        <v>6</v>
      </c>
      <c r="GT5143" s="4" t="s">
        <v>8</v>
      </c>
      <c r="GU5143" s="4" t="s">
        <v>10</v>
      </c>
      <c r="GV5143" s="4" t="s">
        <v>10</v>
      </c>
      <c r="GW5143" s="4" t="s">
        <v>9</v>
      </c>
      <c r="GX5143" s="4" t="s">
        <v>6</v>
      </c>
      <c r="GY5143" s="4" t="s">
        <v>8</v>
      </c>
      <c r="GZ5143" s="4" t="s">
        <v>10</v>
      </c>
      <c r="HA5143" s="4" t="s">
        <v>10</v>
      </c>
      <c r="HB5143" s="4" t="s">
        <v>9</v>
      </c>
      <c r="HC5143" s="4" t="s">
        <v>6</v>
      </c>
      <c r="HD5143" s="4" t="s">
        <v>8</v>
      </c>
      <c r="HE5143" s="4" t="s">
        <v>10</v>
      </c>
      <c r="HF5143" s="4" t="s">
        <v>10</v>
      </c>
      <c r="HG5143" s="4" t="s">
        <v>9</v>
      </c>
      <c r="HH5143" s="4" t="s">
        <v>6</v>
      </c>
      <c r="HI5143" s="4" t="s">
        <v>8</v>
      </c>
      <c r="HJ5143" s="4" t="s">
        <v>10</v>
      </c>
      <c r="HK5143" s="4" t="s">
        <v>10</v>
      </c>
      <c r="HL5143" s="4" t="s">
        <v>9</v>
      </c>
      <c r="HM5143" s="4" t="s">
        <v>6</v>
      </c>
      <c r="HN5143" s="4" t="s">
        <v>8</v>
      </c>
      <c r="HO5143" s="4" t="s">
        <v>10</v>
      </c>
      <c r="HP5143" s="4" t="s">
        <v>10</v>
      </c>
      <c r="HQ5143" s="4" t="s">
        <v>9</v>
      </c>
      <c r="HR5143" s="4" t="s">
        <v>6</v>
      </c>
      <c r="HS5143" s="4" t="s">
        <v>8</v>
      </c>
      <c r="HT5143" s="4" t="s">
        <v>10</v>
      </c>
      <c r="HU5143" s="4" t="s">
        <v>10</v>
      </c>
      <c r="HV5143" s="4" t="s">
        <v>9</v>
      </c>
      <c r="HW5143" s="4" t="s">
        <v>6</v>
      </c>
      <c r="HX5143" s="4" t="s">
        <v>8</v>
      </c>
      <c r="HY5143" s="4" t="s">
        <v>10</v>
      </c>
      <c r="HZ5143" s="4" t="s">
        <v>10</v>
      </c>
      <c r="IA5143" s="4" t="s">
        <v>9</v>
      </c>
      <c r="IB5143" s="4" t="s">
        <v>6</v>
      </c>
      <c r="IC5143" s="4" t="s">
        <v>8</v>
      </c>
      <c r="ID5143" s="4" t="s">
        <v>10</v>
      </c>
      <c r="IE5143" s="4" t="s">
        <v>10</v>
      </c>
      <c r="IF5143" s="4" t="s">
        <v>9</v>
      </c>
      <c r="IG5143" s="4" t="s">
        <v>6</v>
      </c>
      <c r="IH5143" s="4" t="s">
        <v>8</v>
      </c>
      <c r="II5143" s="4" t="s">
        <v>10</v>
      </c>
      <c r="IJ5143" s="4" t="s">
        <v>10</v>
      </c>
      <c r="IK5143" s="4" t="s">
        <v>9</v>
      </c>
      <c r="IL5143" s="4" t="s">
        <v>6</v>
      </c>
      <c r="IM5143" s="4" t="s">
        <v>8</v>
      </c>
      <c r="IN5143" s="4" t="s">
        <v>10</v>
      </c>
      <c r="IO5143" s="4" t="s">
        <v>10</v>
      </c>
      <c r="IP5143" s="4" t="s">
        <v>9</v>
      </c>
      <c r="IQ5143" s="4" t="s">
        <v>6</v>
      </c>
      <c r="IR5143" s="4" t="s">
        <v>8</v>
      </c>
      <c r="IS5143" s="4" t="s">
        <v>10</v>
      </c>
      <c r="IT5143" s="4" t="s">
        <v>10</v>
      </c>
      <c r="IU5143" s="4" t="s">
        <v>9</v>
      </c>
      <c r="IV5143" s="4" t="s">
        <v>6</v>
      </c>
      <c r="IW5143" s="4" t="s">
        <v>8</v>
      </c>
      <c r="IX5143" s="4" t="s">
        <v>10</v>
      </c>
      <c r="IY5143" s="4" t="s">
        <v>10</v>
      </c>
      <c r="IZ5143" s="4" t="s">
        <v>9</v>
      </c>
      <c r="JA5143" s="4" t="s">
        <v>6</v>
      </c>
      <c r="JB5143" s="4" t="s">
        <v>8</v>
      </c>
      <c r="JC5143" s="4" t="s">
        <v>10</v>
      </c>
      <c r="JD5143" s="4" t="s">
        <v>10</v>
      </c>
      <c r="JE5143" s="4" t="s">
        <v>9</v>
      </c>
      <c r="JF5143" s="4" t="s">
        <v>6</v>
      </c>
      <c r="JG5143" s="4" t="s">
        <v>8</v>
      </c>
      <c r="JH5143" s="4" t="s">
        <v>10</v>
      </c>
      <c r="JI5143" s="4" t="s">
        <v>10</v>
      </c>
      <c r="JJ5143" s="4" t="s">
        <v>9</v>
      </c>
      <c r="JK5143" s="4" t="s">
        <v>6</v>
      </c>
      <c r="JL5143" s="4" t="s">
        <v>8</v>
      </c>
      <c r="JM5143" s="4" t="s">
        <v>10</v>
      </c>
      <c r="JN5143" s="4" t="s">
        <v>10</v>
      </c>
      <c r="JO5143" s="4" t="s">
        <v>9</v>
      </c>
      <c r="JP5143" s="4" t="s">
        <v>6</v>
      </c>
      <c r="JQ5143" s="4" t="s">
        <v>8</v>
      </c>
      <c r="JR5143" s="4" t="s">
        <v>10</v>
      </c>
      <c r="JS5143" s="4" t="s">
        <v>10</v>
      </c>
      <c r="JT5143" s="4" t="s">
        <v>9</v>
      </c>
      <c r="JU5143" s="4" t="s">
        <v>6</v>
      </c>
      <c r="JV5143" s="4" t="s">
        <v>8</v>
      </c>
      <c r="JW5143" s="4" t="s">
        <v>10</v>
      </c>
      <c r="JX5143" s="4" t="s">
        <v>10</v>
      </c>
      <c r="JY5143" s="4" t="s">
        <v>9</v>
      </c>
      <c r="JZ5143" s="4" t="s">
        <v>6</v>
      </c>
      <c r="KA5143" s="4" t="s">
        <v>8</v>
      </c>
      <c r="KB5143" s="4" t="s">
        <v>10</v>
      </c>
      <c r="KC5143" s="4" t="s">
        <v>10</v>
      </c>
      <c r="KD5143" s="4" t="s">
        <v>9</v>
      </c>
      <c r="KE5143" s="4" t="s">
        <v>6</v>
      </c>
      <c r="KF5143" s="4" t="s">
        <v>8</v>
      </c>
      <c r="KG5143" s="4" t="s">
        <v>10</v>
      </c>
      <c r="KH5143" s="4" t="s">
        <v>10</v>
      </c>
      <c r="KI5143" s="4" t="s">
        <v>9</v>
      </c>
      <c r="KJ5143" s="4" t="s">
        <v>6</v>
      </c>
      <c r="KK5143" s="4" t="s">
        <v>8</v>
      </c>
      <c r="KL5143" s="4" t="s">
        <v>10</v>
      </c>
      <c r="KM5143" s="4" t="s">
        <v>10</v>
      </c>
      <c r="KN5143" s="4" t="s">
        <v>9</v>
      </c>
      <c r="KO5143" s="4" t="s">
        <v>6</v>
      </c>
      <c r="KP5143" s="4" t="s">
        <v>8</v>
      </c>
      <c r="KQ5143" s="4" t="s">
        <v>10</v>
      </c>
      <c r="KR5143" s="4" t="s">
        <v>10</v>
      </c>
      <c r="KS5143" s="4" t="s">
        <v>9</v>
      </c>
      <c r="KT5143" s="4" t="s">
        <v>6</v>
      </c>
      <c r="KU5143" s="4" t="s">
        <v>8</v>
      </c>
      <c r="KV5143" s="4" t="s">
        <v>10</v>
      </c>
      <c r="KW5143" s="4" t="s">
        <v>10</v>
      </c>
      <c r="KX5143" s="4" t="s">
        <v>9</v>
      </c>
      <c r="KY5143" s="4" t="s">
        <v>6</v>
      </c>
      <c r="KZ5143" s="4" t="s">
        <v>8</v>
      </c>
      <c r="LA5143" s="4" t="s">
        <v>10</v>
      </c>
      <c r="LB5143" s="4" t="s">
        <v>10</v>
      </c>
      <c r="LC5143" s="4" t="s">
        <v>9</v>
      </c>
      <c r="LD5143" s="4" t="s">
        <v>6</v>
      </c>
      <c r="LE5143" s="4" t="s">
        <v>8</v>
      </c>
      <c r="LF5143" s="4" t="s">
        <v>10</v>
      </c>
      <c r="LG5143" s="4" t="s">
        <v>10</v>
      </c>
      <c r="LH5143" s="4" t="s">
        <v>9</v>
      </c>
      <c r="LI5143" s="4" t="s">
        <v>6</v>
      </c>
      <c r="LJ5143" s="4" t="s">
        <v>8</v>
      </c>
      <c r="LK5143" s="4" t="s">
        <v>10</v>
      </c>
      <c r="LL5143" s="4" t="s">
        <v>10</v>
      </c>
      <c r="LM5143" s="4" t="s">
        <v>9</v>
      </c>
      <c r="LN5143" s="4" t="s">
        <v>6</v>
      </c>
      <c r="LO5143" s="4" t="s">
        <v>8</v>
      </c>
      <c r="LP5143" s="4" t="s">
        <v>10</v>
      </c>
      <c r="LQ5143" s="4" t="s">
        <v>10</v>
      </c>
      <c r="LR5143" s="4" t="s">
        <v>9</v>
      </c>
      <c r="LS5143" s="4" t="s">
        <v>6</v>
      </c>
      <c r="LT5143" s="4" t="s">
        <v>8</v>
      </c>
      <c r="LU5143" s="4" t="s">
        <v>10</v>
      </c>
      <c r="LV5143" s="4" t="s">
        <v>10</v>
      </c>
      <c r="LW5143" s="4" t="s">
        <v>9</v>
      </c>
      <c r="LX5143" s="4" t="s">
        <v>6</v>
      </c>
      <c r="LY5143" s="4" t="s">
        <v>8</v>
      </c>
      <c r="LZ5143" s="4" t="s">
        <v>10</v>
      </c>
      <c r="MA5143" s="4" t="s">
        <v>10</v>
      </c>
      <c r="MB5143" s="4" t="s">
        <v>9</v>
      </c>
      <c r="MC5143" s="4" t="s">
        <v>6</v>
      </c>
      <c r="MD5143" s="4" t="s">
        <v>8</v>
      </c>
      <c r="ME5143" s="4" t="s">
        <v>10</v>
      </c>
      <c r="MF5143" s="4" t="s">
        <v>10</v>
      </c>
      <c r="MG5143" s="4" t="s">
        <v>9</v>
      </c>
      <c r="MH5143" s="4" t="s">
        <v>6</v>
      </c>
      <c r="MI5143" s="4" t="s">
        <v>8</v>
      </c>
      <c r="MJ5143" s="4" t="s">
        <v>10</v>
      </c>
      <c r="MK5143" s="4" t="s">
        <v>10</v>
      </c>
      <c r="ML5143" s="4" t="s">
        <v>9</v>
      </c>
      <c r="MM5143" s="4" t="s">
        <v>6</v>
      </c>
      <c r="MN5143" s="4" t="s">
        <v>8</v>
      </c>
      <c r="MO5143" s="4" t="s">
        <v>10</v>
      </c>
      <c r="MP5143" s="4" t="s">
        <v>10</v>
      </c>
      <c r="MQ5143" s="4" t="s">
        <v>9</v>
      </c>
      <c r="MR5143" s="4" t="s">
        <v>6</v>
      </c>
      <c r="MS5143" s="4" t="s">
        <v>8</v>
      </c>
      <c r="MT5143" s="4" t="s">
        <v>10</v>
      </c>
      <c r="MU5143" s="4" t="s">
        <v>10</v>
      </c>
      <c r="MV5143" s="4" t="s">
        <v>9</v>
      </c>
      <c r="MW5143" s="4" t="s">
        <v>6</v>
      </c>
      <c r="MX5143" s="4" t="s">
        <v>8</v>
      </c>
      <c r="MY5143" s="4" t="s">
        <v>10</v>
      </c>
      <c r="MZ5143" s="4" t="s">
        <v>10</v>
      </c>
      <c r="NA5143" s="4" t="s">
        <v>9</v>
      </c>
      <c r="NB5143" s="4" t="s">
        <v>6</v>
      </c>
      <c r="NC5143" s="4" t="s">
        <v>8</v>
      </c>
      <c r="ND5143" s="4" t="s">
        <v>10</v>
      </c>
      <c r="NE5143" s="4" t="s">
        <v>10</v>
      </c>
      <c r="NF5143" s="4" t="s">
        <v>9</v>
      </c>
      <c r="NG5143" s="4" t="s">
        <v>6</v>
      </c>
      <c r="NH5143" s="4" t="s">
        <v>8</v>
      </c>
      <c r="NI5143" s="4" t="s">
        <v>10</v>
      </c>
      <c r="NJ5143" s="4" t="s">
        <v>10</v>
      </c>
      <c r="NK5143" s="4" t="s">
        <v>9</v>
      </c>
      <c r="NL5143" s="4" t="s">
        <v>6</v>
      </c>
      <c r="NM5143" s="4" t="s">
        <v>8</v>
      </c>
      <c r="NN5143" s="4" t="s">
        <v>10</v>
      </c>
      <c r="NO5143" s="4" t="s">
        <v>10</v>
      </c>
      <c r="NP5143" s="4" t="s">
        <v>9</v>
      </c>
      <c r="NQ5143" s="4" t="s">
        <v>6</v>
      </c>
      <c r="NR5143" s="4" t="s">
        <v>8</v>
      </c>
      <c r="NS5143" s="4" t="s">
        <v>10</v>
      </c>
      <c r="NT5143" s="4" t="s">
        <v>10</v>
      </c>
      <c r="NU5143" s="4" t="s">
        <v>9</v>
      </c>
      <c r="NV5143" s="4" t="s">
        <v>6</v>
      </c>
      <c r="NW5143" s="4" t="s">
        <v>8</v>
      </c>
      <c r="NX5143" s="4" t="s">
        <v>10</v>
      </c>
      <c r="NY5143" s="4" t="s">
        <v>10</v>
      </c>
      <c r="NZ5143" s="4" t="s">
        <v>9</v>
      </c>
      <c r="OA5143" s="4" t="s">
        <v>6</v>
      </c>
      <c r="OB5143" s="4" t="s">
        <v>8</v>
      </c>
      <c r="OC5143" s="4" t="s">
        <v>10</v>
      </c>
      <c r="OD5143" s="4" t="s">
        <v>10</v>
      </c>
      <c r="OE5143" s="4" t="s">
        <v>9</v>
      </c>
      <c r="OF5143" s="4" t="s">
        <v>6</v>
      </c>
      <c r="OG5143" s="4" t="s">
        <v>8</v>
      </c>
    </row>
    <row r="5144" spans="1:187">
      <c r="A5144" t="n">
        <v>45008</v>
      </c>
      <c r="B5144" s="82" t="n">
        <v>257</v>
      </c>
      <c r="C5144" s="7" t="n">
        <v>3</v>
      </c>
      <c r="D5144" s="7" t="n">
        <v>65533</v>
      </c>
      <c r="E5144" s="7" t="n">
        <v>0</v>
      </c>
      <c r="F5144" s="7" t="s">
        <v>147</v>
      </c>
      <c r="G5144" s="7" t="n">
        <f t="normal" ca="1">32-LENB(INDIRECT(ADDRESS(5144,6)))</f>
        <v>0</v>
      </c>
      <c r="H5144" s="7" t="n">
        <v>3</v>
      </c>
      <c r="I5144" s="7" t="n">
        <v>65533</v>
      </c>
      <c r="J5144" s="7" t="n">
        <v>0</v>
      </c>
      <c r="K5144" s="7" t="s">
        <v>148</v>
      </c>
      <c r="L5144" s="7" t="n">
        <f t="normal" ca="1">32-LENB(INDIRECT(ADDRESS(5144,11)))</f>
        <v>0</v>
      </c>
      <c r="M5144" s="7" t="n">
        <v>3</v>
      </c>
      <c r="N5144" s="7" t="n">
        <v>65533</v>
      </c>
      <c r="O5144" s="7" t="n">
        <v>0</v>
      </c>
      <c r="P5144" s="7" t="s">
        <v>149</v>
      </c>
      <c r="Q5144" s="7" t="n">
        <f t="normal" ca="1">32-LENB(INDIRECT(ADDRESS(5144,16)))</f>
        <v>0</v>
      </c>
      <c r="R5144" s="7" t="n">
        <v>3</v>
      </c>
      <c r="S5144" s="7" t="n">
        <v>65533</v>
      </c>
      <c r="T5144" s="7" t="n">
        <v>0</v>
      </c>
      <c r="U5144" s="7" t="s">
        <v>150</v>
      </c>
      <c r="V5144" s="7" t="n">
        <f t="normal" ca="1">32-LENB(INDIRECT(ADDRESS(5144,21)))</f>
        <v>0</v>
      </c>
      <c r="W5144" s="7" t="n">
        <v>4</v>
      </c>
      <c r="X5144" s="7" t="n">
        <v>65533</v>
      </c>
      <c r="Y5144" s="7" t="n">
        <v>2134</v>
      </c>
      <c r="Z5144" s="7" t="s">
        <v>12</v>
      </c>
      <c r="AA5144" s="7" t="n">
        <f t="normal" ca="1">32-LENB(INDIRECT(ADDRESS(5144,26)))</f>
        <v>0</v>
      </c>
      <c r="AB5144" s="7" t="n">
        <v>7</v>
      </c>
      <c r="AC5144" s="7" t="n">
        <v>65533</v>
      </c>
      <c r="AD5144" s="7" t="n">
        <v>52383</v>
      </c>
      <c r="AE5144" s="7" t="s">
        <v>12</v>
      </c>
      <c r="AF5144" s="7" t="n">
        <f t="normal" ca="1">32-LENB(INDIRECT(ADDRESS(5144,31)))</f>
        <v>0</v>
      </c>
      <c r="AG5144" s="7" t="n">
        <v>7</v>
      </c>
      <c r="AH5144" s="7" t="n">
        <v>65533</v>
      </c>
      <c r="AI5144" s="7" t="n">
        <v>52384</v>
      </c>
      <c r="AJ5144" s="7" t="s">
        <v>12</v>
      </c>
      <c r="AK5144" s="7" t="n">
        <f t="normal" ca="1">32-LENB(INDIRECT(ADDRESS(5144,36)))</f>
        <v>0</v>
      </c>
      <c r="AL5144" s="7" t="n">
        <v>7</v>
      </c>
      <c r="AM5144" s="7" t="n">
        <v>65533</v>
      </c>
      <c r="AN5144" s="7" t="n">
        <v>52385</v>
      </c>
      <c r="AO5144" s="7" t="s">
        <v>12</v>
      </c>
      <c r="AP5144" s="7" t="n">
        <f t="normal" ca="1">32-LENB(INDIRECT(ADDRESS(5144,41)))</f>
        <v>0</v>
      </c>
      <c r="AQ5144" s="7" t="n">
        <v>7</v>
      </c>
      <c r="AR5144" s="7" t="n">
        <v>65533</v>
      </c>
      <c r="AS5144" s="7" t="n">
        <v>18363</v>
      </c>
      <c r="AT5144" s="7" t="s">
        <v>12</v>
      </c>
      <c r="AU5144" s="7" t="n">
        <f t="normal" ca="1">32-LENB(INDIRECT(ADDRESS(5144,46)))</f>
        <v>0</v>
      </c>
      <c r="AV5144" s="7" t="n">
        <v>4</v>
      </c>
      <c r="AW5144" s="7" t="n">
        <v>65533</v>
      </c>
      <c r="AX5144" s="7" t="n">
        <v>4427</v>
      </c>
      <c r="AY5144" s="7" t="s">
        <v>12</v>
      </c>
      <c r="AZ5144" s="7" t="n">
        <f t="normal" ca="1">32-LENB(INDIRECT(ADDRESS(5144,51)))</f>
        <v>0</v>
      </c>
      <c r="BA5144" s="7" t="n">
        <v>7</v>
      </c>
      <c r="BB5144" s="7" t="n">
        <v>65533</v>
      </c>
      <c r="BC5144" s="7" t="n">
        <v>18364</v>
      </c>
      <c r="BD5144" s="7" t="s">
        <v>12</v>
      </c>
      <c r="BE5144" s="7" t="n">
        <f t="normal" ca="1">32-LENB(INDIRECT(ADDRESS(5144,56)))</f>
        <v>0</v>
      </c>
      <c r="BF5144" s="7" t="n">
        <v>4</v>
      </c>
      <c r="BG5144" s="7" t="n">
        <v>65533</v>
      </c>
      <c r="BH5144" s="7" t="n">
        <v>2088</v>
      </c>
      <c r="BI5144" s="7" t="s">
        <v>12</v>
      </c>
      <c r="BJ5144" s="7" t="n">
        <f t="normal" ca="1">32-LENB(INDIRECT(ADDRESS(5144,61)))</f>
        <v>0</v>
      </c>
      <c r="BK5144" s="7" t="n">
        <v>4</v>
      </c>
      <c r="BL5144" s="7" t="n">
        <v>65533</v>
      </c>
      <c r="BM5144" s="7" t="n">
        <v>4438</v>
      </c>
      <c r="BN5144" s="7" t="s">
        <v>12</v>
      </c>
      <c r="BO5144" s="7" t="n">
        <f t="normal" ca="1">32-LENB(INDIRECT(ADDRESS(5144,66)))</f>
        <v>0</v>
      </c>
      <c r="BP5144" s="7" t="n">
        <v>4</v>
      </c>
      <c r="BQ5144" s="7" t="n">
        <v>65533</v>
      </c>
      <c r="BR5144" s="7" t="n">
        <v>4400</v>
      </c>
      <c r="BS5144" s="7" t="s">
        <v>12</v>
      </c>
      <c r="BT5144" s="7" t="n">
        <f t="normal" ca="1">32-LENB(INDIRECT(ADDRESS(5144,71)))</f>
        <v>0</v>
      </c>
      <c r="BU5144" s="7" t="n">
        <v>4</v>
      </c>
      <c r="BV5144" s="7" t="n">
        <v>65533</v>
      </c>
      <c r="BW5144" s="7" t="n">
        <v>4427</v>
      </c>
      <c r="BX5144" s="7" t="s">
        <v>12</v>
      </c>
      <c r="BY5144" s="7" t="n">
        <f t="normal" ca="1">32-LENB(INDIRECT(ADDRESS(5144,76)))</f>
        <v>0</v>
      </c>
      <c r="BZ5144" s="7" t="n">
        <v>4</v>
      </c>
      <c r="CA5144" s="7" t="n">
        <v>65533</v>
      </c>
      <c r="CB5144" s="7" t="n">
        <v>4530</v>
      </c>
      <c r="CC5144" s="7" t="s">
        <v>12</v>
      </c>
      <c r="CD5144" s="7" t="n">
        <f t="normal" ca="1">32-LENB(INDIRECT(ADDRESS(5144,81)))</f>
        <v>0</v>
      </c>
      <c r="CE5144" s="7" t="n">
        <v>4</v>
      </c>
      <c r="CF5144" s="7" t="n">
        <v>65533</v>
      </c>
      <c r="CG5144" s="7" t="n">
        <v>2030</v>
      </c>
      <c r="CH5144" s="7" t="s">
        <v>12</v>
      </c>
      <c r="CI5144" s="7" t="n">
        <f t="normal" ca="1">32-LENB(INDIRECT(ADDRESS(5144,86)))</f>
        <v>0</v>
      </c>
      <c r="CJ5144" s="7" t="n">
        <v>7</v>
      </c>
      <c r="CK5144" s="7" t="n">
        <v>65533</v>
      </c>
      <c r="CL5144" s="7" t="n">
        <v>18365</v>
      </c>
      <c r="CM5144" s="7" t="s">
        <v>12</v>
      </c>
      <c r="CN5144" s="7" t="n">
        <f t="normal" ca="1">32-LENB(INDIRECT(ADDRESS(5144,91)))</f>
        <v>0</v>
      </c>
      <c r="CO5144" s="7" t="n">
        <v>7</v>
      </c>
      <c r="CP5144" s="7" t="n">
        <v>65533</v>
      </c>
      <c r="CQ5144" s="7" t="n">
        <v>52386</v>
      </c>
      <c r="CR5144" s="7" t="s">
        <v>12</v>
      </c>
      <c r="CS5144" s="7" t="n">
        <f t="normal" ca="1">32-LENB(INDIRECT(ADDRESS(5144,96)))</f>
        <v>0</v>
      </c>
      <c r="CT5144" s="7" t="n">
        <v>7</v>
      </c>
      <c r="CU5144" s="7" t="n">
        <v>65533</v>
      </c>
      <c r="CV5144" s="7" t="n">
        <v>53956</v>
      </c>
      <c r="CW5144" s="7" t="s">
        <v>12</v>
      </c>
      <c r="CX5144" s="7" t="n">
        <f t="normal" ca="1">32-LENB(INDIRECT(ADDRESS(5144,101)))</f>
        <v>0</v>
      </c>
      <c r="CY5144" s="7" t="n">
        <v>5</v>
      </c>
      <c r="CZ5144" s="7" t="n">
        <v>65533</v>
      </c>
      <c r="DA5144" s="7" t="n">
        <v>52030</v>
      </c>
      <c r="DB5144" s="7" t="s">
        <v>12</v>
      </c>
      <c r="DC5144" s="7" t="n">
        <f t="normal" ca="1">32-LENB(INDIRECT(ADDRESS(5144,106)))</f>
        <v>0</v>
      </c>
      <c r="DD5144" s="7" t="n">
        <v>7</v>
      </c>
      <c r="DE5144" s="7" t="n">
        <v>65533</v>
      </c>
      <c r="DF5144" s="7" t="n">
        <v>60000</v>
      </c>
      <c r="DG5144" s="7" t="s">
        <v>12</v>
      </c>
      <c r="DH5144" s="7" t="n">
        <f t="normal" ca="1">32-LENB(INDIRECT(ADDRESS(5144,111)))</f>
        <v>0</v>
      </c>
      <c r="DI5144" s="7" t="n">
        <v>7</v>
      </c>
      <c r="DJ5144" s="7" t="n">
        <v>65533</v>
      </c>
      <c r="DK5144" s="7" t="n">
        <v>60001</v>
      </c>
      <c r="DL5144" s="7" t="s">
        <v>12</v>
      </c>
      <c r="DM5144" s="7" t="n">
        <f t="normal" ca="1">32-LENB(INDIRECT(ADDRESS(5144,116)))</f>
        <v>0</v>
      </c>
      <c r="DN5144" s="7" t="n">
        <v>4</v>
      </c>
      <c r="DO5144" s="7" t="n">
        <v>65533</v>
      </c>
      <c r="DP5144" s="7" t="n">
        <v>4427</v>
      </c>
      <c r="DQ5144" s="7" t="s">
        <v>12</v>
      </c>
      <c r="DR5144" s="7" t="n">
        <f t="normal" ca="1">32-LENB(INDIRECT(ADDRESS(5144,121)))</f>
        <v>0</v>
      </c>
      <c r="DS5144" s="7" t="n">
        <v>7</v>
      </c>
      <c r="DT5144" s="7" t="n">
        <v>65533</v>
      </c>
      <c r="DU5144" s="7" t="n">
        <v>60002</v>
      </c>
      <c r="DV5144" s="7" t="s">
        <v>12</v>
      </c>
      <c r="DW5144" s="7" t="n">
        <f t="normal" ca="1">32-LENB(INDIRECT(ADDRESS(5144,126)))</f>
        <v>0</v>
      </c>
      <c r="DX5144" s="7" t="n">
        <v>7</v>
      </c>
      <c r="DY5144" s="7" t="n">
        <v>65533</v>
      </c>
      <c r="DZ5144" s="7" t="n">
        <v>60003</v>
      </c>
      <c r="EA5144" s="7" t="s">
        <v>12</v>
      </c>
      <c r="EB5144" s="7" t="n">
        <f t="normal" ca="1">32-LENB(INDIRECT(ADDRESS(5144,131)))</f>
        <v>0</v>
      </c>
      <c r="EC5144" s="7" t="n">
        <v>7</v>
      </c>
      <c r="ED5144" s="7" t="n">
        <v>65533</v>
      </c>
      <c r="EE5144" s="7" t="n">
        <v>60004</v>
      </c>
      <c r="EF5144" s="7" t="s">
        <v>12</v>
      </c>
      <c r="EG5144" s="7" t="n">
        <f t="normal" ca="1">32-LENB(INDIRECT(ADDRESS(5144,136)))</f>
        <v>0</v>
      </c>
      <c r="EH5144" s="7" t="n">
        <v>7</v>
      </c>
      <c r="EI5144" s="7" t="n">
        <v>65533</v>
      </c>
      <c r="EJ5144" s="7" t="n">
        <v>60005</v>
      </c>
      <c r="EK5144" s="7" t="s">
        <v>12</v>
      </c>
      <c r="EL5144" s="7" t="n">
        <f t="normal" ca="1">32-LENB(INDIRECT(ADDRESS(5144,141)))</f>
        <v>0</v>
      </c>
      <c r="EM5144" s="7" t="n">
        <v>7</v>
      </c>
      <c r="EN5144" s="7" t="n">
        <v>65533</v>
      </c>
      <c r="EO5144" s="7" t="n">
        <v>60006</v>
      </c>
      <c r="EP5144" s="7" t="s">
        <v>12</v>
      </c>
      <c r="EQ5144" s="7" t="n">
        <f t="normal" ca="1">32-LENB(INDIRECT(ADDRESS(5144,146)))</f>
        <v>0</v>
      </c>
      <c r="ER5144" s="7" t="n">
        <v>7</v>
      </c>
      <c r="ES5144" s="7" t="n">
        <v>65533</v>
      </c>
      <c r="ET5144" s="7" t="n">
        <v>60007</v>
      </c>
      <c r="EU5144" s="7" t="s">
        <v>12</v>
      </c>
      <c r="EV5144" s="7" t="n">
        <f t="normal" ca="1">32-LENB(INDIRECT(ADDRESS(5144,151)))</f>
        <v>0</v>
      </c>
      <c r="EW5144" s="7" t="n">
        <v>7</v>
      </c>
      <c r="EX5144" s="7" t="n">
        <v>65533</v>
      </c>
      <c r="EY5144" s="7" t="n">
        <v>60008</v>
      </c>
      <c r="EZ5144" s="7" t="s">
        <v>12</v>
      </c>
      <c r="FA5144" s="7" t="n">
        <f t="normal" ca="1">32-LENB(INDIRECT(ADDRESS(5144,156)))</f>
        <v>0</v>
      </c>
      <c r="FB5144" s="7" t="n">
        <v>7</v>
      </c>
      <c r="FC5144" s="7" t="n">
        <v>65533</v>
      </c>
      <c r="FD5144" s="7" t="n">
        <v>60009</v>
      </c>
      <c r="FE5144" s="7" t="s">
        <v>12</v>
      </c>
      <c r="FF5144" s="7" t="n">
        <f t="normal" ca="1">32-LENB(INDIRECT(ADDRESS(5144,161)))</f>
        <v>0</v>
      </c>
      <c r="FG5144" s="7" t="n">
        <v>7</v>
      </c>
      <c r="FH5144" s="7" t="n">
        <v>65533</v>
      </c>
      <c r="FI5144" s="7" t="n">
        <v>60010</v>
      </c>
      <c r="FJ5144" s="7" t="s">
        <v>12</v>
      </c>
      <c r="FK5144" s="7" t="n">
        <f t="normal" ca="1">32-LENB(INDIRECT(ADDRESS(5144,166)))</f>
        <v>0</v>
      </c>
      <c r="FL5144" s="7" t="n">
        <v>7</v>
      </c>
      <c r="FM5144" s="7" t="n">
        <v>65533</v>
      </c>
      <c r="FN5144" s="7" t="n">
        <v>60011</v>
      </c>
      <c r="FO5144" s="7" t="s">
        <v>12</v>
      </c>
      <c r="FP5144" s="7" t="n">
        <f t="normal" ca="1">32-LENB(INDIRECT(ADDRESS(5144,171)))</f>
        <v>0</v>
      </c>
      <c r="FQ5144" s="7" t="n">
        <v>7</v>
      </c>
      <c r="FR5144" s="7" t="n">
        <v>65533</v>
      </c>
      <c r="FS5144" s="7" t="n">
        <v>60012</v>
      </c>
      <c r="FT5144" s="7" t="s">
        <v>12</v>
      </c>
      <c r="FU5144" s="7" t="n">
        <f t="normal" ca="1">32-LENB(INDIRECT(ADDRESS(5144,176)))</f>
        <v>0</v>
      </c>
      <c r="FV5144" s="7" t="n">
        <v>7</v>
      </c>
      <c r="FW5144" s="7" t="n">
        <v>65533</v>
      </c>
      <c r="FX5144" s="7" t="n">
        <v>60013</v>
      </c>
      <c r="FY5144" s="7" t="s">
        <v>12</v>
      </c>
      <c r="FZ5144" s="7" t="n">
        <f t="normal" ca="1">32-LENB(INDIRECT(ADDRESS(5144,181)))</f>
        <v>0</v>
      </c>
      <c r="GA5144" s="7" t="n">
        <v>7</v>
      </c>
      <c r="GB5144" s="7" t="n">
        <v>65533</v>
      </c>
      <c r="GC5144" s="7" t="n">
        <v>60014</v>
      </c>
      <c r="GD5144" s="7" t="s">
        <v>12</v>
      </c>
      <c r="GE5144" s="7" t="n">
        <f t="normal" ca="1">32-LENB(INDIRECT(ADDRESS(5144,186)))</f>
        <v>0</v>
      </c>
      <c r="GF5144" s="7" t="n">
        <v>7</v>
      </c>
      <c r="GG5144" s="7" t="n">
        <v>65533</v>
      </c>
      <c r="GH5144" s="7" t="n">
        <v>14300</v>
      </c>
      <c r="GI5144" s="7" t="s">
        <v>12</v>
      </c>
      <c r="GJ5144" s="7" t="n">
        <f t="normal" ca="1">32-LENB(INDIRECT(ADDRESS(5144,191)))</f>
        <v>0</v>
      </c>
      <c r="GK5144" s="7" t="n">
        <v>7</v>
      </c>
      <c r="GL5144" s="7" t="n">
        <v>65533</v>
      </c>
      <c r="GM5144" s="7" t="n">
        <v>18366</v>
      </c>
      <c r="GN5144" s="7" t="s">
        <v>12</v>
      </c>
      <c r="GO5144" s="7" t="n">
        <f t="normal" ca="1">32-LENB(INDIRECT(ADDRESS(5144,196)))</f>
        <v>0</v>
      </c>
      <c r="GP5144" s="7" t="n">
        <v>7</v>
      </c>
      <c r="GQ5144" s="7" t="n">
        <v>65533</v>
      </c>
      <c r="GR5144" s="7" t="n">
        <v>52387</v>
      </c>
      <c r="GS5144" s="7" t="s">
        <v>12</v>
      </c>
      <c r="GT5144" s="7" t="n">
        <f t="normal" ca="1">32-LENB(INDIRECT(ADDRESS(5144,201)))</f>
        <v>0</v>
      </c>
      <c r="GU5144" s="7" t="n">
        <v>7</v>
      </c>
      <c r="GV5144" s="7" t="n">
        <v>65533</v>
      </c>
      <c r="GW5144" s="7" t="n">
        <v>14301</v>
      </c>
      <c r="GX5144" s="7" t="s">
        <v>12</v>
      </c>
      <c r="GY5144" s="7" t="n">
        <f t="normal" ca="1">32-LENB(INDIRECT(ADDRESS(5144,206)))</f>
        <v>0</v>
      </c>
      <c r="GZ5144" s="7" t="n">
        <v>4</v>
      </c>
      <c r="HA5144" s="7" t="n">
        <v>65533</v>
      </c>
      <c r="HB5144" s="7" t="n">
        <v>2023</v>
      </c>
      <c r="HC5144" s="7" t="s">
        <v>12</v>
      </c>
      <c r="HD5144" s="7" t="n">
        <f t="normal" ca="1">32-LENB(INDIRECT(ADDRESS(5144,211)))</f>
        <v>0</v>
      </c>
      <c r="HE5144" s="7" t="n">
        <v>4</v>
      </c>
      <c r="HF5144" s="7" t="n">
        <v>65533</v>
      </c>
      <c r="HG5144" s="7" t="n">
        <v>2013</v>
      </c>
      <c r="HH5144" s="7" t="s">
        <v>12</v>
      </c>
      <c r="HI5144" s="7" t="n">
        <f t="normal" ca="1">32-LENB(INDIRECT(ADDRESS(5144,216)))</f>
        <v>0</v>
      </c>
      <c r="HJ5144" s="7" t="n">
        <v>4</v>
      </c>
      <c r="HK5144" s="7" t="n">
        <v>65533</v>
      </c>
      <c r="HL5144" s="7" t="n">
        <v>4427</v>
      </c>
      <c r="HM5144" s="7" t="s">
        <v>12</v>
      </c>
      <c r="HN5144" s="7" t="n">
        <f t="normal" ca="1">32-LENB(INDIRECT(ADDRESS(5144,221)))</f>
        <v>0</v>
      </c>
      <c r="HO5144" s="7" t="n">
        <v>4</v>
      </c>
      <c r="HP5144" s="7" t="n">
        <v>65533</v>
      </c>
      <c r="HQ5144" s="7" t="n">
        <v>4559</v>
      </c>
      <c r="HR5144" s="7" t="s">
        <v>12</v>
      </c>
      <c r="HS5144" s="7" t="n">
        <f t="normal" ca="1">32-LENB(INDIRECT(ADDRESS(5144,226)))</f>
        <v>0</v>
      </c>
      <c r="HT5144" s="7" t="n">
        <v>4</v>
      </c>
      <c r="HU5144" s="7" t="n">
        <v>65533</v>
      </c>
      <c r="HV5144" s="7" t="n">
        <v>4560</v>
      </c>
      <c r="HW5144" s="7" t="s">
        <v>12</v>
      </c>
      <c r="HX5144" s="7" t="n">
        <f t="normal" ca="1">32-LENB(INDIRECT(ADDRESS(5144,231)))</f>
        <v>0</v>
      </c>
      <c r="HY5144" s="7" t="n">
        <v>4</v>
      </c>
      <c r="HZ5144" s="7" t="n">
        <v>65533</v>
      </c>
      <c r="IA5144" s="7" t="n">
        <v>2022</v>
      </c>
      <c r="IB5144" s="7" t="s">
        <v>12</v>
      </c>
      <c r="IC5144" s="7" t="n">
        <f t="normal" ca="1">32-LENB(INDIRECT(ADDRESS(5144,236)))</f>
        <v>0</v>
      </c>
      <c r="ID5144" s="7" t="n">
        <v>4</v>
      </c>
      <c r="IE5144" s="7" t="n">
        <v>65533</v>
      </c>
      <c r="IF5144" s="7" t="n">
        <v>2023</v>
      </c>
      <c r="IG5144" s="7" t="s">
        <v>12</v>
      </c>
      <c r="IH5144" s="7" t="n">
        <f t="normal" ca="1">32-LENB(INDIRECT(ADDRESS(5144,241)))</f>
        <v>0</v>
      </c>
      <c r="II5144" s="7" t="n">
        <v>7</v>
      </c>
      <c r="IJ5144" s="7" t="n">
        <v>65533</v>
      </c>
      <c r="IK5144" s="7" t="n">
        <v>52388</v>
      </c>
      <c r="IL5144" s="7" t="s">
        <v>12</v>
      </c>
      <c r="IM5144" s="7" t="n">
        <f t="normal" ca="1">32-LENB(INDIRECT(ADDRESS(5144,246)))</f>
        <v>0</v>
      </c>
      <c r="IN5144" s="7" t="n">
        <v>7</v>
      </c>
      <c r="IO5144" s="7" t="n">
        <v>65533</v>
      </c>
      <c r="IP5144" s="7" t="n">
        <v>52389</v>
      </c>
      <c r="IQ5144" s="7" t="s">
        <v>12</v>
      </c>
      <c r="IR5144" s="7" t="n">
        <f t="normal" ca="1">32-LENB(INDIRECT(ADDRESS(5144,251)))</f>
        <v>0</v>
      </c>
      <c r="IS5144" s="7" t="n">
        <v>7</v>
      </c>
      <c r="IT5144" s="7" t="n">
        <v>65533</v>
      </c>
      <c r="IU5144" s="7" t="n">
        <v>18367</v>
      </c>
      <c r="IV5144" s="7" t="s">
        <v>12</v>
      </c>
      <c r="IW5144" s="7" t="n">
        <f t="normal" ca="1">32-LENB(INDIRECT(ADDRESS(5144,256)))</f>
        <v>0</v>
      </c>
      <c r="IX5144" s="7" t="n">
        <v>7</v>
      </c>
      <c r="IY5144" s="7" t="n">
        <v>65533</v>
      </c>
      <c r="IZ5144" s="7" t="n">
        <v>16300</v>
      </c>
      <c r="JA5144" s="7" t="s">
        <v>12</v>
      </c>
      <c r="JB5144" s="7" t="n">
        <f t="normal" ca="1">32-LENB(INDIRECT(ADDRESS(5144,261)))</f>
        <v>0</v>
      </c>
      <c r="JC5144" s="7" t="n">
        <v>7</v>
      </c>
      <c r="JD5144" s="7" t="n">
        <v>65533</v>
      </c>
      <c r="JE5144" s="7" t="n">
        <v>17300</v>
      </c>
      <c r="JF5144" s="7" t="s">
        <v>12</v>
      </c>
      <c r="JG5144" s="7" t="n">
        <f t="normal" ca="1">32-LENB(INDIRECT(ADDRESS(5144,266)))</f>
        <v>0</v>
      </c>
      <c r="JH5144" s="7" t="n">
        <v>7</v>
      </c>
      <c r="JI5144" s="7" t="n">
        <v>65533</v>
      </c>
      <c r="JJ5144" s="7" t="n">
        <v>52390</v>
      </c>
      <c r="JK5144" s="7" t="s">
        <v>12</v>
      </c>
      <c r="JL5144" s="7" t="n">
        <f t="normal" ca="1">32-LENB(INDIRECT(ADDRESS(5144,271)))</f>
        <v>0</v>
      </c>
      <c r="JM5144" s="7" t="n">
        <v>7</v>
      </c>
      <c r="JN5144" s="7" t="n">
        <v>65533</v>
      </c>
      <c r="JO5144" s="7" t="n">
        <v>14302</v>
      </c>
      <c r="JP5144" s="7" t="s">
        <v>12</v>
      </c>
      <c r="JQ5144" s="7" t="n">
        <f t="normal" ca="1">32-LENB(INDIRECT(ADDRESS(5144,276)))</f>
        <v>0</v>
      </c>
      <c r="JR5144" s="7" t="n">
        <v>7</v>
      </c>
      <c r="JS5144" s="7" t="n">
        <v>65533</v>
      </c>
      <c r="JT5144" s="7" t="n">
        <v>14303</v>
      </c>
      <c r="JU5144" s="7" t="s">
        <v>12</v>
      </c>
      <c r="JV5144" s="7" t="n">
        <f t="normal" ca="1">32-LENB(INDIRECT(ADDRESS(5144,281)))</f>
        <v>0</v>
      </c>
      <c r="JW5144" s="7" t="n">
        <v>7</v>
      </c>
      <c r="JX5144" s="7" t="n">
        <v>65533</v>
      </c>
      <c r="JY5144" s="7" t="n">
        <v>17301</v>
      </c>
      <c r="JZ5144" s="7" t="s">
        <v>12</v>
      </c>
      <c r="KA5144" s="7" t="n">
        <f t="normal" ca="1">32-LENB(INDIRECT(ADDRESS(5144,286)))</f>
        <v>0</v>
      </c>
      <c r="KB5144" s="7" t="n">
        <v>7</v>
      </c>
      <c r="KC5144" s="7" t="n">
        <v>65533</v>
      </c>
      <c r="KD5144" s="7" t="n">
        <v>17302</v>
      </c>
      <c r="KE5144" s="7" t="s">
        <v>12</v>
      </c>
      <c r="KF5144" s="7" t="n">
        <f t="normal" ca="1">32-LENB(INDIRECT(ADDRESS(5144,291)))</f>
        <v>0</v>
      </c>
      <c r="KG5144" s="7" t="n">
        <v>7</v>
      </c>
      <c r="KH5144" s="7" t="n">
        <v>65533</v>
      </c>
      <c r="KI5144" s="7" t="n">
        <v>52391</v>
      </c>
      <c r="KJ5144" s="7" t="s">
        <v>12</v>
      </c>
      <c r="KK5144" s="7" t="n">
        <f t="normal" ca="1">32-LENB(INDIRECT(ADDRESS(5144,296)))</f>
        <v>0</v>
      </c>
      <c r="KL5144" s="7" t="n">
        <v>7</v>
      </c>
      <c r="KM5144" s="7" t="n">
        <v>65533</v>
      </c>
      <c r="KN5144" s="7" t="n">
        <v>52392</v>
      </c>
      <c r="KO5144" s="7" t="s">
        <v>12</v>
      </c>
      <c r="KP5144" s="7" t="n">
        <f t="normal" ca="1">32-LENB(INDIRECT(ADDRESS(5144,301)))</f>
        <v>0</v>
      </c>
      <c r="KQ5144" s="7" t="n">
        <v>7</v>
      </c>
      <c r="KR5144" s="7" t="n">
        <v>65533</v>
      </c>
      <c r="KS5144" s="7" t="n">
        <v>16301</v>
      </c>
      <c r="KT5144" s="7" t="s">
        <v>12</v>
      </c>
      <c r="KU5144" s="7" t="n">
        <f t="normal" ca="1">32-LENB(INDIRECT(ADDRESS(5144,306)))</f>
        <v>0</v>
      </c>
      <c r="KV5144" s="7" t="n">
        <v>7</v>
      </c>
      <c r="KW5144" s="7" t="n">
        <v>65533</v>
      </c>
      <c r="KX5144" s="7" t="n">
        <v>16302</v>
      </c>
      <c r="KY5144" s="7" t="s">
        <v>12</v>
      </c>
      <c r="KZ5144" s="7" t="n">
        <f t="normal" ca="1">32-LENB(INDIRECT(ADDRESS(5144,311)))</f>
        <v>0</v>
      </c>
      <c r="LA5144" s="7" t="n">
        <v>7</v>
      </c>
      <c r="LB5144" s="7" t="n">
        <v>65533</v>
      </c>
      <c r="LC5144" s="7" t="n">
        <v>16303</v>
      </c>
      <c r="LD5144" s="7" t="s">
        <v>12</v>
      </c>
      <c r="LE5144" s="7" t="n">
        <f t="normal" ca="1">32-LENB(INDIRECT(ADDRESS(5144,316)))</f>
        <v>0</v>
      </c>
      <c r="LF5144" s="7" t="n">
        <v>7</v>
      </c>
      <c r="LG5144" s="7" t="n">
        <v>65533</v>
      </c>
      <c r="LH5144" s="7" t="n">
        <v>18368</v>
      </c>
      <c r="LI5144" s="7" t="s">
        <v>12</v>
      </c>
      <c r="LJ5144" s="7" t="n">
        <f t="normal" ca="1">32-LENB(INDIRECT(ADDRESS(5144,321)))</f>
        <v>0</v>
      </c>
      <c r="LK5144" s="7" t="n">
        <v>7</v>
      </c>
      <c r="LL5144" s="7" t="n">
        <v>65533</v>
      </c>
      <c r="LM5144" s="7" t="n">
        <v>52393</v>
      </c>
      <c r="LN5144" s="7" t="s">
        <v>12</v>
      </c>
      <c r="LO5144" s="7" t="n">
        <f t="normal" ca="1">32-LENB(INDIRECT(ADDRESS(5144,326)))</f>
        <v>0</v>
      </c>
      <c r="LP5144" s="7" t="n">
        <v>7</v>
      </c>
      <c r="LQ5144" s="7" t="n">
        <v>65533</v>
      </c>
      <c r="LR5144" s="7" t="n">
        <v>52394</v>
      </c>
      <c r="LS5144" s="7" t="s">
        <v>12</v>
      </c>
      <c r="LT5144" s="7" t="n">
        <f t="normal" ca="1">32-LENB(INDIRECT(ADDRESS(5144,331)))</f>
        <v>0</v>
      </c>
      <c r="LU5144" s="7" t="n">
        <v>7</v>
      </c>
      <c r="LV5144" s="7" t="n">
        <v>65533</v>
      </c>
      <c r="LW5144" s="7" t="n">
        <v>52395</v>
      </c>
      <c r="LX5144" s="7" t="s">
        <v>12</v>
      </c>
      <c r="LY5144" s="7" t="n">
        <f t="normal" ca="1">32-LENB(INDIRECT(ADDRESS(5144,336)))</f>
        <v>0</v>
      </c>
      <c r="LZ5144" s="7" t="n">
        <v>7</v>
      </c>
      <c r="MA5144" s="7" t="n">
        <v>65533</v>
      </c>
      <c r="MB5144" s="7" t="n">
        <v>16304</v>
      </c>
      <c r="MC5144" s="7" t="s">
        <v>12</v>
      </c>
      <c r="MD5144" s="7" t="n">
        <f t="normal" ca="1">32-LENB(INDIRECT(ADDRESS(5144,341)))</f>
        <v>0</v>
      </c>
      <c r="ME5144" s="7" t="n">
        <v>7</v>
      </c>
      <c r="MF5144" s="7" t="n">
        <v>65533</v>
      </c>
      <c r="MG5144" s="7" t="n">
        <v>16305</v>
      </c>
      <c r="MH5144" s="7" t="s">
        <v>12</v>
      </c>
      <c r="MI5144" s="7" t="n">
        <f t="normal" ca="1">32-LENB(INDIRECT(ADDRESS(5144,346)))</f>
        <v>0</v>
      </c>
      <c r="MJ5144" s="7" t="n">
        <v>7</v>
      </c>
      <c r="MK5144" s="7" t="n">
        <v>65533</v>
      </c>
      <c r="ML5144" s="7" t="n">
        <v>16306</v>
      </c>
      <c r="MM5144" s="7" t="s">
        <v>12</v>
      </c>
      <c r="MN5144" s="7" t="n">
        <f t="normal" ca="1">32-LENB(INDIRECT(ADDRESS(5144,351)))</f>
        <v>0</v>
      </c>
      <c r="MO5144" s="7" t="n">
        <v>7</v>
      </c>
      <c r="MP5144" s="7" t="n">
        <v>65533</v>
      </c>
      <c r="MQ5144" s="7" t="n">
        <v>52396</v>
      </c>
      <c r="MR5144" s="7" t="s">
        <v>12</v>
      </c>
      <c r="MS5144" s="7" t="n">
        <f t="normal" ca="1">32-LENB(INDIRECT(ADDRESS(5144,356)))</f>
        <v>0</v>
      </c>
      <c r="MT5144" s="7" t="n">
        <v>7</v>
      </c>
      <c r="MU5144" s="7" t="n">
        <v>65533</v>
      </c>
      <c r="MV5144" s="7" t="n">
        <v>52397</v>
      </c>
      <c r="MW5144" s="7" t="s">
        <v>12</v>
      </c>
      <c r="MX5144" s="7" t="n">
        <f t="normal" ca="1">32-LENB(INDIRECT(ADDRESS(5144,361)))</f>
        <v>0</v>
      </c>
      <c r="MY5144" s="7" t="n">
        <v>4</v>
      </c>
      <c r="MZ5144" s="7" t="n">
        <v>65533</v>
      </c>
      <c r="NA5144" s="7" t="n">
        <v>2015</v>
      </c>
      <c r="NB5144" s="7" t="s">
        <v>12</v>
      </c>
      <c r="NC5144" s="7" t="n">
        <f t="normal" ca="1">32-LENB(INDIRECT(ADDRESS(5144,366)))</f>
        <v>0</v>
      </c>
      <c r="ND5144" s="7" t="n">
        <v>4</v>
      </c>
      <c r="NE5144" s="7" t="n">
        <v>65533</v>
      </c>
      <c r="NF5144" s="7" t="n">
        <v>2004</v>
      </c>
      <c r="NG5144" s="7" t="s">
        <v>12</v>
      </c>
      <c r="NH5144" s="7" t="n">
        <f t="normal" ca="1">32-LENB(INDIRECT(ADDRESS(5144,371)))</f>
        <v>0</v>
      </c>
      <c r="NI5144" s="7" t="n">
        <v>7</v>
      </c>
      <c r="NJ5144" s="7" t="n">
        <v>65533</v>
      </c>
      <c r="NK5144" s="7" t="n">
        <v>52398</v>
      </c>
      <c r="NL5144" s="7" t="s">
        <v>12</v>
      </c>
      <c r="NM5144" s="7" t="n">
        <f t="normal" ca="1">32-LENB(INDIRECT(ADDRESS(5144,376)))</f>
        <v>0</v>
      </c>
      <c r="NN5144" s="7" t="n">
        <v>7</v>
      </c>
      <c r="NO5144" s="7" t="n">
        <v>65533</v>
      </c>
      <c r="NP5144" s="7" t="n">
        <v>52399</v>
      </c>
      <c r="NQ5144" s="7" t="s">
        <v>12</v>
      </c>
      <c r="NR5144" s="7" t="n">
        <f t="normal" ca="1">32-LENB(INDIRECT(ADDRESS(5144,381)))</f>
        <v>0</v>
      </c>
      <c r="NS5144" s="7" t="n">
        <v>7</v>
      </c>
      <c r="NT5144" s="7" t="n">
        <v>65533</v>
      </c>
      <c r="NU5144" s="7" t="n">
        <v>52400</v>
      </c>
      <c r="NV5144" s="7" t="s">
        <v>12</v>
      </c>
      <c r="NW5144" s="7" t="n">
        <f t="normal" ca="1">32-LENB(INDIRECT(ADDRESS(5144,386)))</f>
        <v>0</v>
      </c>
      <c r="NX5144" s="7" t="n">
        <v>5</v>
      </c>
      <c r="NY5144" s="7" t="n">
        <v>65533</v>
      </c>
      <c r="NZ5144" s="7" t="n">
        <v>23300</v>
      </c>
      <c r="OA5144" s="7" t="s">
        <v>12</v>
      </c>
      <c r="OB5144" s="7" t="n">
        <f t="normal" ca="1">32-LENB(INDIRECT(ADDRESS(5144,391)))</f>
        <v>0</v>
      </c>
      <c r="OC5144" s="7" t="n">
        <v>0</v>
      </c>
      <c r="OD5144" s="7" t="n">
        <v>65533</v>
      </c>
      <c r="OE5144" s="7" t="n">
        <v>0</v>
      </c>
      <c r="OF5144" s="7" t="s">
        <v>12</v>
      </c>
      <c r="OG5144" s="7" t="n">
        <f t="normal" ca="1">32-LENB(INDIRECT(ADDRESS(5144,396)))</f>
        <v>0</v>
      </c>
    </row>
    <row r="5145" spans="1:187">
      <c r="A5145" t="s">
        <v>4</v>
      </c>
      <c r="B5145" s="4" t="s">
        <v>5</v>
      </c>
    </row>
    <row r="5146" spans="1:187">
      <c r="A5146" t="n">
        <v>48168</v>
      </c>
      <c r="B5146" s="5" t="n">
        <v>1</v>
      </c>
    </row>
    <row r="5147" spans="1:187" s="3" customFormat="1" customHeight="0">
      <c r="A5147" s="3" t="s">
        <v>2</v>
      </c>
      <c r="B5147" s="3" t="s">
        <v>443</v>
      </c>
    </row>
    <row r="5148" spans="1:187">
      <c r="A5148" t="s">
        <v>4</v>
      </c>
      <c r="B5148" s="4" t="s">
        <v>5</v>
      </c>
      <c r="C5148" s="4" t="s">
        <v>10</v>
      </c>
      <c r="D5148" s="4" t="s">
        <v>10</v>
      </c>
      <c r="E5148" s="4" t="s">
        <v>9</v>
      </c>
      <c r="F5148" s="4" t="s">
        <v>6</v>
      </c>
      <c r="G5148" s="4" t="s">
        <v>8</v>
      </c>
      <c r="H5148" s="4" t="s">
        <v>10</v>
      </c>
      <c r="I5148" s="4" t="s">
        <v>10</v>
      </c>
      <c r="J5148" s="4" t="s">
        <v>9</v>
      </c>
      <c r="K5148" s="4" t="s">
        <v>6</v>
      </c>
      <c r="L5148" s="4" t="s">
        <v>8</v>
      </c>
      <c r="M5148" s="4" t="s">
        <v>10</v>
      </c>
      <c r="N5148" s="4" t="s">
        <v>10</v>
      </c>
      <c r="O5148" s="4" t="s">
        <v>9</v>
      </c>
      <c r="P5148" s="4" t="s">
        <v>6</v>
      </c>
      <c r="Q5148" s="4" t="s">
        <v>8</v>
      </c>
    </row>
    <row r="5149" spans="1:187">
      <c r="A5149" t="n">
        <v>48176</v>
      </c>
      <c r="B5149" s="82" t="n">
        <v>257</v>
      </c>
      <c r="C5149" s="7" t="n">
        <v>4</v>
      </c>
      <c r="D5149" s="7" t="n">
        <v>65533</v>
      </c>
      <c r="E5149" s="7" t="n">
        <v>8060</v>
      </c>
      <c r="F5149" s="7" t="s">
        <v>12</v>
      </c>
      <c r="G5149" s="7" t="n">
        <f t="normal" ca="1">32-LENB(INDIRECT(ADDRESS(5149,6)))</f>
        <v>0</v>
      </c>
      <c r="H5149" s="7" t="n">
        <v>4</v>
      </c>
      <c r="I5149" s="7" t="n">
        <v>65533</v>
      </c>
      <c r="J5149" s="7" t="n">
        <v>12100</v>
      </c>
      <c r="K5149" s="7" t="s">
        <v>12</v>
      </c>
      <c r="L5149" s="7" t="n">
        <f t="normal" ca="1">32-LENB(INDIRECT(ADDRESS(5149,11)))</f>
        <v>0</v>
      </c>
      <c r="M5149" s="7" t="n">
        <v>0</v>
      </c>
      <c r="N5149" s="7" t="n">
        <v>65533</v>
      </c>
      <c r="O5149" s="7" t="n">
        <v>0</v>
      </c>
      <c r="P5149" s="7" t="s">
        <v>12</v>
      </c>
      <c r="Q5149" s="7" t="n">
        <f t="normal" ca="1">32-LENB(INDIRECT(ADDRESS(5149,16)))</f>
        <v>0</v>
      </c>
    </row>
    <row r="5150" spans="1:187">
      <c r="A5150" t="s">
        <v>4</v>
      </c>
      <c r="B5150" s="4" t="s">
        <v>5</v>
      </c>
    </row>
    <row r="5151" spans="1:187">
      <c r="A5151" t="n">
        <v>48296</v>
      </c>
      <c r="B5151" s="5" t="n">
        <v>1</v>
      </c>
    </row>
    <row r="5152" spans="1:187" s="3" customFormat="1" customHeight="0">
      <c r="A5152" s="3" t="s">
        <v>2</v>
      </c>
      <c r="B5152" s="3" t="s">
        <v>444</v>
      </c>
    </row>
    <row r="5153" spans="1:17">
      <c r="A5153" t="s">
        <v>4</v>
      </c>
      <c r="B5153" s="4" t="s">
        <v>5</v>
      </c>
      <c r="C5153" s="4" t="s">
        <v>10</v>
      </c>
      <c r="D5153" s="4" t="s">
        <v>10</v>
      </c>
      <c r="E5153" s="4" t="s">
        <v>9</v>
      </c>
      <c r="F5153" s="4" t="s">
        <v>6</v>
      </c>
      <c r="G5153" s="4" t="s">
        <v>8</v>
      </c>
      <c r="H5153" s="4" t="s">
        <v>10</v>
      </c>
      <c r="I5153" s="4" t="s">
        <v>10</v>
      </c>
      <c r="J5153" s="4" t="s">
        <v>9</v>
      </c>
      <c r="K5153" s="4" t="s">
        <v>6</v>
      </c>
      <c r="L5153" s="4" t="s">
        <v>8</v>
      </c>
      <c r="M5153" s="4" t="s">
        <v>10</v>
      </c>
      <c r="N5153" s="4" t="s">
        <v>10</v>
      </c>
      <c r="O5153" s="4" t="s">
        <v>9</v>
      </c>
      <c r="P5153" s="4" t="s">
        <v>6</v>
      </c>
      <c r="Q5153" s="4" t="s">
        <v>8</v>
      </c>
    </row>
    <row r="5154" spans="1:17">
      <c r="A5154" t="n">
        <v>48304</v>
      </c>
      <c r="B5154" s="82" t="n">
        <v>257</v>
      </c>
      <c r="C5154" s="7" t="n">
        <v>4</v>
      </c>
      <c r="D5154" s="7" t="n">
        <v>65533</v>
      </c>
      <c r="E5154" s="7" t="n">
        <v>8060</v>
      </c>
      <c r="F5154" s="7" t="s">
        <v>12</v>
      </c>
      <c r="G5154" s="7" t="n">
        <f t="normal" ca="1">32-LENB(INDIRECT(ADDRESS(5154,6)))</f>
        <v>0</v>
      </c>
      <c r="H5154" s="7" t="n">
        <v>4</v>
      </c>
      <c r="I5154" s="7" t="n">
        <v>65533</v>
      </c>
      <c r="J5154" s="7" t="n">
        <v>12101</v>
      </c>
      <c r="K5154" s="7" t="s">
        <v>12</v>
      </c>
      <c r="L5154" s="7" t="n">
        <f t="normal" ca="1">32-LENB(INDIRECT(ADDRESS(5154,11)))</f>
        <v>0</v>
      </c>
      <c r="M5154" s="7" t="n">
        <v>0</v>
      </c>
      <c r="N5154" s="7" t="n">
        <v>65533</v>
      </c>
      <c r="O5154" s="7" t="n">
        <v>0</v>
      </c>
      <c r="P5154" s="7" t="s">
        <v>12</v>
      </c>
      <c r="Q5154" s="7" t="n">
        <f t="normal" ca="1">32-LENB(INDIRECT(ADDRESS(5154,16)))</f>
        <v>0</v>
      </c>
    </row>
    <row r="5155" spans="1:17">
      <c r="A5155" t="s">
        <v>4</v>
      </c>
      <c r="B5155" s="4" t="s">
        <v>5</v>
      </c>
    </row>
    <row r="5156" spans="1:17">
      <c r="A5156" t="n">
        <v>48424</v>
      </c>
      <c r="B515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2025-09-06T21:46:53</dcterms:created>
  <dcterms:modified xsi:type="dcterms:W3CDTF">2025-09-06T21:46:53</dcterms:modified>
</cp:coreProperties>
</file>