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B7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E8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FFDC73"/>
      </patternFill>
    </fill>
    <fill>
      <patternFill patternType="solid">
        <fgColor rgb="FFFFDE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B773"/>
      </patternFill>
    </fill>
    <fill>
      <patternFill patternType="solid">
        <fgColor rgb="FFFF8F73"/>
      </patternFill>
    </fill>
    <fill>
      <patternFill patternType="solid">
        <fgColor rgb="FFFFE573"/>
      </patternFill>
    </fill>
    <fill>
      <patternFill patternType="solid">
        <fgColor rgb="FF9BFF73"/>
      </patternFill>
    </fill>
    <fill>
      <patternFill patternType="solid">
        <fgColor rgb="FFFF96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E173"/>
      </patternFill>
    </fill>
    <fill>
      <patternFill patternType="solid">
        <fgColor rgb="FFC0FF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FFA273"/>
      </patternFill>
    </fill>
    <fill>
      <patternFill patternType="solid">
        <fgColor rgb="FFFFFD73"/>
      </patternFill>
    </fill>
    <fill>
      <patternFill patternType="solid">
        <fgColor rgb="FF73FF96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0000"/>
      </patternFill>
    </fill>
    <fill>
      <patternFill patternType="solid">
        <fgColor rgb="FFDEFF73"/>
      </patternFill>
    </fill>
    <fill>
      <patternFill patternType="solid">
        <fgColor rgb="FFE3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E8FF73"/>
      </patternFill>
    </fill>
    <fill>
      <patternFill patternType="solid">
        <fgColor rgb="FFFF91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9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0" xfId="0" applyFill="1" applyAlignment="1">
      <alignment horizontal="center" vertical="center" wrapText="1"/>
    </xf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<sst xmlns="http://schemas.openxmlformats.org/spreadsheetml/2006/main" count="19004" uniqueCount="502">
  <si>
    <t>CS2</t>
  </si>
  <si>
    <t>t0080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</si>
  <si>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</si>
  <si>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</si>
  <si>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</si>
  <si>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</si>
  <si>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</si>
  <si>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</si>
  <si>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</si>
  <si>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</si>
  <si>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</si>
  <si>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</si>
  <si>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</si>
  <si>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</si>
  <si>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</si>
  <si>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</si>
  <si>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NPC_Radio</t>
  </si>
  <si>
    <t>NPC_Cup01</t>
  </si>
  <si>
    <t>NPC_Cup02</t>
  </si>
  <si>
    <t>NPC_Cup03</t>
  </si>
  <si>
    <t>NPC_Cup04</t>
  </si>
  <si>
    <t>NPC_Cup05</t>
  </si>
  <si>
    <t>NPC_Cup06</t>
  </si>
  <si>
    <t>EV_Stop01</t>
  </si>
  <si>
    <t>Occult_plate</t>
  </si>
  <si>
    <t>LP_door00</t>
  </si>
  <si>
    <t>door00</t>
  </si>
  <si>
    <t>pointer</t>
  </si>
  <si>
    <t>LP_door06</t>
  </si>
  <si>
    <t>door06</t>
  </si>
  <si>
    <t>LP_door07</t>
  </si>
  <si>
    <t>door07</t>
  </si>
  <si>
    <t>LP_door09</t>
  </si>
  <si>
    <t>door09</t>
  </si>
  <si>
    <t>LP_door10</t>
  </si>
  <si>
    <t>door10</t>
  </si>
  <si>
    <t>LP_door08</t>
  </si>
  <si>
    <t>door08</t>
  </si>
  <si>
    <t>t0080_t0000</t>
  </si>
  <si>
    <t>t0080_t0001</t>
  </si>
  <si>
    <t>Reinit</t>
  </si>
  <si>
    <t>Npc_Table</t>
  </si>
  <si>
    <t>LP_N_door00</t>
  </si>
  <si>
    <t>dialog</t>
  </si>
  <si>
    <t>It appears that students aren't permitted to go behind
the store counter.</t>
  </si>
  <si>
    <t>FC_Party_Face_Reset2</t>
  </si>
  <si>
    <t>FC_MapJumpState</t>
  </si>
  <si>
    <t>FC_MapJumpState2</t>
  </si>
  <si>
    <t>LP_N_door01</t>
  </si>
  <si>
    <t>This is a preparation room for the exclusive use of staff.</t>
  </si>
  <si>
    <t>LP_N_door02</t>
  </si>
  <si>
    <t>This room is where ingredients and such are kept.</t>
  </si>
  <si>
    <t>LP_N_door03</t>
  </si>
  <si>
    <t>This appears to be a darkroom for developing photos.</t>
  </si>
  <si>
    <t>LP_N_door04</t>
  </si>
  <si>
    <t>This is the Student Council's preparation room.</t>
  </si>
  <si>
    <t>LP_Board01</t>
  </si>
  <si>
    <t>[3F: Salon]
[2F: Club Rooms]</t>
  </si>
  <si>
    <t>LP_door12</t>
  </si>
  <si>
    <t>float</t>
  </si>
  <si>
    <t>~Salon for the exclusive use of the nobility~
Lower class students may not enter under
any circumstances.</t>
  </si>
  <si>
    <t>LP_door00</t>
  </si>
  <si>
    <t>#E_0#M[0]</t>
  </si>
  <si>
    <t>#K#0T(Hmm? Sounds like someone's talking
inside.)</t>
  </si>
  <si>
    <t>Student Council Member's Voice</t>
  </si>
  <si>
    <t>#0T#4C#4COh, and about next year's entrance
ceremony...</t>
  </si>
  <si>
    <t>Towa's Voice</t>
  </si>
  <si>
    <t>#0T#4C#4CDon't worry! I've got all the arrangements
sorted out.</t>
  </si>
  <si>
    <t>#0T#4C#4CExcuse me, could you stamp this for me,
please?</t>
  </si>
  <si>
    <t>#0T#4C#4CHold on just a sec. I'll be right there!</t>
  </si>
  <si>
    <t>#E[1]#M[9]</t>
  </si>
  <si>
    <t>#K#0T(...She sounds really busy.)</t>
  </si>
  <si>
    <t>(I should probably go and check in on
the engineering building first.)</t>
  </si>
  <si>
    <t>0[autoE0]</t>
  </si>
  <si>
    <t>0[autoM0]</t>
  </si>
  <si>
    <t>#b</t>
  </si>
  <si>
    <t>0</t>
  </si>
  <si>
    <t>#K(Towa sounds really busy.)</t>
  </si>
  <si>
    <t>The Student Council room is locked.</t>
  </si>
  <si>
    <t>LP_door06</t>
  </si>
  <si>
    <t>The door of the Literature Club room is locked.</t>
  </si>
  <si>
    <t>LP_door07</t>
  </si>
  <si>
    <t>The door of the Imperial Fishing Club room is locked.</t>
  </si>
  <si>
    <t>LP_door09</t>
  </si>
  <si>
    <t>The door of the Lower Class Chess Club room is locked.</t>
  </si>
  <si>
    <t>LP_door10</t>
  </si>
  <si>
    <t>The door of the Photography Club room is locked.</t>
  </si>
  <si>
    <t>LP_door08</t>
  </si>
  <si>
    <t>This appears to be an unused room.</t>
  </si>
  <si>
    <t>The door of the Occult Research Society room is locked.</t>
  </si>
  <si>
    <t>#E[4]#M_0</t>
  </si>
  <si>
    <t>#KHuh? This was the Occult Research 
Society's room...</t>
  </si>
  <si>
    <t>#E[F]#M_0I can't see any sign of Beryl, either.
Maybe the club's been closed?</t>
  </si>
  <si>
    <t>Npc_Table</t>
  </si>
  <si>
    <t>celine2_setting</t>
  </si>
  <si>
    <t>AniEv8430</t>
  </si>
  <si>
    <t>1</t>
  </si>
  <si>
    <t>machias_setting</t>
  </si>
  <si>
    <t>AniSitWait</t>
  </si>
  <si>
    <t>stefan_setting</t>
  </si>
  <si>
    <t>AniEvSitDesk</t>
  </si>
  <si>
    <t>dorothe_setting</t>
  </si>
  <si>
    <t>alisa_setting</t>
  </si>
  <si>
    <t>emma_setting</t>
  </si>
  <si>
    <t>towa_setting</t>
  </si>
  <si>
    <t>ferris_setting</t>
  </si>
  <si>
    <t>emily_setting</t>
  </si>
  <si>
    <t>theresia_setting</t>
  </si>
  <si>
    <t>friedel_setting</t>
  </si>
  <si>
    <t>loggins_setting</t>
  </si>
  <si>
    <t>rex_setting</t>
  </si>
  <si>
    <t>AniEv5580</t>
  </si>
  <si>
    <t>AniEv5585</t>
  </si>
  <si>
    <t>AniAttachEQU040</t>
  </si>
  <si>
    <t>kenneth_setting</t>
  </si>
  <si>
    <t>beryl_setting</t>
  </si>
  <si>
    <t>TK_beryl</t>
  </si>
  <si>
    <t>munch_setting</t>
  </si>
  <si>
    <t>fidelio_setting</t>
  </si>
  <si>
    <t>AniEvSian</t>
  </si>
  <si>
    <t>TK_fidelio_rex_06_04</t>
  </si>
  <si>
    <t>FC_chr_entry_tk</t>
  </si>
  <si>
    <t>#E_0#M_0</t>
  </si>
  <si>
    <t>You really are great at taking pictures of
expressions--and not just the expressions
of people, either.</t>
  </si>
  <si>
    <t>I don't think I have to worry about leaving
the club with you after I've graduated.</t>
  </si>
  <si>
    <t>Heh. Darn right! I'll make this the
best club ever!</t>
  </si>
  <si>
    <t>The club room'll be so full of pics of
cute girls, you won't be able to see
the freakin' WALLS!</t>
  </si>
  <si>
    <t>...Never mind. I'm still worried.</t>
  </si>
  <si>
    <t>TK_friedel_loggins_06_03</t>
  </si>
  <si>
    <t>You're sure you want to come with me
on my journey to improve my skills?</t>
  </si>
  <si>
    <t>Teehee. I thought you were going to join
the Imperial Army? What happened?</t>
  </si>
  <si>
    <t>You say that like I just volunteered.
You DID invite me.</t>
  </si>
  <si>
    <t>You're right about me wanting to join
the army, but it's not like I've got some
big, fancy reason. I just want to.</t>
  </si>
  <si>
    <t>...And that's not gonna cut it. How am
I supposed to set an example if I join
for such a halfhearted reason?</t>
  </si>
  <si>
    <t>I figure if I'm with you, I can find one.
Something I can aspire to--something
that'll guide me on my way up the ranks.</t>
  </si>
  <si>
    <t>...Heh. You've really grown up.</t>
  </si>
  <si>
    <t>Well, looks like you'll be stuck by my
side a little longer, my vice captain. ♪</t>
  </si>
  <si>
    <t>TK_machias_stefan_06_01</t>
  </si>
  <si>
    <t>#E_I#M_0</t>
  </si>
  <si>
    <t xml:space="preserve">#KIt's scary just how fast the time has
gone... </t>
  </si>
  <si>
    <t>#E[9]#M_AI'm sorry that I couldn't accept your
request, though.</t>
  </si>
  <si>
    <t xml:space="preserve">Haha. Oh, don't worry about it. </t>
  </si>
  <si>
    <t>By the sound of it, there'll only be one
chess club next year, anyway. For both
upper and lower class students to use.</t>
  </si>
  <si>
    <t>Live your life how you want to. I couldn't
ask for anything else.</t>
  </si>
  <si>
    <t>#E_0#M_9</t>
  </si>
  <si>
    <t>#K...Thank you.</t>
  </si>
  <si>
    <t>samansa_setting</t>
  </si>
  <si>
    <t>TK_samansa</t>
  </si>
  <si>
    <t>TK_samansa</t>
  </si>
  <si>
    <t>Talk</t>
  </si>
  <si>
    <t>Shop</t>
  </si>
  <si>
    <t>Leave</t>
  </si>
  <si>
    <t>What's that? You've gotten yourselves
dragged into trouble AGAIN?</t>
  </si>
  <si>
    <t>Well, make sure you've had a good meal
before you try taking it on!</t>
  </si>
  <si>
    <t>No better place to take care of that need
than here, either. We're the best cafeteria
around! We're cheap, but we're darn tasty!</t>
  </si>
  <si>
    <t>Start</t>
  </si>
  <si>
    <t>End</t>
  </si>
  <si>
    <t>#E[1]#M_0</t>
  </si>
  <si>
    <t>#KHaha. You know, that's not a bad idea.</t>
  </si>
  <si>
    <t>#E[5]#M_4</t>
  </si>
  <si>
    <t>#KHeehee. How could we refuse?</t>
  </si>
  <si>
    <t>Make sure you have a good meal before
you try taking whatever it is on.</t>
  </si>
  <si>
    <t>The students here are all like my children
to me.</t>
  </si>
  <si>
    <t>Upper class or lower class, first year or
second year? None of that makes any
difference.</t>
  </si>
  <si>
    <t>Hard to believe that this is the final free
day of the year. I'll have to treat you to
a nice little something, won't I?</t>
  </si>
  <si>
    <t>This is the final free day of the year, so
why not order something here?</t>
  </si>
  <si>
    <t>I'll be sure to throw in extra on me!</t>
  </si>
  <si>
    <t>What's with the sour face?</t>
  </si>
  <si>
    <t>Come along, eat up! What you need
is to down a warm meal!</t>
  </si>
  <si>
    <t>There's nothing like a full stomach
to bring a smile to your face.</t>
  </si>
  <si>
    <t>Come along, eat up!</t>
  </si>
  <si>
    <t>Oh? You came all the way back just
to eat here?</t>
  </si>
  <si>
    <t>Well, aren't you just sweet! Go ahead and
order what you like. You can't fight on an
empty stomach.</t>
  </si>
  <si>
    <t>Ahaha. We haven't had an evening quite
this pleasant in a long time.</t>
  </si>
  <si>
    <t>I'll keep the cafeteria open till morning,
so take your time and get comfy.</t>
  </si>
  <si>
    <t>ramzei_setting</t>
  </si>
  <si>
    <t>TK_ramzei</t>
  </si>
  <si>
    <t>We work almost the whole year round 
without much in the way of breaks.</t>
  </si>
  <si>
    <t>...So I think it's time Samantha and I take
a few days off after today to go on a nice,
little vacation.</t>
  </si>
  <si>
    <t>Haha. Oh, but I'm sure we'll just end up
thinking back on all the fond memories
we've made with the students here.</t>
  </si>
  <si>
    <t>I'm considering taking a few days off 
after today to go on a short vacation 
with Samantha.</t>
  </si>
  <si>
    <t>Every year, the graduates leave this
academy with a smile on their faces.</t>
  </si>
  <si>
    <t>A lot's changed over the years, but that's
one thing that's never been any different
no matter how many years go by.</t>
  </si>
  <si>
    <t>I hope none of you will end up becoming
the exception.</t>
  </si>
  <si>
    <t>It's hard to believe the second years
only have a couple of weeks left here
now.</t>
  </si>
  <si>
    <t>I still remember the day they enrolled 
here like it was yesterday...</t>
  </si>
  <si>
    <t>Haha. I think I'll treat them to something
nice tomorrow.</t>
  </si>
  <si>
    <t>I still remember the day the second years
enrolled here like it was yesterday.</t>
  </si>
  <si>
    <t>When all of this is over, I want everyone
to come back and dine right here.</t>
  </si>
  <si>
    <t>And until that day comes, I'll work and
work to keep refining my skills as a chef.</t>
  </si>
  <si>
    <t>There don't seem to be many upper class
students on the third floor right now.
They're all out mixing with everyone else.</t>
  </si>
  <si>
    <t>This day's been a long day coming. Be sure
to relax and make the most of it.</t>
  </si>
  <si>
    <t>james_setting</t>
  </si>
  <si>
    <t>TK_james</t>
  </si>
  <si>
    <t>TK_james</t>
  </si>
  <si>
    <t>It's been a while since I've seen the
academy so full of life.</t>
  </si>
  <si>
    <t>It's making me all fired up, too. So if 
you need any weapons, you just let
me know!</t>
  </si>
  <si>
    <t>This store's always got your back!</t>
  </si>
  <si>
    <t>If you need any weapons, you just let
me know!</t>
  </si>
  <si>
    <t>It's almost time for the spring races to
begin over in Heimdallr.</t>
  </si>
  <si>
    <t>Crow and I always used to bet on what
order the horses were gonna come in...</t>
  </si>
  <si>
    <t>...I need to stop dwelling on him, damn it.
What good's getting all down gonna do?</t>
  </si>
  <si>
    <t>I can't keep getting myself down like
this.</t>
  </si>
  <si>
    <t>He wouldn't want me to. He'd want me
to laugh about all the good times and
get on with enjoying my life.</t>
  </si>
  <si>
    <t>Hey there, Cro-- ...Sorry. Wrong guy, huh?</t>
  </si>
  <si>
    <t>Haha. Sorry about that. I'm just so used
to him coming here to mess around every
day that I thought you were him.</t>
  </si>
  <si>
    <t>...I still can't believe he's gone. Don't know
if I'll ever be able to.</t>
  </si>
  <si>
    <t>#E_E#M[A]</t>
  </si>
  <si>
    <t>#K(...)</t>
  </si>
  <si>
    <t>I still can't believe he's gone. Don't know
if I'll ever be able to.</t>
  </si>
  <si>
    <t>Feels like he's just gonna wander back
in here like nothing even happened,
you know?</t>
  </si>
  <si>
    <t>I don't know how well my lineup matches
up to what you're used to, but if you see
anything you want, go ahead and buy.</t>
  </si>
  <si>
    <t>Hah! I can't wait to hear how things
went once you get back!</t>
  </si>
  <si>
    <t>Haha. It's good to see everyone here
looking so happy.</t>
  </si>
  <si>
    <t>...I just wish Crow had come back with
you.</t>
  </si>
  <si>
    <t>student_council01_setting</t>
  </si>
  <si>
    <t>AniAttachEQU015</t>
  </si>
  <si>
    <t>AniEv5555</t>
  </si>
  <si>
    <t>AniAttachEQU090</t>
  </si>
  <si>
    <t>TK_student_council01</t>
  </si>
  <si>
    <t>This is Towa's last day as our Student 
Council president. I hope we'll be okay
without her.</t>
  </si>
  <si>
    <t>#E_4#M_4</t>
  </si>
  <si>
    <t>#KHeehee. You'll be fine, I just know it!
You're all wonderfully capable people.</t>
  </si>
  <si>
    <t>#E[5]#M_4If you put your minds to it, you can
make this academy an even better
place than it is now!</t>
  </si>
  <si>
    <t>W-We'll try!</t>
  </si>
  <si>
    <t>She's right! We can't be giving up before
we've even started. We need to try and 
live up to the legacy she'll leave behind.</t>
  </si>
  <si>
    <t>...*sigh* That's going to be easier said
than done, though.</t>
  </si>
  <si>
    <t>Haha. Towa's back! She's finally back!</t>
  </si>
  <si>
    <t>Tomorrow's gonna be a REALLY busy day!
I can't wait!</t>
  </si>
  <si>
    <t>Towa's here now! Time to get that meeting
started!</t>
  </si>
  <si>
    <t>student_council02_setting</t>
  </si>
  <si>
    <t>TK_student_council02</t>
  </si>
  <si>
    <t>Where were the books on the
Karel Imperial Villa again? Hmm...</t>
  </si>
  <si>
    <t>All right, that should be enough.
Now all that's left is...</t>
  </si>
  <si>
    <t>student_council03_setting</t>
  </si>
  <si>
    <t>TK_student_council03</t>
  </si>
  <si>
    <t>To tell you the truth, we still haven't
decided who the next Student Council 
president is going to be.</t>
  </si>
  <si>
    <t>There just isn't anyone here who's good
enough to be Towa's successor.</t>
  </si>
  <si>
    <t>#E_0#M_4</t>
  </si>
  <si>
    <t>#KI hope you find someone in next week's
elections, though. Heehee. I'm so curious
to see how they'll go.</t>
  </si>
  <si>
    <t>#E[D]#M[9]</t>
  </si>
  <si>
    <t>#K(Following in Towa's footsteps sure isn't
going to be easy...)</t>
  </si>
  <si>
    <t>...How about you, Rean? Think you're
up for the job?</t>
  </si>
  <si>
    <t>#E[D]#M_9</t>
  </si>
  <si>
    <t>#KHaha... I'm going to have to pass on that
one. I'm not good enough, either.</t>
  </si>
  <si>
    <t>(I wouldn't be so sure about that...)</t>
  </si>
  <si>
    <t>We still don't have a new president
decided.</t>
  </si>
  <si>
    <t>*sigh* I hope we find someone soon...</t>
  </si>
  <si>
    <t>Everyone's so exhausted. Perhaps I should
brew some herbal tea...</t>
  </si>
  <si>
    <t>Towa's favorite kind was always...this one,
I think.</t>
  </si>
  <si>
    <t>Heehee. I'm so happy to be able to work
with the Student Council president again.</t>
  </si>
  <si>
    <t>It feels like all my hard work leading up
to this has paid off in spades.</t>
  </si>
  <si>
    <t>student_council04_setting</t>
  </si>
  <si>
    <t>AniEvUdegumi</t>
  </si>
  <si>
    <t>TK_student_council04</t>
  </si>
  <si>
    <t xml:space="preserve">Towa's finished passing all of her work
over to us. </t>
  </si>
  <si>
    <t>That means tomorrow will officially mark
the beginning of a new chapter for the
Student Council.</t>
  </si>
  <si>
    <t>#KHeehee. Good luck! I'll be rooting for you!</t>
  </si>
  <si>
    <t>We won't let you down!</t>
  </si>
  <si>
    <t>We'll have to be sure we're up to the task.</t>
  </si>
  <si>
    <t>Tomorrow will mark the beginning of a
new chapter for the Student Council.</t>
  </si>
  <si>
    <t>Heh. We'll have to be sure to do our jobs
well.</t>
  </si>
  <si>
    <t>We're going to have a meeting with the
Student Council president about the plan
for tomorrow.</t>
  </si>
  <si>
    <t>Haha. It feels like such a long time since
the Student Council has played a major 
role in anything.</t>
  </si>
  <si>
    <t>Heh. You just leave the planning for
tomorrow to us.</t>
  </si>
  <si>
    <t>The best way you can contribute today is
by getting well rested for the task ahead.</t>
  </si>
  <si>
    <t>student_chess01_setting</t>
  </si>
  <si>
    <t>AniEvTeKosi</t>
  </si>
  <si>
    <t>TK_student_chess01</t>
  </si>
  <si>
    <t>Ugh... You really have become a master
at this game.</t>
  </si>
  <si>
    <t>Jusis, will you be free to help us soon?!</t>
  </si>
  <si>
    <t>#E[1]#M_9</t>
  </si>
  <si>
    <t>#KHmph. Perhaps later. I expect you to hold
out until then.</t>
  </si>
  <si>
    <t>*sigh* He's as pointlessly hotblooded
as ever.</t>
  </si>
  <si>
    <t>Heh. Although, I'll admit it would feel
strange if he weren't now.</t>
  </si>
  <si>
    <t>student_chess02_setting</t>
  </si>
  <si>
    <t>TK_student_chess02</t>
  </si>
  <si>
    <t>This is to be our final match as members
of the Upper Class Chess Club.</t>
  </si>
  <si>
    <t>All in all, we're basically drawing at this
point after all our games this year.</t>
  </si>
  <si>
    <t>...On my pride as a noble, I refuse to lose!</t>
  </si>
  <si>
    <t>So the Lower Class Chess Club finally
made it back after all...</t>
  </si>
  <si>
    <t>N-Not that I care, of course. Bah on them!</t>
  </si>
  <si>
    <t>t0000_student01_setting</t>
  </si>
  <si>
    <t>TK_STUDENT0102_06</t>
  </si>
  <si>
    <t>That hangar's in use already from what
I hear. Not much, but it's a start.</t>
  </si>
  <si>
    <t>It'll probably be used way more in the
future, though. We might even end up 
with Soldat-related classes thanks to it.</t>
  </si>
  <si>
    <t>...Kinda makes me feel like I'm graduating
too soon.</t>
  </si>
  <si>
    <t>I can't say I don't know how you feel...</t>
  </si>
  <si>
    <t>But I think we should just believe in the
first years now. They've grown a lot since
their first day--they'll be fine.</t>
  </si>
  <si>
    <t>Heehee. I suppose that's true.</t>
  </si>
  <si>
    <t>TK_t0000_student01</t>
  </si>
  <si>
    <t>TK_STUDENT0102_06</t>
  </si>
  <si>
    <t>It's hard to believe tomorrow will be our
final free day here at this academy.</t>
  </si>
  <si>
    <t>Maybe I should show my face in the salon 
at some point.</t>
  </si>
  <si>
    <t>Try not to end it with any regrets, okay?</t>
  </si>
  <si>
    <t>t0000_student02_setting</t>
  </si>
  <si>
    <t>TK_t0000_student02</t>
  </si>
  <si>
    <t>It's been an eventful two years here,
but a fun two years nonetheless.</t>
  </si>
  <si>
    <t>...Look at me, getting all down like it's
over. We've still got time to enjoy yet!</t>
  </si>
  <si>
    <t>t0000_student03_setting</t>
  </si>
  <si>
    <t>TK_t0000_student03</t>
  </si>
  <si>
    <t>...I hate to admit it, but I'm kind of
jealous of her.</t>
  </si>
  <si>
    <t>Maybe I should've joined a club after
all...</t>
  </si>
  <si>
    <t>It's not too late to join one when you're
a second year, right? ...Maybe I should,
then.</t>
  </si>
  <si>
    <t>Huh, really? That's a shame.</t>
  </si>
  <si>
    <t>'Course, I never joined any club, so I'm
just gonna take it easy today, too.</t>
  </si>
  <si>
    <t>t0000_student04_setting</t>
  </si>
  <si>
    <t>TK_t0000_student04</t>
  </si>
  <si>
    <t>I think it's about time I headed off to
see the others.</t>
  </si>
  <si>
    <t>I need to make the most of my last day
with all the second years in our club!</t>
  </si>
  <si>
    <t>Our club's not going to meet any more
this year after today.</t>
  </si>
  <si>
    <t>I'm going to have to say my thanks to
all the second years that're graduating
for everything they've done.</t>
  </si>
  <si>
    <t>EV_06_03_00</t>
  </si>
  <si>
    <t>AniFieldAttack</t>
  </si>
  <si>
    <t>AniWait</t>
  </si>
  <si>
    <t>FC_Start_Party</t>
  </si>
  <si>
    <t>FC_chr_entry</t>
  </si>
  <si>
    <t>AniEvTeukase</t>
  </si>
  <si>
    <t>#K(...I can't hear anyone talking now.
I guess the meeting must be finished.)</t>
  </si>
  <si>
    <t>#E_J#M[9](Maybe I'll be able to see her now?)</t>
  </si>
  <si>
    <t>#K(Towa handing over all of her work to
the rest of the Student Council should
be ending today.)</t>
  </si>
  <si>
    <t>#E_J#M[9](So I'm guessing she's still here...)</t>
  </si>
  <si>
    <t>Knock</t>
  </si>
  <si>
    <t>Walk Away</t>
  </si>
  <si>
    <t>#E[4]#M[0]</t>
  </si>
  <si>
    <t>#K(...? There's definitely someone in there,
but there's no response.)</t>
  </si>
  <si>
    <t>#E_8#M[9](...Oh. I know.)</t>
  </si>
  <si>
    <t>#KExcuse me. I'm coming in.</t>
  </si>
  <si>
    <t>open1</t>
  </si>
  <si>
    <t>FC_End_Party</t>
  </si>
  <si>
    <t>Reinit</t>
  </si>
  <si>
    <t>EV_06_03_01</t>
  </si>
  <si>
    <t>I_SVIS117</t>
  </si>
  <si>
    <t>C_NPC003</t>
  </si>
  <si>
    <t>President Towa</t>
  </si>
  <si>
    <t>AniEvOdoroki</t>
  </si>
  <si>
    <t>AniEvHookaki</t>
  </si>
  <si>
    <t>AniEvTeburi</t>
  </si>
  <si>
    <t>AniEv7455</t>
  </si>
  <si>
    <t>AniEv7460</t>
  </si>
  <si>
    <t>AniEv7465</t>
  </si>
  <si>
    <t>AniEv2520</t>
  </si>
  <si>
    <t>AniEv2525</t>
  </si>
  <si>
    <t>AniEvSitHitei</t>
  </si>
  <si>
    <t>AniEvSitTeMune</t>
  </si>
  <si>
    <t>AniEvTeMune</t>
  </si>
  <si>
    <t>AniEvSitRyoteburi</t>
  </si>
  <si>
    <t>AniEvSitHookaki</t>
  </si>
  <si>
    <t>AniEv1360</t>
  </si>
  <si>
    <t>AniEvSitSeki</t>
  </si>
  <si>
    <t>8</t>
  </si>
  <si>
    <t>Towa_Papers</t>
  </si>
  <si>
    <t>Towa_Box1</t>
  </si>
  <si>
    <t>Towa_Box2</t>
  </si>
  <si>
    <t>Towa_Box3</t>
  </si>
  <si>
    <t>#E[1]#M[8]</t>
  </si>
  <si>
    <t>#500W#1PZzz... Zzz...</t>
  </si>
  <si>
    <t>(Yep. I knew it.)</t>
  </si>
  <si>
    <t>#E_8#M[9](No wonder she fell asleep.
She must have been really busy getting
everything sorted out for the spring.)</t>
  </si>
  <si>
    <t>#E[5]#M[9](Haha... Makes me remember finding her
like this over in the computer room.)</t>
  </si>
  <si>
    <t>#E_8#M[9]</t>
  </si>
  <si>
    <t>(Oh, right. I probably shouldn't look
too much or she'll get mad when she
wakes up.)</t>
  </si>
  <si>
    <t>#E[9]#M_A</t>
  </si>
  <si>
    <t>#500WMm... Angie...</t>
  </si>
  <si>
    <t>#E[G]#M_0#500WGeorge...
#300W...Crow...</t>
  </si>
  <si>
    <t>C</t>
  </si>
  <si>
    <t>#E[Q]#M[3]</t>
  </si>
  <si>
    <t>...!</t>
  </si>
  <si>
    <t>#E[N]#M[8]</t>
  </si>
  <si>
    <t>#500WMmm...?</t>
  </si>
  <si>
    <t>#E[Q]#M[8]</t>
  </si>
  <si>
    <t>...</t>
  </si>
  <si>
    <t>9</t>
  </si>
  <si>
    <t>A</t>
  </si>
  <si>
    <t>N</t>
  </si>
  <si>
    <t>#E_F#M_A#H[2]</t>
  </si>
  <si>
    <t>R-Rean?!</t>
  </si>
  <si>
    <t>#E[D]#M_AWh-What are you doing in my room?!</t>
  </si>
  <si>
    <t>E</t>
  </si>
  <si>
    <t>F</t>
  </si>
  <si>
    <t>#E[4]#M_A</t>
  </si>
  <si>
    <t>...Wait. This is the Student Council room...</t>
  </si>
  <si>
    <t>#E[9]#M_AI must've fallen asleep...</t>
  </si>
  <si>
    <t>#E[R]#M_9</t>
  </si>
  <si>
    <t>#800W#2K#0THaha...</t>
  </si>
  <si>
    <t>#E_8#M_9</t>
  </si>
  <si>
    <t>#800WSorry for coming in without permission.
I did knock, though.</t>
  </si>
  <si>
    <t>#E_8#M_0</t>
  </si>
  <si>
    <t>Ahaha... Don't worry about it.
It's my fault for dozing off like this.</t>
  </si>
  <si>
    <t>#E_E#M_A#H[2]*sigh* Why do you always have to keep
finding me like that...?</t>
  </si>
  <si>
    <t>#E[9]#M_A#H[2]I hope you weren't looking at me while
I was sleeping again.</t>
  </si>
  <si>
    <t>#800WI...umm... I did try to look as little as
possible.</t>
  </si>
  <si>
    <t>#E_8#M_A#H[2]</t>
  </si>
  <si>
    <t>Well, if you say so...</t>
  </si>
  <si>
    <t>#E[C]#M_A#H[0]Hmm?</t>
  </si>
  <si>
    <t>#E[C]#M_A</t>
  </si>
  <si>
    <t>Is something the matter?</t>
  </si>
  <si>
    <t>#E_8#M_AYou're not looking too well.</t>
  </si>
  <si>
    <t>#800W#0T#K#FNo, I'm fine...</t>
  </si>
  <si>
    <t>#E_F#M_9Maybe the light streaming in through
the window is making me look off color?
I feel fine. Really...</t>
  </si>
  <si>
    <t>#E_2#M[A]</t>
  </si>
  <si>
    <t>AniEvWait</t>
  </si>
  <si>
    <t>#E_2#M_A</t>
  </si>
  <si>
    <t>Come with me.</t>
  </si>
  <si>
    <t>Umm...?</t>
  </si>
  <si>
    <t>3</t>
  </si>
  <si>
    <t>#E_F#M_0</t>
  </si>
  <si>
    <t>#KWh-What's this all about?</t>
  </si>
  <si>
    <t>#E[3]#M_A</t>
  </si>
  <si>
    <t>I know that you're a boy and all, and I do
think you've grown a lot during your year
here.</t>
  </si>
  <si>
    <t>#E[9]#M_0...No, I probably shouldn't even call you a
boy anymore. You're a grown man now.</t>
  </si>
  <si>
    <t>#E_8#M_0But...</t>
  </si>
  <si>
    <t>#E[9]#M_0</t>
  </si>
  <si>
    <t>...that doesn't mean you always have
to stand and endure everything life
throws your way, okay?</t>
  </si>
  <si>
    <t>If it gets too much, it's all right to sit
down and let it all out.</t>
  </si>
  <si>
    <t>#E_8#M_9Whether you're a boy or a grown man
doesn't change that. It's okay, Rean.</t>
  </si>
  <si>
    <t>#3K#800W...!</t>
  </si>
  <si>
    <t>#E[R]#M_A</t>
  </si>
  <si>
    <t>#3K#800WI-I'm so sorry...</t>
  </si>
  <si>
    <t>#E[R]#M[8]#800W...</t>
  </si>
  <si>
    <t>#800W...</t>
  </si>
  <si>
    <t>#E[Q]#M_0</t>
  </si>
  <si>
    <t>#3K#F#500WI'm so...so sorry...</t>
  </si>
  <si>
    <t>#500WI promised I'd bring him back...</t>
  </si>
  <si>
    <t>#E[R]#M_0I promised...I'd make him graduate with you...</t>
  </si>
  <si>
    <t>#500W...but I couldn't do it...</t>
  </si>
  <si>
    <t>#800W#K#FIt's okay... You did everything you could...</t>
  </si>
  <si>
    <t>#E[R]#M_0You made sure he knew how we all felt...</t>
  </si>
  <si>
    <t>...and you let all of us know how he really
felt, too...</t>
  </si>
  <si>
    <t>#E[Q]#M_0So don't get so worked up about it, okay?</t>
  </si>
  <si>
    <t>R</t>
  </si>
  <si>
    <t>2</t>
  </si>
  <si>
    <t>4</t>
  </si>
  <si>
    <t>#E[Q]#M_9#H[2]</t>
  </si>
  <si>
    <t>...I'm sorry. I didn't want anyone to see
me like that.</t>
  </si>
  <si>
    <t>#E[5]#M_0#H[0]</t>
  </si>
  <si>
    <t>Heehee. Well, I guess we're even, then.</t>
  </si>
  <si>
    <t>#E_E#M_0Not like I jump for joy every time you
catch me sleeping.</t>
  </si>
  <si>
    <t>Haha...</t>
  </si>
  <si>
    <t>#K#FHave you finished getting everything
ready for the next Student Council now,
by the way?</t>
  </si>
  <si>
    <t>#E[G]#M_0</t>
  </si>
  <si>
    <t>#K#FYup. My days of being president are
almost done.</t>
  </si>
  <si>
    <t>#E_8#M_0The first years taking over are really
smart, though. I barely had to teach
a thing in the end.</t>
  </si>
  <si>
    <t>#E[G]#M_9</t>
  </si>
  <si>
    <t>Still, it must have been hard work
getting through it all.</t>
  </si>
  <si>
    <t>#E_I#M_9You're going on a tour of various NGOs
after graduation, right?</t>
  </si>
  <si>
    <t>#3K#FYup. The plan's to take a year to visit NGOs
in lots of different fields. Politics, economics,
engineering, medicine...</t>
  </si>
  <si>
    <t>#E_8#M_0After that, I'm not sure what I want to do.
I'll probably join either the army or something
related to the government, I suppose.</t>
  </si>
  <si>
    <t>#E_I#M_9</t>
  </si>
  <si>
    <t>Well, I'm pretty sure they'd both love to
have you. There's no chance either one
would say no to you.</t>
  </si>
  <si>
    <t>#E[1]#M_9Especially since taking a year off hasn't
made them any less determined to recruit
you.</t>
  </si>
  <si>
    <t>#E_E#M_9After all you did with commanding
the Courageous, it's no wonder you're so
in demand.</t>
  </si>
  <si>
    <t xml:space="preserve">I don't know... I don't think I did anything
special, really. </t>
  </si>
  <si>
    <t>#E[1]#M_0Still, I feel like it'd be best in the long
run for me to see the world from a variety
of different perspectives.</t>
  </si>
  <si>
    <t>#E_2#M_0I don't know what path I'll choose, but I
want to step onto it with a firm decision
on how things should be.</t>
  </si>
  <si>
    <t>#E[3]#M_0</t>
  </si>
  <si>
    <t>I think that's the best thing I can do for
this country's future! Heehee. Maybe I'm
being a little overdramatic there, though.</t>
  </si>
  <si>
    <t>8[autoE8]</t>
  </si>
  <si>
    <t>#4KNot at all. After how much you've done for
this academy, I can only imagine how much
you could do for this country.</t>
  </si>
  <si>
    <t>#E[9]#M_9Just try not to overwork yourself, okay?</t>
  </si>
  <si>
    <t>#E_4#M_9We're with you all the way, but we will always
worry, you know.</t>
  </si>
  <si>
    <t>#E[5]#M_0</t>
  </si>
  <si>
    <t>Ahahaha... Thanks.</t>
  </si>
  <si>
    <t>Anyway, all this means is that I'm only
going to be serving as Student Council
president until the end of tomorrow.</t>
  </si>
  <si>
    <t>#E_2#M_0After that, I'll be just like any other 
student until graduation day, so that's
how you're going to have to treat me!</t>
  </si>
  <si>
    <t>#4KBut how will you ever survive the rest
of your school days without all that extra
paperwork?</t>
  </si>
  <si>
    <t>#E_E#M_9All kidding aside, it's going to be lonely not
seeing you at that desk every time I swing by
or missing out on the extra free day work.</t>
  </si>
  <si>
    <t>#E[C]#M_0Maybe I could ask Prince Olivert to get me
a President Towa plush doll for when I 
feel down. He mentioned Captain Towa ones.</t>
  </si>
  <si>
    <t>#E[C]#M[8]#H[2]</t>
  </si>
  <si>
    <t>#E[9]#M_A#H[2]</t>
  </si>
  <si>
    <t>I-I'm sure you'll be just fine! You'll probably
be busy enough as a second year without
Student Council stuff.</t>
  </si>
  <si>
    <t>#E_F#M_AI-I mean, I think it's sweet that you'll miss
me that much, but...</t>
  </si>
  <si>
    <t>#4KI'm sure I'll be really busy, too, but knowing
I was helping you out meant it never felt
tiring for me.</t>
  </si>
  <si>
    <t>#E[5]#M_9Still, if you aren't that opposed to the plush
idea, maybe I really will ask him. Even if it
won't beat the real thing.</t>
  </si>
  <si>
    <t>#E[9]#M_A#H[1]</t>
  </si>
  <si>
    <t>A-Anyway, moving off plushies...
What was it that made you come here?</t>
  </si>
  <si>
    <t>Oh, I almost forgot... What was it that 
made you come here?</t>
  </si>
  <si>
    <t>I mean, I'm happy you did, but...</t>
  </si>
  <si>
    <t>Oh, I'd completely forgotten, too.</t>
  </si>
  <si>
    <t>#E_I#M_9I just came to ask if there was anything
I could do to help tomorrow, seeing as it's
another free day.</t>
  </si>
  <si>
    <t>#E_8#M_A#H[0]</t>
  </si>
  <si>
    <t>#3K#FBut...</t>
  </si>
  <si>
    <t>#E_F#M_A...you've only just come back,
and besides, tomorrow's your--</t>
  </si>
  <si>
    <t>That's all the more reason I want to
spend tomorrow's free day the same
way I spent all of the others.</t>
  </si>
  <si>
    <t>#E_I#M_9It wouldn't feel like our final free day
as Class VII if it were any different.</t>
  </si>
  <si>
    <t>#3K#FWell, if you say so...</t>
  </si>
  <si>
    <t>Okay!</t>
  </si>
  <si>
    <t>#E_0#M_0I do have a few things in mind, so I'll just
drop them into your mailbox in the dorm
like I always do.</t>
  </si>
  <si>
    <t>#E[5]#M_0And thanks for offering!</t>
  </si>
  <si>
    <t>MM_TOWA_02</t>
  </si>
  <si>
    <t>FC_MemoryEvent_End</t>
  </si>
  <si>
    <t>_LP_door12</t>
  </si>
  <si>
    <t>fill</t>
  </si>
  <si>
    <t>_LP_door00</t>
  </si>
  <si>
    <t>_LP_door06</t>
  </si>
  <si>
    <t>_LP_door07</t>
  </si>
  <si>
    <t>_LP_door09</t>
  </si>
  <si>
    <t>_LP_door10</t>
  </si>
  <si>
    <t>_LP_door08</t>
  </si>
  <si>
    <t>_EV_06_03_00</t>
  </si>
  <si>
    <t>_EV_06_03_01</t>
  </si>
  <si>
    <t>_MM_TOWA_02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</si>
</sst>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B7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E8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FFDC73"/>
      </patternFill>
    </fill>
    <fill>
      <patternFill patternType="solid">
        <fgColor rgb="FFFFDE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B773"/>
      </patternFill>
    </fill>
    <fill>
      <patternFill patternType="solid">
        <fgColor rgb="FFFF8F73"/>
      </patternFill>
    </fill>
    <fill>
      <patternFill patternType="solid">
        <fgColor rgb="FFFFE573"/>
      </patternFill>
    </fill>
    <fill>
      <patternFill patternType="solid">
        <fgColor rgb="FF9BFF73"/>
      </patternFill>
    </fill>
    <fill>
      <patternFill patternType="solid">
        <fgColor rgb="FFFF96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E173"/>
      </patternFill>
    </fill>
    <fill>
      <patternFill patternType="solid">
        <fgColor rgb="FFC0FF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FFA273"/>
      </patternFill>
    </fill>
    <fill>
      <patternFill patternType="solid">
        <fgColor rgb="FFFFFD73"/>
      </patternFill>
    </fill>
    <fill>
      <patternFill patternType="solid">
        <fgColor rgb="FF73FF96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0000"/>
      </patternFill>
    </fill>
    <fill>
      <patternFill patternType="solid">
        <fgColor rgb="FFDEFF73"/>
      </patternFill>
    </fill>
    <fill>
      <patternFill patternType="solid">
        <fgColor rgb="FFE3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E8FF73"/>
      </patternFill>
    </fill>
    <fill>
      <patternFill patternType="solid">
        <fgColor rgb="FFFF91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9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0" xfId="0" applyFill="1" applyAlignment="1">
      <alignment horizontal="center" vertical="center" wrapText="1"/>
    </xf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S5644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1708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1712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1733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1736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1740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1745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1759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1786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8</v>
      </c>
      <c r="E24" s="4" t="s">
        <v>12</v>
      </c>
    </row>
    <row r="25" spans="1:6">
      <c r="A25" t="n">
        <v>1788</v>
      </c>
      <c r="B25" s="11" t="n">
        <v>94</v>
      </c>
      <c r="C25" s="7" t="n">
        <v>1</v>
      </c>
      <c r="D25" s="7" t="s">
        <v>16</v>
      </c>
      <c r="E25" s="7" t="n">
        <v>1</v>
      </c>
    </row>
    <row r="26" spans="1:6">
      <c r="A26" t="s">
        <v>4</v>
      </c>
      <c r="B26" s="4" t="s">
        <v>5</v>
      </c>
      <c r="C26" s="4" t="s">
        <v>7</v>
      </c>
      <c r="D26" s="4" t="s">
        <v>8</v>
      </c>
      <c r="E26" s="4" t="s">
        <v>12</v>
      </c>
    </row>
    <row r="27" spans="1:6">
      <c r="A27" t="n">
        <v>1802</v>
      </c>
      <c r="B27" s="11" t="n">
        <v>94</v>
      </c>
      <c r="C27" s="7" t="n">
        <v>1</v>
      </c>
      <c r="D27" s="7" t="s">
        <v>16</v>
      </c>
      <c r="E27" s="7" t="n">
        <v>2</v>
      </c>
    </row>
    <row r="28" spans="1:6">
      <c r="A28" t="s">
        <v>4</v>
      </c>
      <c r="B28" s="4" t="s">
        <v>5</v>
      </c>
      <c r="C28" s="4" t="s">
        <v>7</v>
      </c>
      <c r="D28" s="4" t="s">
        <v>8</v>
      </c>
      <c r="E28" s="4" t="s">
        <v>12</v>
      </c>
    </row>
    <row r="29" spans="1:6">
      <c r="A29" t="n">
        <v>1816</v>
      </c>
      <c r="B29" s="11" t="n">
        <v>94</v>
      </c>
      <c r="C29" s="7" t="n">
        <v>0</v>
      </c>
      <c r="D29" s="7" t="s">
        <v>16</v>
      </c>
      <c r="E29" s="7" t="n">
        <v>4</v>
      </c>
    </row>
    <row r="30" spans="1:6">
      <c r="A30" t="s">
        <v>4</v>
      </c>
      <c r="B30" s="4" t="s">
        <v>5</v>
      </c>
      <c r="C30" s="4" t="s">
        <v>7</v>
      </c>
      <c r="D30" s="4" t="s">
        <v>8</v>
      </c>
      <c r="E30" s="4" t="s">
        <v>12</v>
      </c>
    </row>
    <row r="31" spans="1:6">
      <c r="A31" t="n">
        <v>1830</v>
      </c>
      <c r="B31" s="11" t="n">
        <v>94</v>
      </c>
      <c r="C31" s="7" t="n">
        <v>1</v>
      </c>
      <c r="D31" s="7" t="s">
        <v>17</v>
      </c>
      <c r="E31" s="7" t="n">
        <v>1</v>
      </c>
    </row>
    <row r="32" spans="1:6">
      <c r="A32" t="s">
        <v>4</v>
      </c>
      <c r="B32" s="4" t="s">
        <v>5</v>
      </c>
      <c r="C32" s="4" t="s">
        <v>7</v>
      </c>
      <c r="D32" s="4" t="s">
        <v>8</v>
      </c>
      <c r="E32" s="4" t="s">
        <v>12</v>
      </c>
    </row>
    <row r="33" spans="1:13">
      <c r="A33" t="n">
        <v>1844</v>
      </c>
      <c r="B33" s="11" t="n">
        <v>94</v>
      </c>
      <c r="C33" s="7" t="n">
        <v>1</v>
      </c>
      <c r="D33" s="7" t="s">
        <v>17</v>
      </c>
      <c r="E33" s="7" t="n">
        <v>2</v>
      </c>
    </row>
    <row r="34" spans="1:13">
      <c r="A34" t="s">
        <v>4</v>
      </c>
      <c r="B34" s="4" t="s">
        <v>5</v>
      </c>
      <c r="C34" s="4" t="s">
        <v>7</v>
      </c>
      <c r="D34" s="4" t="s">
        <v>8</v>
      </c>
      <c r="E34" s="4" t="s">
        <v>12</v>
      </c>
    </row>
    <row r="35" spans="1:13">
      <c r="A35" t="n">
        <v>1858</v>
      </c>
      <c r="B35" s="11" t="n">
        <v>94</v>
      </c>
      <c r="C35" s="7" t="n">
        <v>0</v>
      </c>
      <c r="D35" s="7" t="s">
        <v>17</v>
      </c>
      <c r="E35" s="7" t="n">
        <v>4</v>
      </c>
    </row>
    <row r="36" spans="1:13">
      <c r="A36" t="s">
        <v>4</v>
      </c>
      <c r="B36" s="4" t="s">
        <v>5</v>
      </c>
      <c r="C36" s="4" t="s">
        <v>7</v>
      </c>
      <c r="D36" s="4" t="s">
        <v>8</v>
      </c>
      <c r="E36" s="4" t="s">
        <v>12</v>
      </c>
    </row>
    <row r="37" spans="1:13">
      <c r="A37" t="n">
        <v>1872</v>
      </c>
      <c r="B37" s="11" t="n">
        <v>94</v>
      </c>
      <c r="C37" s="7" t="n">
        <v>1</v>
      </c>
      <c r="D37" s="7" t="s">
        <v>18</v>
      </c>
      <c r="E37" s="7" t="n">
        <v>1</v>
      </c>
    </row>
    <row r="38" spans="1:13">
      <c r="A38" t="s">
        <v>4</v>
      </c>
      <c r="B38" s="4" t="s">
        <v>5</v>
      </c>
      <c r="C38" s="4" t="s">
        <v>7</v>
      </c>
      <c r="D38" s="4" t="s">
        <v>8</v>
      </c>
      <c r="E38" s="4" t="s">
        <v>12</v>
      </c>
    </row>
    <row r="39" spans="1:13">
      <c r="A39" t="n">
        <v>1886</v>
      </c>
      <c r="B39" s="11" t="n">
        <v>94</v>
      </c>
      <c r="C39" s="7" t="n">
        <v>1</v>
      </c>
      <c r="D39" s="7" t="s">
        <v>18</v>
      </c>
      <c r="E39" s="7" t="n">
        <v>2</v>
      </c>
    </row>
    <row r="40" spans="1:13">
      <c r="A40" t="s">
        <v>4</v>
      </c>
      <c r="B40" s="4" t="s">
        <v>5</v>
      </c>
      <c r="C40" s="4" t="s">
        <v>7</v>
      </c>
      <c r="D40" s="4" t="s">
        <v>8</v>
      </c>
      <c r="E40" s="4" t="s">
        <v>12</v>
      </c>
    </row>
    <row r="41" spans="1:13">
      <c r="A41" t="n">
        <v>1900</v>
      </c>
      <c r="B41" s="11" t="n">
        <v>94</v>
      </c>
      <c r="C41" s="7" t="n">
        <v>0</v>
      </c>
      <c r="D41" s="7" t="s">
        <v>18</v>
      </c>
      <c r="E41" s="7" t="n">
        <v>4</v>
      </c>
    </row>
    <row r="42" spans="1:13">
      <c r="A42" t="s">
        <v>4</v>
      </c>
      <c r="B42" s="4" t="s">
        <v>5</v>
      </c>
      <c r="C42" s="4" t="s">
        <v>7</v>
      </c>
      <c r="D42" s="4" t="s">
        <v>8</v>
      </c>
      <c r="E42" s="4" t="s">
        <v>12</v>
      </c>
    </row>
    <row r="43" spans="1:13">
      <c r="A43" t="n">
        <v>1914</v>
      </c>
      <c r="B43" s="11" t="n">
        <v>94</v>
      </c>
      <c r="C43" s="7" t="n">
        <v>1</v>
      </c>
      <c r="D43" s="7" t="s">
        <v>19</v>
      </c>
      <c r="E43" s="7" t="n">
        <v>1</v>
      </c>
    </row>
    <row r="44" spans="1:13">
      <c r="A44" t="s">
        <v>4</v>
      </c>
      <c r="B44" s="4" t="s">
        <v>5</v>
      </c>
      <c r="C44" s="4" t="s">
        <v>7</v>
      </c>
      <c r="D44" s="4" t="s">
        <v>8</v>
      </c>
      <c r="E44" s="4" t="s">
        <v>12</v>
      </c>
    </row>
    <row r="45" spans="1:13">
      <c r="A45" t="n">
        <v>1928</v>
      </c>
      <c r="B45" s="11" t="n">
        <v>94</v>
      </c>
      <c r="C45" s="7" t="n">
        <v>1</v>
      </c>
      <c r="D45" s="7" t="s">
        <v>19</v>
      </c>
      <c r="E45" s="7" t="n">
        <v>2</v>
      </c>
    </row>
    <row r="46" spans="1:13">
      <c r="A46" t="s">
        <v>4</v>
      </c>
      <c r="B46" s="4" t="s">
        <v>5</v>
      </c>
      <c r="C46" s="4" t="s">
        <v>7</v>
      </c>
      <c r="D46" s="4" t="s">
        <v>8</v>
      </c>
      <c r="E46" s="4" t="s">
        <v>12</v>
      </c>
    </row>
    <row r="47" spans="1:13">
      <c r="A47" t="n">
        <v>1942</v>
      </c>
      <c r="B47" s="11" t="n">
        <v>94</v>
      </c>
      <c r="C47" s="7" t="n">
        <v>0</v>
      </c>
      <c r="D47" s="7" t="s">
        <v>19</v>
      </c>
      <c r="E47" s="7" t="n">
        <v>4</v>
      </c>
    </row>
    <row r="48" spans="1:13">
      <c r="A48" t="s">
        <v>4</v>
      </c>
      <c r="B48" s="4" t="s">
        <v>5</v>
      </c>
      <c r="C48" s="4" t="s">
        <v>7</v>
      </c>
      <c r="D48" s="4" t="s">
        <v>8</v>
      </c>
      <c r="E48" s="4" t="s">
        <v>12</v>
      </c>
    </row>
    <row r="49" spans="1:5">
      <c r="A49" t="n">
        <v>1956</v>
      </c>
      <c r="B49" s="11" t="n">
        <v>94</v>
      </c>
      <c r="C49" s="7" t="n">
        <v>1</v>
      </c>
      <c r="D49" s="7" t="s">
        <v>20</v>
      </c>
      <c r="E49" s="7" t="n">
        <v>1</v>
      </c>
    </row>
    <row r="50" spans="1:5">
      <c r="A50" t="s">
        <v>4</v>
      </c>
      <c r="B50" s="4" t="s">
        <v>5</v>
      </c>
      <c r="C50" s="4" t="s">
        <v>7</v>
      </c>
      <c r="D50" s="4" t="s">
        <v>8</v>
      </c>
      <c r="E50" s="4" t="s">
        <v>12</v>
      </c>
    </row>
    <row r="51" spans="1:5">
      <c r="A51" t="n">
        <v>1970</v>
      </c>
      <c r="B51" s="11" t="n">
        <v>94</v>
      </c>
      <c r="C51" s="7" t="n">
        <v>1</v>
      </c>
      <c r="D51" s="7" t="s">
        <v>20</v>
      </c>
      <c r="E51" s="7" t="n">
        <v>2</v>
      </c>
    </row>
    <row r="52" spans="1:5">
      <c r="A52" t="s">
        <v>4</v>
      </c>
      <c r="B52" s="4" t="s">
        <v>5</v>
      </c>
      <c r="C52" s="4" t="s">
        <v>7</v>
      </c>
      <c r="D52" s="4" t="s">
        <v>8</v>
      </c>
      <c r="E52" s="4" t="s">
        <v>12</v>
      </c>
    </row>
    <row r="53" spans="1:5">
      <c r="A53" t="n">
        <v>1984</v>
      </c>
      <c r="B53" s="11" t="n">
        <v>94</v>
      </c>
      <c r="C53" s="7" t="n">
        <v>0</v>
      </c>
      <c r="D53" s="7" t="s">
        <v>20</v>
      </c>
      <c r="E53" s="7" t="n">
        <v>4</v>
      </c>
    </row>
    <row r="54" spans="1:5">
      <c r="A54" t="s">
        <v>4</v>
      </c>
      <c r="B54" s="4" t="s">
        <v>5</v>
      </c>
      <c r="C54" s="4" t="s">
        <v>7</v>
      </c>
      <c r="D54" s="4" t="s">
        <v>8</v>
      </c>
      <c r="E54" s="4" t="s">
        <v>12</v>
      </c>
    </row>
    <row r="55" spans="1:5">
      <c r="A55" t="n">
        <v>1998</v>
      </c>
      <c r="B55" s="11" t="n">
        <v>94</v>
      </c>
      <c r="C55" s="7" t="n">
        <v>1</v>
      </c>
      <c r="D55" s="7" t="s">
        <v>21</v>
      </c>
      <c r="E55" s="7" t="n">
        <v>1</v>
      </c>
    </row>
    <row r="56" spans="1:5">
      <c r="A56" t="s">
        <v>4</v>
      </c>
      <c r="B56" s="4" t="s">
        <v>5</v>
      </c>
      <c r="C56" s="4" t="s">
        <v>7</v>
      </c>
      <c r="D56" s="4" t="s">
        <v>8</v>
      </c>
      <c r="E56" s="4" t="s">
        <v>12</v>
      </c>
    </row>
    <row r="57" spans="1:5">
      <c r="A57" t="n">
        <v>2012</v>
      </c>
      <c r="B57" s="11" t="n">
        <v>94</v>
      </c>
      <c r="C57" s="7" t="n">
        <v>1</v>
      </c>
      <c r="D57" s="7" t="s">
        <v>21</v>
      </c>
      <c r="E57" s="7" t="n">
        <v>2</v>
      </c>
    </row>
    <row r="58" spans="1:5">
      <c r="A58" t="s">
        <v>4</v>
      </c>
      <c r="B58" s="4" t="s">
        <v>5</v>
      </c>
      <c r="C58" s="4" t="s">
        <v>7</v>
      </c>
      <c r="D58" s="4" t="s">
        <v>8</v>
      </c>
      <c r="E58" s="4" t="s">
        <v>12</v>
      </c>
    </row>
    <row r="59" spans="1:5">
      <c r="A59" t="n">
        <v>2026</v>
      </c>
      <c r="B59" s="11" t="n">
        <v>94</v>
      </c>
      <c r="C59" s="7" t="n">
        <v>0</v>
      </c>
      <c r="D59" s="7" t="s">
        <v>21</v>
      </c>
      <c r="E59" s="7" t="n">
        <v>4</v>
      </c>
    </row>
    <row r="60" spans="1:5">
      <c r="A60" t="s">
        <v>4</v>
      </c>
      <c r="B60" s="4" t="s">
        <v>5</v>
      </c>
      <c r="C60" s="4" t="s">
        <v>7</v>
      </c>
      <c r="D60" s="4" t="s">
        <v>8</v>
      </c>
      <c r="E60" s="4" t="s">
        <v>12</v>
      </c>
    </row>
    <row r="61" spans="1:5">
      <c r="A61" t="n">
        <v>2040</v>
      </c>
      <c r="B61" s="11" t="n">
        <v>94</v>
      </c>
      <c r="C61" s="7" t="n">
        <v>1</v>
      </c>
      <c r="D61" s="7" t="s">
        <v>22</v>
      </c>
      <c r="E61" s="7" t="n">
        <v>1</v>
      </c>
    </row>
    <row r="62" spans="1:5">
      <c r="A62" t="s">
        <v>4</v>
      </c>
      <c r="B62" s="4" t="s">
        <v>5</v>
      </c>
      <c r="C62" s="4" t="s">
        <v>7</v>
      </c>
      <c r="D62" s="4" t="s">
        <v>8</v>
      </c>
      <c r="E62" s="4" t="s">
        <v>12</v>
      </c>
    </row>
    <row r="63" spans="1:5">
      <c r="A63" t="n">
        <v>2054</v>
      </c>
      <c r="B63" s="11" t="n">
        <v>94</v>
      </c>
      <c r="C63" s="7" t="n">
        <v>1</v>
      </c>
      <c r="D63" s="7" t="s">
        <v>22</v>
      </c>
      <c r="E63" s="7" t="n">
        <v>2</v>
      </c>
    </row>
    <row r="64" spans="1:5">
      <c r="A64" t="s">
        <v>4</v>
      </c>
      <c r="B64" s="4" t="s">
        <v>5</v>
      </c>
      <c r="C64" s="4" t="s">
        <v>7</v>
      </c>
      <c r="D64" s="4" t="s">
        <v>8</v>
      </c>
      <c r="E64" s="4" t="s">
        <v>12</v>
      </c>
    </row>
    <row r="65" spans="1:5">
      <c r="A65" t="n">
        <v>2068</v>
      </c>
      <c r="B65" s="11" t="n">
        <v>94</v>
      </c>
      <c r="C65" s="7" t="n">
        <v>0</v>
      </c>
      <c r="D65" s="7" t="s">
        <v>22</v>
      </c>
      <c r="E65" s="7" t="n">
        <v>4</v>
      </c>
    </row>
    <row r="66" spans="1:5">
      <c r="A66" t="s">
        <v>4</v>
      </c>
      <c r="B66" s="4" t="s">
        <v>5</v>
      </c>
      <c r="C66" s="4" t="s">
        <v>7</v>
      </c>
      <c r="D66" s="4" t="s">
        <v>8</v>
      </c>
      <c r="E66" s="4" t="s">
        <v>12</v>
      </c>
    </row>
    <row r="67" spans="1:5">
      <c r="A67" t="n">
        <v>2082</v>
      </c>
      <c r="B67" s="12" t="n">
        <v>62</v>
      </c>
      <c r="C67" s="7" t="n">
        <v>1</v>
      </c>
      <c r="D67" s="7" t="s">
        <v>23</v>
      </c>
      <c r="E67" s="7" t="n">
        <v>1</v>
      </c>
    </row>
    <row r="68" spans="1:5">
      <c r="A68" t="s">
        <v>4</v>
      </c>
      <c r="B68" s="4" t="s">
        <v>5</v>
      </c>
      <c r="C68" s="4" t="s">
        <v>7</v>
      </c>
      <c r="D68" s="4" t="s">
        <v>8</v>
      </c>
      <c r="E68" s="4" t="s">
        <v>12</v>
      </c>
    </row>
    <row r="69" spans="1:5">
      <c r="A69" t="n">
        <v>2096</v>
      </c>
      <c r="B69" s="11" t="n">
        <v>94</v>
      </c>
      <c r="C69" s="7" t="n">
        <v>0</v>
      </c>
      <c r="D69" s="7" t="s">
        <v>24</v>
      </c>
      <c r="E69" s="7" t="n">
        <v>1</v>
      </c>
    </row>
    <row r="70" spans="1:5">
      <c r="A70" t="s">
        <v>4</v>
      </c>
      <c r="B70" s="4" t="s">
        <v>5</v>
      </c>
      <c r="C70" s="4" t="s">
        <v>7</v>
      </c>
      <c r="D70" s="4" t="s">
        <v>8</v>
      </c>
      <c r="E70" s="4" t="s">
        <v>12</v>
      </c>
    </row>
    <row r="71" spans="1:5">
      <c r="A71" t="n">
        <v>2113</v>
      </c>
      <c r="B71" s="11" t="n">
        <v>94</v>
      </c>
      <c r="C71" s="7" t="n">
        <v>0</v>
      </c>
      <c r="D71" s="7" t="s">
        <v>24</v>
      </c>
      <c r="E71" s="7" t="n">
        <v>2</v>
      </c>
    </row>
    <row r="72" spans="1:5">
      <c r="A72" t="s">
        <v>4</v>
      </c>
      <c r="B72" s="4" t="s">
        <v>5</v>
      </c>
      <c r="C72" s="4" t="s">
        <v>7</v>
      </c>
      <c r="D72" s="4" t="s">
        <v>8</v>
      </c>
      <c r="E72" s="4" t="s">
        <v>12</v>
      </c>
    </row>
    <row r="73" spans="1:5">
      <c r="A73" t="n">
        <v>2130</v>
      </c>
      <c r="B73" s="11" t="n">
        <v>94</v>
      </c>
      <c r="C73" s="7" t="n">
        <v>1</v>
      </c>
      <c r="D73" s="7" t="s">
        <v>24</v>
      </c>
      <c r="E73" s="7" t="n">
        <v>4</v>
      </c>
    </row>
    <row r="74" spans="1:5">
      <c r="A74" t="s">
        <v>4</v>
      </c>
      <c r="B74" s="4" t="s">
        <v>5</v>
      </c>
      <c r="C74" s="4" t="s">
        <v>7</v>
      </c>
      <c r="D74" s="4" t="s">
        <v>8</v>
      </c>
      <c r="E74" s="4" t="s">
        <v>12</v>
      </c>
    </row>
    <row r="75" spans="1:5">
      <c r="A75" t="n">
        <v>2147</v>
      </c>
      <c r="B75" s="13" t="n">
        <v>91</v>
      </c>
      <c r="C75" s="7" t="n">
        <v>1</v>
      </c>
      <c r="D75" s="7" t="s">
        <v>25</v>
      </c>
      <c r="E75" s="7" t="n">
        <v>1</v>
      </c>
    </row>
    <row r="76" spans="1:5">
      <c r="A76" t="s">
        <v>4</v>
      </c>
      <c r="B76" s="4" t="s">
        <v>5</v>
      </c>
      <c r="C76" s="4" t="s">
        <v>7</v>
      </c>
      <c r="D76" s="4" t="s">
        <v>8</v>
      </c>
      <c r="E76" s="4" t="s">
        <v>12</v>
      </c>
    </row>
    <row r="77" spans="1:5">
      <c r="A77" t="n">
        <v>2161</v>
      </c>
      <c r="B77" s="11" t="n">
        <v>94</v>
      </c>
      <c r="C77" s="7" t="n">
        <v>0</v>
      </c>
      <c r="D77" s="7" t="s">
        <v>26</v>
      </c>
      <c r="E77" s="7" t="n">
        <v>16</v>
      </c>
    </row>
    <row r="78" spans="1:5">
      <c r="A78" t="s">
        <v>4</v>
      </c>
      <c r="B78" s="4" t="s">
        <v>5</v>
      </c>
      <c r="C78" s="4" t="s">
        <v>7</v>
      </c>
      <c r="D78" s="4" t="s">
        <v>8</v>
      </c>
      <c r="E78" s="4" t="s">
        <v>12</v>
      </c>
    </row>
    <row r="79" spans="1:5">
      <c r="A79" t="n">
        <v>2172</v>
      </c>
      <c r="B79" s="11" t="n">
        <v>94</v>
      </c>
      <c r="C79" s="7" t="n">
        <v>0</v>
      </c>
      <c r="D79" s="7" t="s">
        <v>26</v>
      </c>
      <c r="E79" s="7" t="n">
        <v>512</v>
      </c>
    </row>
    <row r="80" spans="1:5">
      <c r="A80" t="s">
        <v>4</v>
      </c>
      <c r="B80" s="4" t="s">
        <v>5</v>
      </c>
      <c r="C80" s="4" t="s">
        <v>7</v>
      </c>
      <c r="D80" s="4" t="s">
        <v>12</v>
      </c>
      <c r="E80" s="4" t="s">
        <v>7</v>
      </c>
      <c r="F80" s="4" t="s">
        <v>27</v>
      </c>
    </row>
    <row r="81" spans="1:6">
      <c r="A81" t="n">
        <v>2183</v>
      </c>
      <c r="B81" s="14" t="n">
        <v>5</v>
      </c>
      <c r="C81" s="7" t="n">
        <v>30</v>
      </c>
      <c r="D81" s="7" t="n">
        <v>6400</v>
      </c>
      <c r="E81" s="7" t="n">
        <v>1</v>
      </c>
      <c r="F81" s="15" t="n">
        <f t="normal" ca="1">A109</f>
        <v>0</v>
      </c>
    </row>
    <row r="82" spans="1:6">
      <c r="A82" t="s">
        <v>4</v>
      </c>
      <c r="B82" s="4" t="s">
        <v>5</v>
      </c>
      <c r="C82" s="4" t="s">
        <v>7</v>
      </c>
      <c r="D82" s="4" t="s">
        <v>12</v>
      </c>
      <c r="E82" s="4" t="s">
        <v>7</v>
      </c>
      <c r="F82" s="4" t="s">
        <v>12</v>
      </c>
      <c r="G82" s="4" t="s">
        <v>7</v>
      </c>
      <c r="H82" s="4" t="s">
        <v>7</v>
      </c>
      <c r="I82" s="4" t="s">
        <v>7</v>
      </c>
      <c r="J82" s="4" t="s">
        <v>27</v>
      </c>
    </row>
    <row r="83" spans="1:6">
      <c r="A83" t="n">
        <v>2192</v>
      </c>
      <c r="B83" s="14" t="n">
        <v>5</v>
      </c>
      <c r="C83" s="7" t="n">
        <v>30</v>
      </c>
      <c r="D83" s="7" t="n">
        <v>10496</v>
      </c>
      <c r="E83" s="7" t="n">
        <v>30</v>
      </c>
      <c r="F83" s="7" t="n">
        <v>10498</v>
      </c>
      <c r="G83" s="7" t="n">
        <v>8</v>
      </c>
      <c r="H83" s="7" t="n">
        <v>9</v>
      </c>
      <c r="I83" s="7" t="n">
        <v>1</v>
      </c>
      <c r="J83" s="15" t="n">
        <f t="normal" ca="1">A93</f>
        <v>0</v>
      </c>
    </row>
    <row r="84" spans="1:6">
      <c r="A84" t="s">
        <v>4</v>
      </c>
      <c r="B84" s="4" t="s">
        <v>5</v>
      </c>
      <c r="C84" s="4" t="s">
        <v>7</v>
      </c>
      <c r="D84" s="4" t="s">
        <v>8</v>
      </c>
      <c r="E84" s="4" t="s">
        <v>12</v>
      </c>
    </row>
    <row r="85" spans="1:6">
      <c r="A85" t="n">
        <v>2206</v>
      </c>
      <c r="B85" s="13" t="n">
        <v>91</v>
      </c>
      <c r="C85" s="7" t="n">
        <v>0</v>
      </c>
      <c r="D85" s="7" t="s">
        <v>25</v>
      </c>
      <c r="E85" s="7" t="n">
        <v>1</v>
      </c>
    </row>
    <row r="86" spans="1:6">
      <c r="A86" t="s">
        <v>4</v>
      </c>
      <c r="B86" s="4" t="s">
        <v>5</v>
      </c>
      <c r="C86" s="4" t="s">
        <v>7</v>
      </c>
      <c r="D86" s="4" t="s">
        <v>8</v>
      </c>
      <c r="E86" s="4" t="s">
        <v>12</v>
      </c>
    </row>
    <row r="87" spans="1:6">
      <c r="A87" t="n">
        <v>2220</v>
      </c>
      <c r="B87" s="11" t="n">
        <v>94</v>
      </c>
      <c r="C87" s="7" t="n">
        <v>1</v>
      </c>
      <c r="D87" s="7" t="s">
        <v>26</v>
      </c>
      <c r="E87" s="7" t="n">
        <v>16</v>
      </c>
    </row>
    <row r="88" spans="1:6">
      <c r="A88" t="s">
        <v>4</v>
      </c>
      <c r="B88" s="4" t="s">
        <v>5</v>
      </c>
      <c r="C88" s="4" t="s">
        <v>7</v>
      </c>
      <c r="D88" s="4" t="s">
        <v>8</v>
      </c>
      <c r="E88" s="4" t="s">
        <v>12</v>
      </c>
    </row>
    <row r="89" spans="1:6">
      <c r="A89" t="n">
        <v>2231</v>
      </c>
      <c r="B89" s="11" t="n">
        <v>94</v>
      </c>
      <c r="C89" s="7" t="n">
        <v>1</v>
      </c>
      <c r="D89" s="7" t="s">
        <v>26</v>
      </c>
      <c r="E89" s="7" t="n">
        <v>512</v>
      </c>
    </row>
    <row r="90" spans="1:6">
      <c r="A90" t="s">
        <v>4</v>
      </c>
      <c r="B90" s="4" t="s">
        <v>5</v>
      </c>
      <c r="C90" s="4" t="s">
        <v>27</v>
      </c>
    </row>
    <row r="91" spans="1:6">
      <c r="A91" t="n">
        <v>2242</v>
      </c>
      <c r="B91" s="16" t="n">
        <v>3</v>
      </c>
      <c r="C91" s="15" t="n">
        <f t="normal" ca="1">A109</f>
        <v>0</v>
      </c>
    </row>
    <row r="92" spans="1:6">
      <c r="A92" t="s">
        <v>4</v>
      </c>
      <c r="B92" s="4" t="s">
        <v>5</v>
      </c>
      <c r="C92" s="4" t="s">
        <v>7</v>
      </c>
      <c r="D92" s="4" t="s">
        <v>12</v>
      </c>
      <c r="E92" s="4" t="s">
        <v>7</v>
      </c>
      <c r="F92" s="4" t="s">
        <v>12</v>
      </c>
      <c r="G92" s="4" t="s">
        <v>7</v>
      </c>
      <c r="H92" s="4" t="s">
        <v>7</v>
      </c>
      <c r="I92" s="4" t="s">
        <v>7</v>
      </c>
      <c r="J92" s="4" t="s">
        <v>27</v>
      </c>
    </row>
    <row r="93" spans="1:6">
      <c r="A93" t="n">
        <v>2247</v>
      </c>
      <c r="B93" s="14" t="n">
        <v>5</v>
      </c>
      <c r="C93" s="7" t="n">
        <v>30</v>
      </c>
      <c r="D93" s="7" t="n">
        <v>10498</v>
      </c>
      <c r="E93" s="7" t="n">
        <v>30</v>
      </c>
      <c r="F93" s="7" t="n">
        <v>10499</v>
      </c>
      <c r="G93" s="7" t="n">
        <v>8</v>
      </c>
      <c r="H93" s="7" t="n">
        <v>9</v>
      </c>
      <c r="I93" s="7" t="n">
        <v>1</v>
      </c>
      <c r="J93" s="15" t="n">
        <f t="normal" ca="1">A101</f>
        <v>0</v>
      </c>
    </row>
    <row r="94" spans="1:6">
      <c r="A94" t="s">
        <v>4</v>
      </c>
      <c r="B94" s="4" t="s">
        <v>5</v>
      </c>
      <c r="C94" s="4" t="s">
        <v>7</v>
      </c>
      <c r="D94" s="4" t="s">
        <v>8</v>
      </c>
      <c r="E94" s="4" t="s">
        <v>12</v>
      </c>
    </row>
    <row r="95" spans="1:6">
      <c r="A95" t="n">
        <v>2261</v>
      </c>
      <c r="B95" s="11" t="n">
        <v>94</v>
      </c>
      <c r="C95" s="7" t="n">
        <v>1</v>
      </c>
      <c r="D95" s="7" t="s">
        <v>26</v>
      </c>
      <c r="E95" s="7" t="n">
        <v>16</v>
      </c>
    </row>
    <row r="96" spans="1:6">
      <c r="A96" t="s">
        <v>4</v>
      </c>
      <c r="B96" s="4" t="s">
        <v>5</v>
      </c>
      <c r="C96" s="4" t="s">
        <v>7</v>
      </c>
      <c r="D96" s="4" t="s">
        <v>8</v>
      </c>
      <c r="E96" s="4" t="s">
        <v>12</v>
      </c>
    </row>
    <row r="97" spans="1:10">
      <c r="A97" t="n">
        <v>2272</v>
      </c>
      <c r="B97" s="11" t="n">
        <v>94</v>
      </c>
      <c r="C97" s="7" t="n">
        <v>1</v>
      </c>
      <c r="D97" s="7" t="s">
        <v>26</v>
      </c>
      <c r="E97" s="7" t="n">
        <v>512</v>
      </c>
    </row>
    <row r="98" spans="1:10">
      <c r="A98" t="s">
        <v>4</v>
      </c>
      <c r="B98" s="4" t="s">
        <v>5</v>
      </c>
      <c r="C98" s="4" t="s">
        <v>27</v>
      </c>
    </row>
    <row r="99" spans="1:10">
      <c r="A99" t="n">
        <v>2283</v>
      </c>
      <c r="B99" s="16" t="n">
        <v>3</v>
      </c>
      <c r="C99" s="15" t="n">
        <f t="normal" ca="1">A109</f>
        <v>0</v>
      </c>
    </row>
    <row r="100" spans="1:10">
      <c r="A100" t="s">
        <v>4</v>
      </c>
      <c r="B100" s="4" t="s">
        <v>5</v>
      </c>
      <c r="C100" s="4" t="s">
        <v>7</v>
      </c>
      <c r="D100" s="4" t="s">
        <v>12</v>
      </c>
      <c r="E100" s="4" t="s">
        <v>7</v>
      </c>
      <c r="F100" s="4" t="s">
        <v>12</v>
      </c>
      <c r="G100" s="4" t="s">
        <v>7</v>
      </c>
      <c r="H100" s="4" t="s">
        <v>7</v>
      </c>
      <c r="I100" s="4" t="s">
        <v>7</v>
      </c>
      <c r="J100" s="4" t="s">
        <v>27</v>
      </c>
    </row>
    <row r="101" spans="1:10">
      <c r="A101" t="n">
        <v>2288</v>
      </c>
      <c r="B101" s="14" t="n">
        <v>5</v>
      </c>
      <c r="C101" s="7" t="n">
        <v>30</v>
      </c>
      <c r="D101" s="7" t="n">
        <v>9730</v>
      </c>
      <c r="E101" s="7" t="n">
        <v>30</v>
      </c>
      <c r="F101" s="7" t="n">
        <v>10496</v>
      </c>
      <c r="G101" s="7" t="n">
        <v>8</v>
      </c>
      <c r="H101" s="7" t="n">
        <v>9</v>
      </c>
      <c r="I101" s="7" t="n">
        <v>1</v>
      </c>
      <c r="J101" s="15" t="n">
        <f t="normal" ca="1">A109</f>
        <v>0</v>
      </c>
    </row>
    <row r="102" spans="1:10">
      <c r="A102" t="s">
        <v>4</v>
      </c>
      <c r="B102" s="4" t="s">
        <v>5</v>
      </c>
      <c r="C102" s="4" t="s">
        <v>7</v>
      </c>
      <c r="D102" s="4" t="s">
        <v>8</v>
      </c>
      <c r="E102" s="4" t="s">
        <v>12</v>
      </c>
    </row>
    <row r="103" spans="1:10">
      <c r="A103" t="n">
        <v>2302</v>
      </c>
      <c r="B103" s="13" t="n">
        <v>91</v>
      </c>
      <c r="C103" s="7" t="n">
        <v>0</v>
      </c>
      <c r="D103" s="7" t="s">
        <v>25</v>
      </c>
      <c r="E103" s="7" t="n">
        <v>1</v>
      </c>
    </row>
    <row r="104" spans="1:10">
      <c r="A104" t="s">
        <v>4</v>
      </c>
      <c r="B104" s="4" t="s">
        <v>5</v>
      </c>
      <c r="C104" s="4" t="s">
        <v>7</v>
      </c>
      <c r="D104" s="4" t="s">
        <v>8</v>
      </c>
      <c r="E104" s="4" t="s">
        <v>12</v>
      </c>
    </row>
    <row r="105" spans="1:10">
      <c r="A105" t="n">
        <v>2316</v>
      </c>
      <c r="B105" s="11" t="n">
        <v>94</v>
      </c>
      <c r="C105" s="7" t="n">
        <v>1</v>
      </c>
      <c r="D105" s="7" t="s">
        <v>26</v>
      </c>
      <c r="E105" s="7" t="n">
        <v>16</v>
      </c>
    </row>
    <row r="106" spans="1:10">
      <c r="A106" t="s">
        <v>4</v>
      </c>
      <c r="B106" s="4" t="s">
        <v>5</v>
      </c>
      <c r="C106" s="4" t="s">
        <v>7</v>
      </c>
      <c r="D106" s="4" t="s">
        <v>8</v>
      </c>
      <c r="E106" s="4" t="s">
        <v>12</v>
      </c>
    </row>
    <row r="107" spans="1:10">
      <c r="A107" t="n">
        <v>2327</v>
      </c>
      <c r="B107" s="11" t="n">
        <v>94</v>
      </c>
      <c r="C107" s="7" t="n">
        <v>1</v>
      </c>
      <c r="D107" s="7" t="s">
        <v>26</v>
      </c>
      <c r="E107" s="7" t="n">
        <v>512</v>
      </c>
    </row>
    <row r="108" spans="1:10">
      <c r="A108" t="s">
        <v>4</v>
      </c>
      <c r="B108" s="4" t="s">
        <v>5</v>
      </c>
      <c r="C108" s="4" t="s">
        <v>7</v>
      </c>
      <c r="D108" s="4" t="s">
        <v>8</v>
      </c>
      <c r="E108" s="4" t="s">
        <v>12</v>
      </c>
    </row>
    <row r="109" spans="1:10">
      <c r="A109" t="n">
        <v>2338</v>
      </c>
      <c r="B109" s="13" t="n">
        <v>91</v>
      </c>
      <c r="C109" s="7" t="n">
        <v>1</v>
      </c>
      <c r="D109" s="7" t="s">
        <v>28</v>
      </c>
      <c r="E109" s="7" t="n">
        <v>1</v>
      </c>
    </row>
    <row r="110" spans="1:10">
      <c r="A110" t="s">
        <v>4</v>
      </c>
      <c r="B110" s="4" t="s">
        <v>5</v>
      </c>
      <c r="C110" s="4" t="s">
        <v>7</v>
      </c>
      <c r="D110" s="4" t="s">
        <v>8</v>
      </c>
      <c r="E110" s="4" t="s">
        <v>12</v>
      </c>
    </row>
    <row r="111" spans="1:10">
      <c r="A111" t="n">
        <v>2352</v>
      </c>
      <c r="B111" s="11" t="n">
        <v>94</v>
      </c>
      <c r="C111" s="7" t="n">
        <v>0</v>
      </c>
      <c r="D111" s="7" t="s">
        <v>29</v>
      </c>
      <c r="E111" s="7" t="n">
        <v>16</v>
      </c>
    </row>
    <row r="112" spans="1:10">
      <c r="A112" t="s">
        <v>4</v>
      </c>
      <c r="B112" s="4" t="s">
        <v>5</v>
      </c>
      <c r="C112" s="4" t="s">
        <v>7</v>
      </c>
      <c r="D112" s="4" t="s">
        <v>8</v>
      </c>
      <c r="E112" s="4" t="s">
        <v>12</v>
      </c>
    </row>
    <row r="113" spans="1:10">
      <c r="A113" t="n">
        <v>2363</v>
      </c>
      <c r="B113" s="11" t="n">
        <v>94</v>
      </c>
      <c r="C113" s="7" t="n">
        <v>0</v>
      </c>
      <c r="D113" s="7" t="s">
        <v>29</v>
      </c>
      <c r="E113" s="7" t="n">
        <v>512</v>
      </c>
    </row>
    <row r="114" spans="1:10">
      <c r="A114" t="s">
        <v>4</v>
      </c>
      <c r="B114" s="4" t="s">
        <v>5</v>
      </c>
      <c r="C114" s="4" t="s">
        <v>7</v>
      </c>
      <c r="D114" s="4" t="s">
        <v>8</v>
      </c>
      <c r="E114" s="4" t="s">
        <v>12</v>
      </c>
    </row>
    <row r="115" spans="1:10">
      <c r="A115" t="n">
        <v>2374</v>
      </c>
      <c r="B115" s="13" t="n">
        <v>91</v>
      </c>
      <c r="C115" s="7" t="n">
        <v>1</v>
      </c>
      <c r="D115" s="7" t="s">
        <v>30</v>
      </c>
      <c r="E115" s="7" t="n">
        <v>1</v>
      </c>
    </row>
    <row r="116" spans="1:10">
      <c r="A116" t="s">
        <v>4</v>
      </c>
      <c r="B116" s="4" t="s">
        <v>5</v>
      </c>
      <c r="C116" s="4" t="s">
        <v>7</v>
      </c>
      <c r="D116" s="4" t="s">
        <v>8</v>
      </c>
      <c r="E116" s="4" t="s">
        <v>12</v>
      </c>
    </row>
    <row r="117" spans="1:10">
      <c r="A117" t="n">
        <v>2388</v>
      </c>
      <c r="B117" s="11" t="n">
        <v>94</v>
      </c>
      <c r="C117" s="7" t="n">
        <v>0</v>
      </c>
      <c r="D117" s="7" t="s">
        <v>31</v>
      </c>
      <c r="E117" s="7" t="n">
        <v>16</v>
      </c>
    </row>
    <row r="118" spans="1:10">
      <c r="A118" t="s">
        <v>4</v>
      </c>
      <c r="B118" s="4" t="s">
        <v>5</v>
      </c>
      <c r="C118" s="4" t="s">
        <v>7</v>
      </c>
      <c r="D118" s="4" t="s">
        <v>8</v>
      </c>
      <c r="E118" s="4" t="s">
        <v>12</v>
      </c>
    </row>
    <row r="119" spans="1:10">
      <c r="A119" t="n">
        <v>2399</v>
      </c>
      <c r="B119" s="11" t="n">
        <v>94</v>
      </c>
      <c r="C119" s="7" t="n">
        <v>0</v>
      </c>
      <c r="D119" s="7" t="s">
        <v>31</v>
      </c>
      <c r="E119" s="7" t="n">
        <v>512</v>
      </c>
    </row>
    <row r="120" spans="1:10">
      <c r="A120" t="s">
        <v>4</v>
      </c>
      <c r="B120" s="4" t="s">
        <v>5</v>
      </c>
      <c r="C120" s="4" t="s">
        <v>7</v>
      </c>
      <c r="D120" s="4" t="s">
        <v>8</v>
      </c>
      <c r="E120" s="4" t="s">
        <v>12</v>
      </c>
    </row>
    <row r="121" spans="1:10">
      <c r="A121" t="n">
        <v>2410</v>
      </c>
      <c r="B121" s="13" t="n">
        <v>91</v>
      </c>
      <c r="C121" s="7" t="n">
        <v>1</v>
      </c>
      <c r="D121" s="7" t="s">
        <v>32</v>
      </c>
      <c r="E121" s="7" t="n">
        <v>1</v>
      </c>
    </row>
    <row r="122" spans="1:10">
      <c r="A122" t="s">
        <v>4</v>
      </c>
      <c r="B122" s="4" t="s">
        <v>5</v>
      </c>
      <c r="C122" s="4" t="s">
        <v>7</v>
      </c>
      <c r="D122" s="4" t="s">
        <v>8</v>
      </c>
      <c r="E122" s="4" t="s">
        <v>12</v>
      </c>
    </row>
    <row r="123" spans="1:10">
      <c r="A123" t="n">
        <v>2424</v>
      </c>
      <c r="B123" s="11" t="n">
        <v>94</v>
      </c>
      <c r="C123" s="7" t="n">
        <v>0</v>
      </c>
      <c r="D123" s="7" t="s">
        <v>33</v>
      </c>
      <c r="E123" s="7" t="n">
        <v>16</v>
      </c>
    </row>
    <row r="124" spans="1:10">
      <c r="A124" t="s">
        <v>4</v>
      </c>
      <c r="B124" s="4" t="s">
        <v>5</v>
      </c>
      <c r="C124" s="4" t="s">
        <v>7</v>
      </c>
      <c r="D124" s="4" t="s">
        <v>8</v>
      </c>
      <c r="E124" s="4" t="s">
        <v>12</v>
      </c>
    </row>
    <row r="125" spans="1:10">
      <c r="A125" t="n">
        <v>2435</v>
      </c>
      <c r="B125" s="11" t="n">
        <v>94</v>
      </c>
      <c r="C125" s="7" t="n">
        <v>0</v>
      </c>
      <c r="D125" s="7" t="s">
        <v>33</v>
      </c>
      <c r="E125" s="7" t="n">
        <v>512</v>
      </c>
    </row>
    <row r="126" spans="1:10">
      <c r="A126" t="s">
        <v>4</v>
      </c>
      <c r="B126" s="4" t="s">
        <v>5</v>
      </c>
      <c r="C126" s="4" t="s">
        <v>7</v>
      </c>
      <c r="D126" s="4" t="s">
        <v>8</v>
      </c>
      <c r="E126" s="4" t="s">
        <v>12</v>
      </c>
    </row>
    <row r="127" spans="1:10">
      <c r="A127" t="n">
        <v>2446</v>
      </c>
      <c r="B127" s="13" t="n">
        <v>91</v>
      </c>
      <c r="C127" s="7" t="n">
        <v>1</v>
      </c>
      <c r="D127" s="7" t="s">
        <v>34</v>
      </c>
      <c r="E127" s="7" t="n">
        <v>1</v>
      </c>
    </row>
    <row r="128" spans="1:10">
      <c r="A128" t="s">
        <v>4</v>
      </c>
      <c r="B128" s="4" t="s">
        <v>5</v>
      </c>
      <c r="C128" s="4" t="s">
        <v>7</v>
      </c>
      <c r="D128" s="4" t="s">
        <v>8</v>
      </c>
      <c r="E128" s="4" t="s">
        <v>12</v>
      </c>
    </row>
    <row r="129" spans="1:5">
      <c r="A129" t="n">
        <v>2460</v>
      </c>
      <c r="B129" s="11" t="n">
        <v>94</v>
      </c>
      <c r="C129" s="7" t="n">
        <v>0</v>
      </c>
      <c r="D129" s="7" t="s">
        <v>35</v>
      </c>
      <c r="E129" s="7" t="n">
        <v>16</v>
      </c>
    </row>
    <row r="130" spans="1:5">
      <c r="A130" t="s">
        <v>4</v>
      </c>
      <c r="B130" s="4" t="s">
        <v>5</v>
      </c>
      <c r="C130" s="4" t="s">
        <v>7</v>
      </c>
      <c r="D130" s="4" t="s">
        <v>8</v>
      </c>
      <c r="E130" s="4" t="s">
        <v>12</v>
      </c>
    </row>
    <row r="131" spans="1:5">
      <c r="A131" t="n">
        <v>2471</v>
      </c>
      <c r="B131" s="11" t="n">
        <v>94</v>
      </c>
      <c r="C131" s="7" t="n">
        <v>0</v>
      </c>
      <c r="D131" s="7" t="s">
        <v>35</v>
      </c>
      <c r="E131" s="7" t="n">
        <v>512</v>
      </c>
    </row>
    <row r="132" spans="1:5">
      <c r="A132" t="s">
        <v>4</v>
      </c>
      <c r="B132" s="4" t="s">
        <v>5</v>
      </c>
      <c r="C132" s="4" t="s">
        <v>7</v>
      </c>
      <c r="D132" s="4" t="s">
        <v>12</v>
      </c>
      <c r="E132" s="4" t="s">
        <v>7</v>
      </c>
      <c r="F132" s="4" t="s">
        <v>27</v>
      </c>
    </row>
    <row r="133" spans="1:5">
      <c r="A133" t="n">
        <v>2482</v>
      </c>
      <c r="B133" s="14" t="n">
        <v>5</v>
      </c>
      <c r="C133" s="7" t="n">
        <v>30</v>
      </c>
      <c r="D133" s="7" t="n">
        <v>6400</v>
      </c>
      <c r="E133" s="7" t="n">
        <v>1</v>
      </c>
      <c r="F133" s="15" t="n">
        <f t="normal" ca="1">A161</f>
        <v>0</v>
      </c>
    </row>
    <row r="134" spans="1:5">
      <c r="A134" t="s">
        <v>4</v>
      </c>
      <c r="B134" s="4" t="s">
        <v>5</v>
      </c>
      <c r="C134" s="4" t="s">
        <v>7</v>
      </c>
      <c r="D134" s="4" t="s">
        <v>12</v>
      </c>
      <c r="E134" s="4" t="s">
        <v>7</v>
      </c>
      <c r="F134" s="4" t="s">
        <v>12</v>
      </c>
      <c r="G134" s="4" t="s">
        <v>7</v>
      </c>
      <c r="H134" s="4" t="s">
        <v>7</v>
      </c>
      <c r="I134" s="4" t="s">
        <v>7</v>
      </c>
      <c r="J134" s="4" t="s">
        <v>27</v>
      </c>
    </row>
    <row r="135" spans="1:5">
      <c r="A135" t="n">
        <v>2491</v>
      </c>
      <c r="B135" s="14" t="n">
        <v>5</v>
      </c>
      <c r="C135" s="7" t="n">
        <v>30</v>
      </c>
      <c r="D135" s="7" t="n">
        <v>9730</v>
      </c>
      <c r="E135" s="7" t="n">
        <v>30</v>
      </c>
      <c r="F135" s="7" t="n">
        <v>10496</v>
      </c>
      <c r="G135" s="7" t="n">
        <v>8</v>
      </c>
      <c r="H135" s="7" t="n">
        <v>9</v>
      </c>
      <c r="I135" s="7" t="n">
        <v>1</v>
      </c>
      <c r="J135" s="15" t="n">
        <f t="normal" ca="1">A161</f>
        <v>0</v>
      </c>
    </row>
    <row r="136" spans="1:5">
      <c r="A136" t="s">
        <v>4</v>
      </c>
      <c r="B136" s="4" t="s">
        <v>5</v>
      </c>
      <c r="C136" s="4" t="s">
        <v>7</v>
      </c>
      <c r="D136" s="4" t="s">
        <v>8</v>
      </c>
      <c r="E136" s="4" t="s">
        <v>12</v>
      </c>
    </row>
    <row r="137" spans="1:5">
      <c r="A137" t="n">
        <v>2505</v>
      </c>
      <c r="B137" s="13" t="n">
        <v>91</v>
      </c>
      <c r="C137" s="7" t="n">
        <v>0</v>
      </c>
      <c r="D137" s="7" t="s">
        <v>28</v>
      </c>
      <c r="E137" s="7" t="n">
        <v>1</v>
      </c>
    </row>
    <row r="138" spans="1:5">
      <c r="A138" t="s">
        <v>4</v>
      </c>
      <c r="B138" s="4" t="s">
        <v>5</v>
      </c>
      <c r="C138" s="4" t="s">
        <v>7</v>
      </c>
      <c r="D138" s="4" t="s">
        <v>8</v>
      </c>
      <c r="E138" s="4" t="s">
        <v>12</v>
      </c>
    </row>
    <row r="139" spans="1:5">
      <c r="A139" t="n">
        <v>2519</v>
      </c>
      <c r="B139" s="11" t="n">
        <v>94</v>
      </c>
      <c r="C139" s="7" t="n">
        <v>1</v>
      </c>
      <c r="D139" s="7" t="s">
        <v>29</v>
      </c>
      <c r="E139" s="7" t="n">
        <v>16</v>
      </c>
    </row>
    <row r="140" spans="1:5">
      <c r="A140" t="s">
        <v>4</v>
      </c>
      <c r="B140" s="4" t="s">
        <v>5</v>
      </c>
      <c r="C140" s="4" t="s">
        <v>7</v>
      </c>
      <c r="D140" s="4" t="s">
        <v>8</v>
      </c>
      <c r="E140" s="4" t="s">
        <v>12</v>
      </c>
    </row>
    <row r="141" spans="1:5">
      <c r="A141" t="n">
        <v>2530</v>
      </c>
      <c r="B141" s="11" t="n">
        <v>94</v>
      </c>
      <c r="C141" s="7" t="n">
        <v>1</v>
      </c>
      <c r="D141" s="7" t="s">
        <v>29</v>
      </c>
      <c r="E141" s="7" t="n">
        <v>512</v>
      </c>
    </row>
    <row r="142" spans="1:5">
      <c r="A142" t="s">
        <v>4</v>
      </c>
      <c r="B142" s="4" t="s">
        <v>5</v>
      </c>
      <c r="C142" s="4" t="s">
        <v>7</v>
      </c>
      <c r="D142" s="4" t="s">
        <v>8</v>
      </c>
      <c r="E142" s="4" t="s">
        <v>12</v>
      </c>
    </row>
    <row r="143" spans="1:5">
      <c r="A143" t="n">
        <v>2541</v>
      </c>
      <c r="B143" s="13" t="n">
        <v>91</v>
      </c>
      <c r="C143" s="7" t="n">
        <v>0</v>
      </c>
      <c r="D143" s="7" t="s">
        <v>30</v>
      </c>
      <c r="E143" s="7" t="n">
        <v>1</v>
      </c>
    </row>
    <row r="144" spans="1:5">
      <c r="A144" t="s">
        <v>4</v>
      </c>
      <c r="B144" s="4" t="s">
        <v>5</v>
      </c>
      <c r="C144" s="4" t="s">
        <v>7</v>
      </c>
      <c r="D144" s="4" t="s">
        <v>8</v>
      </c>
      <c r="E144" s="4" t="s">
        <v>12</v>
      </c>
    </row>
    <row r="145" spans="1:10">
      <c r="A145" t="n">
        <v>2555</v>
      </c>
      <c r="B145" s="11" t="n">
        <v>94</v>
      </c>
      <c r="C145" s="7" t="n">
        <v>1</v>
      </c>
      <c r="D145" s="7" t="s">
        <v>31</v>
      </c>
      <c r="E145" s="7" t="n">
        <v>16</v>
      </c>
    </row>
    <row r="146" spans="1:10">
      <c r="A146" t="s">
        <v>4</v>
      </c>
      <c r="B146" s="4" t="s">
        <v>5</v>
      </c>
      <c r="C146" s="4" t="s">
        <v>7</v>
      </c>
      <c r="D146" s="4" t="s">
        <v>8</v>
      </c>
      <c r="E146" s="4" t="s">
        <v>12</v>
      </c>
    </row>
    <row r="147" spans="1:10">
      <c r="A147" t="n">
        <v>2566</v>
      </c>
      <c r="B147" s="11" t="n">
        <v>94</v>
      </c>
      <c r="C147" s="7" t="n">
        <v>1</v>
      </c>
      <c r="D147" s="7" t="s">
        <v>31</v>
      </c>
      <c r="E147" s="7" t="n">
        <v>512</v>
      </c>
    </row>
    <row r="148" spans="1:10">
      <c r="A148" t="s">
        <v>4</v>
      </c>
      <c r="B148" s="4" t="s">
        <v>5</v>
      </c>
      <c r="C148" s="4" t="s">
        <v>7</v>
      </c>
      <c r="D148" s="4" t="s">
        <v>8</v>
      </c>
      <c r="E148" s="4" t="s">
        <v>12</v>
      </c>
    </row>
    <row r="149" spans="1:10">
      <c r="A149" t="n">
        <v>2577</v>
      </c>
      <c r="B149" s="13" t="n">
        <v>91</v>
      </c>
      <c r="C149" s="7" t="n">
        <v>0</v>
      </c>
      <c r="D149" s="7" t="s">
        <v>32</v>
      </c>
      <c r="E149" s="7" t="n">
        <v>1</v>
      </c>
    </row>
    <row r="150" spans="1:10">
      <c r="A150" t="s">
        <v>4</v>
      </c>
      <c r="B150" s="4" t="s">
        <v>5</v>
      </c>
      <c r="C150" s="4" t="s">
        <v>7</v>
      </c>
      <c r="D150" s="4" t="s">
        <v>8</v>
      </c>
      <c r="E150" s="4" t="s">
        <v>12</v>
      </c>
    </row>
    <row r="151" spans="1:10">
      <c r="A151" t="n">
        <v>2591</v>
      </c>
      <c r="B151" s="11" t="n">
        <v>94</v>
      </c>
      <c r="C151" s="7" t="n">
        <v>1</v>
      </c>
      <c r="D151" s="7" t="s">
        <v>33</v>
      </c>
      <c r="E151" s="7" t="n">
        <v>16</v>
      </c>
    </row>
    <row r="152" spans="1:10">
      <c r="A152" t="s">
        <v>4</v>
      </c>
      <c r="B152" s="4" t="s">
        <v>5</v>
      </c>
      <c r="C152" s="4" t="s">
        <v>7</v>
      </c>
      <c r="D152" s="4" t="s">
        <v>8</v>
      </c>
      <c r="E152" s="4" t="s">
        <v>12</v>
      </c>
    </row>
    <row r="153" spans="1:10">
      <c r="A153" t="n">
        <v>2602</v>
      </c>
      <c r="B153" s="11" t="n">
        <v>94</v>
      </c>
      <c r="C153" s="7" t="n">
        <v>1</v>
      </c>
      <c r="D153" s="7" t="s">
        <v>33</v>
      </c>
      <c r="E153" s="7" t="n">
        <v>512</v>
      </c>
    </row>
    <row r="154" spans="1:10">
      <c r="A154" t="s">
        <v>4</v>
      </c>
      <c r="B154" s="4" t="s">
        <v>5</v>
      </c>
      <c r="C154" s="4" t="s">
        <v>7</v>
      </c>
      <c r="D154" s="4" t="s">
        <v>8</v>
      </c>
      <c r="E154" s="4" t="s">
        <v>12</v>
      </c>
    </row>
    <row r="155" spans="1:10">
      <c r="A155" t="n">
        <v>2613</v>
      </c>
      <c r="B155" s="13" t="n">
        <v>91</v>
      </c>
      <c r="C155" s="7" t="n">
        <v>0</v>
      </c>
      <c r="D155" s="7" t="s">
        <v>34</v>
      </c>
      <c r="E155" s="7" t="n">
        <v>1</v>
      </c>
    </row>
    <row r="156" spans="1:10">
      <c r="A156" t="s">
        <v>4</v>
      </c>
      <c r="B156" s="4" t="s">
        <v>5</v>
      </c>
      <c r="C156" s="4" t="s">
        <v>7</v>
      </c>
      <c r="D156" s="4" t="s">
        <v>8</v>
      </c>
      <c r="E156" s="4" t="s">
        <v>12</v>
      </c>
    </row>
    <row r="157" spans="1:10">
      <c r="A157" t="n">
        <v>2627</v>
      </c>
      <c r="B157" s="11" t="n">
        <v>94</v>
      </c>
      <c r="C157" s="7" t="n">
        <v>1</v>
      </c>
      <c r="D157" s="7" t="s">
        <v>35</v>
      </c>
      <c r="E157" s="7" t="n">
        <v>16</v>
      </c>
    </row>
    <row r="158" spans="1:10">
      <c r="A158" t="s">
        <v>4</v>
      </c>
      <c r="B158" s="4" t="s">
        <v>5</v>
      </c>
      <c r="C158" s="4" t="s">
        <v>7</v>
      </c>
      <c r="D158" s="4" t="s">
        <v>8</v>
      </c>
      <c r="E158" s="4" t="s">
        <v>12</v>
      </c>
    </row>
    <row r="159" spans="1:10">
      <c r="A159" t="n">
        <v>2638</v>
      </c>
      <c r="B159" s="11" t="n">
        <v>94</v>
      </c>
      <c r="C159" s="7" t="n">
        <v>1</v>
      </c>
      <c r="D159" s="7" t="s">
        <v>35</v>
      </c>
      <c r="E159" s="7" t="n">
        <v>512</v>
      </c>
    </row>
    <row r="160" spans="1:10">
      <c r="A160" t="s">
        <v>4</v>
      </c>
      <c r="B160" s="4" t="s">
        <v>5</v>
      </c>
      <c r="C160" s="4" t="s">
        <v>7</v>
      </c>
      <c r="D160" s="4" t="s">
        <v>8</v>
      </c>
      <c r="E160" s="4" t="s">
        <v>12</v>
      </c>
    </row>
    <row r="161" spans="1:5">
      <c r="A161" t="n">
        <v>2649</v>
      </c>
      <c r="B161" s="13" t="n">
        <v>91</v>
      </c>
      <c r="C161" s="7" t="n">
        <v>1</v>
      </c>
      <c r="D161" s="7" t="s">
        <v>36</v>
      </c>
      <c r="E161" s="7" t="n">
        <v>1</v>
      </c>
    </row>
    <row r="162" spans="1:5">
      <c r="A162" t="s">
        <v>4</v>
      </c>
      <c r="B162" s="4" t="s">
        <v>5</v>
      </c>
      <c r="C162" s="4" t="s">
        <v>7</v>
      </c>
      <c r="D162" s="4" t="s">
        <v>8</v>
      </c>
      <c r="E162" s="4" t="s">
        <v>12</v>
      </c>
    </row>
    <row r="163" spans="1:5">
      <c r="A163" t="n">
        <v>2663</v>
      </c>
      <c r="B163" s="11" t="n">
        <v>94</v>
      </c>
      <c r="C163" s="7" t="n">
        <v>0</v>
      </c>
      <c r="D163" s="7" t="s">
        <v>37</v>
      </c>
      <c r="E163" s="7" t="n">
        <v>16</v>
      </c>
    </row>
    <row r="164" spans="1:5">
      <c r="A164" t="s">
        <v>4</v>
      </c>
      <c r="B164" s="4" t="s">
        <v>5</v>
      </c>
      <c r="C164" s="4" t="s">
        <v>7</v>
      </c>
      <c r="D164" s="4" t="s">
        <v>8</v>
      </c>
      <c r="E164" s="4" t="s">
        <v>12</v>
      </c>
    </row>
    <row r="165" spans="1:5">
      <c r="A165" t="n">
        <v>2674</v>
      </c>
      <c r="B165" s="11" t="n">
        <v>94</v>
      </c>
      <c r="C165" s="7" t="n">
        <v>0</v>
      </c>
      <c r="D165" s="7" t="s">
        <v>37</v>
      </c>
      <c r="E165" s="7" t="n">
        <v>512</v>
      </c>
    </row>
    <row r="166" spans="1:5">
      <c r="A166" t="s">
        <v>4</v>
      </c>
      <c r="B166" s="4" t="s">
        <v>5</v>
      </c>
      <c r="C166" s="4" t="s">
        <v>7</v>
      </c>
      <c r="D166" s="4" t="s">
        <v>12</v>
      </c>
      <c r="E166" s="4" t="s">
        <v>7</v>
      </c>
      <c r="F166" s="4" t="s">
        <v>27</v>
      </c>
    </row>
    <row r="167" spans="1:5">
      <c r="A167" t="n">
        <v>2685</v>
      </c>
      <c r="B167" s="14" t="n">
        <v>5</v>
      </c>
      <c r="C167" s="7" t="n">
        <v>30</v>
      </c>
      <c r="D167" s="7" t="n">
        <v>6400</v>
      </c>
      <c r="E167" s="7" t="n">
        <v>1</v>
      </c>
      <c r="F167" s="15" t="n">
        <f t="normal" ca="1">A197</f>
        <v>0</v>
      </c>
    </row>
    <row r="168" spans="1:5">
      <c r="A168" t="s">
        <v>4</v>
      </c>
      <c r="B168" s="4" t="s">
        <v>5</v>
      </c>
      <c r="C168" s="4" t="s">
        <v>7</v>
      </c>
      <c r="D168" s="4" t="s">
        <v>12</v>
      </c>
      <c r="E168" s="4" t="s">
        <v>7</v>
      </c>
      <c r="F168" s="4" t="s">
        <v>27</v>
      </c>
    </row>
    <row r="169" spans="1:5">
      <c r="A169" t="n">
        <v>2694</v>
      </c>
      <c r="B169" s="14" t="n">
        <v>5</v>
      </c>
      <c r="C169" s="7" t="n">
        <v>30</v>
      </c>
      <c r="D169" s="7" t="n">
        <v>10500</v>
      </c>
      <c r="E169" s="7" t="n">
        <v>1</v>
      </c>
      <c r="F169" s="15" t="n">
        <f t="normal" ca="1">A173</f>
        <v>0</v>
      </c>
    </row>
    <row r="170" spans="1:5">
      <c r="A170" t="s">
        <v>4</v>
      </c>
      <c r="B170" s="4" t="s">
        <v>5</v>
      </c>
      <c r="C170" s="4" t="s">
        <v>27</v>
      </c>
    </row>
    <row r="171" spans="1:5">
      <c r="A171" t="n">
        <v>2703</v>
      </c>
      <c r="B171" s="16" t="n">
        <v>3</v>
      </c>
      <c r="C171" s="15" t="n">
        <f t="normal" ca="1">A197</f>
        <v>0</v>
      </c>
    </row>
    <row r="172" spans="1:5">
      <c r="A172" t="s">
        <v>4</v>
      </c>
      <c r="B172" s="4" t="s">
        <v>5</v>
      </c>
      <c r="C172" s="4" t="s">
        <v>7</v>
      </c>
      <c r="D172" s="4" t="s">
        <v>12</v>
      </c>
      <c r="E172" s="4" t="s">
        <v>7</v>
      </c>
      <c r="F172" s="4" t="s">
        <v>12</v>
      </c>
      <c r="G172" s="4" t="s">
        <v>7</v>
      </c>
      <c r="H172" s="4" t="s">
        <v>7</v>
      </c>
      <c r="I172" s="4" t="s">
        <v>7</v>
      </c>
      <c r="J172" s="4" t="s">
        <v>27</v>
      </c>
    </row>
    <row r="173" spans="1:5">
      <c r="A173" t="n">
        <v>2708</v>
      </c>
      <c r="B173" s="14" t="n">
        <v>5</v>
      </c>
      <c r="C173" s="7" t="n">
        <v>30</v>
      </c>
      <c r="D173" s="7" t="n">
        <v>10496</v>
      </c>
      <c r="E173" s="7" t="n">
        <v>30</v>
      </c>
      <c r="F173" s="7" t="n">
        <v>10500</v>
      </c>
      <c r="G173" s="7" t="n">
        <v>8</v>
      </c>
      <c r="H173" s="7" t="n">
        <v>9</v>
      </c>
      <c r="I173" s="7" t="n">
        <v>1</v>
      </c>
      <c r="J173" s="15" t="n">
        <f t="normal" ca="1">A189</f>
        <v>0</v>
      </c>
    </row>
    <row r="174" spans="1:5">
      <c r="A174" t="s">
        <v>4</v>
      </c>
      <c r="B174" s="4" t="s">
        <v>5</v>
      </c>
      <c r="C174" s="4" t="s">
        <v>7</v>
      </c>
      <c r="D174" s="4" t="s">
        <v>8</v>
      </c>
      <c r="E174" s="4" t="s">
        <v>12</v>
      </c>
    </row>
    <row r="175" spans="1:5">
      <c r="A175" t="n">
        <v>2722</v>
      </c>
      <c r="B175" s="13" t="n">
        <v>91</v>
      </c>
      <c r="C175" s="7" t="n">
        <v>0</v>
      </c>
      <c r="D175" s="7" t="s">
        <v>36</v>
      </c>
      <c r="E175" s="7" t="n">
        <v>1</v>
      </c>
    </row>
    <row r="176" spans="1:5">
      <c r="A176" t="s">
        <v>4</v>
      </c>
      <c r="B176" s="4" t="s">
        <v>5</v>
      </c>
      <c r="C176" s="4" t="s">
        <v>7</v>
      </c>
      <c r="D176" s="4" t="s">
        <v>8</v>
      </c>
      <c r="E176" s="4" t="s">
        <v>12</v>
      </c>
    </row>
    <row r="177" spans="1:10">
      <c r="A177" t="n">
        <v>2736</v>
      </c>
      <c r="B177" s="11" t="n">
        <v>94</v>
      </c>
      <c r="C177" s="7" t="n">
        <v>1</v>
      </c>
      <c r="D177" s="7" t="s">
        <v>37</v>
      </c>
      <c r="E177" s="7" t="n">
        <v>16</v>
      </c>
    </row>
    <row r="178" spans="1:10">
      <c r="A178" t="s">
        <v>4</v>
      </c>
      <c r="B178" s="4" t="s">
        <v>5</v>
      </c>
      <c r="C178" s="4" t="s">
        <v>7</v>
      </c>
      <c r="D178" s="4" t="s">
        <v>8</v>
      </c>
      <c r="E178" s="4" t="s">
        <v>12</v>
      </c>
    </row>
    <row r="179" spans="1:10">
      <c r="A179" t="n">
        <v>2747</v>
      </c>
      <c r="B179" s="11" t="n">
        <v>94</v>
      </c>
      <c r="C179" s="7" t="n">
        <v>1</v>
      </c>
      <c r="D179" s="7" t="s">
        <v>37</v>
      </c>
      <c r="E179" s="7" t="n">
        <v>512</v>
      </c>
    </row>
    <row r="180" spans="1:10">
      <c r="A180" t="s">
        <v>4</v>
      </c>
      <c r="B180" s="4" t="s">
        <v>5</v>
      </c>
      <c r="C180" s="4" t="s">
        <v>7</v>
      </c>
      <c r="D180" s="4" t="s">
        <v>8</v>
      </c>
      <c r="E180" s="4" t="s">
        <v>12</v>
      </c>
    </row>
    <row r="181" spans="1:10">
      <c r="A181" t="n">
        <v>2758</v>
      </c>
      <c r="B181" s="11" t="n">
        <v>94</v>
      </c>
      <c r="C181" s="7" t="n">
        <v>1</v>
      </c>
      <c r="D181" s="7" t="s">
        <v>24</v>
      </c>
      <c r="E181" s="7" t="n">
        <v>1</v>
      </c>
    </row>
    <row r="182" spans="1:10">
      <c r="A182" t="s">
        <v>4</v>
      </c>
      <c r="B182" s="4" t="s">
        <v>5</v>
      </c>
      <c r="C182" s="4" t="s">
        <v>7</v>
      </c>
      <c r="D182" s="4" t="s">
        <v>8</v>
      </c>
      <c r="E182" s="4" t="s">
        <v>12</v>
      </c>
    </row>
    <row r="183" spans="1:10">
      <c r="A183" t="n">
        <v>2775</v>
      </c>
      <c r="B183" s="11" t="n">
        <v>94</v>
      </c>
      <c r="C183" s="7" t="n">
        <v>1</v>
      </c>
      <c r="D183" s="7" t="s">
        <v>24</v>
      </c>
      <c r="E183" s="7" t="n">
        <v>2</v>
      </c>
    </row>
    <row r="184" spans="1:10">
      <c r="A184" t="s">
        <v>4</v>
      </c>
      <c r="B184" s="4" t="s">
        <v>5</v>
      </c>
      <c r="C184" s="4" t="s">
        <v>7</v>
      </c>
      <c r="D184" s="4" t="s">
        <v>8</v>
      </c>
      <c r="E184" s="4" t="s">
        <v>12</v>
      </c>
    </row>
    <row r="185" spans="1:10">
      <c r="A185" t="n">
        <v>2792</v>
      </c>
      <c r="B185" s="11" t="n">
        <v>94</v>
      </c>
      <c r="C185" s="7" t="n">
        <v>0</v>
      </c>
      <c r="D185" s="7" t="s">
        <v>24</v>
      </c>
      <c r="E185" s="7" t="n">
        <v>4</v>
      </c>
    </row>
    <row r="186" spans="1:10">
      <c r="A186" t="s">
        <v>4</v>
      </c>
      <c r="B186" s="4" t="s">
        <v>5</v>
      </c>
      <c r="C186" s="4" t="s">
        <v>27</v>
      </c>
    </row>
    <row r="187" spans="1:10">
      <c r="A187" t="n">
        <v>2809</v>
      </c>
      <c r="B187" s="16" t="n">
        <v>3</v>
      </c>
      <c r="C187" s="15" t="n">
        <f t="normal" ca="1">A197</f>
        <v>0</v>
      </c>
    </row>
    <row r="188" spans="1:10">
      <c r="A188" t="s">
        <v>4</v>
      </c>
      <c r="B188" s="4" t="s">
        <v>5</v>
      </c>
      <c r="C188" s="4" t="s">
        <v>7</v>
      </c>
      <c r="D188" s="4" t="s">
        <v>12</v>
      </c>
      <c r="E188" s="4" t="s">
        <v>7</v>
      </c>
      <c r="F188" s="4" t="s">
        <v>27</v>
      </c>
    </row>
    <row r="189" spans="1:10">
      <c r="A189" t="n">
        <v>2814</v>
      </c>
      <c r="B189" s="14" t="n">
        <v>5</v>
      </c>
      <c r="C189" s="7" t="n">
        <v>30</v>
      </c>
      <c r="D189" s="7" t="n">
        <v>9730</v>
      </c>
      <c r="E189" s="7" t="n">
        <v>1</v>
      </c>
      <c r="F189" s="15" t="n">
        <f t="normal" ca="1">A197</f>
        <v>0</v>
      </c>
    </row>
    <row r="190" spans="1:10">
      <c r="A190" t="s">
        <v>4</v>
      </c>
      <c r="B190" s="4" t="s">
        <v>5</v>
      </c>
      <c r="C190" s="4" t="s">
        <v>7</v>
      </c>
      <c r="D190" s="4" t="s">
        <v>8</v>
      </c>
      <c r="E190" s="4" t="s">
        <v>12</v>
      </c>
    </row>
    <row r="191" spans="1:10">
      <c r="A191" t="n">
        <v>2823</v>
      </c>
      <c r="B191" s="13" t="n">
        <v>91</v>
      </c>
      <c r="C191" s="7" t="n">
        <v>0</v>
      </c>
      <c r="D191" s="7" t="s">
        <v>36</v>
      </c>
      <c r="E191" s="7" t="n">
        <v>1</v>
      </c>
    </row>
    <row r="192" spans="1:10">
      <c r="A192" t="s">
        <v>4</v>
      </c>
      <c r="B192" s="4" t="s">
        <v>5</v>
      </c>
      <c r="C192" s="4" t="s">
        <v>7</v>
      </c>
      <c r="D192" s="4" t="s">
        <v>8</v>
      </c>
      <c r="E192" s="4" t="s">
        <v>12</v>
      </c>
    </row>
    <row r="193" spans="1:6">
      <c r="A193" t="n">
        <v>2837</v>
      </c>
      <c r="B193" s="11" t="n">
        <v>94</v>
      </c>
      <c r="C193" s="7" t="n">
        <v>1</v>
      </c>
      <c r="D193" s="7" t="s">
        <v>37</v>
      </c>
      <c r="E193" s="7" t="n">
        <v>16</v>
      </c>
    </row>
    <row r="194" spans="1:6">
      <c r="A194" t="s">
        <v>4</v>
      </c>
      <c r="B194" s="4" t="s">
        <v>5</v>
      </c>
      <c r="C194" s="4" t="s">
        <v>7</v>
      </c>
      <c r="D194" s="4" t="s">
        <v>8</v>
      </c>
      <c r="E194" s="4" t="s">
        <v>12</v>
      </c>
    </row>
    <row r="195" spans="1:6">
      <c r="A195" t="n">
        <v>2848</v>
      </c>
      <c r="B195" s="11" t="n">
        <v>94</v>
      </c>
      <c r="C195" s="7" t="n">
        <v>1</v>
      </c>
      <c r="D195" s="7" t="s">
        <v>37</v>
      </c>
      <c r="E195" s="7" t="n">
        <v>512</v>
      </c>
    </row>
    <row r="196" spans="1:6">
      <c r="A196" t="s">
        <v>4</v>
      </c>
      <c r="B196" s="4" t="s">
        <v>5</v>
      </c>
      <c r="C196" s="4" t="s">
        <v>7</v>
      </c>
      <c r="D196" s="4" t="s">
        <v>7</v>
      </c>
      <c r="E196" s="4" t="s">
        <v>7</v>
      </c>
      <c r="F196" s="4" t="s">
        <v>13</v>
      </c>
      <c r="G196" s="4" t="s">
        <v>7</v>
      </c>
      <c r="H196" s="4" t="s">
        <v>7</v>
      </c>
      <c r="I196" s="4" t="s">
        <v>27</v>
      </c>
    </row>
    <row r="197" spans="1:6">
      <c r="A197" t="n">
        <v>2859</v>
      </c>
      <c r="B197" s="14" t="n">
        <v>5</v>
      </c>
      <c r="C197" s="7" t="n">
        <v>35</v>
      </c>
      <c r="D197" s="7" t="n">
        <v>3</v>
      </c>
      <c r="E197" s="7" t="n">
        <v>0</v>
      </c>
      <c r="F197" s="7" t="n">
        <v>0</v>
      </c>
      <c r="G197" s="7" t="n">
        <v>2</v>
      </c>
      <c r="H197" s="7" t="n">
        <v>1</v>
      </c>
      <c r="I197" s="15" t="n">
        <f t="normal" ca="1">A201</f>
        <v>0</v>
      </c>
    </row>
    <row r="198" spans="1:6">
      <c r="A198" t="s">
        <v>4</v>
      </c>
      <c r="B198" s="4" t="s">
        <v>5</v>
      </c>
      <c r="C198" s="4" t="s">
        <v>27</v>
      </c>
    </row>
    <row r="199" spans="1:6">
      <c r="A199" t="n">
        <v>2873</v>
      </c>
      <c r="B199" s="16" t="n">
        <v>3</v>
      </c>
      <c r="C199" s="15" t="n">
        <f t="normal" ca="1">A223</f>
        <v>0</v>
      </c>
    </row>
    <row r="200" spans="1:6">
      <c r="A200" t="s">
        <v>4</v>
      </c>
      <c r="B200" s="4" t="s">
        <v>5</v>
      </c>
      <c r="C200" s="4" t="s">
        <v>7</v>
      </c>
      <c r="D200" s="4" t="s">
        <v>7</v>
      </c>
      <c r="E200" s="4" t="s">
        <v>7</v>
      </c>
      <c r="F200" s="4" t="s">
        <v>13</v>
      </c>
      <c r="G200" s="4" t="s">
        <v>7</v>
      </c>
      <c r="H200" s="4" t="s">
        <v>7</v>
      </c>
      <c r="I200" s="4" t="s">
        <v>27</v>
      </c>
    </row>
    <row r="201" spans="1:6">
      <c r="A201" t="n">
        <v>2878</v>
      </c>
      <c r="B201" s="14" t="n">
        <v>5</v>
      </c>
      <c r="C201" s="7" t="n">
        <v>35</v>
      </c>
      <c r="D201" s="7" t="n">
        <v>3</v>
      </c>
      <c r="E201" s="7" t="n">
        <v>0</v>
      </c>
      <c r="F201" s="7" t="n">
        <v>1</v>
      </c>
      <c r="G201" s="7" t="n">
        <v>2</v>
      </c>
      <c r="H201" s="7" t="n">
        <v>1</v>
      </c>
      <c r="I201" s="15" t="n">
        <f t="normal" ca="1">A205</f>
        <v>0</v>
      </c>
    </row>
    <row r="202" spans="1:6">
      <c r="A202" t="s">
        <v>4</v>
      </c>
      <c r="B202" s="4" t="s">
        <v>5</v>
      </c>
      <c r="C202" s="4" t="s">
        <v>27</v>
      </c>
    </row>
    <row r="203" spans="1:6">
      <c r="A203" t="n">
        <v>2892</v>
      </c>
      <c r="B203" s="16" t="n">
        <v>3</v>
      </c>
      <c r="C203" s="15" t="n">
        <f t="normal" ca="1">A223</f>
        <v>0</v>
      </c>
    </row>
    <row r="204" spans="1:6">
      <c r="A204" t="s">
        <v>4</v>
      </c>
      <c r="B204" s="4" t="s">
        <v>5</v>
      </c>
      <c r="C204" s="4" t="s">
        <v>7</v>
      </c>
      <c r="D204" s="4" t="s">
        <v>7</v>
      </c>
      <c r="E204" s="4" t="s">
        <v>7</v>
      </c>
      <c r="F204" s="4" t="s">
        <v>13</v>
      </c>
      <c r="G204" s="4" t="s">
        <v>7</v>
      </c>
      <c r="H204" s="4" t="s">
        <v>7</v>
      </c>
      <c r="I204" s="4" t="s">
        <v>27</v>
      </c>
    </row>
    <row r="205" spans="1:6">
      <c r="A205" t="n">
        <v>2897</v>
      </c>
      <c r="B205" s="14" t="n">
        <v>5</v>
      </c>
      <c r="C205" s="7" t="n">
        <v>35</v>
      </c>
      <c r="D205" s="7" t="n">
        <v>3</v>
      </c>
      <c r="E205" s="7" t="n">
        <v>0</v>
      </c>
      <c r="F205" s="7" t="n">
        <v>2</v>
      </c>
      <c r="G205" s="7" t="n">
        <v>2</v>
      </c>
      <c r="H205" s="7" t="n">
        <v>1</v>
      </c>
      <c r="I205" s="15" t="n">
        <f t="normal" ca="1">A209</f>
        <v>0</v>
      </c>
    </row>
    <row r="206" spans="1:6">
      <c r="A206" t="s">
        <v>4</v>
      </c>
      <c r="B206" s="4" t="s">
        <v>5</v>
      </c>
      <c r="C206" s="4" t="s">
        <v>27</v>
      </c>
    </row>
    <row r="207" spans="1:6">
      <c r="A207" t="n">
        <v>2911</v>
      </c>
      <c r="B207" s="16" t="n">
        <v>3</v>
      </c>
      <c r="C207" s="15" t="n">
        <f t="normal" ca="1">A223</f>
        <v>0</v>
      </c>
    </row>
    <row r="208" spans="1:6">
      <c r="A208" t="s">
        <v>4</v>
      </c>
      <c r="B208" s="4" t="s">
        <v>5</v>
      </c>
      <c r="C208" s="4" t="s">
        <v>7</v>
      </c>
      <c r="D208" s="4" t="s">
        <v>7</v>
      </c>
      <c r="E208" s="4" t="s">
        <v>7</v>
      </c>
      <c r="F208" s="4" t="s">
        <v>13</v>
      </c>
      <c r="G208" s="4" t="s">
        <v>7</v>
      </c>
      <c r="H208" s="4" t="s">
        <v>7</v>
      </c>
      <c r="I208" s="4" t="s">
        <v>27</v>
      </c>
    </row>
    <row r="209" spans="1:9">
      <c r="A209" t="n">
        <v>2916</v>
      </c>
      <c r="B209" s="14" t="n">
        <v>5</v>
      </c>
      <c r="C209" s="7" t="n">
        <v>35</v>
      </c>
      <c r="D209" s="7" t="n">
        <v>3</v>
      </c>
      <c r="E209" s="7" t="n">
        <v>0</v>
      </c>
      <c r="F209" s="7" t="n">
        <v>3</v>
      </c>
      <c r="G209" s="7" t="n">
        <v>2</v>
      </c>
      <c r="H209" s="7" t="n">
        <v>1</v>
      </c>
      <c r="I209" s="15" t="n">
        <f t="normal" ca="1">A213</f>
        <v>0</v>
      </c>
    </row>
    <row r="210" spans="1:9">
      <c r="A210" t="s">
        <v>4</v>
      </c>
      <c r="B210" s="4" t="s">
        <v>5</v>
      </c>
      <c r="C210" s="4" t="s">
        <v>27</v>
      </c>
    </row>
    <row r="211" spans="1:9">
      <c r="A211" t="n">
        <v>2930</v>
      </c>
      <c r="B211" s="16" t="n">
        <v>3</v>
      </c>
      <c r="C211" s="15" t="n">
        <f t="normal" ca="1">A223</f>
        <v>0</v>
      </c>
    </row>
    <row r="212" spans="1:9">
      <c r="A212" t="s">
        <v>4</v>
      </c>
      <c r="B212" s="4" t="s">
        <v>5</v>
      </c>
      <c r="C212" s="4" t="s">
        <v>7</v>
      </c>
      <c r="D212" s="4" t="s">
        <v>7</v>
      </c>
      <c r="E212" s="4" t="s">
        <v>7</v>
      </c>
      <c r="F212" s="4" t="s">
        <v>13</v>
      </c>
      <c r="G212" s="4" t="s">
        <v>7</v>
      </c>
      <c r="H212" s="4" t="s">
        <v>7</v>
      </c>
      <c r="I212" s="4" t="s">
        <v>27</v>
      </c>
    </row>
    <row r="213" spans="1:9">
      <c r="A213" t="n">
        <v>2935</v>
      </c>
      <c r="B213" s="14" t="n">
        <v>5</v>
      </c>
      <c r="C213" s="7" t="n">
        <v>35</v>
      </c>
      <c r="D213" s="7" t="n">
        <v>3</v>
      </c>
      <c r="E213" s="7" t="n">
        <v>0</v>
      </c>
      <c r="F213" s="7" t="n">
        <v>4</v>
      </c>
      <c r="G213" s="7" t="n">
        <v>2</v>
      </c>
      <c r="H213" s="7" t="n">
        <v>1</v>
      </c>
      <c r="I213" s="15" t="n">
        <f t="normal" ca="1">A217</f>
        <v>0</v>
      </c>
    </row>
    <row r="214" spans="1:9">
      <c r="A214" t="s">
        <v>4</v>
      </c>
      <c r="B214" s="4" t="s">
        <v>5</v>
      </c>
      <c r="C214" s="4" t="s">
        <v>27</v>
      </c>
    </row>
    <row r="215" spans="1:9">
      <c r="A215" t="n">
        <v>2949</v>
      </c>
      <c r="B215" s="16" t="n">
        <v>3</v>
      </c>
      <c r="C215" s="15" t="n">
        <f t="normal" ca="1">A223</f>
        <v>0</v>
      </c>
    </row>
    <row r="216" spans="1:9">
      <c r="A216" t="s">
        <v>4</v>
      </c>
      <c r="B216" s="4" t="s">
        <v>5</v>
      </c>
      <c r="C216" s="4" t="s">
        <v>7</v>
      </c>
      <c r="D216" s="4" t="s">
        <v>7</v>
      </c>
      <c r="E216" s="4" t="s">
        <v>7</v>
      </c>
      <c r="F216" s="4" t="s">
        <v>13</v>
      </c>
      <c r="G216" s="4" t="s">
        <v>7</v>
      </c>
      <c r="H216" s="4" t="s">
        <v>7</v>
      </c>
      <c r="I216" s="4" t="s">
        <v>27</v>
      </c>
    </row>
    <row r="217" spans="1:9">
      <c r="A217" t="n">
        <v>2954</v>
      </c>
      <c r="B217" s="14" t="n">
        <v>5</v>
      </c>
      <c r="C217" s="7" t="n">
        <v>35</v>
      </c>
      <c r="D217" s="7" t="n">
        <v>3</v>
      </c>
      <c r="E217" s="7" t="n">
        <v>0</v>
      </c>
      <c r="F217" s="7" t="n">
        <v>5</v>
      </c>
      <c r="G217" s="7" t="n">
        <v>2</v>
      </c>
      <c r="H217" s="7" t="n">
        <v>1</v>
      </c>
      <c r="I217" s="15" t="n">
        <f t="normal" ca="1">A221</f>
        <v>0</v>
      </c>
    </row>
    <row r="218" spans="1:9">
      <c r="A218" t="s">
        <v>4</v>
      </c>
      <c r="B218" s="4" t="s">
        <v>5</v>
      </c>
      <c r="C218" s="4" t="s">
        <v>27</v>
      </c>
    </row>
    <row r="219" spans="1:9">
      <c r="A219" t="n">
        <v>2968</v>
      </c>
      <c r="B219" s="16" t="n">
        <v>3</v>
      </c>
      <c r="C219" s="15" t="n">
        <f t="normal" ca="1">A223</f>
        <v>0</v>
      </c>
    </row>
    <row r="220" spans="1:9">
      <c r="A220" t="s">
        <v>4</v>
      </c>
      <c r="B220" s="4" t="s">
        <v>5</v>
      </c>
      <c r="C220" s="4" t="s">
        <v>7</v>
      </c>
      <c r="D220" s="4" t="s">
        <v>7</v>
      </c>
      <c r="E220" s="4" t="s">
        <v>7</v>
      </c>
      <c r="F220" s="4" t="s">
        <v>13</v>
      </c>
      <c r="G220" s="4" t="s">
        <v>7</v>
      </c>
      <c r="H220" s="4" t="s">
        <v>7</v>
      </c>
      <c r="I220" s="4" t="s">
        <v>27</v>
      </c>
    </row>
    <row r="221" spans="1:9">
      <c r="A221" t="n">
        <v>2973</v>
      </c>
      <c r="B221" s="14" t="n">
        <v>5</v>
      </c>
      <c r="C221" s="7" t="n">
        <v>35</v>
      </c>
      <c r="D221" s="7" t="n">
        <v>3</v>
      </c>
      <c r="E221" s="7" t="n">
        <v>0</v>
      </c>
      <c r="F221" s="7" t="n">
        <v>6</v>
      </c>
      <c r="G221" s="7" t="n">
        <v>2</v>
      </c>
      <c r="H221" s="7" t="n">
        <v>1</v>
      </c>
      <c r="I221" s="15" t="n">
        <f t="normal" ca="1">A223</f>
        <v>0</v>
      </c>
    </row>
    <row r="222" spans="1:9">
      <c r="A222" t="s">
        <v>4</v>
      </c>
      <c r="B222" s="4" t="s">
        <v>5</v>
      </c>
      <c r="C222" s="4" t="s">
        <v>7</v>
      </c>
      <c r="D222" s="4" t="s">
        <v>7</v>
      </c>
      <c r="E222" s="4" t="s">
        <v>7</v>
      </c>
      <c r="F222" s="4" t="s">
        <v>13</v>
      </c>
      <c r="G222" s="4" t="s">
        <v>7</v>
      </c>
      <c r="H222" s="4" t="s">
        <v>7</v>
      </c>
      <c r="I222" s="4" t="s">
        <v>27</v>
      </c>
    </row>
    <row r="223" spans="1:9">
      <c r="A223" t="n">
        <v>2987</v>
      </c>
      <c r="B223" s="14" t="n">
        <v>5</v>
      </c>
      <c r="C223" s="7" t="n">
        <v>35</v>
      </c>
      <c r="D223" s="7" t="n">
        <v>3</v>
      </c>
      <c r="E223" s="7" t="n">
        <v>0</v>
      </c>
      <c r="F223" s="7" t="n">
        <v>6</v>
      </c>
      <c r="G223" s="7" t="n">
        <v>2</v>
      </c>
      <c r="H223" s="7" t="n">
        <v>1</v>
      </c>
      <c r="I223" s="15" t="n">
        <f t="normal" ca="1">A235</f>
        <v>0</v>
      </c>
    </row>
    <row r="224" spans="1:9">
      <c r="A224" t="s">
        <v>4</v>
      </c>
      <c r="B224" s="4" t="s">
        <v>5</v>
      </c>
      <c r="C224" s="4" t="s">
        <v>7</v>
      </c>
      <c r="D224" s="4" t="s">
        <v>8</v>
      </c>
      <c r="E224" s="4" t="s">
        <v>12</v>
      </c>
    </row>
    <row r="225" spans="1:9">
      <c r="A225" t="n">
        <v>3001</v>
      </c>
      <c r="B225" s="12" t="n">
        <v>62</v>
      </c>
      <c r="C225" s="7" t="n">
        <v>1</v>
      </c>
      <c r="D225" s="7" t="s">
        <v>38</v>
      </c>
      <c r="E225" s="7" t="n">
        <v>1</v>
      </c>
    </row>
    <row r="226" spans="1:9">
      <c r="A226" t="s">
        <v>4</v>
      </c>
      <c r="B226" s="4" t="s">
        <v>5</v>
      </c>
      <c r="C226" s="4" t="s">
        <v>7</v>
      </c>
      <c r="D226" s="4" t="s">
        <v>8</v>
      </c>
      <c r="E226" s="4" t="s">
        <v>12</v>
      </c>
    </row>
    <row r="227" spans="1:9">
      <c r="A227" t="n">
        <v>3017</v>
      </c>
      <c r="B227" s="12" t="n">
        <v>62</v>
      </c>
      <c r="C227" s="7" t="n">
        <v>0</v>
      </c>
      <c r="D227" s="7" t="s">
        <v>39</v>
      </c>
      <c r="E227" s="7" t="n">
        <v>1</v>
      </c>
    </row>
    <row r="228" spans="1:9">
      <c r="A228" t="s">
        <v>4</v>
      </c>
      <c r="B228" s="4" t="s">
        <v>5</v>
      </c>
      <c r="C228" s="4" t="s">
        <v>7</v>
      </c>
      <c r="D228" s="4" t="s">
        <v>8</v>
      </c>
      <c r="E228" s="4" t="s">
        <v>12</v>
      </c>
    </row>
    <row r="229" spans="1:9">
      <c r="A229" t="n">
        <v>3033</v>
      </c>
      <c r="B229" s="12" t="n">
        <v>62</v>
      </c>
      <c r="C229" s="7" t="n">
        <v>0</v>
      </c>
      <c r="D229" s="7" t="s">
        <v>38</v>
      </c>
      <c r="E229" s="7" t="n">
        <v>256</v>
      </c>
    </row>
    <row r="230" spans="1:9">
      <c r="A230" t="s">
        <v>4</v>
      </c>
      <c r="B230" s="4" t="s">
        <v>5</v>
      </c>
      <c r="C230" s="4" t="s">
        <v>7</v>
      </c>
      <c r="D230" s="4" t="s">
        <v>8</v>
      </c>
      <c r="E230" s="4" t="s">
        <v>12</v>
      </c>
    </row>
    <row r="231" spans="1:9">
      <c r="A231" t="n">
        <v>3049</v>
      </c>
      <c r="B231" s="12" t="n">
        <v>62</v>
      </c>
      <c r="C231" s="7" t="n">
        <v>1</v>
      </c>
      <c r="D231" s="7" t="s">
        <v>39</v>
      </c>
      <c r="E231" s="7" t="n">
        <v>256</v>
      </c>
    </row>
    <row r="232" spans="1:9">
      <c r="A232" t="s">
        <v>4</v>
      </c>
      <c r="B232" s="4" t="s">
        <v>5</v>
      </c>
      <c r="C232" s="4" t="s">
        <v>27</v>
      </c>
    </row>
    <row r="233" spans="1:9">
      <c r="A233" t="n">
        <v>3065</v>
      </c>
      <c r="B233" s="16" t="n">
        <v>3</v>
      </c>
      <c r="C233" s="15" t="n">
        <f t="normal" ca="1">A243</f>
        <v>0</v>
      </c>
    </row>
    <row r="234" spans="1:9">
      <c r="A234" t="s">
        <v>4</v>
      </c>
      <c r="B234" s="4" t="s">
        <v>5</v>
      </c>
      <c r="C234" s="4" t="s">
        <v>7</v>
      </c>
      <c r="D234" s="4" t="s">
        <v>8</v>
      </c>
      <c r="E234" s="4" t="s">
        <v>12</v>
      </c>
    </row>
    <row r="235" spans="1:9">
      <c r="A235" t="n">
        <v>3070</v>
      </c>
      <c r="B235" s="12" t="n">
        <v>62</v>
      </c>
      <c r="C235" s="7" t="n">
        <v>0</v>
      </c>
      <c r="D235" s="7" t="s">
        <v>38</v>
      </c>
      <c r="E235" s="7" t="n">
        <v>1</v>
      </c>
    </row>
    <row r="236" spans="1:9">
      <c r="A236" t="s">
        <v>4</v>
      </c>
      <c r="B236" s="4" t="s">
        <v>5</v>
      </c>
      <c r="C236" s="4" t="s">
        <v>7</v>
      </c>
      <c r="D236" s="4" t="s">
        <v>8</v>
      </c>
      <c r="E236" s="4" t="s">
        <v>12</v>
      </c>
    </row>
    <row r="237" spans="1:9">
      <c r="A237" t="n">
        <v>3086</v>
      </c>
      <c r="B237" s="12" t="n">
        <v>62</v>
      </c>
      <c r="C237" s="7" t="n">
        <v>1</v>
      </c>
      <c r="D237" s="7" t="s">
        <v>39</v>
      </c>
      <c r="E237" s="7" t="n">
        <v>1</v>
      </c>
    </row>
    <row r="238" spans="1:9">
      <c r="A238" t="s">
        <v>4</v>
      </c>
      <c r="B238" s="4" t="s">
        <v>5</v>
      </c>
      <c r="C238" s="4" t="s">
        <v>7</v>
      </c>
      <c r="D238" s="4" t="s">
        <v>8</v>
      </c>
      <c r="E238" s="4" t="s">
        <v>12</v>
      </c>
    </row>
    <row r="239" spans="1:9">
      <c r="A239" t="n">
        <v>3102</v>
      </c>
      <c r="B239" s="12" t="n">
        <v>62</v>
      </c>
      <c r="C239" s="7" t="n">
        <v>1</v>
      </c>
      <c r="D239" s="7" t="s">
        <v>38</v>
      </c>
      <c r="E239" s="7" t="n">
        <v>256</v>
      </c>
    </row>
    <row r="240" spans="1:9">
      <c r="A240" t="s">
        <v>4</v>
      </c>
      <c r="B240" s="4" t="s">
        <v>5</v>
      </c>
      <c r="C240" s="4" t="s">
        <v>7</v>
      </c>
      <c r="D240" s="4" t="s">
        <v>8</v>
      </c>
      <c r="E240" s="4" t="s">
        <v>12</v>
      </c>
    </row>
    <row r="241" spans="1:5">
      <c r="A241" t="n">
        <v>3118</v>
      </c>
      <c r="B241" s="12" t="n">
        <v>62</v>
      </c>
      <c r="C241" s="7" t="n">
        <v>0</v>
      </c>
      <c r="D241" s="7" t="s">
        <v>39</v>
      </c>
      <c r="E241" s="7" t="n">
        <v>256</v>
      </c>
    </row>
    <row r="242" spans="1:5">
      <c r="A242" t="s">
        <v>4</v>
      </c>
      <c r="B242" s="4" t="s">
        <v>5</v>
      </c>
    </row>
    <row r="243" spans="1:5">
      <c r="A243" t="n">
        <v>3134</v>
      </c>
      <c r="B243" s="5" t="n">
        <v>1</v>
      </c>
    </row>
    <row r="244" spans="1:5" s="3" customFormat="1" customHeight="0">
      <c r="A244" s="3" t="s">
        <v>2</v>
      </c>
      <c r="B244" s="3" t="s">
        <v>40</v>
      </c>
    </row>
    <row r="245" spans="1:5">
      <c r="A245" t="s">
        <v>4</v>
      </c>
      <c r="B245" s="4" t="s">
        <v>5</v>
      </c>
      <c r="C245" s="4" t="s">
        <v>7</v>
      </c>
      <c r="D245" s="4" t="s">
        <v>8</v>
      </c>
    </row>
    <row r="246" spans="1:5">
      <c r="A246" t="n">
        <v>3136</v>
      </c>
      <c r="B246" s="6" t="n">
        <v>2</v>
      </c>
      <c r="C246" s="7" t="n">
        <v>11</v>
      </c>
      <c r="D246" s="7" t="s">
        <v>41</v>
      </c>
    </row>
    <row r="247" spans="1:5">
      <c r="A247" t="s">
        <v>4</v>
      </c>
      <c r="B247" s="4" t="s">
        <v>5</v>
      </c>
      <c r="C247" s="4" t="s">
        <v>7</v>
      </c>
      <c r="D247" s="4" t="s">
        <v>7</v>
      </c>
    </row>
    <row r="248" spans="1:5">
      <c r="A248" t="n">
        <v>3148</v>
      </c>
      <c r="B248" s="8" t="n">
        <v>162</v>
      </c>
      <c r="C248" s="7" t="n">
        <v>0</v>
      </c>
      <c r="D248" s="7" t="n">
        <v>1</v>
      </c>
    </row>
    <row r="249" spans="1:5">
      <c r="A249" t="s">
        <v>4</v>
      </c>
      <c r="B249" s="4" t="s">
        <v>5</v>
      </c>
    </row>
    <row r="250" spans="1:5">
      <c r="A250" t="n">
        <v>3151</v>
      </c>
      <c r="B250" s="5" t="n">
        <v>1</v>
      </c>
    </row>
    <row r="251" spans="1:5" s="3" customFormat="1" customHeight="0">
      <c r="A251" s="3" t="s">
        <v>2</v>
      </c>
      <c r="B251" s="3" t="s">
        <v>42</v>
      </c>
    </row>
    <row r="252" spans="1:5">
      <c r="A252" t="s">
        <v>4</v>
      </c>
      <c r="B252" s="4" t="s">
        <v>5</v>
      </c>
      <c r="C252" s="4" t="s">
        <v>7</v>
      </c>
      <c r="D252" s="4" t="s">
        <v>12</v>
      </c>
    </row>
    <row r="253" spans="1:5">
      <c r="A253" t="n">
        <v>3152</v>
      </c>
      <c r="B253" s="17" t="n">
        <v>22</v>
      </c>
      <c r="C253" s="7" t="n">
        <v>20</v>
      </c>
      <c r="D253" s="7" t="n">
        <v>0</v>
      </c>
    </row>
    <row r="254" spans="1:5">
      <c r="A254" t="s">
        <v>4</v>
      </c>
      <c r="B254" s="4" t="s">
        <v>5</v>
      </c>
      <c r="C254" s="4" t="s">
        <v>7</v>
      </c>
      <c r="D254" s="4" t="s">
        <v>12</v>
      </c>
      <c r="E254" s="4" t="s">
        <v>12</v>
      </c>
      <c r="F254" s="4" t="s">
        <v>12</v>
      </c>
      <c r="G254" s="4" t="s">
        <v>12</v>
      </c>
      <c r="H254" s="4" t="s">
        <v>7</v>
      </c>
    </row>
    <row r="255" spans="1:5">
      <c r="A255" t="n">
        <v>3156</v>
      </c>
      <c r="B255" s="18" t="n">
        <v>25</v>
      </c>
      <c r="C255" s="7" t="n">
        <v>5</v>
      </c>
      <c r="D255" s="7" t="n">
        <v>65535</v>
      </c>
      <c r="E255" s="7" t="n">
        <v>500</v>
      </c>
      <c r="F255" s="7" t="n">
        <v>800</v>
      </c>
      <c r="G255" s="7" t="n">
        <v>140</v>
      </c>
      <c r="H255" s="7" t="n">
        <v>0</v>
      </c>
    </row>
    <row r="256" spans="1:5">
      <c r="A256" t="s">
        <v>4</v>
      </c>
      <c r="B256" s="4" t="s">
        <v>5</v>
      </c>
      <c r="C256" s="4" t="s">
        <v>12</v>
      </c>
      <c r="D256" s="4" t="s">
        <v>7</v>
      </c>
      <c r="E256" s="4" t="s">
        <v>43</v>
      </c>
      <c r="F256" s="4" t="s">
        <v>7</v>
      </c>
      <c r="G256" s="4" t="s">
        <v>7</v>
      </c>
    </row>
    <row r="257" spans="1:8">
      <c r="A257" t="n">
        <v>3167</v>
      </c>
      <c r="B257" s="19" t="n">
        <v>24</v>
      </c>
      <c r="C257" s="7" t="n">
        <v>65533</v>
      </c>
      <c r="D257" s="7" t="n">
        <v>11</v>
      </c>
      <c r="E257" s="7" t="s">
        <v>44</v>
      </c>
      <c r="F257" s="7" t="n">
        <v>2</v>
      </c>
      <c r="G257" s="7" t="n">
        <v>0</v>
      </c>
    </row>
    <row r="258" spans="1:8">
      <c r="A258" t="s">
        <v>4</v>
      </c>
      <c r="B258" s="4" t="s">
        <v>5</v>
      </c>
    </row>
    <row r="259" spans="1:8">
      <c r="A259" t="n">
        <v>3246</v>
      </c>
      <c r="B259" s="20" t="n">
        <v>28</v>
      </c>
    </row>
    <row r="260" spans="1:8">
      <c r="A260" t="s">
        <v>4</v>
      </c>
      <c r="B260" s="4" t="s">
        <v>5</v>
      </c>
      <c r="C260" s="4" t="s">
        <v>7</v>
      </c>
    </row>
    <row r="261" spans="1:8">
      <c r="A261" t="n">
        <v>3247</v>
      </c>
      <c r="B261" s="21" t="n">
        <v>27</v>
      </c>
      <c r="C261" s="7" t="n">
        <v>0</v>
      </c>
    </row>
    <row r="262" spans="1:8">
      <c r="A262" t="s">
        <v>4</v>
      </c>
      <c r="B262" s="4" t="s">
        <v>5</v>
      </c>
      <c r="C262" s="4" t="s">
        <v>7</v>
      </c>
    </row>
    <row r="263" spans="1:8">
      <c r="A263" t="n">
        <v>3249</v>
      </c>
      <c r="B263" s="21" t="n">
        <v>27</v>
      </c>
      <c r="C263" s="7" t="n">
        <v>1</v>
      </c>
    </row>
    <row r="264" spans="1:8">
      <c r="A264" t="s">
        <v>4</v>
      </c>
      <c r="B264" s="4" t="s">
        <v>5</v>
      </c>
      <c r="C264" s="4" t="s">
        <v>7</v>
      </c>
      <c r="D264" s="4" t="s">
        <v>12</v>
      </c>
      <c r="E264" s="4" t="s">
        <v>12</v>
      </c>
      <c r="F264" s="4" t="s">
        <v>12</v>
      </c>
      <c r="G264" s="4" t="s">
        <v>12</v>
      </c>
      <c r="H264" s="4" t="s">
        <v>7</v>
      </c>
    </row>
    <row r="265" spans="1:8">
      <c r="A265" t="n">
        <v>3251</v>
      </c>
      <c r="B265" s="18" t="n">
        <v>25</v>
      </c>
      <c r="C265" s="7" t="n">
        <v>5</v>
      </c>
      <c r="D265" s="7" t="n">
        <v>65535</v>
      </c>
      <c r="E265" s="7" t="n">
        <v>65535</v>
      </c>
      <c r="F265" s="7" t="n">
        <v>65535</v>
      </c>
      <c r="G265" s="7" t="n">
        <v>65535</v>
      </c>
      <c r="H265" s="7" t="n">
        <v>0</v>
      </c>
    </row>
    <row r="266" spans="1:8">
      <c r="A266" t="s">
        <v>4</v>
      </c>
      <c r="B266" s="4" t="s">
        <v>5</v>
      </c>
      <c r="C266" s="4" t="s">
        <v>7</v>
      </c>
      <c r="D266" s="4" t="s">
        <v>8</v>
      </c>
    </row>
    <row r="267" spans="1:8">
      <c r="A267" t="n">
        <v>3262</v>
      </c>
      <c r="B267" s="6" t="n">
        <v>2</v>
      </c>
      <c r="C267" s="7" t="n">
        <v>10</v>
      </c>
      <c r="D267" s="7" t="s">
        <v>45</v>
      </c>
    </row>
    <row r="268" spans="1:8">
      <c r="A268" t="s">
        <v>4</v>
      </c>
      <c r="B268" s="4" t="s">
        <v>5</v>
      </c>
      <c r="C268" s="4" t="s">
        <v>12</v>
      </c>
    </row>
    <row r="269" spans="1:8">
      <c r="A269" t="n">
        <v>3285</v>
      </c>
      <c r="B269" s="22" t="n">
        <v>16</v>
      </c>
      <c r="C269" s="7" t="n">
        <v>0</v>
      </c>
    </row>
    <row r="270" spans="1:8">
      <c r="A270" t="s">
        <v>4</v>
      </c>
      <c r="B270" s="4" t="s">
        <v>5</v>
      </c>
      <c r="C270" s="4" t="s">
        <v>7</v>
      </c>
      <c r="D270" s="4" t="s">
        <v>8</v>
      </c>
    </row>
    <row r="271" spans="1:8">
      <c r="A271" t="n">
        <v>3288</v>
      </c>
      <c r="B271" s="6" t="n">
        <v>2</v>
      </c>
      <c r="C271" s="7" t="n">
        <v>10</v>
      </c>
      <c r="D271" s="7" t="s">
        <v>46</v>
      </c>
    </row>
    <row r="272" spans="1:8">
      <c r="A272" t="s">
        <v>4</v>
      </c>
      <c r="B272" s="4" t="s">
        <v>5</v>
      </c>
      <c r="C272" s="4" t="s">
        <v>12</v>
      </c>
    </row>
    <row r="273" spans="1:8">
      <c r="A273" t="n">
        <v>3306</v>
      </c>
      <c r="B273" s="22" t="n">
        <v>16</v>
      </c>
      <c r="C273" s="7" t="n">
        <v>0</v>
      </c>
    </row>
    <row r="274" spans="1:8">
      <c r="A274" t="s">
        <v>4</v>
      </c>
      <c r="B274" s="4" t="s">
        <v>5</v>
      </c>
      <c r="C274" s="4" t="s">
        <v>7</v>
      </c>
      <c r="D274" s="4" t="s">
        <v>8</v>
      </c>
    </row>
    <row r="275" spans="1:8">
      <c r="A275" t="n">
        <v>3309</v>
      </c>
      <c r="B275" s="6" t="n">
        <v>2</v>
      </c>
      <c r="C275" s="7" t="n">
        <v>10</v>
      </c>
      <c r="D275" s="7" t="s">
        <v>47</v>
      </c>
    </row>
    <row r="276" spans="1:8">
      <c r="A276" t="s">
        <v>4</v>
      </c>
      <c r="B276" s="4" t="s">
        <v>5</v>
      </c>
      <c r="C276" s="4" t="s">
        <v>12</v>
      </c>
    </row>
    <row r="277" spans="1:8">
      <c r="A277" t="n">
        <v>3328</v>
      </c>
      <c r="B277" s="22" t="n">
        <v>16</v>
      </c>
      <c r="C277" s="7" t="n">
        <v>0</v>
      </c>
    </row>
    <row r="278" spans="1:8">
      <c r="A278" t="s">
        <v>4</v>
      </c>
      <c r="B278" s="4" t="s">
        <v>5</v>
      </c>
      <c r="C278" s="4" t="s">
        <v>7</v>
      </c>
    </row>
    <row r="279" spans="1:8">
      <c r="A279" t="n">
        <v>3331</v>
      </c>
      <c r="B279" s="23" t="n">
        <v>23</v>
      </c>
      <c r="C279" s="7" t="n">
        <v>20</v>
      </c>
    </row>
    <row r="280" spans="1:8">
      <c r="A280" t="s">
        <v>4</v>
      </c>
      <c r="B280" s="4" t="s">
        <v>5</v>
      </c>
    </row>
    <row r="281" spans="1:8">
      <c r="A281" t="n">
        <v>3333</v>
      </c>
      <c r="B281" s="5" t="n">
        <v>1</v>
      </c>
    </row>
    <row r="282" spans="1:8" s="3" customFormat="1" customHeight="0">
      <c r="A282" s="3" t="s">
        <v>2</v>
      </c>
      <c r="B282" s="3" t="s">
        <v>48</v>
      </c>
    </row>
    <row r="283" spans="1:8">
      <c r="A283" t="s">
        <v>4</v>
      </c>
      <c r="B283" s="4" t="s">
        <v>5</v>
      </c>
      <c r="C283" s="4" t="s">
        <v>7</v>
      </c>
      <c r="D283" s="4" t="s">
        <v>12</v>
      </c>
    </row>
    <row r="284" spans="1:8">
      <c r="A284" t="n">
        <v>3336</v>
      </c>
      <c r="B284" s="17" t="n">
        <v>22</v>
      </c>
      <c r="C284" s="7" t="n">
        <v>20</v>
      </c>
      <c r="D284" s="7" t="n">
        <v>0</v>
      </c>
    </row>
    <row r="285" spans="1:8">
      <c r="A285" t="s">
        <v>4</v>
      </c>
      <c r="B285" s="4" t="s">
        <v>5</v>
      </c>
      <c r="C285" s="4" t="s">
        <v>7</v>
      </c>
      <c r="D285" s="4" t="s">
        <v>12</v>
      </c>
      <c r="E285" s="4" t="s">
        <v>12</v>
      </c>
      <c r="F285" s="4" t="s">
        <v>12</v>
      </c>
      <c r="G285" s="4" t="s">
        <v>12</v>
      </c>
      <c r="H285" s="4" t="s">
        <v>7</v>
      </c>
    </row>
    <row r="286" spans="1:8">
      <c r="A286" t="n">
        <v>3340</v>
      </c>
      <c r="B286" s="18" t="n">
        <v>25</v>
      </c>
      <c r="C286" s="7" t="n">
        <v>5</v>
      </c>
      <c r="D286" s="7" t="n">
        <v>65535</v>
      </c>
      <c r="E286" s="7" t="n">
        <v>500</v>
      </c>
      <c r="F286" s="7" t="n">
        <v>800</v>
      </c>
      <c r="G286" s="7" t="n">
        <v>140</v>
      </c>
      <c r="H286" s="7" t="n">
        <v>0</v>
      </c>
    </row>
    <row r="287" spans="1:8">
      <c r="A287" t="s">
        <v>4</v>
      </c>
      <c r="B287" s="4" t="s">
        <v>5</v>
      </c>
      <c r="C287" s="4" t="s">
        <v>12</v>
      </c>
      <c r="D287" s="4" t="s">
        <v>7</v>
      </c>
      <c r="E287" s="4" t="s">
        <v>43</v>
      </c>
      <c r="F287" s="4" t="s">
        <v>7</v>
      </c>
      <c r="G287" s="4" t="s">
        <v>7</v>
      </c>
    </row>
    <row r="288" spans="1:8">
      <c r="A288" t="n">
        <v>3351</v>
      </c>
      <c r="B288" s="19" t="n">
        <v>24</v>
      </c>
      <c r="C288" s="7" t="n">
        <v>65533</v>
      </c>
      <c r="D288" s="7" t="n">
        <v>11</v>
      </c>
      <c r="E288" s="7" t="s">
        <v>49</v>
      </c>
      <c r="F288" s="7" t="n">
        <v>2</v>
      </c>
      <c r="G288" s="7" t="n">
        <v>0</v>
      </c>
    </row>
    <row r="289" spans="1:8">
      <c r="A289" t="s">
        <v>4</v>
      </c>
      <c r="B289" s="4" t="s">
        <v>5</v>
      </c>
    </row>
    <row r="290" spans="1:8">
      <c r="A290" t="n">
        <v>3415</v>
      </c>
      <c r="B290" s="20" t="n">
        <v>28</v>
      </c>
    </row>
    <row r="291" spans="1:8">
      <c r="A291" t="s">
        <v>4</v>
      </c>
      <c r="B291" s="4" t="s">
        <v>5</v>
      </c>
      <c r="C291" s="4" t="s">
        <v>7</v>
      </c>
    </row>
    <row r="292" spans="1:8">
      <c r="A292" t="n">
        <v>3416</v>
      </c>
      <c r="B292" s="21" t="n">
        <v>27</v>
      </c>
      <c r="C292" s="7" t="n">
        <v>0</v>
      </c>
    </row>
    <row r="293" spans="1:8">
      <c r="A293" t="s">
        <v>4</v>
      </c>
      <c r="B293" s="4" t="s">
        <v>5</v>
      </c>
      <c r="C293" s="4" t="s">
        <v>7</v>
      </c>
    </row>
    <row r="294" spans="1:8">
      <c r="A294" t="n">
        <v>3418</v>
      </c>
      <c r="B294" s="21" t="n">
        <v>27</v>
      </c>
      <c r="C294" s="7" t="n">
        <v>1</v>
      </c>
    </row>
    <row r="295" spans="1:8">
      <c r="A295" t="s">
        <v>4</v>
      </c>
      <c r="B295" s="4" t="s">
        <v>5</v>
      </c>
      <c r="C295" s="4" t="s">
        <v>7</v>
      </c>
      <c r="D295" s="4" t="s">
        <v>12</v>
      </c>
      <c r="E295" s="4" t="s">
        <v>12</v>
      </c>
      <c r="F295" s="4" t="s">
        <v>12</v>
      </c>
      <c r="G295" s="4" t="s">
        <v>12</v>
      </c>
      <c r="H295" s="4" t="s">
        <v>7</v>
      </c>
    </row>
    <row r="296" spans="1:8">
      <c r="A296" t="n">
        <v>3420</v>
      </c>
      <c r="B296" s="18" t="n">
        <v>25</v>
      </c>
      <c r="C296" s="7" t="n">
        <v>5</v>
      </c>
      <c r="D296" s="7" t="n">
        <v>65535</v>
      </c>
      <c r="E296" s="7" t="n">
        <v>65535</v>
      </c>
      <c r="F296" s="7" t="n">
        <v>65535</v>
      </c>
      <c r="G296" s="7" t="n">
        <v>65535</v>
      </c>
      <c r="H296" s="7" t="n">
        <v>0</v>
      </c>
    </row>
    <row r="297" spans="1:8">
      <c r="A297" t="s">
        <v>4</v>
      </c>
      <c r="B297" s="4" t="s">
        <v>5</v>
      </c>
      <c r="C297" s="4" t="s">
        <v>7</v>
      </c>
      <c r="D297" s="4" t="s">
        <v>8</v>
      </c>
    </row>
    <row r="298" spans="1:8">
      <c r="A298" t="n">
        <v>3431</v>
      </c>
      <c r="B298" s="6" t="n">
        <v>2</v>
      </c>
      <c r="C298" s="7" t="n">
        <v>10</v>
      </c>
      <c r="D298" s="7" t="s">
        <v>45</v>
      </c>
    </row>
    <row r="299" spans="1:8">
      <c r="A299" t="s">
        <v>4</v>
      </c>
      <c r="B299" s="4" t="s">
        <v>5</v>
      </c>
      <c r="C299" s="4" t="s">
        <v>12</v>
      </c>
    </row>
    <row r="300" spans="1:8">
      <c r="A300" t="n">
        <v>3454</v>
      </c>
      <c r="B300" s="22" t="n">
        <v>16</v>
      </c>
      <c r="C300" s="7" t="n">
        <v>0</v>
      </c>
    </row>
    <row r="301" spans="1:8">
      <c r="A301" t="s">
        <v>4</v>
      </c>
      <c r="B301" s="4" t="s">
        <v>5</v>
      </c>
      <c r="C301" s="4" t="s">
        <v>7</v>
      </c>
      <c r="D301" s="4" t="s">
        <v>8</v>
      </c>
    </row>
    <row r="302" spans="1:8">
      <c r="A302" t="n">
        <v>3457</v>
      </c>
      <c r="B302" s="6" t="n">
        <v>2</v>
      </c>
      <c r="C302" s="7" t="n">
        <v>10</v>
      </c>
      <c r="D302" s="7" t="s">
        <v>46</v>
      </c>
    </row>
    <row r="303" spans="1:8">
      <c r="A303" t="s">
        <v>4</v>
      </c>
      <c r="B303" s="4" t="s">
        <v>5</v>
      </c>
      <c r="C303" s="4" t="s">
        <v>12</v>
      </c>
    </row>
    <row r="304" spans="1:8">
      <c r="A304" t="n">
        <v>3475</v>
      </c>
      <c r="B304" s="22" t="n">
        <v>16</v>
      </c>
      <c r="C304" s="7" t="n">
        <v>0</v>
      </c>
    </row>
    <row r="305" spans="1:8">
      <c r="A305" t="s">
        <v>4</v>
      </c>
      <c r="B305" s="4" t="s">
        <v>5</v>
      </c>
      <c r="C305" s="4" t="s">
        <v>7</v>
      </c>
      <c r="D305" s="4" t="s">
        <v>8</v>
      </c>
    </row>
    <row r="306" spans="1:8">
      <c r="A306" t="n">
        <v>3478</v>
      </c>
      <c r="B306" s="6" t="n">
        <v>2</v>
      </c>
      <c r="C306" s="7" t="n">
        <v>10</v>
      </c>
      <c r="D306" s="7" t="s">
        <v>47</v>
      </c>
    </row>
    <row r="307" spans="1:8">
      <c r="A307" t="s">
        <v>4</v>
      </c>
      <c r="B307" s="4" t="s">
        <v>5</v>
      </c>
      <c r="C307" s="4" t="s">
        <v>12</v>
      </c>
    </row>
    <row r="308" spans="1:8">
      <c r="A308" t="n">
        <v>3497</v>
      </c>
      <c r="B308" s="22" t="n">
        <v>16</v>
      </c>
      <c r="C308" s="7" t="n">
        <v>0</v>
      </c>
    </row>
    <row r="309" spans="1:8">
      <c r="A309" t="s">
        <v>4</v>
      </c>
      <c r="B309" s="4" t="s">
        <v>5</v>
      </c>
      <c r="C309" s="4" t="s">
        <v>7</v>
      </c>
    </row>
    <row r="310" spans="1:8">
      <c r="A310" t="n">
        <v>3500</v>
      </c>
      <c r="B310" s="23" t="n">
        <v>23</v>
      </c>
      <c r="C310" s="7" t="n">
        <v>20</v>
      </c>
    </row>
    <row r="311" spans="1:8">
      <c r="A311" t="s">
        <v>4</v>
      </c>
      <c r="B311" s="4" t="s">
        <v>5</v>
      </c>
    </row>
    <row r="312" spans="1:8">
      <c r="A312" t="n">
        <v>3502</v>
      </c>
      <c r="B312" s="5" t="n">
        <v>1</v>
      </c>
    </row>
    <row r="313" spans="1:8" s="3" customFormat="1" customHeight="0">
      <c r="A313" s="3" t="s">
        <v>2</v>
      </c>
      <c r="B313" s="3" t="s">
        <v>50</v>
      </c>
    </row>
    <row r="314" spans="1:8">
      <c r="A314" t="s">
        <v>4</v>
      </c>
      <c r="B314" s="4" t="s">
        <v>5</v>
      </c>
      <c r="C314" s="4" t="s">
        <v>7</v>
      </c>
      <c r="D314" s="4" t="s">
        <v>12</v>
      </c>
    </row>
    <row r="315" spans="1:8">
      <c r="A315" t="n">
        <v>3504</v>
      </c>
      <c r="B315" s="17" t="n">
        <v>22</v>
      </c>
      <c r="C315" s="7" t="n">
        <v>20</v>
      </c>
      <c r="D315" s="7" t="n">
        <v>0</v>
      </c>
    </row>
    <row r="316" spans="1:8">
      <c r="A316" t="s">
        <v>4</v>
      </c>
      <c r="B316" s="4" t="s">
        <v>5</v>
      </c>
      <c r="C316" s="4" t="s">
        <v>7</v>
      </c>
      <c r="D316" s="4" t="s">
        <v>12</v>
      </c>
      <c r="E316" s="4" t="s">
        <v>12</v>
      </c>
      <c r="F316" s="4" t="s">
        <v>12</v>
      </c>
      <c r="G316" s="4" t="s">
        <v>12</v>
      </c>
      <c r="H316" s="4" t="s">
        <v>7</v>
      </c>
    </row>
    <row r="317" spans="1:8">
      <c r="A317" t="n">
        <v>3508</v>
      </c>
      <c r="B317" s="18" t="n">
        <v>25</v>
      </c>
      <c r="C317" s="7" t="n">
        <v>5</v>
      </c>
      <c r="D317" s="7" t="n">
        <v>65535</v>
      </c>
      <c r="E317" s="7" t="n">
        <v>500</v>
      </c>
      <c r="F317" s="7" t="n">
        <v>800</v>
      </c>
      <c r="G317" s="7" t="n">
        <v>140</v>
      </c>
      <c r="H317" s="7" t="n">
        <v>0</v>
      </c>
    </row>
    <row r="318" spans="1:8">
      <c r="A318" t="s">
        <v>4</v>
      </c>
      <c r="B318" s="4" t="s">
        <v>5</v>
      </c>
      <c r="C318" s="4" t="s">
        <v>12</v>
      </c>
      <c r="D318" s="4" t="s">
        <v>7</v>
      </c>
      <c r="E318" s="4" t="s">
        <v>43</v>
      </c>
      <c r="F318" s="4" t="s">
        <v>7</v>
      </c>
      <c r="G318" s="4" t="s">
        <v>7</v>
      </c>
    </row>
    <row r="319" spans="1:8">
      <c r="A319" t="n">
        <v>3519</v>
      </c>
      <c r="B319" s="19" t="n">
        <v>24</v>
      </c>
      <c r="C319" s="7" t="n">
        <v>65533</v>
      </c>
      <c r="D319" s="7" t="n">
        <v>11</v>
      </c>
      <c r="E319" s="7" t="s">
        <v>51</v>
      </c>
      <c r="F319" s="7" t="n">
        <v>2</v>
      </c>
      <c r="G319" s="7" t="n">
        <v>0</v>
      </c>
    </row>
    <row r="320" spans="1:8">
      <c r="A320" t="s">
        <v>4</v>
      </c>
      <c r="B320" s="4" t="s">
        <v>5</v>
      </c>
    </row>
    <row r="321" spans="1:8">
      <c r="A321" t="n">
        <v>3574</v>
      </c>
      <c r="B321" s="20" t="n">
        <v>28</v>
      </c>
    </row>
    <row r="322" spans="1:8">
      <c r="A322" t="s">
        <v>4</v>
      </c>
      <c r="B322" s="4" t="s">
        <v>5</v>
      </c>
      <c r="C322" s="4" t="s">
        <v>7</v>
      </c>
    </row>
    <row r="323" spans="1:8">
      <c r="A323" t="n">
        <v>3575</v>
      </c>
      <c r="B323" s="21" t="n">
        <v>27</v>
      </c>
      <c r="C323" s="7" t="n">
        <v>0</v>
      </c>
    </row>
    <row r="324" spans="1:8">
      <c r="A324" t="s">
        <v>4</v>
      </c>
      <c r="B324" s="4" t="s">
        <v>5</v>
      </c>
      <c r="C324" s="4" t="s">
        <v>7</v>
      </c>
    </row>
    <row r="325" spans="1:8">
      <c r="A325" t="n">
        <v>3577</v>
      </c>
      <c r="B325" s="21" t="n">
        <v>27</v>
      </c>
      <c r="C325" s="7" t="n">
        <v>1</v>
      </c>
    </row>
    <row r="326" spans="1:8">
      <c r="A326" t="s">
        <v>4</v>
      </c>
      <c r="B326" s="4" t="s">
        <v>5</v>
      </c>
      <c r="C326" s="4" t="s">
        <v>7</v>
      </c>
      <c r="D326" s="4" t="s">
        <v>12</v>
      </c>
      <c r="E326" s="4" t="s">
        <v>12</v>
      </c>
      <c r="F326" s="4" t="s">
        <v>12</v>
      </c>
      <c r="G326" s="4" t="s">
        <v>12</v>
      </c>
      <c r="H326" s="4" t="s">
        <v>7</v>
      </c>
    </row>
    <row r="327" spans="1:8">
      <c r="A327" t="n">
        <v>3579</v>
      </c>
      <c r="B327" s="18" t="n">
        <v>25</v>
      </c>
      <c r="C327" s="7" t="n">
        <v>5</v>
      </c>
      <c r="D327" s="7" t="n">
        <v>65535</v>
      </c>
      <c r="E327" s="7" t="n">
        <v>65535</v>
      </c>
      <c r="F327" s="7" t="n">
        <v>65535</v>
      </c>
      <c r="G327" s="7" t="n">
        <v>65535</v>
      </c>
      <c r="H327" s="7" t="n">
        <v>0</v>
      </c>
    </row>
    <row r="328" spans="1:8">
      <c r="A328" t="s">
        <v>4</v>
      </c>
      <c r="B328" s="4" t="s">
        <v>5</v>
      </c>
      <c r="C328" s="4" t="s">
        <v>7</v>
      </c>
      <c r="D328" s="4" t="s">
        <v>8</v>
      </c>
    </row>
    <row r="329" spans="1:8">
      <c r="A329" t="n">
        <v>3590</v>
      </c>
      <c r="B329" s="6" t="n">
        <v>2</v>
      </c>
      <c r="C329" s="7" t="n">
        <v>10</v>
      </c>
      <c r="D329" s="7" t="s">
        <v>45</v>
      </c>
    </row>
    <row r="330" spans="1:8">
      <c r="A330" t="s">
        <v>4</v>
      </c>
      <c r="B330" s="4" t="s">
        <v>5</v>
      </c>
      <c r="C330" s="4" t="s">
        <v>12</v>
      </c>
    </row>
    <row r="331" spans="1:8">
      <c r="A331" t="n">
        <v>3613</v>
      </c>
      <c r="B331" s="22" t="n">
        <v>16</v>
      </c>
      <c r="C331" s="7" t="n">
        <v>0</v>
      </c>
    </row>
    <row r="332" spans="1:8">
      <c r="A332" t="s">
        <v>4</v>
      </c>
      <c r="B332" s="4" t="s">
        <v>5</v>
      </c>
      <c r="C332" s="4" t="s">
        <v>7</v>
      </c>
      <c r="D332" s="4" t="s">
        <v>8</v>
      </c>
    </row>
    <row r="333" spans="1:8">
      <c r="A333" t="n">
        <v>3616</v>
      </c>
      <c r="B333" s="6" t="n">
        <v>2</v>
      </c>
      <c r="C333" s="7" t="n">
        <v>10</v>
      </c>
      <c r="D333" s="7" t="s">
        <v>46</v>
      </c>
    </row>
    <row r="334" spans="1:8">
      <c r="A334" t="s">
        <v>4</v>
      </c>
      <c r="B334" s="4" t="s">
        <v>5</v>
      </c>
      <c r="C334" s="4" t="s">
        <v>12</v>
      </c>
    </row>
    <row r="335" spans="1:8">
      <c r="A335" t="n">
        <v>3634</v>
      </c>
      <c r="B335" s="22" t="n">
        <v>16</v>
      </c>
      <c r="C335" s="7" t="n">
        <v>0</v>
      </c>
    </row>
    <row r="336" spans="1:8">
      <c r="A336" t="s">
        <v>4</v>
      </c>
      <c r="B336" s="4" t="s">
        <v>5</v>
      </c>
      <c r="C336" s="4" t="s">
        <v>7</v>
      </c>
      <c r="D336" s="4" t="s">
        <v>8</v>
      </c>
    </row>
    <row r="337" spans="1:8">
      <c r="A337" t="n">
        <v>3637</v>
      </c>
      <c r="B337" s="6" t="n">
        <v>2</v>
      </c>
      <c r="C337" s="7" t="n">
        <v>10</v>
      </c>
      <c r="D337" s="7" t="s">
        <v>47</v>
      </c>
    </row>
    <row r="338" spans="1:8">
      <c r="A338" t="s">
        <v>4</v>
      </c>
      <c r="B338" s="4" t="s">
        <v>5</v>
      </c>
      <c r="C338" s="4" t="s">
        <v>12</v>
      </c>
    </row>
    <row r="339" spans="1:8">
      <c r="A339" t="n">
        <v>3656</v>
      </c>
      <c r="B339" s="22" t="n">
        <v>16</v>
      </c>
      <c r="C339" s="7" t="n">
        <v>0</v>
      </c>
    </row>
    <row r="340" spans="1:8">
      <c r="A340" t="s">
        <v>4</v>
      </c>
      <c r="B340" s="4" t="s">
        <v>5</v>
      </c>
      <c r="C340" s="4" t="s">
        <v>7</v>
      </c>
    </row>
    <row r="341" spans="1:8">
      <c r="A341" t="n">
        <v>3659</v>
      </c>
      <c r="B341" s="23" t="n">
        <v>23</v>
      </c>
      <c r="C341" s="7" t="n">
        <v>20</v>
      </c>
    </row>
    <row r="342" spans="1:8">
      <c r="A342" t="s">
        <v>4</v>
      </c>
      <c r="B342" s="4" t="s">
        <v>5</v>
      </c>
    </row>
    <row r="343" spans="1:8">
      <c r="A343" t="n">
        <v>3661</v>
      </c>
      <c r="B343" s="5" t="n">
        <v>1</v>
      </c>
    </row>
    <row r="344" spans="1:8" s="3" customFormat="1" customHeight="0">
      <c r="A344" s="3" t="s">
        <v>2</v>
      </c>
      <c r="B344" s="3" t="s">
        <v>52</v>
      </c>
    </row>
    <row r="345" spans="1:8">
      <c r="A345" t="s">
        <v>4</v>
      </c>
      <c r="B345" s="4" t="s">
        <v>5</v>
      </c>
      <c r="C345" s="4" t="s">
        <v>7</v>
      </c>
      <c r="D345" s="4" t="s">
        <v>12</v>
      </c>
    </row>
    <row r="346" spans="1:8">
      <c r="A346" t="n">
        <v>3664</v>
      </c>
      <c r="B346" s="17" t="n">
        <v>22</v>
      </c>
      <c r="C346" s="7" t="n">
        <v>20</v>
      </c>
      <c r="D346" s="7" t="n">
        <v>0</v>
      </c>
    </row>
    <row r="347" spans="1:8">
      <c r="A347" t="s">
        <v>4</v>
      </c>
      <c r="B347" s="4" t="s">
        <v>5</v>
      </c>
      <c r="C347" s="4" t="s">
        <v>7</v>
      </c>
      <c r="D347" s="4" t="s">
        <v>12</v>
      </c>
      <c r="E347" s="4" t="s">
        <v>12</v>
      </c>
      <c r="F347" s="4" t="s">
        <v>12</v>
      </c>
      <c r="G347" s="4" t="s">
        <v>12</v>
      </c>
      <c r="H347" s="4" t="s">
        <v>7</v>
      </c>
    </row>
    <row r="348" spans="1:8">
      <c r="A348" t="n">
        <v>3668</v>
      </c>
      <c r="B348" s="18" t="n">
        <v>25</v>
      </c>
      <c r="C348" s="7" t="n">
        <v>5</v>
      </c>
      <c r="D348" s="7" t="n">
        <v>65535</v>
      </c>
      <c r="E348" s="7" t="n">
        <v>500</v>
      </c>
      <c r="F348" s="7" t="n">
        <v>800</v>
      </c>
      <c r="G348" s="7" t="n">
        <v>140</v>
      </c>
      <c r="H348" s="7" t="n">
        <v>0</v>
      </c>
    </row>
    <row r="349" spans="1:8">
      <c r="A349" t="s">
        <v>4</v>
      </c>
      <c r="B349" s="4" t="s">
        <v>5</v>
      </c>
      <c r="C349" s="4" t="s">
        <v>12</v>
      </c>
      <c r="D349" s="4" t="s">
        <v>7</v>
      </c>
      <c r="E349" s="4" t="s">
        <v>43</v>
      </c>
      <c r="F349" s="4" t="s">
        <v>7</v>
      </c>
      <c r="G349" s="4" t="s">
        <v>7</v>
      </c>
    </row>
    <row r="350" spans="1:8">
      <c r="A350" t="n">
        <v>3679</v>
      </c>
      <c r="B350" s="19" t="n">
        <v>24</v>
      </c>
      <c r="C350" s="7" t="n">
        <v>65533</v>
      </c>
      <c r="D350" s="7" t="n">
        <v>11</v>
      </c>
      <c r="E350" s="7" t="s">
        <v>53</v>
      </c>
      <c r="F350" s="7" t="n">
        <v>2</v>
      </c>
      <c r="G350" s="7" t="n">
        <v>0</v>
      </c>
    </row>
    <row r="351" spans="1:8">
      <c r="A351" t="s">
        <v>4</v>
      </c>
      <c r="B351" s="4" t="s">
        <v>5</v>
      </c>
    </row>
    <row r="352" spans="1:8">
      <c r="A352" t="n">
        <v>3737</v>
      </c>
      <c r="B352" s="20" t="n">
        <v>28</v>
      </c>
    </row>
    <row r="353" spans="1:8">
      <c r="A353" t="s">
        <v>4</v>
      </c>
      <c r="B353" s="4" t="s">
        <v>5</v>
      </c>
      <c r="C353" s="4" t="s">
        <v>7</v>
      </c>
    </row>
    <row r="354" spans="1:8">
      <c r="A354" t="n">
        <v>3738</v>
      </c>
      <c r="B354" s="21" t="n">
        <v>27</v>
      </c>
      <c r="C354" s="7" t="n">
        <v>0</v>
      </c>
    </row>
    <row r="355" spans="1:8">
      <c r="A355" t="s">
        <v>4</v>
      </c>
      <c r="B355" s="4" t="s">
        <v>5</v>
      </c>
      <c r="C355" s="4" t="s">
        <v>7</v>
      </c>
    </row>
    <row r="356" spans="1:8">
      <c r="A356" t="n">
        <v>3740</v>
      </c>
      <c r="B356" s="21" t="n">
        <v>27</v>
      </c>
      <c r="C356" s="7" t="n">
        <v>1</v>
      </c>
    </row>
    <row r="357" spans="1:8">
      <c r="A357" t="s">
        <v>4</v>
      </c>
      <c r="B357" s="4" t="s">
        <v>5</v>
      </c>
      <c r="C357" s="4" t="s">
        <v>7</v>
      </c>
      <c r="D357" s="4" t="s">
        <v>12</v>
      </c>
      <c r="E357" s="4" t="s">
        <v>12</v>
      </c>
      <c r="F357" s="4" t="s">
        <v>12</v>
      </c>
      <c r="G357" s="4" t="s">
        <v>12</v>
      </c>
      <c r="H357" s="4" t="s">
        <v>7</v>
      </c>
    </row>
    <row r="358" spans="1:8">
      <c r="A358" t="n">
        <v>3742</v>
      </c>
      <c r="B358" s="18" t="n">
        <v>25</v>
      </c>
      <c r="C358" s="7" t="n">
        <v>5</v>
      </c>
      <c r="D358" s="7" t="n">
        <v>65535</v>
      </c>
      <c r="E358" s="7" t="n">
        <v>65535</v>
      </c>
      <c r="F358" s="7" t="n">
        <v>65535</v>
      </c>
      <c r="G358" s="7" t="n">
        <v>65535</v>
      </c>
      <c r="H358" s="7" t="n">
        <v>0</v>
      </c>
    </row>
    <row r="359" spans="1:8">
      <c r="A359" t="s">
        <v>4</v>
      </c>
      <c r="B359" s="4" t="s">
        <v>5</v>
      </c>
      <c r="C359" s="4" t="s">
        <v>7</v>
      </c>
      <c r="D359" s="4" t="s">
        <v>8</v>
      </c>
    </row>
    <row r="360" spans="1:8">
      <c r="A360" t="n">
        <v>3753</v>
      </c>
      <c r="B360" s="6" t="n">
        <v>2</v>
      </c>
      <c r="C360" s="7" t="n">
        <v>10</v>
      </c>
      <c r="D360" s="7" t="s">
        <v>45</v>
      </c>
    </row>
    <row r="361" spans="1:8">
      <c r="A361" t="s">
        <v>4</v>
      </c>
      <c r="B361" s="4" t="s">
        <v>5</v>
      </c>
      <c r="C361" s="4" t="s">
        <v>12</v>
      </c>
    </row>
    <row r="362" spans="1:8">
      <c r="A362" t="n">
        <v>3776</v>
      </c>
      <c r="B362" s="22" t="n">
        <v>16</v>
      </c>
      <c r="C362" s="7" t="n">
        <v>0</v>
      </c>
    </row>
    <row r="363" spans="1:8">
      <c r="A363" t="s">
        <v>4</v>
      </c>
      <c r="B363" s="4" t="s">
        <v>5</v>
      </c>
      <c r="C363" s="4" t="s">
        <v>7</v>
      </c>
      <c r="D363" s="4" t="s">
        <v>8</v>
      </c>
    </row>
    <row r="364" spans="1:8">
      <c r="A364" t="n">
        <v>3779</v>
      </c>
      <c r="B364" s="6" t="n">
        <v>2</v>
      </c>
      <c r="C364" s="7" t="n">
        <v>10</v>
      </c>
      <c r="D364" s="7" t="s">
        <v>46</v>
      </c>
    </row>
    <row r="365" spans="1:8">
      <c r="A365" t="s">
        <v>4</v>
      </c>
      <c r="B365" s="4" t="s">
        <v>5</v>
      </c>
      <c r="C365" s="4" t="s">
        <v>12</v>
      </c>
    </row>
    <row r="366" spans="1:8">
      <c r="A366" t="n">
        <v>3797</v>
      </c>
      <c r="B366" s="22" t="n">
        <v>16</v>
      </c>
      <c r="C366" s="7" t="n">
        <v>0</v>
      </c>
    </row>
    <row r="367" spans="1:8">
      <c r="A367" t="s">
        <v>4</v>
      </c>
      <c r="B367" s="4" t="s">
        <v>5</v>
      </c>
      <c r="C367" s="4" t="s">
        <v>7</v>
      </c>
      <c r="D367" s="4" t="s">
        <v>8</v>
      </c>
    </row>
    <row r="368" spans="1:8">
      <c r="A368" t="n">
        <v>3800</v>
      </c>
      <c r="B368" s="6" t="n">
        <v>2</v>
      </c>
      <c r="C368" s="7" t="n">
        <v>10</v>
      </c>
      <c r="D368" s="7" t="s">
        <v>47</v>
      </c>
    </row>
    <row r="369" spans="1:8">
      <c r="A369" t="s">
        <v>4</v>
      </c>
      <c r="B369" s="4" t="s">
        <v>5</v>
      </c>
      <c r="C369" s="4" t="s">
        <v>12</v>
      </c>
    </row>
    <row r="370" spans="1:8">
      <c r="A370" t="n">
        <v>3819</v>
      </c>
      <c r="B370" s="22" t="n">
        <v>16</v>
      </c>
      <c r="C370" s="7" t="n">
        <v>0</v>
      </c>
    </row>
    <row r="371" spans="1:8">
      <c r="A371" t="s">
        <v>4</v>
      </c>
      <c r="B371" s="4" t="s">
        <v>5</v>
      </c>
      <c r="C371" s="4" t="s">
        <v>7</v>
      </c>
    </row>
    <row r="372" spans="1:8">
      <c r="A372" t="n">
        <v>3822</v>
      </c>
      <c r="B372" s="23" t="n">
        <v>23</v>
      </c>
      <c r="C372" s="7" t="n">
        <v>20</v>
      </c>
    </row>
    <row r="373" spans="1:8">
      <c r="A373" t="s">
        <v>4</v>
      </c>
      <c r="B373" s="4" t="s">
        <v>5</v>
      </c>
    </row>
    <row r="374" spans="1:8">
      <c r="A374" t="n">
        <v>3824</v>
      </c>
      <c r="B374" s="5" t="n">
        <v>1</v>
      </c>
    </row>
    <row r="375" spans="1:8" s="3" customFormat="1" customHeight="0">
      <c r="A375" s="3" t="s">
        <v>2</v>
      </c>
      <c r="B375" s="3" t="s">
        <v>54</v>
      </c>
    </row>
    <row r="376" spans="1:8">
      <c r="A376" t="s">
        <v>4</v>
      </c>
      <c r="B376" s="4" t="s">
        <v>5</v>
      </c>
      <c r="C376" s="4" t="s">
        <v>7</v>
      </c>
      <c r="D376" s="4" t="s">
        <v>12</v>
      </c>
    </row>
    <row r="377" spans="1:8">
      <c r="A377" t="n">
        <v>3828</v>
      </c>
      <c r="B377" s="17" t="n">
        <v>22</v>
      </c>
      <c r="C377" s="7" t="n">
        <v>20</v>
      </c>
      <c r="D377" s="7" t="n">
        <v>0</v>
      </c>
    </row>
    <row r="378" spans="1:8">
      <c r="A378" t="s">
        <v>4</v>
      </c>
      <c r="B378" s="4" t="s">
        <v>5</v>
      </c>
      <c r="C378" s="4" t="s">
        <v>7</v>
      </c>
      <c r="D378" s="4" t="s">
        <v>12</v>
      </c>
      <c r="E378" s="4" t="s">
        <v>12</v>
      </c>
      <c r="F378" s="4" t="s">
        <v>12</v>
      </c>
      <c r="G378" s="4" t="s">
        <v>12</v>
      </c>
      <c r="H378" s="4" t="s">
        <v>7</v>
      </c>
    </row>
    <row r="379" spans="1:8">
      <c r="A379" t="n">
        <v>3832</v>
      </c>
      <c r="B379" s="18" t="n">
        <v>25</v>
      </c>
      <c r="C379" s="7" t="n">
        <v>5</v>
      </c>
      <c r="D379" s="7" t="n">
        <v>65535</v>
      </c>
      <c r="E379" s="7" t="n">
        <v>500</v>
      </c>
      <c r="F379" s="7" t="n">
        <v>800</v>
      </c>
      <c r="G379" s="7" t="n">
        <v>140</v>
      </c>
      <c r="H379" s="7" t="n">
        <v>0</v>
      </c>
    </row>
    <row r="380" spans="1:8">
      <c r="A380" t="s">
        <v>4</v>
      </c>
      <c r="B380" s="4" t="s">
        <v>5</v>
      </c>
      <c r="C380" s="4" t="s">
        <v>12</v>
      </c>
      <c r="D380" s="4" t="s">
        <v>7</v>
      </c>
      <c r="E380" s="4" t="s">
        <v>43</v>
      </c>
      <c r="F380" s="4" t="s">
        <v>7</v>
      </c>
      <c r="G380" s="4" t="s">
        <v>7</v>
      </c>
    </row>
    <row r="381" spans="1:8">
      <c r="A381" t="n">
        <v>3843</v>
      </c>
      <c r="B381" s="19" t="n">
        <v>24</v>
      </c>
      <c r="C381" s="7" t="n">
        <v>65533</v>
      </c>
      <c r="D381" s="7" t="n">
        <v>11</v>
      </c>
      <c r="E381" s="7" t="s">
        <v>55</v>
      </c>
      <c r="F381" s="7" t="n">
        <v>2</v>
      </c>
      <c r="G381" s="7" t="n">
        <v>0</v>
      </c>
    </row>
    <row r="382" spans="1:8">
      <c r="A382" t="s">
        <v>4</v>
      </c>
      <c r="B382" s="4" t="s">
        <v>5</v>
      </c>
    </row>
    <row r="383" spans="1:8">
      <c r="A383" t="n">
        <v>3896</v>
      </c>
      <c r="B383" s="20" t="n">
        <v>28</v>
      </c>
    </row>
    <row r="384" spans="1:8">
      <c r="A384" t="s">
        <v>4</v>
      </c>
      <c r="B384" s="4" t="s">
        <v>5</v>
      </c>
      <c r="C384" s="4" t="s">
        <v>7</v>
      </c>
    </row>
    <row r="385" spans="1:8">
      <c r="A385" t="n">
        <v>3897</v>
      </c>
      <c r="B385" s="21" t="n">
        <v>27</v>
      </c>
      <c r="C385" s="7" t="n">
        <v>0</v>
      </c>
    </row>
    <row r="386" spans="1:8">
      <c r="A386" t="s">
        <v>4</v>
      </c>
      <c r="B386" s="4" t="s">
        <v>5</v>
      </c>
      <c r="C386" s="4" t="s">
        <v>7</v>
      </c>
    </row>
    <row r="387" spans="1:8">
      <c r="A387" t="n">
        <v>3899</v>
      </c>
      <c r="B387" s="21" t="n">
        <v>27</v>
      </c>
      <c r="C387" s="7" t="n">
        <v>1</v>
      </c>
    </row>
    <row r="388" spans="1:8">
      <c r="A388" t="s">
        <v>4</v>
      </c>
      <c r="B388" s="4" t="s">
        <v>5</v>
      </c>
      <c r="C388" s="4" t="s">
        <v>7</v>
      </c>
      <c r="D388" s="4" t="s">
        <v>12</v>
      </c>
      <c r="E388" s="4" t="s">
        <v>12</v>
      </c>
      <c r="F388" s="4" t="s">
        <v>12</v>
      </c>
      <c r="G388" s="4" t="s">
        <v>12</v>
      </c>
      <c r="H388" s="4" t="s">
        <v>7</v>
      </c>
    </row>
    <row r="389" spans="1:8">
      <c r="A389" t="n">
        <v>3901</v>
      </c>
      <c r="B389" s="18" t="n">
        <v>25</v>
      </c>
      <c r="C389" s="7" t="n">
        <v>5</v>
      </c>
      <c r="D389" s="7" t="n">
        <v>65535</v>
      </c>
      <c r="E389" s="7" t="n">
        <v>65535</v>
      </c>
      <c r="F389" s="7" t="n">
        <v>65535</v>
      </c>
      <c r="G389" s="7" t="n">
        <v>65535</v>
      </c>
      <c r="H389" s="7" t="n">
        <v>0</v>
      </c>
    </row>
    <row r="390" spans="1:8">
      <c r="A390" t="s">
        <v>4</v>
      </c>
      <c r="B390" s="4" t="s">
        <v>5</v>
      </c>
      <c r="C390" s="4" t="s">
        <v>7</v>
      </c>
      <c r="D390" s="4" t="s">
        <v>8</v>
      </c>
    </row>
    <row r="391" spans="1:8">
      <c r="A391" t="n">
        <v>3912</v>
      </c>
      <c r="B391" s="6" t="n">
        <v>2</v>
      </c>
      <c r="C391" s="7" t="n">
        <v>10</v>
      </c>
      <c r="D391" s="7" t="s">
        <v>45</v>
      </c>
    </row>
    <row r="392" spans="1:8">
      <c r="A392" t="s">
        <v>4</v>
      </c>
      <c r="B392" s="4" t="s">
        <v>5</v>
      </c>
      <c r="C392" s="4" t="s">
        <v>12</v>
      </c>
    </row>
    <row r="393" spans="1:8">
      <c r="A393" t="n">
        <v>3935</v>
      </c>
      <c r="B393" s="22" t="n">
        <v>16</v>
      </c>
      <c r="C393" s="7" t="n">
        <v>0</v>
      </c>
    </row>
    <row r="394" spans="1:8">
      <c r="A394" t="s">
        <v>4</v>
      </c>
      <c r="B394" s="4" t="s">
        <v>5</v>
      </c>
      <c r="C394" s="4" t="s">
        <v>7</v>
      </c>
      <c r="D394" s="4" t="s">
        <v>8</v>
      </c>
    </row>
    <row r="395" spans="1:8">
      <c r="A395" t="n">
        <v>3938</v>
      </c>
      <c r="B395" s="6" t="n">
        <v>2</v>
      </c>
      <c r="C395" s="7" t="n">
        <v>10</v>
      </c>
      <c r="D395" s="7" t="s">
        <v>46</v>
      </c>
    </row>
    <row r="396" spans="1:8">
      <c r="A396" t="s">
        <v>4</v>
      </c>
      <c r="B396" s="4" t="s">
        <v>5</v>
      </c>
      <c r="C396" s="4" t="s">
        <v>12</v>
      </c>
    </row>
    <row r="397" spans="1:8">
      <c r="A397" t="n">
        <v>3956</v>
      </c>
      <c r="B397" s="22" t="n">
        <v>16</v>
      </c>
      <c r="C397" s="7" t="n">
        <v>0</v>
      </c>
    </row>
    <row r="398" spans="1:8">
      <c r="A398" t="s">
        <v>4</v>
      </c>
      <c r="B398" s="4" t="s">
        <v>5</v>
      </c>
      <c r="C398" s="4" t="s">
        <v>7</v>
      </c>
      <c r="D398" s="4" t="s">
        <v>8</v>
      </c>
    </row>
    <row r="399" spans="1:8">
      <c r="A399" t="n">
        <v>3959</v>
      </c>
      <c r="B399" s="6" t="n">
        <v>2</v>
      </c>
      <c r="C399" s="7" t="n">
        <v>10</v>
      </c>
      <c r="D399" s="7" t="s">
        <v>47</v>
      </c>
    </row>
    <row r="400" spans="1:8">
      <c r="A400" t="s">
        <v>4</v>
      </c>
      <c r="B400" s="4" t="s">
        <v>5</v>
      </c>
      <c r="C400" s="4" t="s">
        <v>12</v>
      </c>
    </row>
    <row r="401" spans="1:8">
      <c r="A401" t="n">
        <v>3978</v>
      </c>
      <c r="B401" s="22" t="n">
        <v>16</v>
      </c>
      <c r="C401" s="7" t="n">
        <v>0</v>
      </c>
    </row>
    <row r="402" spans="1:8">
      <c r="A402" t="s">
        <v>4</v>
      </c>
      <c r="B402" s="4" t="s">
        <v>5</v>
      </c>
      <c r="C402" s="4" t="s">
        <v>7</v>
      </c>
    </row>
    <row r="403" spans="1:8">
      <c r="A403" t="n">
        <v>3981</v>
      </c>
      <c r="B403" s="23" t="n">
        <v>23</v>
      </c>
      <c r="C403" s="7" t="n">
        <v>20</v>
      </c>
    </row>
    <row r="404" spans="1:8">
      <c r="A404" t="s">
        <v>4</v>
      </c>
      <c r="B404" s="4" t="s">
        <v>5</v>
      </c>
    </row>
    <row r="405" spans="1:8">
      <c r="A405" t="n">
        <v>3983</v>
      </c>
      <c r="B405" s="5" t="n">
        <v>1</v>
      </c>
    </row>
    <row r="406" spans="1:8" s="3" customFormat="1" customHeight="0">
      <c r="A406" s="3" t="s">
        <v>2</v>
      </c>
      <c r="B406" s="3" t="s">
        <v>56</v>
      </c>
    </row>
    <row r="407" spans="1:8">
      <c r="A407" t="s">
        <v>4</v>
      </c>
      <c r="B407" s="4" t="s">
        <v>5</v>
      </c>
      <c r="C407" s="4" t="s">
        <v>7</v>
      </c>
      <c r="D407" s="4" t="s">
        <v>12</v>
      </c>
    </row>
    <row r="408" spans="1:8">
      <c r="A408" t="n">
        <v>3984</v>
      </c>
      <c r="B408" s="17" t="n">
        <v>22</v>
      </c>
      <c r="C408" s="7" t="n">
        <v>20</v>
      </c>
      <c r="D408" s="7" t="n">
        <v>0</v>
      </c>
    </row>
    <row r="409" spans="1:8">
      <c r="A409" t="s">
        <v>4</v>
      </c>
      <c r="B409" s="4" t="s">
        <v>5</v>
      </c>
      <c r="C409" s="4" t="s">
        <v>7</v>
      </c>
      <c r="D409" s="4" t="s">
        <v>12</v>
      </c>
      <c r="E409" s="4" t="s">
        <v>12</v>
      </c>
      <c r="F409" s="4" t="s">
        <v>12</v>
      </c>
      <c r="G409" s="4" t="s">
        <v>12</v>
      </c>
      <c r="H409" s="4" t="s">
        <v>7</v>
      </c>
    </row>
    <row r="410" spans="1:8">
      <c r="A410" t="n">
        <v>3988</v>
      </c>
      <c r="B410" s="18" t="n">
        <v>25</v>
      </c>
      <c r="C410" s="7" t="n">
        <v>5</v>
      </c>
      <c r="D410" s="7" t="n">
        <v>65535</v>
      </c>
      <c r="E410" s="7" t="n">
        <v>65535</v>
      </c>
      <c r="F410" s="7" t="n">
        <v>65535</v>
      </c>
      <c r="G410" s="7" t="n">
        <v>65535</v>
      </c>
      <c r="H410" s="7" t="n">
        <v>0</v>
      </c>
    </row>
    <row r="411" spans="1:8">
      <c r="A411" t="s">
        <v>4</v>
      </c>
      <c r="B411" s="4" t="s">
        <v>5</v>
      </c>
      <c r="C411" s="4" t="s">
        <v>12</v>
      </c>
      <c r="D411" s="4" t="s">
        <v>7</v>
      </c>
      <c r="E411" s="4" t="s">
        <v>43</v>
      </c>
      <c r="F411" s="4" t="s">
        <v>7</v>
      </c>
      <c r="G411" s="4" t="s">
        <v>7</v>
      </c>
      <c r="H411" s="4" t="s">
        <v>7</v>
      </c>
    </row>
    <row r="412" spans="1:8">
      <c r="A412" t="n">
        <v>3999</v>
      </c>
      <c r="B412" s="19" t="n">
        <v>24</v>
      </c>
      <c r="C412" s="7" t="n">
        <v>65533</v>
      </c>
      <c r="D412" s="7" t="n">
        <v>11</v>
      </c>
      <c r="E412" s="7" t="s">
        <v>57</v>
      </c>
      <c r="F412" s="7" t="n">
        <v>6</v>
      </c>
      <c r="G412" s="7" t="n">
        <v>2</v>
      </c>
      <c r="H412" s="7" t="n">
        <v>0</v>
      </c>
    </row>
    <row r="413" spans="1:8">
      <c r="A413" t="s">
        <v>4</v>
      </c>
      <c r="B413" s="4" t="s">
        <v>5</v>
      </c>
    </row>
    <row r="414" spans="1:8">
      <c r="A414" t="n">
        <v>4034</v>
      </c>
      <c r="B414" s="20" t="n">
        <v>28</v>
      </c>
    </row>
    <row r="415" spans="1:8">
      <c r="A415" t="s">
        <v>4</v>
      </c>
      <c r="B415" s="4" t="s">
        <v>5</v>
      </c>
      <c r="C415" s="4" t="s">
        <v>7</v>
      </c>
    </row>
    <row r="416" spans="1:8">
      <c r="A416" t="n">
        <v>4035</v>
      </c>
      <c r="B416" s="21" t="n">
        <v>27</v>
      </c>
      <c r="C416" s="7" t="n">
        <v>0</v>
      </c>
    </row>
    <row r="417" spans="1:8">
      <c r="A417" t="s">
        <v>4</v>
      </c>
      <c r="B417" s="4" t="s">
        <v>5</v>
      </c>
      <c r="C417" s="4" t="s">
        <v>7</v>
      </c>
      <c r="D417" s="4" t="s">
        <v>12</v>
      </c>
      <c r="E417" s="4" t="s">
        <v>12</v>
      </c>
      <c r="F417" s="4" t="s">
        <v>12</v>
      </c>
      <c r="G417" s="4" t="s">
        <v>12</v>
      </c>
      <c r="H417" s="4" t="s">
        <v>7</v>
      </c>
    </row>
    <row r="418" spans="1:8">
      <c r="A418" t="n">
        <v>4037</v>
      </c>
      <c r="B418" s="18" t="n">
        <v>25</v>
      </c>
      <c r="C418" s="7" t="n">
        <v>5</v>
      </c>
      <c r="D418" s="7" t="n">
        <v>65535</v>
      </c>
      <c r="E418" s="7" t="n">
        <v>65535</v>
      </c>
      <c r="F418" s="7" t="n">
        <v>65535</v>
      </c>
      <c r="G418" s="7" t="n">
        <v>65535</v>
      </c>
      <c r="H418" s="7" t="n">
        <v>0</v>
      </c>
    </row>
    <row r="419" spans="1:8">
      <c r="A419" t="s">
        <v>4</v>
      </c>
      <c r="B419" s="4" t="s">
        <v>5</v>
      </c>
      <c r="C419" s="4" t="s">
        <v>7</v>
      </c>
      <c r="D419" s="4" t="s">
        <v>8</v>
      </c>
    </row>
    <row r="420" spans="1:8">
      <c r="A420" t="n">
        <v>4048</v>
      </c>
      <c r="B420" s="6" t="n">
        <v>2</v>
      </c>
      <c r="C420" s="7" t="n">
        <v>10</v>
      </c>
      <c r="D420" s="7" t="s">
        <v>45</v>
      </c>
    </row>
    <row r="421" spans="1:8">
      <c r="A421" t="s">
        <v>4</v>
      </c>
      <c r="B421" s="4" t="s">
        <v>5</v>
      </c>
      <c r="C421" s="4" t="s">
        <v>12</v>
      </c>
    </row>
    <row r="422" spans="1:8">
      <c r="A422" t="n">
        <v>4071</v>
      </c>
      <c r="B422" s="22" t="n">
        <v>16</v>
      </c>
      <c r="C422" s="7" t="n">
        <v>0</v>
      </c>
    </row>
    <row r="423" spans="1:8">
      <c r="A423" t="s">
        <v>4</v>
      </c>
      <c r="B423" s="4" t="s">
        <v>5</v>
      </c>
      <c r="C423" s="4" t="s">
        <v>7</v>
      </c>
      <c r="D423" s="4" t="s">
        <v>8</v>
      </c>
    </row>
    <row r="424" spans="1:8">
      <c r="A424" t="n">
        <v>4074</v>
      </c>
      <c r="B424" s="6" t="n">
        <v>2</v>
      </c>
      <c r="C424" s="7" t="n">
        <v>10</v>
      </c>
      <c r="D424" s="7" t="s">
        <v>46</v>
      </c>
    </row>
    <row r="425" spans="1:8">
      <c r="A425" t="s">
        <v>4</v>
      </c>
      <c r="B425" s="4" t="s">
        <v>5</v>
      </c>
      <c r="C425" s="4" t="s">
        <v>12</v>
      </c>
    </row>
    <row r="426" spans="1:8">
      <c r="A426" t="n">
        <v>4092</v>
      </c>
      <c r="B426" s="22" t="n">
        <v>16</v>
      </c>
      <c r="C426" s="7" t="n">
        <v>0</v>
      </c>
    </row>
    <row r="427" spans="1:8">
      <c r="A427" t="s">
        <v>4</v>
      </c>
      <c r="B427" s="4" t="s">
        <v>5</v>
      </c>
      <c r="C427" s="4" t="s">
        <v>7</v>
      </c>
      <c r="D427" s="4" t="s">
        <v>8</v>
      </c>
    </row>
    <row r="428" spans="1:8">
      <c r="A428" t="n">
        <v>4095</v>
      </c>
      <c r="B428" s="6" t="n">
        <v>2</v>
      </c>
      <c r="C428" s="7" t="n">
        <v>10</v>
      </c>
      <c r="D428" s="7" t="s">
        <v>47</v>
      </c>
    </row>
    <row r="429" spans="1:8">
      <c r="A429" t="s">
        <v>4</v>
      </c>
      <c r="B429" s="4" t="s">
        <v>5</v>
      </c>
      <c r="C429" s="4" t="s">
        <v>12</v>
      </c>
    </row>
    <row r="430" spans="1:8">
      <c r="A430" t="n">
        <v>4114</v>
      </c>
      <c r="B430" s="22" t="n">
        <v>16</v>
      </c>
      <c r="C430" s="7" t="n">
        <v>0</v>
      </c>
    </row>
    <row r="431" spans="1:8">
      <c r="A431" t="s">
        <v>4</v>
      </c>
      <c r="B431" s="4" t="s">
        <v>5</v>
      </c>
      <c r="C431" s="4" t="s">
        <v>7</v>
      </c>
    </row>
    <row r="432" spans="1:8">
      <c r="A432" t="n">
        <v>4117</v>
      </c>
      <c r="B432" s="23" t="n">
        <v>23</v>
      </c>
      <c r="C432" s="7" t="n">
        <v>20</v>
      </c>
    </row>
    <row r="433" spans="1:8">
      <c r="A433" t="s">
        <v>4</v>
      </c>
      <c r="B433" s="4" t="s">
        <v>5</v>
      </c>
    </row>
    <row r="434" spans="1:8">
      <c r="A434" t="n">
        <v>4119</v>
      </c>
      <c r="B434" s="5" t="n">
        <v>1</v>
      </c>
    </row>
    <row r="435" spans="1:8" s="3" customFormat="1" customHeight="0">
      <c r="A435" s="3" t="s">
        <v>2</v>
      </c>
      <c r="B435" s="3" t="s">
        <v>58</v>
      </c>
    </row>
    <row r="436" spans="1:8">
      <c r="A436" t="s">
        <v>4</v>
      </c>
      <c r="B436" s="4" t="s">
        <v>5</v>
      </c>
      <c r="C436" s="4" t="s">
        <v>7</v>
      </c>
      <c r="D436" s="4" t="s">
        <v>12</v>
      </c>
    </row>
    <row r="437" spans="1:8">
      <c r="A437" t="n">
        <v>4120</v>
      </c>
      <c r="B437" s="17" t="n">
        <v>22</v>
      </c>
      <c r="C437" s="7" t="n">
        <v>20</v>
      </c>
      <c r="D437" s="7" t="n">
        <v>0</v>
      </c>
    </row>
    <row r="438" spans="1:8">
      <c r="A438" t="s">
        <v>4</v>
      </c>
      <c r="B438" s="4" t="s">
        <v>5</v>
      </c>
      <c r="C438" s="4" t="s">
        <v>7</v>
      </c>
      <c r="D438" s="4" t="s">
        <v>12</v>
      </c>
      <c r="E438" s="4" t="s">
        <v>59</v>
      </c>
      <c r="F438" s="4" t="s">
        <v>12</v>
      </c>
      <c r="G438" s="4" t="s">
        <v>13</v>
      </c>
      <c r="H438" s="4" t="s">
        <v>13</v>
      </c>
      <c r="I438" s="4" t="s">
        <v>12</v>
      </c>
      <c r="J438" s="4" t="s">
        <v>12</v>
      </c>
      <c r="K438" s="4" t="s">
        <v>13</v>
      </c>
      <c r="L438" s="4" t="s">
        <v>13</v>
      </c>
      <c r="M438" s="4" t="s">
        <v>13</v>
      </c>
      <c r="N438" s="4" t="s">
        <v>13</v>
      </c>
      <c r="O438" s="4" t="s">
        <v>8</v>
      </c>
    </row>
    <row r="439" spans="1:8">
      <c r="A439" t="n">
        <v>4124</v>
      </c>
      <c r="B439" s="24" t="n">
        <v>50</v>
      </c>
      <c r="C439" s="7" t="n">
        <v>0</v>
      </c>
      <c r="D439" s="7" t="n">
        <v>2006</v>
      </c>
      <c r="E439" s="7" t="n">
        <v>1</v>
      </c>
      <c r="F439" s="7" t="n">
        <v>0</v>
      </c>
      <c r="G439" s="7" t="n">
        <v>0</v>
      </c>
      <c r="H439" s="7" t="n">
        <v>0</v>
      </c>
      <c r="I439" s="7" t="n">
        <v>0</v>
      </c>
      <c r="J439" s="7" t="n">
        <v>65533</v>
      </c>
      <c r="K439" s="7" t="n">
        <v>0</v>
      </c>
      <c r="L439" s="7" t="n">
        <v>0</v>
      </c>
      <c r="M439" s="7" t="n">
        <v>0</v>
      </c>
      <c r="N439" s="7" t="n">
        <v>0</v>
      </c>
      <c r="O439" s="7" t="s">
        <v>14</v>
      </c>
    </row>
    <row r="440" spans="1:8">
      <c r="A440" t="s">
        <v>4</v>
      </c>
      <c r="B440" s="4" t="s">
        <v>5</v>
      </c>
      <c r="C440" s="4" t="s">
        <v>7</v>
      </c>
      <c r="D440" s="4" t="s">
        <v>12</v>
      </c>
      <c r="E440" s="4" t="s">
        <v>12</v>
      </c>
      <c r="F440" s="4" t="s">
        <v>12</v>
      </c>
      <c r="G440" s="4" t="s">
        <v>12</v>
      </c>
      <c r="H440" s="4" t="s">
        <v>7</v>
      </c>
    </row>
    <row r="441" spans="1:8">
      <c r="A441" t="n">
        <v>4163</v>
      </c>
      <c r="B441" s="18" t="n">
        <v>25</v>
      </c>
      <c r="C441" s="7" t="n">
        <v>5</v>
      </c>
      <c r="D441" s="7" t="n">
        <v>65535</v>
      </c>
      <c r="E441" s="7" t="n">
        <v>65535</v>
      </c>
      <c r="F441" s="7" t="n">
        <v>65535</v>
      </c>
      <c r="G441" s="7" t="n">
        <v>65535</v>
      </c>
      <c r="H441" s="7" t="n">
        <v>0</v>
      </c>
    </row>
    <row r="442" spans="1:8">
      <c r="A442" t="s">
        <v>4</v>
      </c>
      <c r="B442" s="4" t="s">
        <v>5</v>
      </c>
      <c r="C442" s="4" t="s">
        <v>12</v>
      </c>
      <c r="D442" s="4" t="s">
        <v>7</v>
      </c>
      <c r="E442" s="4" t="s">
        <v>43</v>
      </c>
      <c r="F442" s="4" t="s">
        <v>7</v>
      </c>
      <c r="G442" s="4" t="s">
        <v>7</v>
      </c>
      <c r="H442" s="4" t="s">
        <v>7</v>
      </c>
    </row>
    <row r="443" spans="1:8">
      <c r="A443" t="n">
        <v>4174</v>
      </c>
      <c r="B443" s="19" t="n">
        <v>24</v>
      </c>
      <c r="C443" s="7" t="n">
        <v>65533</v>
      </c>
      <c r="D443" s="7" t="n">
        <v>11</v>
      </c>
      <c r="E443" s="7" t="s">
        <v>60</v>
      </c>
      <c r="F443" s="7" t="n">
        <v>6</v>
      </c>
      <c r="G443" s="7" t="n">
        <v>2</v>
      </c>
      <c r="H443" s="7" t="n">
        <v>0</v>
      </c>
    </row>
    <row r="444" spans="1:8">
      <c r="A444" t="s">
        <v>4</v>
      </c>
      <c r="B444" s="4" t="s">
        <v>5</v>
      </c>
    </row>
    <row r="445" spans="1:8">
      <c r="A445" t="n">
        <v>4286</v>
      </c>
      <c r="B445" s="20" t="n">
        <v>28</v>
      </c>
    </row>
    <row r="446" spans="1:8">
      <c r="A446" t="s">
        <v>4</v>
      </c>
      <c r="B446" s="4" t="s">
        <v>5</v>
      </c>
      <c r="C446" s="4" t="s">
        <v>7</v>
      </c>
    </row>
    <row r="447" spans="1:8">
      <c r="A447" t="n">
        <v>4287</v>
      </c>
      <c r="B447" s="21" t="n">
        <v>27</v>
      </c>
      <c r="C447" s="7" t="n">
        <v>0</v>
      </c>
    </row>
    <row r="448" spans="1:8">
      <c r="A448" t="s">
        <v>4</v>
      </c>
      <c r="B448" s="4" t="s">
        <v>5</v>
      </c>
      <c r="C448" s="4" t="s">
        <v>7</v>
      </c>
      <c r="D448" s="4" t="s">
        <v>12</v>
      </c>
      <c r="E448" s="4" t="s">
        <v>12</v>
      </c>
      <c r="F448" s="4" t="s">
        <v>12</v>
      </c>
      <c r="G448" s="4" t="s">
        <v>12</v>
      </c>
      <c r="H448" s="4" t="s">
        <v>7</v>
      </c>
    </row>
    <row r="449" spans="1:15">
      <c r="A449" t="n">
        <v>4289</v>
      </c>
      <c r="B449" s="18" t="n">
        <v>25</v>
      </c>
      <c r="C449" s="7" t="n">
        <v>5</v>
      </c>
      <c r="D449" s="7" t="n">
        <v>65535</v>
      </c>
      <c r="E449" s="7" t="n">
        <v>65535</v>
      </c>
      <c r="F449" s="7" t="n">
        <v>65535</v>
      </c>
      <c r="G449" s="7" t="n">
        <v>65535</v>
      </c>
      <c r="H449" s="7" t="n">
        <v>0</v>
      </c>
    </row>
    <row r="450" spans="1:15">
      <c r="A450" t="s">
        <v>4</v>
      </c>
      <c r="B450" s="4" t="s">
        <v>5</v>
      </c>
      <c r="C450" s="4" t="s">
        <v>7</v>
      </c>
      <c r="D450" s="4" t="s">
        <v>8</v>
      </c>
    </row>
    <row r="451" spans="1:15">
      <c r="A451" t="n">
        <v>4300</v>
      </c>
      <c r="B451" s="6" t="n">
        <v>2</v>
      </c>
      <c r="C451" s="7" t="n">
        <v>10</v>
      </c>
      <c r="D451" s="7" t="s">
        <v>45</v>
      </c>
    </row>
    <row r="452" spans="1:15">
      <c r="A452" t="s">
        <v>4</v>
      </c>
      <c r="B452" s="4" t="s">
        <v>5</v>
      </c>
      <c r="C452" s="4" t="s">
        <v>12</v>
      </c>
    </row>
    <row r="453" spans="1:15">
      <c r="A453" t="n">
        <v>4323</v>
      </c>
      <c r="B453" s="22" t="n">
        <v>16</v>
      </c>
      <c r="C453" s="7" t="n">
        <v>0</v>
      </c>
    </row>
    <row r="454" spans="1:15">
      <c r="A454" t="s">
        <v>4</v>
      </c>
      <c r="B454" s="4" t="s">
        <v>5</v>
      </c>
      <c r="C454" s="4" t="s">
        <v>7</v>
      </c>
      <c r="D454" s="4" t="s">
        <v>8</v>
      </c>
    </row>
    <row r="455" spans="1:15">
      <c r="A455" t="n">
        <v>4326</v>
      </c>
      <c r="B455" s="6" t="n">
        <v>2</v>
      </c>
      <c r="C455" s="7" t="n">
        <v>10</v>
      </c>
      <c r="D455" s="7" t="s">
        <v>46</v>
      </c>
    </row>
    <row r="456" spans="1:15">
      <c r="A456" t="s">
        <v>4</v>
      </c>
      <c r="B456" s="4" t="s">
        <v>5</v>
      </c>
      <c r="C456" s="4" t="s">
        <v>12</v>
      </c>
    </row>
    <row r="457" spans="1:15">
      <c r="A457" t="n">
        <v>4344</v>
      </c>
      <c r="B457" s="22" t="n">
        <v>16</v>
      </c>
      <c r="C457" s="7" t="n">
        <v>0</v>
      </c>
    </row>
    <row r="458" spans="1:15">
      <c r="A458" t="s">
        <v>4</v>
      </c>
      <c r="B458" s="4" t="s">
        <v>5</v>
      </c>
      <c r="C458" s="4" t="s">
        <v>7</v>
      </c>
      <c r="D458" s="4" t="s">
        <v>8</v>
      </c>
    </row>
    <row r="459" spans="1:15">
      <c r="A459" t="n">
        <v>4347</v>
      </c>
      <c r="B459" s="6" t="n">
        <v>2</v>
      </c>
      <c r="C459" s="7" t="n">
        <v>10</v>
      </c>
      <c r="D459" s="7" t="s">
        <v>47</v>
      </c>
    </row>
    <row r="460" spans="1:15">
      <c r="A460" t="s">
        <v>4</v>
      </c>
      <c r="B460" s="4" t="s">
        <v>5</v>
      </c>
      <c r="C460" s="4" t="s">
        <v>12</v>
      </c>
    </row>
    <row r="461" spans="1:15">
      <c r="A461" t="n">
        <v>4366</v>
      </c>
      <c r="B461" s="22" t="n">
        <v>16</v>
      </c>
      <c r="C461" s="7" t="n">
        <v>0</v>
      </c>
    </row>
    <row r="462" spans="1:15">
      <c r="A462" t="s">
        <v>4</v>
      </c>
      <c r="B462" s="4" t="s">
        <v>5</v>
      </c>
      <c r="C462" s="4" t="s">
        <v>7</v>
      </c>
    </row>
    <row r="463" spans="1:15">
      <c r="A463" t="n">
        <v>4369</v>
      </c>
      <c r="B463" s="23" t="n">
        <v>23</v>
      </c>
      <c r="C463" s="7" t="n">
        <v>20</v>
      </c>
    </row>
    <row r="464" spans="1:15">
      <c r="A464" t="s">
        <v>4</v>
      </c>
      <c r="B464" s="4" t="s">
        <v>5</v>
      </c>
    </row>
    <row r="465" spans="1:8">
      <c r="A465" t="n">
        <v>4371</v>
      </c>
      <c r="B465" s="5" t="n">
        <v>1</v>
      </c>
    </row>
    <row r="466" spans="1:8" s="3" customFormat="1" customHeight="0">
      <c r="A466" s="3" t="s">
        <v>2</v>
      </c>
      <c r="B466" s="3" t="s">
        <v>61</v>
      </c>
    </row>
    <row r="467" spans="1:8">
      <c r="A467" t="s">
        <v>4</v>
      </c>
      <c r="B467" s="4" t="s">
        <v>5</v>
      </c>
      <c r="C467" s="4" t="s">
        <v>7</v>
      </c>
      <c r="D467" s="4" t="s">
        <v>12</v>
      </c>
      <c r="E467" s="4" t="s">
        <v>7</v>
      </c>
      <c r="F467" s="4" t="s">
        <v>12</v>
      </c>
      <c r="G467" s="4" t="s">
        <v>7</v>
      </c>
      <c r="H467" s="4" t="s">
        <v>7</v>
      </c>
      <c r="I467" s="4" t="s">
        <v>7</v>
      </c>
      <c r="J467" s="4" t="s">
        <v>27</v>
      </c>
    </row>
    <row r="468" spans="1:8">
      <c r="A468" t="n">
        <v>4372</v>
      </c>
      <c r="B468" s="14" t="n">
        <v>5</v>
      </c>
      <c r="C468" s="7" t="n">
        <v>30</v>
      </c>
      <c r="D468" s="7" t="n">
        <v>10496</v>
      </c>
      <c r="E468" s="7" t="n">
        <v>30</v>
      </c>
      <c r="F468" s="7" t="n">
        <v>10498</v>
      </c>
      <c r="G468" s="7" t="n">
        <v>8</v>
      </c>
      <c r="H468" s="7" t="n">
        <v>9</v>
      </c>
      <c r="I468" s="7" t="n">
        <v>1</v>
      </c>
      <c r="J468" s="15" t="n">
        <f t="normal" ca="1">A668</f>
        <v>0</v>
      </c>
    </row>
    <row r="469" spans="1:8">
      <c r="A469" t="s">
        <v>4</v>
      </c>
      <c r="B469" s="4" t="s">
        <v>5</v>
      </c>
      <c r="C469" s="4" t="s">
        <v>7</v>
      </c>
      <c r="D469" s="4" t="s">
        <v>12</v>
      </c>
      <c r="E469" s="4" t="s">
        <v>7</v>
      </c>
      <c r="F469" s="4" t="s">
        <v>7</v>
      </c>
      <c r="G469" s="4" t="s">
        <v>27</v>
      </c>
    </row>
    <row r="470" spans="1:8">
      <c r="A470" t="n">
        <v>4386</v>
      </c>
      <c r="B470" s="14" t="n">
        <v>5</v>
      </c>
      <c r="C470" s="7" t="n">
        <v>30</v>
      </c>
      <c r="D470" s="7" t="n">
        <v>10588</v>
      </c>
      <c r="E470" s="7" t="n">
        <v>8</v>
      </c>
      <c r="F470" s="7" t="n">
        <v>1</v>
      </c>
      <c r="G470" s="15" t="n">
        <f t="normal" ca="1">A612</f>
        <v>0</v>
      </c>
    </row>
    <row r="471" spans="1:8">
      <c r="A471" t="s">
        <v>4</v>
      </c>
      <c r="B471" s="4" t="s">
        <v>5</v>
      </c>
      <c r="C471" s="4" t="s">
        <v>7</v>
      </c>
      <c r="D471" s="4" t="s">
        <v>12</v>
      </c>
    </row>
    <row r="472" spans="1:8">
      <c r="A472" t="n">
        <v>4396</v>
      </c>
      <c r="B472" s="17" t="n">
        <v>22</v>
      </c>
      <c r="C472" s="7" t="n">
        <v>0</v>
      </c>
      <c r="D472" s="7" t="n">
        <v>0</v>
      </c>
    </row>
    <row r="473" spans="1:8">
      <c r="A473" t="s">
        <v>4</v>
      </c>
      <c r="B473" s="4" t="s">
        <v>5</v>
      </c>
      <c r="C473" s="4" t="s">
        <v>7</v>
      </c>
      <c r="D473" s="4" t="s">
        <v>12</v>
      </c>
      <c r="E473" s="4" t="s">
        <v>59</v>
      </c>
    </row>
    <row r="474" spans="1:8">
      <c r="A474" t="n">
        <v>4400</v>
      </c>
      <c r="B474" s="25" t="n">
        <v>58</v>
      </c>
      <c r="C474" s="7" t="n">
        <v>101</v>
      </c>
      <c r="D474" s="7" t="n">
        <v>500</v>
      </c>
      <c r="E474" s="7" t="n">
        <v>1</v>
      </c>
    </row>
    <row r="475" spans="1:8">
      <c r="A475" t="s">
        <v>4</v>
      </c>
      <c r="B475" s="4" t="s">
        <v>5</v>
      </c>
      <c r="C475" s="4" t="s">
        <v>7</v>
      </c>
      <c r="D475" s="4" t="s">
        <v>12</v>
      </c>
    </row>
    <row r="476" spans="1:8">
      <c r="A476" t="n">
        <v>4408</v>
      </c>
      <c r="B476" s="25" t="n">
        <v>58</v>
      </c>
      <c r="C476" s="7" t="n">
        <v>254</v>
      </c>
      <c r="D476" s="7" t="n">
        <v>0</v>
      </c>
    </row>
    <row r="477" spans="1:8">
      <c r="A477" t="s">
        <v>4</v>
      </c>
      <c r="B477" s="4" t="s">
        <v>5</v>
      </c>
      <c r="C477" s="4" t="s">
        <v>7</v>
      </c>
    </row>
    <row r="478" spans="1:8">
      <c r="A478" t="n">
        <v>4412</v>
      </c>
      <c r="B478" s="26" t="n">
        <v>64</v>
      </c>
      <c r="C478" s="7" t="n">
        <v>7</v>
      </c>
    </row>
    <row r="479" spans="1:8">
      <c r="A479" t="s">
        <v>4</v>
      </c>
      <c r="B479" s="4" t="s">
        <v>5</v>
      </c>
      <c r="C479" s="4" t="s">
        <v>7</v>
      </c>
      <c r="D479" s="4" t="s">
        <v>7</v>
      </c>
      <c r="E479" s="4" t="s">
        <v>59</v>
      </c>
      <c r="F479" s="4" t="s">
        <v>59</v>
      </c>
      <c r="G479" s="4" t="s">
        <v>59</v>
      </c>
      <c r="H479" s="4" t="s">
        <v>12</v>
      </c>
    </row>
    <row r="480" spans="1:8">
      <c r="A480" t="n">
        <v>4414</v>
      </c>
      <c r="B480" s="27" t="n">
        <v>45</v>
      </c>
      <c r="C480" s="7" t="n">
        <v>2</v>
      </c>
      <c r="D480" s="7" t="n">
        <v>3</v>
      </c>
      <c r="E480" s="7" t="n">
        <v>-1.98000001907349</v>
      </c>
      <c r="F480" s="7" t="n">
        <v>6.19999980926514</v>
      </c>
      <c r="G480" s="7" t="n">
        <v>3.75</v>
      </c>
      <c r="H480" s="7" t="n">
        <v>0</v>
      </c>
    </row>
    <row r="481" spans="1:10">
      <c r="A481" t="s">
        <v>4</v>
      </c>
      <c r="B481" s="4" t="s">
        <v>5</v>
      </c>
      <c r="C481" s="4" t="s">
        <v>7</v>
      </c>
      <c r="D481" s="4" t="s">
        <v>7</v>
      </c>
      <c r="E481" s="4" t="s">
        <v>59</v>
      </c>
      <c r="F481" s="4" t="s">
        <v>59</v>
      </c>
      <c r="G481" s="4" t="s">
        <v>59</v>
      </c>
      <c r="H481" s="4" t="s">
        <v>12</v>
      </c>
      <c r="I481" s="4" t="s">
        <v>7</v>
      </c>
    </row>
    <row r="482" spans="1:10">
      <c r="A482" t="n">
        <v>4431</v>
      </c>
      <c r="B482" s="27" t="n">
        <v>45</v>
      </c>
      <c r="C482" s="7" t="n">
        <v>4</v>
      </c>
      <c r="D482" s="7" t="n">
        <v>3</v>
      </c>
      <c r="E482" s="7" t="n">
        <v>5.07000017166138</v>
      </c>
      <c r="F482" s="7" t="n">
        <v>145.080001831055</v>
      </c>
      <c r="G482" s="7" t="n">
        <v>0</v>
      </c>
      <c r="H482" s="7" t="n">
        <v>0</v>
      </c>
      <c r="I482" s="7" t="n">
        <v>0</v>
      </c>
    </row>
    <row r="483" spans="1:10">
      <c r="A483" t="s">
        <v>4</v>
      </c>
      <c r="B483" s="4" t="s">
        <v>5</v>
      </c>
      <c r="C483" s="4" t="s">
        <v>7</v>
      </c>
      <c r="D483" s="4" t="s">
        <v>7</v>
      </c>
      <c r="E483" s="4" t="s">
        <v>59</v>
      </c>
      <c r="F483" s="4" t="s">
        <v>12</v>
      </c>
    </row>
    <row r="484" spans="1:10">
      <c r="A484" t="n">
        <v>4449</v>
      </c>
      <c r="B484" s="27" t="n">
        <v>45</v>
      </c>
      <c r="C484" s="7" t="n">
        <v>5</v>
      </c>
      <c r="D484" s="7" t="n">
        <v>3</v>
      </c>
      <c r="E484" s="7" t="n">
        <v>4</v>
      </c>
      <c r="F484" s="7" t="n">
        <v>0</v>
      </c>
    </row>
    <row r="485" spans="1:10">
      <c r="A485" t="s">
        <v>4</v>
      </c>
      <c r="B485" s="4" t="s">
        <v>5</v>
      </c>
      <c r="C485" s="4" t="s">
        <v>7</v>
      </c>
      <c r="D485" s="4" t="s">
        <v>7</v>
      </c>
      <c r="E485" s="4" t="s">
        <v>59</v>
      </c>
      <c r="F485" s="4" t="s">
        <v>12</v>
      </c>
    </row>
    <row r="486" spans="1:10">
      <c r="A486" t="n">
        <v>4458</v>
      </c>
      <c r="B486" s="27" t="n">
        <v>45</v>
      </c>
      <c r="C486" s="7" t="n">
        <v>11</v>
      </c>
      <c r="D486" s="7" t="n">
        <v>3</v>
      </c>
      <c r="E486" s="7" t="n">
        <v>34</v>
      </c>
      <c r="F486" s="7" t="n">
        <v>0</v>
      </c>
    </row>
    <row r="487" spans="1:10">
      <c r="A487" t="s">
        <v>4</v>
      </c>
      <c r="B487" s="4" t="s">
        <v>5</v>
      </c>
      <c r="C487" s="4" t="s">
        <v>12</v>
      </c>
      <c r="D487" s="4" t="s">
        <v>59</v>
      </c>
      <c r="E487" s="4" t="s">
        <v>59</v>
      </c>
      <c r="F487" s="4" t="s">
        <v>59</v>
      </c>
      <c r="G487" s="4" t="s">
        <v>59</v>
      </c>
    </row>
    <row r="488" spans="1:10">
      <c r="A488" t="n">
        <v>4467</v>
      </c>
      <c r="B488" s="28" t="n">
        <v>46</v>
      </c>
      <c r="C488" s="7" t="n">
        <v>61456</v>
      </c>
      <c r="D488" s="7" t="n">
        <v>-2.04999995231628</v>
      </c>
      <c r="E488" s="7" t="n">
        <v>5</v>
      </c>
      <c r="F488" s="7" t="n">
        <v>3.28999996185303</v>
      </c>
      <c r="G488" s="7" t="n">
        <v>0</v>
      </c>
    </row>
    <row r="489" spans="1:10">
      <c r="A489" t="s">
        <v>4</v>
      </c>
      <c r="B489" s="4" t="s">
        <v>5</v>
      </c>
      <c r="C489" s="4" t="s">
        <v>12</v>
      </c>
      <c r="D489" s="4" t="s">
        <v>59</v>
      </c>
      <c r="E489" s="4" t="s">
        <v>59</v>
      </c>
      <c r="F489" s="4" t="s">
        <v>59</v>
      </c>
      <c r="G489" s="4" t="s">
        <v>59</v>
      </c>
    </row>
    <row r="490" spans="1:10">
      <c r="A490" t="n">
        <v>4486</v>
      </c>
      <c r="B490" s="28" t="n">
        <v>46</v>
      </c>
      <c r="C490" s="7" t="n">
        <v>61457</v>
      </c>
      <c r="D490" s="7" t="n">
        <v>-2.04999995231628</v>
      </c>
      <c r="E490" s="7" t="n">
        <v>5</v>
      </c>
      <c r="F490" s="7" t="n">
        <v>3.28999996185303</v>
      </c>
      <c r="G490" s="7" t="n">
        <v>0</v>
      </c>
    </row>
    <row r="491" spans="1:10">
      <c r="A491" t="s">
        <v>4</v>
      </c>
      <c r="B491" s="4" t="s">
        <v>5</v>
      </c>
      <c r="C491" s="4" t="s">
        <v>7</v>
      </c>
      <c r="D491" s="4" t="s">
        <v>12</v>
      </c>
    </row>
    <row r="492" spans="1:10">
      <c r="A492" t="n">
        <v>4505</v>
      </c>
      <c r="B492" s="25" t="n">
        <v>58</v>
      </c>
      <c r="C492" s="7" t="n">
        <v>255</v>
      </c>
      <c r="D492" s="7" t="n">
        <v>0</v>
      </c>
    </row>
    <row r="493" spans="1:10">
      <c r="A493" t="s">
        <v>4</v>
      </c>
      <c r="B493" s="4" t="s">
        <v>5</v>
      </c>
      <c r="C493" s="4" t="s">
        <v>7</v>
      </c>
      <c r="D493" s="4" t="s">
        <v>12</v>
      </c>
    </row>
    <row r="494" spans="1:10">
      <c r="A494" t="n">
        <v>4509</v>
      </c>
      <c r="B494" s="27" t="n">
        <v>45</v>
      </c>
      <c r="C494" s="7" t="n">
        <v>7</v>
      </c>
      <c r="D494" s="7" t="n">
        <v>255</v>
      </c>
    </row>
    <row r="495" spans="1:10">
      <c r="A495" t="s">
        <v>4</v>
      </c>
      <c r="B495" s="4" t="s">
        <v>5</v>
      </c>
      <c r="C495" s="4" t="s">
        <v>12</v>
      </c>
    </row>
    <row r="496" spans="1:10">
      <c r="A496" t="n">
        <v>4513</v>
      </c>
      <c r="B496" s="22" t="n">
        <v>16</v>
      </c>
      <c r="C496" s="7" t="n">
        <v>1000</v>
      </c>
    </row>
    <row r="497" spans="1:9">
      <c r="A497" t="s">
        <v>4</v>
      </c>
      <c r="B497" s="4" t="s">
        <v>5</v>
      </c>
      <c r="C497" s="4" t="s">
        <v>7</v>
      </c>
      <c r="D497" s="4" t="s">
        <v>12</v>
      </c>
      <c r="E497" s="4" t="s">
        <v>12</v>
      </c>
      <c r="F497" s="4" t="s">
        <v>7</v>
      </c>
    </row>
    <row r="498" spans="1:9">
      <c r="A498" t="n">
        <v>4516</v>
      </c>
      <c r="B498" s="18" t="n">
        <v>25</v>
      </c>
      <c r="C498" s="7" t="n">
        <v>1</v>
      </c>
      <c r="D498" s="7" t="n">
        <v>160</v>
      </c>
      <c r="E498" s="7" t="n">
        <v>570</v>
      </c>
      <c r="F498" s="7" t="n">
        <v>2</v>
      </c>
    </row>
    <row r="499" spans="1:9">
      <c r="A499" t="s">
        <v>4</v>
      </c>
      <c r="B499" s="4" t="s">
        <v>5</v>
      </c>
      <c r="C499" s="4" t="s">
        <v>7</v>
      </c>
      <c r="D499" s="4" t="s">
        <v>12</v>
      </c>
      <c r="E499" s="4" t="s">
        <v>8</v>
      </c>
    </row>
    <row r="500" spans="1:9">
      <c r="A500" t="n">
        <v>4523</v>
      </c>
      <c r="B500" s="29" t="n">
        <v>51</v>
      </c>
      <c r="C500" s="7" t="n">
        <v>4</v>
      </c>
      <c r="D500" s="7" t="n">
        <v>0</v>
      </c>
      <c r="E500" s="7" t="s">
        <v>62</v>
      </c>
    </row>
    <row r="501" spans="1:9">
      <c r="A501" t="s">
        <v>4</v>
      </c>
      <c r="B501" s="4" t="s">
        <v>5</v>
      </c>
      <c r="C501" s="4" t="s">
        <v>12</v>
      </c>
    </row>
    <row r="502" spans="1:9">
      <c r="A502" t="n">
        <v>4537</v>
      </c>
      <c r="B502" s="22" t="n">
        <v>16</v>
      </c>
      <c r="C502" s="7" t="n">
        <v>0</v>
      </c>
    </row>
    <row r="503" spans="1:9">
      <c r="A503" t="s">
        <v>4</v>
      </c>
      <c r="B503" s="4" t="s">
        <v>5</v>
      </c>
      <c r="C503" s="4" t="s">
        <v>12</v>
      </c>
      <c r="D503" s="4" t="s">
        <v>43</v>
      </c>
      <c r="E503" s="4" t="s">
        <v>7</v>
      </c>
      <c r="F503" s="4" t="s">
        <v>7</v>
      </c>
    </row>
    <row r="504" spans="1:9">
      <c r="A504" t="n">
        <v>4540</v>
      </c>
      <c r="B504" s="30" t="n">
        <v>26</v>
      </c>
      <c r="C504" s="7" t="n">
        <v>0</v>
      </c>
      <c r="D504" s="7" t="s">
        <v>63</v>
      </c>
      <c r="E504" s="7" t="n">
        <v>2</v>
      </c>
      <c r="F504" s="7" t="n">
        <v>0</v>
      </c>
    </row>
    <row r="505" spans="1:9">
      <c r="A505" t="s">
        <v>4</v>
      </c>
      <c r="B505" s="4" t="s">
        <v>5</v>
      </c>
    </row>
    <row r="506" spans="1:9">
      <c r="A506" t="n">
        <v>4594</v>
      </c>
      <c r="B506" s="20" t="n">
        <v>28</v>
      </c>
    </row>
    <row r="507" spans="1:9">
      <c r="A507" t="s">
        <v>4</v>
      </c>
      <c r="B507" s="4" t="s">
        <v>5</v>
      </c>
      <c r="C507" s="4" t="s">
        <v>12</v>
      </c>
      <c r="D507" s="4" t="s">
        <v>7</v>
      </c>
    </row>
    <row r="508" spans="1:9">
      <c r="A508" t="n">
        <v>4595</v>
      </c>
      <c r="B508" s="31" t="n">
        <v>89</v>
      </c>
      <c r="C508" s="7" t="n">
        <v>65533</v>
      </c>
      <c r="D508" s="7" t="n">
        <v>1</v>
      </c>
    </row>
    <row r="509" spans="1:9">
      <c r="A509" t="s">
        <v>4</v>
      </c>
      <c r="B509" s="4" t="s">
        <v>5</v>
      </c>
      <c r="C509" s="4" t="s">
        <v>7</v>
      </c>
      <c r="D509" s="4" t="s">
        <v>12</v>
      </c>
      <c r="E509" s="4" t="s">
        <v>12</v>
      </c>
      <c r="F509" s="4" t="s">
        <v>7</v>
      </c>
    </row>
    <row r="510" spans="1:9">
      <c r="A510" t="n">
        <v>4599</v>
      </c>
      <c r="B510" s="18" t="n">
        <v>25</v>
      </c>
      <c r="C510" s="7" t="n">
        <v>1</v>
      </c>
      <c r="D510" s="7" t="n">
        <v>160</v>
      </c>
      <c r="E510" s="7" t="n">
        <v>350</v>
      </c>
      <c r="F510" s="7" t="n">
        <v>1</v>
      </c>
    </row>
    <row r="511" spans="1:9">
      <c r="A511" t="s">
        <v>4</v>
      </c>
      <c r="B511" s="4" t="s">
        <v>5</v>
      </c>
      <c r="C511" s="4" t="s">
        <v>8</v>
      </c>
      <c r="D511" s="4" t="s">
        <v>12</v>
      </c>
    </row>
    <row r="512" spans="1:9">
      <c r="A512" t="n">
        <v>4606</v>
      </c>
      <c r="B512" s="32" t="n">
        <v>29</v>
      </c>
      <c r="C512" s="7" t="s">
        <v>64</v>
      </c>
      <c r="D512" s="7" t="n">
        <v>65533</v>
      </c>
    </row>
    <row r="513" spans="1:6">
      <c r="A513" t="s">
        <v>4</v>
      </c>
      <c r="B513" s="4" t="s">
        <v>5</v>
      </c>
      <c r="C513" s="4" t="s">
        <v>7</v>
      </c>
      <c r="D513" s="4" t="s">
        <v>12</v>
      </c>
      <c r="E513" s="4" t="s">
        <v>8</v>
      </c>
    </row>
    <row r="514" spans="1:6">
      <c r="A514" t="n">
        <v>4640</v>
      </c>
      <c r="B514" s="29" t="n">
        <v>51</v>
      </c>
      <c r="C514" s="7" t="n">
        <v>4</v>
      </c>
      <c r="D514" s="7" t="n">
        <v>0</v>
      </c>
      <c r="E514" s="7" t="s">
        <v>62</v>
      </c>
    </row>
    <row r="515" spans="1:6">
      <c r="A515" t="s">
        <v>4</v>
      </c>
      <c r="B515" s="4" t="s">
        <v>5</v>
      </c>
      <c r="C515" s="4" t="s">
        <v>12</v>
      </c>
    </row>
    <row r="516" spans="1:6">
      <c r="A516" t="n">
        <v>4654</v>
      </c>
      <c r="B516" s="22" t="n">
        <v>16</v>
      </c>
      <c r="C516" s="7" t="n">
        <v>0</v>
      </c>
    </row>
    <row r="517" spans="1:6">
      <c r="A517" t="s">
        <v>4</v>
      </c>
      <c r="B517" s="4" t="s">
        <v>5</v>
      </c>
      <c r="C517" s="4" t="s">
        <v>12</v>
      </c>
      <c r="D517" s="4" t="s">
        <v>43</v>
      </c>
      <c r="E517" s="4" t="s">
        <v>7</v>
      </c>
      <c r="F517" s="4" t="s">
        <v>7</v>
      </c>
    </row>
    <row r="518" spans="1:6">
      <c r="A518" t="n">
        <v>4657</v>
      </c>
      <c r="B518" s="30" t="n">
        <v>26</v>
      </c>
      <c r="C518" s="7" t="n">
        <v>0</v>
      </c>
      <c r="D518" s="7" t="s">
        <v>65</v>
      </c>
      <c r="E518" s="7" t="n">
        <v>2</v>
      </c>
      <c r="F518" s="7" t="n">
        <v>0</v>
      </c>
    </row>
    <row r="519" spans="1:6">
      <c r="A519" t="s">
        <v>4</v>
      </c>
      <c r="B519" s="4" t="s">
        <v>5</v>
      </c>
    </row>
    <row r="520" spans="1:6">
      <c r="A520" t="n">
        <v>4717</v>
      </c>
      <c r="B520" s="20" t="n">
        <v>28</v>
      </c>
    </row>
    <row r="521" spans="1:6">
      <c r="A521" t="s">
        <v>4</v>
      </c>
      <c r="B521" s="4" t="s">
        <v>5</v>
      </c>
      <c r="C521" s="4" t="s">
        <v>12</v>
      </c>
      <c r="D521" s="4" t="s">
        <v>7</v>
      </c>
    </row>
    <row r="522" spans="1:6">
      <c r="A522" t="n">
        <v>4718</v>
      </c>
      <c r="B522" s="31" t="n">
        <v>89</v>
      </c>
      <c r="C522" s="7" t="n">
        <v>65533</v>
      </c>
      <c r="D522" s="7" t="n">
        <v>1</v>
      </c>
    </row>
    <row r="523" spans="1:6">
      <c r="A523" t="s">
        <v>4</v>
      </c>
      <c r="B523" s="4" t="s">
        <v>5</v>
      </c>
      <c r="C523" s="4" t="s">
        <v>8</v>
      </c>
      <c r="D523" s="4" t="s">
        <v>12</v>
      </c>
    </row>
    <row r="524" spans="1:6">
      <c r="A524" t="n">
        <v>4722</v>
      </c>
      <c r="B524" s="32" t="n">
        <v>29</v>
      </c>
      <c r="C524" s="7" t="s">
        <v>14</v>
      </c>
      <c r="D524" s="7" t="n">
        <v>65533</v>
      </c>
    </row>
    <row r="525" spans="1:6">
      <c r="A525" t="s">
        <v>4</v>
      </c>
      <c r="B525" s="4" t="s">
        <v>5</v>
      </c>
      <c r="C525" s="4" t="s">
        <v>7</v>
      </c>
      <c r="D525" s="4" t="s">
        <v>12</v>
      </c>
      <c r="E525" s="4" t="s">
        <v>12</v>
      </c>
      <c r="F525" s="4" t="s">
        <v>7</v>
      </c>
    </row>
    <row r="526" spans="1:6">
      <c r="A526" t="n">
        <v>4726</v>
      </c>
      <c r="B526" s="18" t="n">
        <v>25</v>
      </c>
      <c r="C526" s="7" t="n">
        <v>1</v>
      </c>
      <c r="D526" s="7" t="n">
        <v>260</v>
      </c>
      <c r="E526" s="7" t="n">
        <v>280</v>
      </c>
      <c r="F526" s="7" t="n">
        <v>1</v>
      </c>
    </row>
    <row r="527" spans="1:6">
      <c r="A527" t="s">
        <v>4</v>
      </c>
      <c r="B527" s="4" t="s">
        <v>5</v>
      </c>
      <c r="C527" s="4" t="s">
        <v>8</v>
      </c>
      <c r="D527" s="4" t="s">
        <v>12</v>
      </c>
    </row>
    <row r="528" spans="1:6">
      <c r="A528" t="n">
        <v>4733</v>
      </c>
      <c r="B528" s="32" t="n">
        <v>29</v>
      </c>
      <c r="C528" s="7" t="s">
        <v>66</v>
      </c>
      <c r="D528" s="7" t="n">
        <v>65533</v>
      </c>
    </row>
    <row r="529" spans="1:6">
      <c r="A529" t="s">
        <v>4</v>
      </c>
      <c r="B529" s="4" t="s">
        <v>5</v>
      </c>
      <c r="C529" s="4" t="s">
        <v>7</v>
      </c>
      <c r="D529" s="4" t="s">
        <v>12</v>
      </c>
      <c r="E529" s="4" t="s">
        <v>8</v>
      </c>
    </row>
    <row r="530" spans="1:6">
      <c r="A530" t="n">
        <v>4749</v>
      </c>
      <c r="B530" s="29" t="n">
        <v>51</v>
      </c>
      <c r="C530" s="7" t="n">
        <v>4</v>
      </c>
      <c r="D530" s="7" t="n">
        <v>0</v>
      </c>
      <c r="E530" s="7" t="s">
        <v>62</v>
      </c>
    </row>
    <row r="531" spans="1:6">
      <c r="A531" t="s">
        <v>4</v>
      </c>
      <c r="B531" s="4" t="s">
        <v>5</v>
      </c>
      <c r="C531" s="4" t="s">
        <v>12</v>
      </c>
    </row>
    <row r="532" spans="1:6">
      <c r="A532" t="n">
        <v>4763</v>
      </c>
      <c r="B532" s="22" t="n">
        <v>16</v>
      </c>
      <c r="C532" s="7" t="n">
        <v>0</v>
      </c>
    </row>
    <row r="533" spans="1:6">
      <c r="A533" t="s">
        <v>4</v>
      </c>
      <c r="B533" s="4" t="s">
        <v>5</v>
      </c>
      <c r="C533" s="4" t="s">
        <v>12</v>
      </c>
      <c r="D533" s="4" t="s">
        <v>43</v>
      </c>
      <c r="E533" s="4" t="s">
        <v>7</v>
      </c>
      <c r="F533" s="4" t="s">
        <v>7</v>
      </c>
    </row>
    <row r="534" spans="1:6">
      <c r="A534" t="n">
        <v>4766</v>
      </c>
      <c r="B534" s="30" t="n">
        <v>26</v>
      </c>
      <c r="C534" s="7" t="n">
        <v>0</v>
      </c>
      <c r="D534" s="7" t="s">
        <v>67</v>
      </c>
      <c r="E534" s="7" t="n">
        <v>2</v>
      </c>
      <c r="F534" s="7" t="n">
        <v>0</v>
      </c>
    </row>
    <row r="535" spans="1:6">
      <c r="A535" t="s">
        <v>4</v>
      </c>
      <c r="B535" s="4" t="s">
        <v>5</v>
      </c>
    </row>
    <row r="536" spans="1:6">
      <c r="A536" t="n">
        <v>4834</v>
      </c>
      <c r="B536" s="20" t="n">
        <v>28</v>
      </c>
    </row>
    <row r="537" spans="1:6">
      <c r="A537" t="s">
        <v>4</v>
      </c>
      <c r="B537" s="4" t="s">
        <v>5</v>
      </c>
      <c r="C537" s="4" t="s">
        <v>12</v>
      </c>
      <c r="D537" s="4" t="s">
        <v>7</v>
      </c>
    </row>
    <row r="538" spans="1:6">
      <c r="A538" t="n">
        <v>4835</v>
      </c>
      <c r="B538" s="31" t="n">
        <v>89</v>
      </c>
      <c r="C538" s="7" t="n">
        <v>65533</v>
      </c>
      <c r="D538" s="7" t="n">
        <v>1</v>
      </c>
    </row>
    <row r="539" spans="1:6">
      <c r="A539" t="s">
        <v>4</v>
      </c>
      <c r="B539" s="4" t="s">
        <v>5</v>
      </c>
      <c r="C539" s="4" t="s">
        <v>8</v>
      </c>
      <c r="D539" s="4" t="s">
        <v>12</v>
      </c>
    </row>
    <row r="540" spans="1:6">
      <c r="A540" t="n">
        <v>4839</v>
      </c>
      <c r="B540" s="32" t="n">
        <v>29</v>
      </c>
      <c r="C540" s="7" t="s">
        <v>14</v>
      </c>
      <c r="D540" s="7" t="n">
        <v>65533</v>
      </c>
    </row>
    <row r="541" spans="1:6">
      <c r="A541" t="s">
        <v>4</v>
      </c>
      <c r="B541" s="4" t="s">
        <v>5</v>
      </c>
      <c r="C541" s="4" t="s">
        <v>7</v>
      </c>
      <c r="D541" s="4" t="s">
        <v>12</v>
      </c>
      <c r="E541" s="4" t="s">
        <v>12</v>
      </c>
      <c r="F541" s="4" t="s">
        <v>7</v>
      </c>
    </row>
    <row r="542" spans="1:6">
      <c r="A542" t="n">
        <v>4843</v>
      </c>
      <c r="B542" s="18" t="n">
        <v>25</v>
      </c>
      <c r="C542" s="7" t="n">
        <v>1</v>
      </c>
      <c r="D542" s="7" t="n">
        <v>220</v>
      </c>
      <c r="E542" s="7" t="n">
        <v>200</v>
      </c>
      <c r="F542" s="7" t="n">
        <v>2</v>
      </c>
    </row>
    <row r="543" spans="1:6">
      <c r="A543" t="s">
        <v>4</v>
      </c>
      <c r="B543" s="4" t="s">
        <v>5</v>
      </c>
      <c r="C543" s="4" t="s">
        <v>8</v>
      </c>
      <c r="D543" s="4" t="s">
        <v>12</v>
      </c>
    </row>
    <row r="544" spans="1:6">
      <c r="A544" t="n">
        <v>4850</v>
      </c>
      <c r="B544" s="32" t="n">
        <v>29</v>
      </c>
      <c r="C544" s="7" t="s">
        <v>64</v>
      </c>
      <c r="D544" s="7" t="n">
        <v>65533</v>
      </c>
    </row>
    <row r="545" spans="1:6">
      <c r="A545" t="s">
        <v>4</v>
      </c>
      <c r="B545" s="4" t="s">
        <v>5</v>
      </c>
      <c r="C545" s="4" t="s">
        <v>7</v>
      </c>
      <c r="D545" s="4" t="s">
        <v>12</v>
      </c>
      <c r="E545" s="4" t="s">
        <v>8</v>
      </c>
    </row>
    <row r="546" spans="1:6">
      <c r="A546" t="n">
        <v>4884</v>
      </c>
      <c r="B546" s="29" t="n">
        <v>51</v>
      </c>
      <c r="C546" s="7" t="n">
        <v>4</v>
      </c>
      <c r="D546" s="7" t="n">
        <v>0</v>
      </c>
      <c r="E546" s="7" t="s">
        <v>62</v>
      </c>
    </row>
    <row r="547" spans="1:6">
      <c r="A547" t="s">
        <v>4</v>
      </c>
      <c r="B547" s="4" t="s">
        <v>5</v>
      </c>
      <c r="C547" s="4" t="s">
        <v>12</v>
      </c>
    </row>
    <row r="548" spans="1:6">
      <c r="A548" t="n">
        <v>4898</v>
      </c>
      <c r="B548" s="22" t="n">
        <v>16</v>
      </c>
      <c r="C548" s="7" t="n">
        <v>0</v>
      </c>
    </row>
    <row r="549" spans="1:6">
      <c r="A549" t="s">
        <v>4</v>
      </c>
      <c r="B549" s="4" t="s">
        <v>5</v>
      </c>
      <c r="C549" s="4" t="s">
        <v>12</v>
      </c>
      <c r="D549" s="4" t="s">
        <v>43</v>
      </c>
      <c r="E549" s="4" t="s">
        <v>7</v>
      </c>
      <c r="F549" s="4" t="s">
        <v>7</v>
      </c>
    </row>
    <row r="550" spans="1:6">
      <c r="A550" t="n">
        <v>4901</v>
      </c>
      <c r="B550" s="30" t="n">
        <v>26</v>
      </c>
      <c r="C550" s="7" t="n">
        <v>0</v>
      </c>
      <c r="D550" s="7" t="s">
        <v>68</v>
      </c>
      <c r="E550" s="7" t="n">
        <v>2</v>
      </c>
      <c r="F550" s="7" t="n">
        <v>0</v>
      </c>
    </row>
    <row r="551" spans="1:6">
      <c r="A551" t="s">
        <v>4</v>
      </c>
      <c r="B551" s="4" t="s">
        <v>5</v>
      </c>
    </row>
    <row r="552" spans="1:6">
      <c r="A552" t="n">
        <v>4962</v>
      </c>
      <c r="B552" s="20" t="n">
        <v>28</v>
      </c>
    </row>
    <row r="553" spans="1:6">
      <c r="A553" t="s">
        <v>4</v>
      </c>
      <c r="B553" s="4" t="s">
        <v>5</v>
      </c>
      <c r="C553" s="4" t="s">
        <v>12</v>
      </c>
      <c r="D553" s="4" t="s">
        <v>7</v>
      </c>
    </row>
    <row r="554" spans="1:6">
      <c r="A554" t="n">
        <v>4963</v>
      </c>
      <c r="B554" s="31" t="n">
        <v>89</v>
      </c>
      <c r="C554" s="7" t="n">
        <v>65533</v>
      </c>
      <c r="D554" s="7" t="n">
        <v>1</v>
      </c>
    </row>
    <row r="555" spans="1:6">
      <c r="A555" t="s">
        <v>4</v>
      </c>
      <c r="B555" s="4" t="s">
        <v>5</v>
      </c>
      <c r="C555" s="4" t="s">
        <v>8</v>
      </c>
      <c r="D555" s="4" t="s">
        <v>12</v>
      </c>
    </row>
    <row r="556" spans="1:6">
      <c r="A556" t="n">
        <v>4967</v>
      </c>
      <c r="B556" s="32" t="n">
        <v>29</v>
      </c>
      <c r="C556" s="7" t="s">
        <v>14</v>
      </c>
      <c r="D556" s="7" t="n">
        <v>65533</v>
      </c>
    </row>
    <row r="557" spans="1:6">
      <c r="A557" t="s">
        <v>4</v>
      </c>
      <c r="B557" s="4" t="s">
        <v>5</v>
      </c>
      <c r="C557" s="4" t="s">
        <v>7</v>
      </c>
      <c r="D557" s="4" t="s">
        <v>12</v>
      </c>
      <c r="E557" s="4" t="s">
        <v>12</v>
      </c>
      <c r="F557" s="4" t="s">
        <v>7</v>
      </c>
    </row>
    <row r="558" spans="1:6">
      <c r="A558" t="n">
        <v>4971</v>
      </c>
      <c r="B558" s="18" t="n">
        <v>25</v>
      </c>
      <c r="C558" s="7" t="n">
        <v>1</v>
      </c>
      <c r="D558" s="7" t="n">
        <v>260</v>
      </c>
      <c r="E558" s="7" t="n">
        <v>280</v>
      </c>
      <c r="F558" s="7" t="n">
        <v>1</v>
      </c>
    </row>
    <row r="559" spans="1:6">
      <c r="A559" t="s">
        <v>4</v>
      </c>
      <c r="B559" s="4" t="s">
        <v>5</v>
      </c>
      <c r="C559" s="4" t="s">
        <v>8</v>
      </c>
      <c r="D559" s="4" t="s">
        <v>12</v>
      </c>
    </row>
    <row r="560" spans="1:6">
      <c r="A560" t="n">
        <v>4978</v>
      </c>
      <c r="B560" s="32" t="n">
        <v>29</v>
      </c>
      <c r="C560" s="7" t="s">
        <v>66</v>
      </c>
      <c r="D560" s="7" t="n">
        <v>65533</v>
      </c>
    </row>
    <row r="561" spans="1:6">
      <c r="A561" t="s">
        <v>4</v>
      </c>
      <c r="B561" s="4" t="s">
        <v>5</v>
      </c>
      <c r="C561" s="4" t="s">
        <v>7</v>
      </c>
      <c r="D561" s="4" t="s">
        <v>12</v>
      </c>
      <c r="E561" s="4" t="s">
        <v>8</v>
      </c>
    </row>
    <row r="562" spans="1:6">
      <c r="A562" t="n">
        <v>4994</v>
      </c>
      <c r="B562" s="29" t="n">
        <v>51</v>
      </c>
      <c r="C562" s="7" t="n">
        <v>4</v>
      </c>
      <c r="D562" s="7" t="n">
        <v>0</v>
      </c>
      <c r="E562" s="7" t="s">
        <v>62</v>
      </c>
    </row>
    <row r="563" spans="1:6">
      <c r="A563" t="s">
        <v>4</v>
      </c>
      <c r="B563" s="4" t="s">
        <v>5</v>
      </c>
      <c r="C563" s="4" t="s">
        <v>12</v>
      </c>
    </row>
    <row r="564" spans="1:6">
      <c r="A564" t="n">
        <v>5008</v>
      </c>
      <c r="B564" s="22" t="n">
        <v>16</v>
      </c>
      <c r="C564" s="7" t="n">
        <v>0</v>
      </c>
    </row>
    <row r="565" spans="1:6">
      <c r="A565" t="s">
        <v>4</v>
      </c>
      <c r="B565" s="4" t="s">
        <v>5</v>
      </c>
      <c r="C565" s="4" t="s">
        <v>12</v>
      </c>
      <c r="D565" s="4" t="s">
        <v>43</v>
      </c>
      <c r="E565" s="4" t="s">
        <v>7</v>
      </c>
      <c r="F565" s="4" t="s">
        <v>7</v>
      </c>
    </row>
    <row r="566" spans="1:6">
      <c r="A566" t="n">
        <v>5011</v>
      </c>
      <c r="B566" s="30" t="n">
        <v>26</v>
      </c>
      <c r="C566" s="7" t="n">
        <v>0</v>
      </c>
      <c r="D566" s="7" t="s">
        <v>69</v>
      </c>
      <c r="E566" s="7" t="n">
        <v>2</v>
      </c>
      <c r="F566" s="7" t="n">
        <v>0</v>
      </c>
    </row>
    <row r="567" spans="1:6">
      <c r="A567" t="s">
        <v>4</v>
      </c>
      <c r="B567" s="4" t="s">
        <v>5</v>
      </c>
    </row>
    <row r="568" spans="1:6">
      <c r="A568" t="n">
        <v>5065</v>
      </c>
      <c r="B568" s="20" t="n">
        <v>28</v>
      </c>
    </row>
    <row r="569" spans="1:6">
      <c r="A569" t="s">
        <v>4</v>
      </c>
      <c r="B569" s="4" t="s">
        <v>5</v>
      </c>
      <c r="C569" s="4" t="s">
        <v>12</v>
      </c>
      <c r="D569" s="4" t="s">
        <v>7</v>
      </c>
    </row>
    <row r="570" spans="1:6">
      <c r="A570" t="n">
        <v>5066</v>
      </c>
      <c r="B570" s="31" t="n">
        <v>89</v>
      </c>
      <c r="C570" s="7" t="n">
        <v>65533</v>
      </c>
      <c r="D570" s="7" t="n">
        <v>1</v>
      </c>
    </row>
    <row r="571" spans="1:6">
      <c r="A571" t="s">
        <v>4</v>
      </c>
      <c r="B571" s="4" t="s">
        <v>5</v>
      </c>
      <c r="C571" s="4" t="s">
        <v>8</v>
      </c>
      <c r="D571" s="4" t="s">
        <v>12</v>
      </c>
    </row>
    <row r="572" spans="1:6">
      <c r="A572" t="n">
        <v>5070</v>
      </c>
      <c r="B572" s="32" t="n">
        <v>29</v>
      </c>
      <c r="C572" s="7" t="s">
        <v>14</v>
      </c>
      <c r="D572" s="7" t="n">
        <v>65533</v>
      </c>
    </row>
    <row r="573" spans="1:6">
      <c r="A573" t="s">
        <v>4</v>
      </c>
      <c r="B573" s="4" t="s">
        <v>5</v>
      </c>
      <c r="C573" s="4" t="s">
        <v>7</v>
      </c>
      <c r="D573" s="4" t="s">
        <v>12</v>
      </c>
      <c r="E573" s="4" t="s">
        <v>12</v>
      </c>
      <c r="F573" s="4" t="s">
        <v>7</v>
      </c>
    </row>
    <row r="574" spans="1:6">
      <c r="A574" t="n">
        <v>5074</v>
      </c>
      <c r="B574" s="18" t="n">
        <v>25</v>
      </c>
      <c r="C574" s="7" t="n">
        <v>1</v>
      </c>
      <c r="D574" s="7" t="n">
        <v>160</v>
      </c>
      <c r="E574" s="7" t="n">
        <v>570</v>
      </c>
      <c r="F574" s="7" t="n">
        <v>2</v>
      </c>
    </row>
    <row r="575" spans="1:6">
      <c r="A575" t="s">
        <v>4</v>
      </c>
      <c r="B575" s="4" t="s">
        <v>5</v>
      </c>
      <c r="C575" s="4" t="s">
        <v>7</v>
      </c>
      <c r="D575" s="4" t="s">
        <v>12</v>
      </c>
      <c r="E575" s="4" t="s">
        <v>8</v>
      </c>
    </row>
    <row r="576" spans="1:6">
      <c r="A576" t="n">
        <v>5081</v>
      </c>
      <c r="B576" s="29" t="n">
        <v>51</v>
      </c>
      <c r="C576" s="7" t="n">
        <v>4</v>
      </c>
      <c r="D576" s="7" t="n">
        <v>0</v>
      </c>
      <c r="E576" s="7" t="s">
        <v>70</v>
      </c>
    </row>
    <row r="577" spans="1:6">
      <c r="A577" t="s">
        <v>4</v>
      </c>
      <c r="B577" s="4" t="s">
        <v>5</v>
      </c>
      <c r="C577" s="4" t="s">
        <v>12</v>
      </c>
    </row>
    <row r="578" spans="1:6">
      <c r="A578" t="n">
        <v>5096</v>
      </c>
      <c r="B578" s="22" t="n">
        <v>16</v>
      </c>
      <c r="C578" s="7" t="n">
        <v>0</v>
      </c>
    </row>
    <row r="579" spans="1:6">
      <c r="A579" t="s">
        <v>4</v>
      </c>
      <c r="B579" s="4" t="s">
        <v>5</v>
      </c>
      <c r="C579" s="4" t="s">
        <v>12</v>
      </c>
      <c r="D579" s="4" t="s">
        <v>43</v>
      </c>
      <c r="E579" s="4" t="s">
        <v>7</v>
      </c>
      <c r="F579" s="4" t="s">
        <v>7</v>
      </c>
      <c r="G579" s="4" t="s">
        <v>43</v>
      </c>
      <c r="H579" s="4" t="s">
        <v>7</v>
      </c>
      <c r="I579" s="4" t="s">
        <v>7</v>
      </c>
    </row>
    <row r="580" spans="1:6">
      <c r="A580" t="n">
        <v>5099</v>
      </c>
      <c r="B580" s="30" t="n">
        <v>26</v>
      </c>
      <c r="C580" s="7" t="n">
        <v>0</v>
      </c>
      <c r="D580" s="7" t="s">
        <v>71</v>
      </c>
      <c r="E580" s="7" t="n">
        <v>2</v>
      </c>
      <c r="F580" s="7" t="n">
        <v>3</v>
      </c>
      <c r="G580" s="7" t="s">
        <v>72</v>
      </c>
      <c r="H580" s="7" t="n">
        <v>2</v>
      </c>
      <c r="I580" s="7" t="n">
        <v>0</v>
      </c>
    </row>
    <row r="581" spans="1:6">
      <c r="A581" t="s">
        <v>4</v>
      </c>
      <c r="B581" s="4" t="s">
        <v>5</v>
      </c>
    </row>
    <row r="582" spans="1:6">
      <c r="A582" t="n">
        <v>5209</v>
      </c>
      <c r="B582" s="20" t="n">
        <v>28</v>
      </c>
    </row>
    <row r="583" spans="1:6">
      <c r="A583" t="s">
        <v>4</v>
      </c>
      <c r="B583" s="4" t="s">
        <v>5</v>
      </c>
      <c r="C583" s="4" t="s">
        <v>12</v>
      </c>
      <c r="D583" s="4" t="s">
        <v>7</v>
      </c>
    </row>
    <row r="584" spans="1:6">
      <c r="A584" t="n">
        <v>5210</v>
      </c>
      <c r="B584" s="31" t="n">
        <v>89</v>
      </c>
      <c r="C584" s="7" t="n">
        <v>65533</v>
      </c>
      <c r="D584" s="7" t="n">
        <v>1</v>
      </c>
    </row>
    <row r="585" spans="1:6">
      <c r="A585" t="s">
        <v>4</v>
      </c>
      <c r="B585" s="4" t="s">
        <v>5</v>
      </c>
      <c r="C585" s="4" t="s">
        <v>7</v>
      </c>
      <c r="D585" s="4" t="s">
        <v>12</v>
      </c>
      <c r="E585" s="4" t="s">
        <v>12</v>
      </c>
      <c r="F585" s="4" t="s">
        <v>7</v>
      </c>
    </row>
    <row r="586" spans="1:6">
      <c r="A586" t="n">
        <v>5214</v>
      </c>
      <c r="B586" s="18" t="n">
        <v>25</v>
      </c>
      <c r="C586" s="7" t="n">
        <v>1</v>
      </c>
      <c r="D586" s="7" t="n">
        <v>65535</v>
      </c>
      <c r="E586" s="7" t="n">
        <v>65535</v>
      </c>
      <c r="F586" s="7" t="n">
        <v>0</v>
      </c>
    </row>
    <row r="587" spans="1:6">
      <c r="A587" t="s">
        <v>4</v>
      </c>
      <c r="B587" s="4" t="s">
        <v>5</v>
      </c>
      <c r="C587" s="4" t="s">
        <v>7</v>
      </c>
      <c r="D587" s="4" t="s">
        <v>12</v>
      </c>
      <c r="E587" s="4" t="s">
        <v>59</v>
      </c>
    </row>
    <row r="588" spans="1:6">
      <c r="A588" t="n">
        <v>5221</v>
      </c>
      <c r="B588" s="25" t="n">
        <v>58</v>
      </c>
      <c r="C588" s="7" t="n">
        <v>101</v>
      </c>
      <c r="D588" s="7" t="n">
        <v>500</v>
      </c>
      <c r="E588" s="7" t="n">
        <v>1</v>
      </c>
    </row>
    <row r="589" spans="1:6">
      <c r="A589" t="s">
        <v>4</v>
      </c>
      <c r="B589" s="4" t="s">
        <v>5</v>
      </c>
      <c r="C589" s="4" t="s">
        <v>7</v>
      </c>
      <c r="D589" s="4" t="s">
        <v>12</v>
      </c>
    </row>
    <row r="590" spans="1:6">
      <c r="A590" t="n">
        <v>5229</v>
      </c>
      <c r="B590" s="25" t="n">
        <v>58</v>
      </c>
      <c r="C590" s="7" t="n">
        <v>254</v>
      </c>
      <c r="D590" s="7" t="n">
        <v>0</v>
      </c>
    </row>
    <row r="591" spans="1:6">
      <c r="A591" t="s">
        <v>4</v>
      </c>
      <c r="B591" s="4" t="s">
        <v>5</v>
      </c>
      <c r="C591" s="4" t="s">
        <v>12</v>
      </c>
      <c r="D591" s="4" t="s">
        <v>59</v>
      </c>
      <c r="E591" s="4" t="s">
        <v>59</v>
      </c>
      <c r="F591" s="4" t="s">
        <v>59</v>
      </c>
      <c r="G591" s="4" t="s">
        <v>59</v>
      </c>
    </row>
    <row r="592" spans="1:6">
      <c r="A592" t="n">
        <v>5233</v>
      </c>
      <c r="B592" s="28" t="n">
        <v>46</v>
      </c>
      <c r="C592" s="7" t="n">
        <v>61456</v>
      </c>
      <c r="D592" s="7" t="n">
        <v>-2.02999997138977</v>
      </c>
      <c r="E592" s="7" t="n">
        <v>5</v>
      </c>
      <c r="F592" s="7" t="n">
        <v>2.47000002861023</v>
      </c>
      <c r="G592" s="7" t="n">
        <v>181.300003051758</v>
      </c>
    </row>
    <row r="593" spans="1:9">
      <c r="A593" t="s">
        <v>4</v>
      </c>
      <c r="B593" s="4" t="s">
        <v>5</v>
      </c>
      <c r="C593" s="4" t="s">
        <v>12</v>
      </c>
      <c r="D593" s="4" t="s">
        <v>59</v>
      </c>
      <c r="E593" s="4" t="s">
        <v>59</v>
      </c>
      <c r="F593" s="4" t="s">
        <v>59</v>
      </c>
      <c r="G593" s="4" t="s">
        <v>59</v>
      </c>
    </row>
    <row r="594" spans="1:9">
      <c r="A594" t="n">
        <v>5252</v>
      </c>
      <c r="B594" s="28" t="n">
        <v>46</v>
      </c>
      <c r="C594" s="7" t="n">
        <v>61457</v>
      </c>
      <c r="D594" s="7" t="n">
        <v>-2.02999997138977</v>
      </c>
      <c r="E594" s="7" t="n">
        <v>5</v>
      </c>
      <c r="F594" s="7" t="n">
        <v>2.47000002861023</v>
      </c>
      <c r="G594" s="7" t="n">
        <v>181.300003051758</v>
      </c>
    </row>
    <row r="595" spans="1:9">
      <c r="A595" t="s">
        <v>4</v>
      </c>
      <c r="B595" s="4" t="s">
        <v>5</v>
      </c>
      <c r="C595" s="4" t="s">
        <v>7</v>
      </c>
      <c r="D595" s="4" t="s">
        <v>12</v>
      </c>
      <c r="E595" s="4" t="s">
        <v>8</v>
      </c>
      <c r="F595" s="4" t="s">
        <v>8</v>
      </c>
      <c r="G595" s="4" t="s">
        <v>8</v>
      </c>
      <c r="H595" s="4" t="s">
        <v>8</v>
      </c>
    </row>
    <row r="596" spans="1:9">
      <c r="A596" t="n">
        <v>5271</v>
      </c>
      <c r="B596" s="29" t="n">
        <v>51</v>
      </c>
      <c r="C596" s="7" t="n">
        <v>3</v>
      </c>
      <c r="D596" s="7" t="n">
        <v>0</v>
      </c>
      <c r="E596" s="7" t="s">
        <v>73</v>
      </c>
      <c r="F596" s="7" t="s">
        <v>74</v>
      </c>
      <c r="G596" s="7" t="s">
        <v>75</v>
      </c>
      <c r="H596" s="7" t="s">
        <v>76</v>
      </c>
    </row>
    <row r="597" spans="1:9">
      <c r="A597" t="s">
        <v>4</v>
      </c>
      <c r="B597" s="4" t="s">
        <v>5</v>
      </c>
      <c r="C597" s="4" t="s">
        <v>7</v>
      </c>
      <c r="D597" s="4" t="s">
        <v>7</v>
      </c>
      <c r="E597" s="4" t="s">
        <v>59</v>
      </c>
      <c r="F597" s="4" t="s">
        <v>59</v>
      </c>
      <c r="G597" s="4" t="s">
        <v>59</v>
      </c>
      <c r="H597" s="4" t="s">
        <v>12</v>
      </c>
      <c r="I597" s="4" t="s">
        <v>7</v>
      </c>
    </row>
    <row r="598" spans="1:9">
      <c r="A598" t="n">
        <v>5300</v>
      </c>
      <c r="B598" s="27" t="n">
        <v>45</v>
      </c>
      <c r="C598" s="7" t="n">
        <v>4</v>
      </c>
      <c r="D598" s="7" t="n">
        <v>3</v>
      </c>
      <c r="E598" s="7" t="n">
        <v>7</v>
      </c>
      <c r="F598" s="7" t="n">
        <v>180</v>
      </c>
      <c r="G598" s="7" t="n">
        <v>0</v>
      </c>
      <c r="H598" s="7" t="n">
        <v>0</v>
      </c>
      <c r="I598" s="7" t="n">
        <v>0</v>
      </c>
    </row>
    <row r="599" spans="1:9">
      <c r="A599" t="s">
        <v>4</v>
      </c>
      <c r="B599" s="4" t="s">
        <v>5</v>
      </c>
      <c r="C599" s="4" t="s">
        <v>7</v>
      </c>
      <c r="D599" s="4" t="s">
        <v>7</v>
      </c>
      <c r="E599" s="4" t="s">
        <v>12</v>
      </c>
    </row>
    <row r="600" spans="1:9">
      <c r="A600" t="n">
        <v>5318</v>
      </c>
      <c r="B600" s="27" t="n">
        <v>45</v>
      </c>
      <c r="C600" s="7" t="n">
        <v>8</v>
      </c>
      <c r="D600" s="7" t="n">
        <v>1</v>
      </c>
      <c r="E600" s="7" t="n">
        <v>0</v>
      </c>
    </row>
    <row r="601" spans="1:9">
      <c r="A601" t="s">
        <v>4</v>
      </c>
      <c r="B601" s="4" t="s">
        <v>5</v>
      </c>
      <c r="C601" s="4" t="s">
        <v>7</v>
      </c>
      <c r="D601" s="4" t="s">
        <v>12</v>
      </c>
    </row>
    <row r="602" spans="1:9">
      <c r="A602" t="n">
        <v>5323</v>
      </c>
      <c r="B602" s="25" t="n">
        <v>58</v>
      </c>
      <c r="C602" s="7" t="n">
        <v>255</v>
      </c>
      <c r="D602" s="7" t="n">
        <v>0</v>
      </c>
    </row>
    <row r="603" spans="1:9">
      <c r="A603" t="s">
        <v>4</v>
      </c>
      <c r="B603" s="4" t="s">
        <v>5</v>
      </c>
      <c r="C603" s="4" t="s">
        <v>7</v>
      </c>
    </row>
    <row r="604" spans="1:9">
      <c r="A604" t="n">
        <v>5327</v>
      </c>
      <c r="B604" s="23" t="n">
        <v>23</v>
      </c>
      <c r="C604" s="7" t="n">
        <v>0</v>
      </c>
    </row>
    <row r="605" spans="1:9">
      <c r="A605" t="s">
        <v>4</v>
      </c>
      <c r="B605" s="4" t="s">
        <v>5</v>
      </c>
      <c r="C605" s="4" t="s">
        <v>12</v>
      </c>
    </row>
    <row r="606" spans="1:9">
      <c r="A606" t="n">
        <v>5329</v>
      </c>
      <c r="B606" s="33" t="n">
        <v>12</v>
      </c>
      <c r="C606" s="7" t="n">
        <v>10504</v>
      </c>
    </row>
    <row r="607" spans="1:9">
      <c r="A607" t="s">
        <v>4</v>
      </c>
      <c r="B607" s="4" t="s">
        <v>5</v>
      </c>
      <c r="C607" s="4" t="s">
        <v>12</v>
      </c>
    </row>
    <row r="608" spans="1:9">
      <c r="A608" t="n">
        <v>5332</v>
      </c>
      <c r="B608" s="33" t="n">
        <v>12</v>
      </c>
      <c r="C608" s="7" t="n">
        <v>10588</v>
      </c>
    </row>
    <row r="609" spans="1:9">
      <c r="A609" t="s">
        <v>4</v>
      </c>
      <c r="B609" s="4" t="s">
        <v>5</v>
      </c>
      <c r="C609" s="4" t="s">
        <v>27</v>
      </c>
    </row>
    <row r="610" spans="1:9">
      <c r="A610" t="n">
        <v>5335</v>
      </c>
      <c r="B610" s="16" t="n">
        <v>3</v>
      </c>
      <c r="C610" s="15" t="n">
        <f t="normal" ca="1">A666</f>
        <v>0</v>
      </c>
    </row>
    <row r="611" spans="1:9">
      <c r="A611" t="s">
        <v>4</v>
      </c>
      <c r="B611" s="4" t="s">
        <v>5</v>
      </c>
      <c r="C611" s="4" t="s">
        <v>7</v>
      </c>
      <c r="D611" s="4" t="s">
        <v>12</v>
      </c>
    </row>
    <row r="612" spans="1:9">
      <c r="A612" t="n">
        <v>5340</v>
      </c>
      <c r="B612" s="17" t="n">
        <v>22</v>
      </c>
      <c r="C612" s="7" t="n">
        <v>20</v>
      </c>
      <c r="D612" s="7" t="n">
        <v>0</v>
      </c>
    </row>
    <row r="613" spans="1:9">
      <c r="A613" t="s">
        <v>4</v>
      </c>
      <c r="B613" s="4" t="s">
        <v>5</v>
      </c>
      <c r="C613" s="4" t="s">
        <v>7</v>
      </c>
      <c r="D613" s="4" t="s">
        <v>59</v>
      </c>
      <c r="E613" s="4" t="s">
        <v>12</v>
      </c>
      <c r="F613" s="4" t="s">
        <v>7</v>
      </c>
    </row>
    <row r="614" spans="1:9">
      <c r="A614" t="n">
        <v>5344</v>
      </c>
      <c r="B614" s="34" t="n">
        <v>49</v>
      </c>
      <c r="C614" s="7" t="n">
        <v>3</v>
      </c>
      <c r="D614" s="7" t="n">
        <v>0.699999988079071</v>
      </c>
      <c r="E614" s="7" t="n">
        <v>500</v>
      </c>
      <c r="F614" s="7" t="n">
        <v>0</v>
      </c>
    </row>
    <row r="615" spans="1:9">
      <c r="A615" t="s">
        <v>4</v>
      </c>
      <c r="B615" s="4" t="s">
        <v>5</v>
      </c>
      <c r="C615" s="4" t="s">
        <v>7</v>
      </c>
      <c r="D615" s="4" t="s">
        <v>12</v>
      </c>
    </row>
    <row r="616" spans="1:9">
      <c r="A616" t="n">
        <v>5353</v>
      </c>
      <c r="B616" s="25" t="n">
        <v>58</v>
      </c>
      <c r="C616" s="7" t="n">
        <v>5</v>
      </c>
      <c r="D616" s="7" t="n">
        <v>300</v>
      </c>
    </row>
    <row r="617" spans="1:9">
      <c r="A617" t="s">
        <v>4</v>
      </c>
      <c r="B617" s="4" t="s">
        <v>5</v>
      </c>
      <c r="C617" s="4" t="s">
        <v>59</v>
      </c>
      <c r="D617" s="4" t="s">
        <v>12</v>
      </c>
    </row>
    <row r="618" spans="1:9">
      <c r="A618" t="n">
        <v>5357</v>
      </c>
      <c r="B618" s="35" t="n">
        <v>103</v>
      </c>
      <c r="C618" s="7" t="n">
        <v>0</v>
      </c>
      <c r="D618" s="7" t="n">
        <v>300</v>
      </c>
    </row>
    <row r="619" spans="1:9">
      <c r="A619" t="s">
        <v>4</v>
      </c>
      <c r="B619" s="4" t="s">
        <v>5</v>
      </c>
      <c r="C619" s="4" t="s">
        <v>7</v>
      </c>
      <c r="D619" s="4" t="s">
        <v>12</v>
      </c>
    </row>
    <row r="620" spans="1:9">
      <c r="A620" t="n">
        <v>5364</v>
      </c>
      <c r="B620" s="25" t="n">
        <v>58</v>
      </c>
      <c r="C620" s="7" t="n">
        <v>10</v>
      </c>
      <c r="D620" s="7" t="n">
        <v>300</v>
      </c>
    </row>
    <row r="621" spans="1:9">
      <c r="A621" t="s">
        <v>4</v>
      </c>
      <c r="B621" s="4" t="s">
        <v>5</v>
      </c>
      <c r="C621" s="4" t="s">
        <v>7</v>
      </c>
      <c r="D621" s="4" t="s">
        <v>12</v>
      </c>
    </row>
    <row r="622" spans="1:9">
      <c r="A622" t="n">
        <v>5368</v>
      </c>
      <c r="B622" s="25" t="n">
        <v>58</v>
      </c>
      <c r="C622" s="7" t="n">
        <v>12</v>
      </c>
      <c r="D622" s="7" t="n">
        <v>0</v>
      </c>
    </row>
    <row r="623" spans="1:9">
      <c r="A623" t="s">
        <v>4</v>
      </c>
      <c r="B623" s="4" t="s">
        <v>5</v>
      </c>
      <c r="C623" s="4" t="s">
        <v>7</v>
      </c>
      <c r="D623" s="4" t="s">
        <v>7</v>
      </c>
      <c r="E623" s="4" t="s">
        <v>7</v>
      </c>
      <c r="F623" s="4" t="s">
        <v>7</v>
      </c>
    </row>
    <row r="624" spans="1:9">
      <c r="A624" t="n">
        <v>5372</v>
      </c>
      <c r="B624" s="9" t="n">
        <v>14</v>
      </c>
      <c r="C624" s="7" t="n">
        <v>0</v>
      </c>
      <c r="D624" s="7" t="n">
        <v>0</v>
      </c>
      <c r="E624" s="7" t="n">
        <v>0</v>
      </c>
      <c r="F624" s="7" t="n">
        <v>4</v>
      </c>
    </row>
    <row r="625" spans="1:6">
      <c r="A625" t="s">
        <v>4</v>
      </c>
      <c r="B625" s="4" t="s">
        <v>5</v>
      </c>
      <c r="C625" s="4" t="s">
        <v>7</v>
      </c>
      <c r="D625" s="4" t="s">
        <v>12</v>
      </c>
      <c r="E625" s="4" t="s">
        <v>12</v>
      </c>
      <c r="F625" s="4" t="s">
        <v>7</v>
      </c>
    </row>
    <row r="626" spans="1:6">
      <c r="A626" t="n">
        <v>5377</v>
      </c>
      <c r="B626" s="18" t="n">
        <v>25</v>
      </c>
      <c r="C626" s="7" t="n">
        <v>1</v>
      </c>
      <c r="D626" s="7" t="n">
        <v>65535</v>
      </c>
      <c r="E626" s="7" t="n">
        <v>420</v>
      </c>
      <c r="F626" s="7" t="n">
        <v>5</v>
      </c>
    </row>
    <row r="627" spans="1:6">
      <c r="A627" t="s">
        <v>4</v>
      </c>
      <c r="B627" s="4" t="s">
        <v>5</v>
      </c>
      <c r="C627" s="4" t="s">
        <v>7</v>
      </c>
      <c r="D627" s="4" t="s">
        <v>12</v>
      </c>
      <c r="E627" s="4" t="s">
        <v>8</v>
      </c>
    </row>
    <row r="628" spans="1:6">
      <c r="A628" t="n">
        <v>5384</v>
      </c>
      <c r="B628" s="29" t="n">
        <v>51</v>
      </c>
      <c r="C628" s="7" t="n">
        <v>4</v>
      </c>
      <c r="D628" s="7" t="n">
        <v>0</v>
      </c>
      <c r="E628" s="7" t="s">
        <v>70</v>
      </c>
    </row>
    <row r="629" spans="1:6">
      <c r="A629" t="s">
        <v>4</v>
      </c>
      <c r="B629" s="4" t="s">
        <v>5</v>
      </c>
      <c r="C629" s="4" t="s">
        <v>12</v>
      </c>
    </row>
    <row r="630" spans="1:6">
      <c r="A630" t="n">
        <v>5399</v>
      </c>
      <c r="B630" s="22" t="n">
        <v>16</v>
      </c>
      <c r="C630" s="7" t="n">
        <v>0</v>
      </c>
    </row>
    <row r="631" spans="1:6">
      <c r="A631" t="s">
        <v>4</v>
      </c>
      <c r="B631" s="4" t="s">
        <v>5</v>
      </c>
      <c r="C631" s="4" t="s">
        <v>12</v>
      </c>
      <c r="D631" s="4" t="s">
        <v>43</v>
      </c>
      <c r="E631" s="4" t="s">
        <v>7</v>
      </c>
      <c r="F631" s="4" t="s">
        <v>7</v>
      </c>
      <c r="G631" s="4" t="s">
        <v>43</v>
      </c>
      <c r="H631" s="4" t="s">
        <v>7</v>
      </c>
      <c r="I631" s="4" t="s">
        <v>7</v>
      </c>
    </row>
    <row r="632" spans="1:6">
      <c r="A632" t="n">
        <v>5402</v>
      </c>
      <c r="B632" s="30" t="n">
        <v>26</v>
      </c>
      <c r="C632" s="7" t="n">
        <v>0</v>
      </c>
      <c r="D632" s="7" t="s">
        <v>77</v>
      </c>
      <c r="E632" s="7" t="n">
        <v>2</v>
      </c>
      <c r="F632" s="7" t="n">
        <v>3</v>
      </c>
      <c r="G632" s="7" t="s">
        <v>72</v>
      </c>
      <c r="H632" s="7" t="n">
        <v>2</v>
      </c>
      <c r="I632" s="7" t="n">
        <v>0</v>
      </c>
    </row>
    <row r="633" spans="1:6">
      <c r="A633" t="s">
        <v>4</v>
      </c>
      <c r="B633" s="4" t="s">
        <v>5</v>
      </c>
    </row>
    <row r="634" spans="1:6">
      <c r="A634" t="n">
        <v>5507</v>
      </c>
      <c r="B634" s="20" t="n">
        <v>28</v>
      </c>
    </row>
    <row r="635" spans="1:6">
      <c r="A635" t="s">
        <v>4</v>
      </c>
      <c r="B635" s="4" t="s">
        <v>5</v>
      </c>
      <c r="C635" s="4" t="s">
        <v>13</v>
      </c>
    </row>
    <row r="636" spans="1:6">
      <c r="A636" t="n">
        <v>5508</v>
      </c>
      <c r="B636" s="36" t="n">
        <v>15</v>
      </c>
      <c r="C636" s="7" t="n">
        <v>67108864</v>
      </c>
    </row>
    <row r="637" spans="1:6">
      <c r="A637" t="s">
        <v>4</v>
      </c>
      <c r="B637" s="4" t="s">
        <v>5</v>
      </c>
      <c r="C637" s="4" t="s">
        <v>12</v>
      </c>
      <c r="D637" s="4" t="s">
        <v>7</v>
      </c>
    </row>
    <row r="638" spans="1:6">
      <c r="A638" t="n">
        <v>5513</v>
      </c>
      <c r="B638" s="31" t="n">
        <v>89</v>
      </c>
      <c r="C638" s="7" t="n">
        <v>65533</v>
      </c>
      <c r="D638" s="7" t="n">
        <v>1</v>
      </c>
    </row>
    <row r="639" spans="1:6">
      <c r="A639" t="s">
        <v>4</v>
      </c>
      <c r="B639" s="4" t="s">
        <v>5</v>
      </c>
      <c r="C639" s="4" t="s">
        <v>7</v>
      </c>
      <c r="D639" s="4" t="s">
        <v>12</v>
      </c>
    </row>
    <row r="640" spans="1:6">
      <c r="A640" t="n">
        <v>5517</v>
      </c>
      <c r="B640" s="25" t="n">
        <v>58</v>
      </c>
      <c r="C640" s="7" t="n">
        <v>105</v>
      </c>
      <c r="D640" s="7" t="n">
        <v>300</v>
      </c>
    </row>
    <row r="641" spans="1:9">
      <c r="A641" t="s">
        <v>4</v>
      </c>
      <c r="B641" s="4" t="s">
        <v>5</v>
      </c>
      <c r="C641" s="4" t="s">
        <v>59</v>
      </c>
      <c r="D641" s="4" t="s">
        <v>12</v>
      </c>
    </row>
    <row r="642" spans="1:9">
      <c r="A642" t="n">
        <v>5521</v>
      </c>
      <c r="B642" s="35" t="n">
        <v>103</v>
      </c>
      <c r="C642" s="7" t="n">
        <v>1</v>
      </c>
      <c r="D642" s="7" t="n">
        <v>300</v>
      </c>
    </row>
    <row r="643" spans="1:9">
      <c r="A643" t="s">
        <v>4</v>
      </c>
      <c r="B643" s="4" t="s">
        <v>5</v>
      </c>
      <c r="C643" s="4" t="s">
        <v>7</v>
      </c>
      <c r="D643" s="4" t="s">
        <v>59</v>
      </c>
      <c r="E643" s="4" t="s">
        <v>12</v>
      </c>
      <c r="F643" s="4" t="s">
        <v>7</v>
      </c>
    </row>
    <row r="644" spans="1:9">
      <c r="A644" t="n">
        <v>5528</v>
      </c>
      <c r="B644" s="34" t="n">
        <v>49</v>
      </c>
      <c r="C644" s="7" t="n">
        <v>3</v>
      </c>
      <c r="D644" s="7" t="n">
        <v>1</v>
      </c>
      <c r="E644" s="7" t="n">
        <v>500</v>
      </c>
      <c r="F644" s="7" t="n">
        <v>0</v>
      </c>
    </row>
    <row r="645" spans="1:9">
      <c r="A645" t="s">
        <v>4</v>
      </c>
      <c r="B645" s="4" t="s">
        <v>5</v>
      </c>
      <c r="C645" s="4" t="s">
        <v>7</v>
      </c>
      <c r="D645" s="4" t="s">
        <v>12</v>
      </c>
    </row>
    <row r="646" spans="1:9">
      <c r="A646" t="n">
        <v>5537</v>
      </c>
      <c r="B646" s="25" t="n">
        <v>58</v>
      </c>
      <c r="C646" s="7" t="n">
        <v>11</v>
      </c>
      <c r="D646" s="7" t="n">
        <v>300</v>
      </c>
    </row>
    <row r="647" spans="1:9">
      <c r="A647" t="s">
        <v>4</v>
      </c>
      <c r="B647" s="4" t="s">
        <v>5</v>
      </c>
      <c r="C647" s="4" t="s">
        <v>7</v>
      </c>
      <c r="D647" s="4" t="s">
        <v>12</v>
      </c>
    </row>
    <row r="648" spans="1:9">
      <c r="A648" t="n">
        <v>5541</v>
      </c>
      <c r="B648" s="25" t="n">
        <v>58</v>
      </c>
      <c r="C648" s="7" t="n">
        <v>12</v>
      </c>
      <c r="D648" s="7" t="n">
        <v>0</v>
      </c>
    </row>
    <row r="649" spans="1:9">
      <c r="A649" t="s">
        <v>4</v>
      </c>
      <c r="B649" s="4" t="s">
        <v>5</v>
      </c>
      <c r="C649" s="4" t="s">
        <v>7</v>
      </c>
      <c r="D649" s="4" t="s">
        <v>12</v>
      </c>
      <c r="E649" s="4" t="s">
        <v>8</v>
      </c>
      <c r="F649" s="4" t="s">
        <v>8</v>
      </c>
      <c r="G649" s="4" t="s">
        <v>8</v>
      </c>
      <c r="H649" s="4" t="s">
        <v>8</v>
      </c>
    </row>
    <row r="650" spans="1:9">
      <c r="A650" t="n">
        <v>5545</v>
      </c>
      <c r="B650" s="29" t="n">
        <v>51</v>
      </c>
      <c r="C650" s="7" t="n">
        <v>3</v>
      </c>
      <c r="D650" s="7" t="n">
        <v>0</v>
      </c>
      <c r="E650" s="7" t="s">
        <v>73</v>
      </c>
      <c r="F650" s="7" t="s">
        <v>74</v>
      </c>
      <c r="G650" s="7" t="s">
        <v>75</v>
      </c>
      <c r="H650" s="7" t="s">
        <v>76</v>
      </c>
    </row>
    <row r="651" spans="1:9">
      <c r="A651" t="s">
        <v>4</v>
      </c>
      <c r="B651" s="4" t="s">
        <v>5</v>
      </c>
      <c r="C651" s="4" t="s">
        <v>7</v>
      </c>
      <c r="D651" s="4" t="s">
        <v>8</v>
      </c>
    </row>
    <row r="652" spans="1:9">
      <c r="A652" t="n">
        <v>5574</v>
      </c>
      <c r="B652" s="6" t="n">
        <v>2</v>
      </c>
      <c r="C652" s="7" t="n">
        <v>10</v>
      </c>
      <c r="D652" s="7" t="s">
        <v>45</v>
      </c>
    </row>
    <row r="653" spans="1:9">
      <c r="A653" t="s">
        <v>4</v>
      </c>
      <c r="B653" s="4" t="s">
        <v>5</v>
      </c>
      <c r="C653" s="4" t="s">
        <v>12</v>
      </c>
    </row>
    <row r="654" spans="1:9">
      <c r="A654" t="n">
        <v>5597</v>
      </c>
      <c r="B654" s="22" t="n">
        <v>16</v>
      </c>
      <c r="C654" s="7" t="n">
        <v>0</v>
      </c>
    </row>
    <row r="655" spans="1:9">
      <c r="A655" t="s">
        <v>4</v>
      </c>
      <c r="B655" s="4" t="s">
        <v>5</v>
      </c>
      <c r="C655" s="4" t="s">
        <v>7</v>
      </c>
      <c r="D655" s="4" t="s">
        <v>8</v>
      </c>
    </row>
    <row r="656" spans="1:9">
      <c r="A656" t="n">
        <v>5600</v>
      </c>
      <c r="B656" s="6" t="n">
        <v>2</v>
      </c>
      <c r="C656" s="7" t="n">
        <v>10</v>
      </c>
      <c r="D656" s="7" t="s">
        <v>46</v>
      </c>
    </row>
    <row r="657" spans="1:8">
      <c r="A657" t="s">
        <v>4</v>
      </c>
      <c r="B657" s="4" t="s">
        <v>5</v>
      </c>
      <c r="C657" s="4" t="s">
        <v>12</v>
      </c>
    </row>
    <row r="658" spans="1:8">
      <c r="A658" t="n">
        <v>5618</v>
      </c>
      <c r="B658" s="22" t="n">
        <v>16</v>
      </c>
      <c r="C658" s="7" t="n">
        <v>0</v>
      </c>
    </row>
    <row r="659" spans="1:8">
      <c r="A659" t="s">
        <v>4</v>
      </c>
      <c r="B659" s="4" t="s">
        <v>5</v>
      </c>
      <c r="C659" s="4" t="s">
        <v>7</v>
      </c>
      <c r="D659" s="4" t="s">
        <v>8</v>
      </c>
    </row>
    <row r="660" spans="1:8">
      <c r="A660" t="n">
        <v>5621</v>
      </c>
      <c r="B660" s="6" t="n">
        <v>2</v>
      </c>
      <c r="C660" s="7" t="n">
        <v>10</v>
      </c>
      <c r="D660" s="7" t="s">
        <v>47</v>
      </c>
    </row>
    <row r="661" spans="1:8">
      <c r="A661" t="s">
        <v>4</v>
      </c>
      <c r="B661" s="4" t="s">
        <v>5</v>
      </c>
      <c r="C661" s="4" t="s">
        <v>12</v>
      </c>
    </row>
    <row r="662" spans="1:8">
      <c r="A662" t="n">
        <v>5640</v>
      </c>
      <c r="B662" s="22" t="n">
        <v>16</v>
      </c>
      <c r="C662" s="7" t="n">
        <v>0</v>
      </c>
    </row>
    <row r="663" spans="1:8">
      <c r="A663" t="s">
        <v>4</v>
      </c>
      <c r="B663" s="4" t="s">
        <v>5</v>
      </c>
      <c r="C663" s="4" t="s">
        <v>7</v>
      </c>
    </row>
    <row r="664" spans="1:8">
      <c r="A664" t="n">
        <v>5643</v>
      </c>
      <c r="B664" s="23" t="n">
        <v>23</v>
      </c>
      <c r="C664" s="7" t="n">
        <v>20</v>
      </c>
    </row>
    <row r="665" spans="1:8">
      <c r="A665" t="s">
        <v>4</v>
      </c>
      <c r="B665" s="4" t="s">
        <v>5</v>
      </c>
      <c r="C665" s="4" t="s">
        <v>27</v>
      </c>
    </row>
    <row r="666" spans="1:8">
      <c r="A666" t="n">
        <v>5645</v>
      </c>
      <c r="B666" s="16" t="n">
        <v>3</v>
      </c>
      <c r="C666" s="15" t="n">
        <f t="normal" ca="1">A698</f>
        <v>0</v>
      </c>
    </row>
    <row r="667" spans="1:8">
      <c r="A667" t="s">
        <v>4</v>
      </c>
      <c r="B667" s="4" t="s">
        <v>5</v>
      </c>
      <c r="C667" s="4" t="s">
        <v>7</v>
      </c>
      <c r="D667" s="4" t="s">
        <v>12</v>
      </c>
    </row>
    <row r="668" spans="1:8">
      <c r="A668" t="n">
        <v>5650</v>
      </c>
      <c r="B668" s="17" t="n">
        <v>22</v>
      </c>
      <c r="C668" s="7" t="n">
        <v>20</v>
      </c>
      <c r="D668" s="7" t="n">
        <v>0</v>
      </c>
    </row>
    <row r="669" spans="1:8">
      <c r="A669" t="s">
        <v>4</v>
      </c>
      <c r="B669" s="4" t="s">
        <v>5</v>
      </c>
      <c r="C669" s="4" t="s">
        <v>7</v>
      </c>
      <c r="D669" s="4" t="s">
        <v>12</v>
      </c>
      <c r="E669" s="4" t="s">
        <v>59</v>
      </c>
      <c r="F669" s="4" t="s">
        <v>12</v>
      </c>
      <c r="G669" s="4" t="s">
        <v>13</v>
      </c>
      <c r="H669" s="4" t="s">
        <v>13</v>
      </c>
      <c r="I669" s="4" t="s">
        <v>12</v>
      </c>
      <c r="J669" s="4" t="s">
        <v>12</v>
      </c>
      <c r="K669" s="4" t="s">
        <v>13</v>
      </c>
      <c r="L669" s="4" t="s">
        <v>13</v>
      </c>
      <c r="M669" s="4" t="s">
        <v>13</v>
      </c>
      <c r="N669" s="4" t="s">
        <v>13</v>
      </c>
      <c r="O669" s="4" t="s">
        <v>8</v>
      </c>
    </row>
    <row r="670" spans="1:8">
      <c r="A670" t="n">
        <v>5654</v>
      </c>
      <c r="B670" s="24" t="n">
        <v>50</v>
      </c>
      <c r="C670" s="7" t="n">
        <v>0</v>
      </c>
      <c r="D670" s="7" t="n">
        <v>2006</v>
      </c>
      <c r="E670" s="7" t="n">
        <v>1</v>
      </c>
      <c r="F670" s="7" t="n">
        <v>0</v>
      </c>
      <c r="G670" s="7" t="n">
        <v>0</v>
      </c>
      <c r="H670" s="7" t="n">
        <v>0</v>
      </c>
      <c r="I670" s="7" t="n">
        <v>0</v>
      </c>
      <c r="J670" s="7" t="n">
        <v>65533</v>
      </c>
      <c r="K670" s="7" t="n">
        <v>0</v>
      </c>
      <c r="L670" s="7" t="n">
        <v>0</v>
      </c>
      <c r="M670" s="7" t="n">
        <v>0</v>
      </c>
      <c r="N670" s="7" t="n">
        <v>0</v>
      </c>
      <c r="O670" s="7" t="s">
        <v>14</v>
      </c>
    </row>
    <row r="671" spans="1:8">
      <c r="A671" t="s">
        <v>4</v>
      </c>
      <c r="B671" s="4" t="s">
        <v>5</v>
      </c>
      <c r="C671" s="4" t="s">
        <v>7</v>
      </c>
      <c r="D671" s="4" t="s">
        <v>12</v>
      </c>
      <c r="E671" s="4" t="s">
        <v>12</v>
      </c>
      <c r="F671" s="4" t="s">
        <v>12</v>
      </c>
      <c r="G671" s="4" t="s">
        <v>12</v>
      </c>
      <c r="H671" s="4" t="s">
        <v>7</v>
      </c>
    </row>
    <row r="672" spans="1:8">
      <c r="A672" t="n">
        <v>5693</v>
      </c>
      <c r="B672" s="18" t="n">
        <v>25</v>
      </c>
      <c r="C672" s="7" t="n">
        <v>5</v>
      </c>
      <c r="D672" s="7" t="n">
        <v>65535</v>
      </c>
      <c r="E672" s="7" t="n">
        <v>500</v>
      </c>
      <c r="F672" s="7" t="n">
        <v>800</v>
      </c>
      <c r="G672" s="7" t="n">
        <v>140</v>
      </c>
      <c r="H672" s="7" t="n">
        <v>0</v>
      </c>
    </row>
    <row r="673" spans="1:15">
      <c r="A673" t="s">
        <v>4</v>
      </c>
      <c r="B673" s="4" t="s">
        <v>5</v>
      </c>
      <c r="C673" s="4" t="s">
        <v>12</v>
      </c>
      <c r="D673" s="4" t="s">
        <v>7</v>
      </c>
      <c r="E673" s="4" t="s">
        <v>43</v>
      </c>
      <c r="F673" s="4" t="s">
        <v>7</v>
      </c>
      <c r="G673" s="4" t="s">
        <v>7</v>
      </c>
    </row>
    <row r="674" spans="1:15">
      <c r="A674" t="n">
        <v>5704</v>
      </c>
      <c r="B674" s="19" t="n">
        <v>24</v>
      </c>
      <c r="C674" s="7" t="n">
        <v>65533</v>
      </c>
      <c r="D674" s="7" t="n">
        <v>11</v>
      </c>
      <c r="E674" s="7" t="s">
        <v>78</v>
      </c>
      <c r="F674" s="7" t="n">
        <v>2</v>
      </c>
      <c r="G674" s="7" t="n">
        <v>0</v>
      </c>
    </row>
    <row r="675" spans="1:15">
      <c r="A675" t="s">
        <v>4</v>
      </c>
      <c r="B675" s="4" t="s">
        <v>5</v>
      </c>
    </row>
    <row r="676" spans="1:15">
      <c r="A676" t="n">
        <v>5745</v>
      </c>
      <c r="B676" s="20" t="n">
        <v>28</v>
      </c>
    </row>
    <row r="677" spans="1:15">
      <c r="A677" t="s">
        <v>4</v>
      </c>
      <c r="B677" s="4" t="s">
        <v>5</v>
      </c>
      <c r="C677" s="4" t="s">
        <v>7</v>
      </c>
    </row>
    <row r="678" spans="1:15">
      <c r="A678" t="n">
        <v>5746</v>
      </c>
      <c r="B678" s="21" t="n">
        <v>27</v>
      </c>
      <c r="C678" s="7" t="n">
        <v>0</v>
      </c>
    </row>
    <row r="679" spans="1:15">
      <c r="A679" t="s">
        <v>4</v>
      </c>
      <c r="B679" s="4" t="s">
        <v>5</v>
      </c>
      <c r="C679" s="4" t="s">
        <v>7</v>
      </c>
    </row>
    <row r="680" spans="1:15">
      <c r="A680" t="n">
        <v>5748</v>
      </c>
      <c r="B680" s="21" t="n">
        <v>27</v>
      </c>
      <c r="C680" s="7" t="n">
        <v>1</v>
      </c>
    </row>
    <row r="681" spans="1:15">
      <c r="A681" t="s">
        <v>4</v>
      </c>
      <c r="B681" s="4" t="s">
        <v>5</v>
      </c>
      <c r="C681" s="4" t="s">
        <v>7</v>
      </c>
      <c r="D681" s="4" t="s">
        <v>12</v>
      </c>
      <c r="E681" s="4" t="s">
        <v>12</v>
      </c>
      <c r="F681" s="4" t="s">
        <v>12</v>
      </c>
      <c r="G681" s="4" t="s">
        <v>12</v>
      </c>
      <c r="H681" s="4" t="s">
        <v>7</v>
      </c>
    </row>
    <row r="682" spans="1:15">
      <c r="A682" t="n">
        <v>5750</v>
      </c>
      <c r="B682" s="18" t="n">
        <v>25</v>
      </c>
      <c r="C682" s="7" t="n">
        <v>5</v>
      </c>
      <c r="D682" s="7" t="n">
        <v>65535</v>
      </c>
      <c r="E682" s="7" t="n">
        <v>65535</v>
      </c>
      <c r="F682" s="7" t="n">
        <v>65535</v>
      </c>
      <c r="G682" s="7" t="n">
        <v>65535</v>
      </c>
      <c r="H682" s="7" t="n">
        <v>0</v>
      </c>
    </row>
    <row r="683" spans="1:15">
      <c r="A683" t="s">
        <v>4</v>
      </c>
      <c r="B683" s="4" t="s">
        <v>5</v>
      </c>
      <c r="C683" s="4" t="s">
        <v>7</v>
      </c>
      <c r="D683" s="4" t="s">
        <v>8</v>
      </c>
    </row>
    <row r="684" spans="1:15">
      <c r="A684" t="n">
        <v>5761</v>
      </c>
      <c r="B684" s="6" t="n">
        <v>2</v>
      </c>
      <c r="C684" s="7" t="n">
        <v>10</v>
      </c>
      <c r="D684" s="7" t="s">
        <v>45</v>
      </c>
    </row>
    <row r="685" spans="1:15">
      <c r="A685" t="s">
        <v>4</v>
      </c>
      <c r="B685" s="4" t="s">
        <v>5</v>
      </c>
      <c r="C685" s="4" t="s">
        <v>12</v>
      </c>
    </row>
    <row r="686" spans="1:15">
      <c r="A686" t="n">
        <v>5784</v>
      </c>
      <c r="B686" s="22" t="n">
        <v>16</v>
      </c>
      <c r="C686" s="7" t="n">
        <v>0</v>
      </c>
    </row>
    <row r="687" spans="1:15">
      <c r="A687" t="s">
        <v>4</v>
      </c>
      <c r="B687" s="4" t="s">
        <v>5</v>
      </c>
      <c r="C687" s="4" t="s">
        <v>7</v>
      </c>
      <c r="D687" s="4" t="s">
        <v>8</v>
      </c>
    </row>
    <row r="688" spans="1:15">
      <c r="A688" t="n">
        <v>5787</v>
      </c>
      <c r="B688" s="6" t="n">
        <v>2</v>
      </c>
      <c r="C688" s="7" t="n">
        <v>10</v>
      </c>
      <c r="D688" s="7" t="s">
        <v>46</v>
      </c>
    </row>
    <row r="689" spans="1:8">
      <c r="A689" t="s">
        <v>4</v>
      </c>
      <c r="B689" s="4" t="s">
        <v>5</v>
      </c>
      <c r="C689" s="4" t="s">
        <v>12</v>
      </c>
    </row>
    <row r="690" spans="1:8">
      <c r="A690" t="n">
        <v>5805</v>
      </c>
      <c r="B690" s="22" t="n">
        <v>16</v>
      </c>
      <c r="C690" s="7" t="n">
        <v>0</v>
      </c>
    </row>
    <row r="691" spans="1:8">
      <c r="A691" t="s">
        <v>4</v>
      </c>
      <c r="B691" s="4" t="s">
        <v>5</v>
      </c>
      <c r="C691" s="4" t="s">
        <v>7</v>
      </c>
      <c r="D691" s="4" t="s">
        <v>8</v>
      </c>
    </row>
    <row r="692" spans="1:8">
      <c r="A692" t="n">
        <v>5808</v>
      </c>
      <c r="B692" s="6" t="n">
        <v>2</v>
      </c>
      <c r="C692" s="7" t="n">
        <v>10</v>
      </c>
      <c r="D692" s="7" t="s">
        <v>47</v>
      </c>
    </row>
    <row r="693" spans="1:8">
      <c r="A693" t="s">
        <v>4</v>
      </c>
      <c r="B693" s="4" t="s">
        <v>5</v>
      </c>
      <c r="C693" s="4" t="s">
        <v>12</v>
      </c>
    </row>
    <row r="694" spans="1:8">
      <c r="A694" t="n">
        <v>5827</v>
      </c>
      <c r="B694" s="22" t="n">
        <v>16</v>
      </c>
      <c r="C694" s="7" t="n">
        <v>0</v>
      </c>
    </row>
    <row r="695" spans="1:8">
      <c r="A695" t="s">
        <v>4</v>
      </c>
      <c r="B695" s="4" t="s">
        <v>5</v>
      </c>
      <c r="C695" s="4" t="s">
        <v>7</v>
      </c>
    </row>
    <row r="696" spans="1:8">
      <c r="A696" t="n">
        <v>5830</v>
      </c>
      <c r="B696" s="23" t="n">
        <v>23</v>
      </c>
      <c r="C696" s="7" t="n">
        <v>20</v>
      </c>
    </row>
    <row r="697" spans="1:8">
      <c r="A697" t="s">
        <v>4</v>
      </c>
      <c r="B697" s="4" t="s">
        <v>5</v>
      </c>
    </row>
    <row r="698" spans="1:8">
      <c r="A698" t="n">
        <v>5832</v>
      </c>
      <c r="B698" s="5" t="n">
        <v>1</v>
      </c>
    </row>
    <row r="699" spans="1:8" s="3" customFormat="1" customHeight="0">
      <c r="A699" s="3" t="s">
        <v>2</v>
      </c>
      <c r="B699" s="3" t="s">
        <v>79</v>
      </c>
    </row>
    <row r="700" spans="1:8">
      <c r="A700" t="s">
        <v>4</v>
      </c>
      <c r="B700" s="4" t="s">
        <v>5</v>
      </c>
      <c r="C700" s="4" t="s">
        <v>7</v>
      </c>
      <c r="D700" s="4" t="s">
        <v>12</v>
      </c>
    </row>
    <row r="701" spans="1:8">
      <c r="A701" t="n">
        <v>5836</v>
      </c>
      <c r="B701" s="17" t="n">
        <v>22</v>
      </c>
      <c r="C701" s="7" t="n">
        <v>20</v>
      </c>
      <c r="D701" s="7" t="n">
        <v>0</v>
      </c>
    </row>
    <row r="702" spans="1:8">
      <c r="A702" t="s">
        <v>4</v>
      </c>
      <c r="B702" s="4" t="s">
        <v>5</v>
      </c>
      <c r="C702" s="4" t="s">
        <v>7</v>
      </c>
      <c r="D702" s="4" t="s">
        <v>12</v>
      </c>
      <c r="E702" s="4" t="s">
        <v>59</v>
      </c>
      <c r="F702" s="4" t="s">
        <v>12</v>
      </c>
      <c r="G702" s="4" t="s">
        <v>13</v>
      </c>
      <c r="H702" s="4" t="s">
        <v>13</v>
      </c>
      <c r="I702" s="4" t="s">
        <v>12</v>
      </c>
      <c r="J702" s="4" t="s">
        <v>12</v>
      </c>
      <c r="K702" s="4" t="s">
        <v>13</v>
      </c>
      <c r="L702" s="4" t="s">
        <v>13</v>
      </c>
      <c r="M702" s="4" t="s">
        <v>13</v>
      </c>
      <c r="N702" s="4" t="s">
        <v>13</v>
      </c>
      <c r="O702" s="4" t="s">
        <v>8</v>
      </c>
    </row>
    <row r="703" spans="1:8">
      <c r="A703" t="n">
        <v>5840</v>
      </c>
      <c r="B703" s="24" t="n">
        <v>50</v>
      </c>
      <c r="C703" s="7" t="n">
        <v>0</v>
      </c>
      <c r="D703" s="7" t="n">
        <v>2006</v>
      </c>
      <c r="E703" s="7" t="n">
        <v>1</v>
      </c>
      <c r="F703" s="7" t="n">
        <v>0</v>
      </c>
      <c r="G703" s="7" t="n">
        <v>0</v>
      </c>
      <c r="H703" s="7" t="n">
        <v>0</v>
      </c>
      <c r="I703" s="7" t="n">
        <v>0</v>
      </c>
      <c r="J703" s="7" t="n">
        <v>65533</v>
      </c>
      <c r="K703" s="7" t="n">
        <v>0</v>
      </c>
      <c r="L703" s="7" t="n">
        <v>0</v>
      </c>
      <c r="M703" s="7" t="n">
        <v>0</v>
      </c>
      <c r="N703" s="7" t="n">
        <v>0</v>
      </c>
      <c r="O703" s="7" t="s">
        <v>14</v>
      </c>
    </row>
    <row r="704" spans="1:8">
      <c r="A704" t="s">
        <v>4</v>
      </c>
      <c r="B704" s="4" t="s">
        <v>5</v>
      </c>
      <c r="C704" s="4" t="s">
        <v>7</v>
      </c>
      <c r="D704" s="4" t="s">
        <v>12</v>
      </c>
      <c r="E704" s="4" t="s">
        <v>12</v>
      </c>
      <c r="F704" s="4" t="s">
        <v>12</v>
      </c>
      <c r="G704" s="4" t="s">
        <v>12</v>
      </c>
      <c r="H704" s="4" t="s">
        <v>7</v>
      </c>
    </row>
    <row r="705" spans="1:15">
      <c r="A705" t="n">
        <v>5879</v>
      </c>
      <c r="B705" s="18" t="n">
        <v>25</v>
      </c>
      <c r="C705" s="7" t="n">
        <v>5</v>
      </c>
      <c r="D705" s="7" t="n">
        <v>65535</v>
      </c>
      <c r="E705" s="7" t="n">
        <v>500</v>
      </c>
      <c r="F705" s="7" t="n">
        <v>800</v>
      </c>
      <c r="G705" s="7" t="n">
        <v>140</v>
      </c>
      <c r="H705" s="7" t="n">
        <v>0</v>
      </c>
    </row>
    <row r="706" spans="1:15">
      <c r="A706" t="s">
        <v>4</v>
      </c>
      <c r="B706" s="4" t="s">
        <v>5</v>
      </c>
      <c r="C706" s="4" t="s">
        <v>12</v>
      </c>
      <c r="D706" s="4" t="s">
        <v>7</v>
      </c>
      <c r="E706" s="4" t="s">
        <v>43</v>
      </c>
      <c r="F706" s="4" t="s">
        <v>7</v>
      </c>
      <c r="G706" s="4" t="s">
        <v>7</v>
      </c>
    </row>
    <row r="707" spans="1:15">
      <c r="A707" t="n">
        <v>5890</v>
      </c>
      <c r="B707" s="19" t="n">
        <v>24</v>
      </c>
      <c r="C707" s="7" t="n">
        <v>65533</v>
      </c>
      <c r="D707" s="7" t="n">
        <v>11</v>
      </c>
      <c r="E707" s="7" t="s">
        <v>80</v>
      </c>
      <c r="F707" s="7" t="n">
        <v>2</v>
      </c>
      <c r="G707" s="7" t="n">
        <v>0</v>
      </c>
    </row>
    <row r="708" spans="1:15">
      <c r="A708" t="s">
        <v>4</v>
      </c>
      <c r="B708" s="4" t="s">
        <v>5</v>
      </c>
    </row>
    <row r="709" spans="1:15">
      <c r="A709" t="n">
        <v>5943</v>
      </c>
      <c r="B709" s="20" t="n">
        <v>28</v>
      </c>
    </row>
    <row r="710" spans="1:15">
      <c r="A710" t="s">
        <v>4</v>
      </c>
      <c r="B710" s="4" t="s">
        <v>5</v>
      </c>
      <c r="C710" s="4" t="s">
        <v>7</v>
      </c>
    </row>
    <row r="711" spans="1:15">
      <c r="A711" t="n">
        <v>5944</v>
      </c>
      <c r="B711" s="21" t="n">
        <v>27</v>
      </c>
      <c r="C711" s="7" t="n">
        <v>0</v>
      </c>
    </row>
    <row r="712" spans="1:15">
      <c r="A712" t="s">
        <v>4</v>
      </c>
      <c r="B712" s="4" t="s">
        <v>5</v>
      </c>
      <c r="C712" s="4" t="s">
        <v>7</v>
      </c>
    </row>
    <row r="713" spans="1:15">
      <c r="A713" t="n">
        <v>5946</v>
      </c>
      <c r="B713" s="21" t="n">
        <v>27</v>
      </c>
      <c r="C713" s="7" t="n">
        <v>1</v>
      </c>
    </row>
    <row r="714" spans="1:15">
      <c r="A714" t="s">
        <v>4</v>
      </c>
      <c r="B714" s="4" t="s">
        <v>5</v>
      </c>
      <c r="C714" s="4" t="s">
        <v>7</v>
      </c>
      <c r="D714" s="4" t="s">
        <v>12</v>
      </c>
      <c r="E714" s="4" t="s">
        <v>12</v>
      </c>
      <c r="F714" s="4" t="s">
        <v>12</v>
      </c>
      <c r="G714" s="4" t="s">
        <v>12</v>
      </c>
      <c r="H714" s="4" t="s">
        <v>7</v>
      </c>
    </row>
    <row r="715" spans="1:15">
      <c r="A715" t="n">
        <v>5948</v>
      </c>
      <c r="B715" s="18" t="n">
        <v>25</v>
      </c>
      <c r="C715" s="7" t="n">
        <v>5</v>
      </c>
      <c r="D715" s="7" t="n">
        <v>65535</v>
      </c>
      <c r="E715" s="7" t="n">
        <v>65535</v>
      </c>
      <c r="F715" s="7" t="n">
        <v>65535</v>
      </c>
      <c r="G715" s="7" t="n">
        <v>65535</v>
      </c>
      <c r="H715" s="7" t="n">
        <v>0</v>
      </c>
    </row>
    <row r="716" spans="1:15">
      <c r="A716" t="s">
        <v>4</v>
      </c>
      <c r="B716" s="4" t="s">
        <v>5</v>
      </c>
      <c r="C716" s="4" t="s">
        <v>7</v>
      </c>
      <c r="D716" s="4" t="s">
        <v>8</v>
      </c>
    </row>
    <row r="717" spans="1:15">
      <c r="A717" t="n">
        <v>5959</v>
      </c>
      <c r="B717" s="6" t="n">
        <v>2</v>
      </c>
      <c r="C717" s="7" t="n">
        <v>10</v>
      </c>
      <c r="D717" s="7" t="s">
        <v>45</v>
      </c>
    </row>
    <row r="718" spans="1:15">
      <c r="A718" t="s">
        <v>4</v>
      </c>
      <c r="B718" s="4" t="s">
        <v>5</v>
      </c>
      <c r="C718" s="4" t="s">
        <v>12</v>
      </c>
    </row>
    <row r="719" spans="1:15">
      <c r="A719" t="n">
        <v>5982</v>
      </c>
      <c r="B719" s="22" t="n">
        <v>16</v>
      </c>
      <c r="C719" s="7" t="n">
        <v>0</v>
      </c>
    </row>
    <row r="720" spans="1:15">
      <c r="A720" t="s">
        <v>4</v>
      </c>
      <c r="B720" s="4" t="s">
        <v>5</v>
      </c>
      <c r="C720" s="4" t="s">
        <v>7</v>
      </c>
      <c r="D720" s="4" t="s">
        <v>8</v>
      </c>
    </row>
    <row r="721" spans="1:8">
      <c r="A721" t="n">
        <v>5985</v>
      </c>
      <c r="B721" s="6" t="n">
        <v>2</v>
      </c>
      <c r="C721" s="7" t="n">
        <v>10</v>
      </c>
      <c r="D721" s="7" t="s">
        <v>46</v>
      </c>
    </row>
    <row r="722" spans="1:8">
      <c r="A722" t="s">
        <v>4</v>
      </c>
      <c r="B722" s="4" t="s">
        <v>5</v>
      </c>
      <c r="C722" s="4" t="s">
        <v>12</v>
      </c>
    </row>
    <row r="723" spans="1:8">
      <c r="A723" t="n">
        <v>6003</v>
      </c>
      <c r="B723" s="22" t="n">
        <v>16</v>
      </c>
      <c r="C723" s="7" t="n">
        <v>0</v>
      </c>
    </row>
    <row r="724" spans="1:8">
      <c r="A724" t="s">
        <v>4</v>
      </c>
      <c r="B724" s="4" t="s">
        <v>5</v>
      </c>
      <c r="C724" s="4" t="s">
        <v>7</v>
      </c>
      <c r="D724" s="4" t="s">
        <v>8</v>
      </c>
    </row>
    <row r="725" spans="1:8">
      <c r="A725" t="n">
        <v>6006</v>
      </c>
      <c r="B725" s="6" t="n">
        <v>2</v>
      </c>
      <c r="C725" s="7" t="n">
        <v>10</v>
      </c>
      <c r="D725" s="7" t="s">
        <v>47</v>
      </c>
    </row>
    <row r="726" spans="1:8">
      <c r="A726" t="s">
        <v>4</v>
      </c>
      <c r="B726" s="4" t="s">
        <v>5</v>
      </c>
      <c r="C726" s="4" t="s">
        <v>12</v>
      </c>
    </row>
    <row r="727" spans="1:8">
      <c r="A727" t="n">
        <v>6025</v>
      </c>
      <c r="B727" s="22" t="n">
        <v>16</v>
      </c>
      <c r="C727" s="7" t="n">
        <v>0</v>
      </c>
    </row>
    <row r="728" spans="1:8">
      <c r="A728" t="s">
        <v>4</v>
      </c>
      <c r="B728" s="4" t="s">
        <v>5</v>
      </c>
      <c r="C728" s="4" t="s">
        <v>7</v>
      </c>
    </row>
    <row r="729" spans="1:8">
      <c r="A729" t="n">
        <v>6028</v>
      </c>
      <c r="B729" s="23" t="n">
        <v>23</v>
      </c>
      <c r="C729" s="7" t="n">
        <v>20</v>
      </c>
    </row>
    <row r="730" spans="1:8">
      <c r="A730" t="s">
        <v>4</v>
      </c>
      <c r="B730" s="4" t="s">
        <v>5</v>
      </c>
    </row>
    <row r="731" spans="1:8">
      <c r="A731" t="n">
        <v>6030</v>
      </c>
      <c r="B731" s="5" t="n">
        <v>1</v>
      </c>
    </row>
    <row r="732" spans="1:8" s="3" customFormat="1" customHeight="0">
      <c r="A732" s="3" t="s">
        <v>2</v>
      </c>
      <c r="B732" s="3" t="s">
        <v>81</v>
      </c>
    </row>
    <row r="733" spans="1:8">
      <c r="A733" t="s">
        <v>4</v>
      </c>
      <c r="B733" s="4" t="s">
        <v>5</v>
      </c>
      <c r="C733" s="4" t="s">
        <v>7</v>
      </c>
      <c r="D733" s="4" t="s">
        <v>12</v>
      </c>
    </row>
    <row r="734" spans="1:8">
      <c r="A734" t="n">
        <v>6032</v>
      </c>
      <c r="B734" s="17" t="n">
        <v>22</v>
      </c>
      <c r="C734" s="7" t="n">
        <v>20</v>
      </c>
      <c r="D734" s="7" t="n">
        <v>0</v>
      </c>
    </row>
    <row r="735" spans="1:8">
      <c r="A735" t="s">
        <v>4</v>
      </c>
      <c r="B735" s="4" t="s">
        <v>5</v>
      </c>
      <c r="C735" s="4" t="s">
        <v>7</v>
      </c>
      <c r="D735" s="4" t="s">
        <v>12</v>
      </c>
      <c r="E735" s="4" t="s">
        <v>59</v>
      </c>
      <c r="F735" s="4" t="s">
        <v>12</v>
      </c>
      <c r="G735" s="4" t="s">
        <v>13</v>
      </c>
      <c r="H735" s="4" t="s">
        <v>13</v>
      </c>
      <c r="I735" s="4" t="s">
        <v>12</v>
      </c>
      <c r="J735" s="4" t="s">
        <v>12</v>
      </c>
      <c r="K735" s="4" t="s">
        <v>13</v>
      </c>
      <c r="L735" s="4" t="s">
        <v>13</v>
      </c>
      <c r="M735" s="4" t="s">
        <v>13</v>
      </c>
      <c r="N735" s="4" t="s">
        <v>13</v>
      </c>
      <c r="O735" s="4" t="s">
        <v>8</v>
      </c>
    </row>
    <row r="736" spans="1:8">
      <c r="A736" t="n">
        <v>6036</v>
      </c>
      <c r="B736" s="24" t="n">
        <v>50</v>
      </c>
      <c r="C736" s="7" t="n">
        <v>0</v>
      </c>
      <c r="D736" s="7" t="n">
        <v>2006</v>
      </c>
      <c r="E736" s="7" t="n">
        <v>1</v>
      </c>
      <c r="F736" s="7" t="n">
        <v>0</v>
      </c>
      <c r="G736" s="7" t="n">
        <v>0</v>
      </c>
      <c r="H736" s="7" t="n">
        <v>0</v>
      </c>
      <c r="I736" s="7" t="n">
        <v>0</v>
      </c>
      <c r="J736" s="7" t="n">
        <v>65533</v>
      </c>
      <c r="K736" s="7" t="n">
        <v>0</v>
      </c>
      <c r="L736" s="7" t="n">
        <v>0</v>
      </c>
      <c r="M736" s="7" t="n">
        <v>0</v>
      </c>
      <c r="N736" s="7" t="n">
        <v>0</v>
      </c>
      <c r="O736" s="7" t="s">
        <v>14</v>
      </c>
    </row>
    <row r="737" spans="1:15">
      <c r="A737" t="s">
        <v>4</v>
      </c>
      <c r="B737" s="4" t="s">
        <v>5</v>
      </c>
      <c r="C737" s="4" t="s">
        <v>7</v>
      </c>
      <c r="D737" s="4" t="s">
        <v>12</v>
      </c>
      <c r="E737" s="4" t="s">
        <v>12</v>
      </c>
      <c r="F737" s="4" t="s">
        <v>12</v>
      </c>
      <c r="G737" s="4" t="s">
        <v>12</v>
      </c>
      <c r="H737" s="4" t="s">
        <v>7</v>
      </c>
    </row>
    <row r="738" spans="1:15">
      <c r="A738" t="n">
        <v>6075</v>
      </c>
      <c r="B738" s="18" t="n">
        <v>25</v>
      </c>
      <c r="C738" s="7" t="n">
        <v>5</v>
      </c>
      <c r="D738" s="7" t="n">
        <v>65535</v>
      </c>
      <c r="E738" s="7" t="n">
        <v>500</v>
      </c>
      <c r="F738" s="7" t="n">
        <v>800</v>
      </c>
      <c r="G738" s="7" t="n">
        <v>140</v>
      </c>
      <c r="H738" s="7" t="n">
        <v>0</v>
      </c>
    </row>
    <row r="739" spans="1:15">
      <c r="A739" t="s">
        <v>4</v>
      </c>
      <c r="B739" s="4" t="s">
        <v>5</v>
      </c>
      <c r="C739" s="4" t="s">
        <v>12</v>
      </c>
      <c r="D739" s="4" t="s">
        <v>7</v>
      </c>
      <c r="E739" s="4" t="s">
        <v>43</v>
      </c>
      <c r="F739" s="4" t="s">
        <v>7</v>
      </c>
      <c r="G739" s="4" t="s">
        <v>7</v>
      </c>
    </row>
    <row r="740" spans="1:15">
      <c r="A740" t="n">
        <v>6086</v>
      </c>
      <c r="B740" s="19" t="n">
        <v>24</v>
      </c>
      <c r="C740" s="7" t="n">
        <v>65533</v>
      </c>
      <c r="D740" s="7" t="n">
        <v>11</v>
      </c>
      <c r="E740" s="7" t="s">
        <v>82</v>
      </c>
      <c r="F740" s="7" t="n">
        <v>2</v>
      </c>
      <c r="G740" s="7" t="n">
        <v>0</v>
      </c>
    </row>
    <row r="741" spans="1:15">
      <c r="A741" t="s">
        <v>4</v>
      </c>
      <c r="B741" s="4" t="s">
        <v>5</v>
      </c>
    </row>
    <row r="742" spans="1:15">
      <c r="A742" t="n">
        <v>6145</v>
      </c>
      <c r="B742" s="20" t="n">
        <v>28</v>
      </c>
    </row>
    <row r="743" spans="1:15">
      <c r="A743" t="s">
        <v>4</v>
      </c>
      <c r="B743" s="4" t="s">
        <v>5</v>
      </c>
      <c r="C743" s="4" t="s">
        <v>7</v>
      </c>
    </row>
    <row r="744" spans="1:15">
      <c r="A744" t="n">
        <v>6146</v>
      </c>
      <c r="B744" s="21" t="n">
        <v>27</v>
      </c>
      <c r="C744" s="7" t="n">
        <v>0</v>
      </c>
    </row>
    <row r="745" spans="1:15">
      <c r="A745" t="s">
        <v>4</v>
      </c>
      <c r="B745" s="4" t="s">
        <v>5</v>
      </c>
      <c r="C745" s="4" t="s">
        <v>7</v>
      </c>
    </row>
    <row r="746" spans="1:15">
      <c r="A746" t="n">
        <v>6148</v>
      </c>
      <c r="B746" s="21" t="n">
        <v>27</v>
      </c>
      <c r="C746" s="7" t="n">
        <v>1</v>
      </c>
    </row>
    <row r="747" spans="1:15">
      <c r="A747" t="s">
        <v>4</v>
      </c>
      <c r="B747" s="4" t="s">
        <v>5</v>
      </c>
      <c r="C747" s="4" t="s">
        <v>7</v>
      </c>
      <c r="D747" s="4" t="s">
        <v>12</v>
      </c>
      <c r="E747" s="4" t="s">
        <v>12</v>
      </c>
      <c r="F747" s="4" t="s">
        <v>12</v>
      </c>
      <c r="G747" s="4" t="s">
        <v>12</v>
      </c>
      <c r="H747" s="4" t="s">
        <v>7</v>
      </c>
    </row>
    <row r="748" spans="1:15">
      <c r="A748" t="n">
        <v>6150</v>
      </c>
      <c r="B748" s="18" t="n">
        <v>25</v>
      </c>
      <c r="C748" s="7" t="n">
        <v>5</v>
      </c>
      <c r="D748" s="7" t="n">
        <v>65535</v>
      </c>
      <c r="E748" s="7" t="n">
        <v>65535</v>
      </c>
      <c r="F748" s="7" t="n">
        <v>65535</v>
      </c>
      <c r="G748" s="7" t="n">
        <v>65535</v>
      </c>
      <c r="H748" s="7" t="n">
        <v>0</v>
      </c>
    </row>
    <row r="749" spans="1:15">
      <c r="A749" t="s">
        <v>4</v>
      </c>
      <c r="B749" s="4" t="s">
        <v>5</v>
      </c>
      <c r="C749" s="4" t="s">
        <v>7</v>
      </c>
      <c r="D749" s="4" t="s">
        <v>8</v>
      </c>
    </row>
    <row r="750" spans="1:15">
      <c r="A750" t="n">
        <v>6161</v>
      </c>
      <c r="B750" s="6" t="n">
        <v>2</v>
      </c>
      <c r="C750" s="7" t="n">
        <v>10</v>
      </c>
      <c r="D750" s="7" t="s">
        <v>45</v>
      </c>
    </row>
    <row r="751" spans="1:15">
      <c r="A751" t="s">
        <v>4</v>
      </c>
      <c r="B751" s="4" t="s">
        <v>5</v>
      </c>
      <c r="C751" s="4" t="s">
        <v>12</v>
      </c>
    </row>
    <row r="752" spans="1:15">
      <c r="A752" t="n">
        <v>6184</v>
      </c>
      <c r="B752" s="22" t="n">
        <v>16</v>
      </c>
      <c r="C752" s="7" t="n">
        <v>0</v>
      </c>
    </row>
    <row r="753" spans="1:8">
      <c r="A753" t="s">
        <v>4</v>
      </c>
      <c r="B753" s="4" t="s">
        <v>5</v>
      </c>
      <c r="C753" s="4" t="s">
        <v>7</v>
      </c>
      <c r="D753" s="4" t="s">
        <v>8</v>
      </c>
    </row>
    <row r="754" spans="1:8">
      <c r="A754" t="n">
        <v>6187</v>
      </c>
      <c r="B754" s="6" t="n">
        <v>2</v>
      </c>
      <c r="C754" s="7" t="n">
        <v>10</v>
      </c>
      <c r="D754" s="7" t="s">
        <v>46</v>
      </c>
    </row>
    <row r="755" spans="1:8">
      <c r="A755" t="s">
        <v>4</v>
      </c>
      <c r="B755" s="4" t="s">
        <v>5</v>
      </c>
      <c r="C755" s="4" t="s">
        <v>12</v>
      </c>
    </row>
    <row r="756" spans="1:8">
      <c r="A756" t="n">
        <v>6205</v>
      </c>
      <c r="B756" s="22" t="n">
        <v>16</v>
      </c>
      <c r="C756" s="7" t="n">
        <v>0</v>
      </c>
    </row>
    <row r="757" spans="1:8">
      <c r="A757" t="s">
        <v>4</v>
      </c>
      <c r="B757" s="4" t="s">
        <v>5</v>
      </c>
      <c r="C757" s="4" t="s">
        <v>7</v>
      </c>
      <c r="D757" s="4" t="s">
        <v>8</v>
      </c>
    </row>
    <row r="758" spans="1:8">
      <c r="A758" t="n">
        <v>6208</v>
      </c>
      <c r="B758" s="6" t="n">
        <v>2</v>
      </c>
      <c r="C758" s="7" t="n">
        <v>10</v>
      </c>
      <c r="D758" s="7" t="s">
        <v>47</v>
      </c>
    </row>
    <row r="759" spans="1:8">
      <c r="A759" t="s">
        <v>4</v>
      </c>
      <c r="B759" s="4" t="s">
        <v>5</v>
      </c>
      <c r="C759" s="4" t="s">
        <v>12</v>
      </c>
    </row>
    <row r="760" spans="1:8">
      <c r="A760" t="n">
        <v>6227</v>
      </c>
      <c r="B760" s="22" t="n">
        <v>16</v>
      </c>
      <c r="C760" s="7" t="n">
        <v>0</v>
      </c>
    </row>
    <row r="761" spans="1:8">
      <c r="A761" t="s">
        <v>4</v>
      </c>
      <c r="B761" s="4" t="s">
        <v>5</v>
      </c>
      <c r="C761" s="4" t="s">
        <v>7</v>
      </c>
    </row>
    <row r="762" spans="1:8">
      <c r="A762" t="n">
        <v>6230</v>
      </c>
      <c r="B762" s="23" t="n">
        <v>23</v>
      </c>
      <c r="C762" s="7" t="n">
        <v>20</v>
      </c>
    </row>
    <row r="763" spans="1:8">
      <c r="A763" t="s">
        <v>4</v>
      </c>
      <c r="B763" s="4" t="s">
        <v>5</v>
      </c>
    </row>
    <row r="764" spans="1:8">
      <c r="A764" t="n">
        <v>6232</v>
      </c>
      <c r="B764" s="5" t="n">
        <v>1</v>
      </c>
    </row>
    <row r="765" spans="1:8" s="3" customFormat="1" customHeight="0">
      <c r="A765" s="3" t="s">
        <v>2</v>
      </c>
      <c r="B765" s="3" t="s">
        <v>83</v>
      </c>
    </row>
    <row r="766" spans="1:8">
      <c r="A766" t="s">
        <v>4</v>
      </c>
      <c r="B766" s="4" t="s">
        <v>5</v>
      </c>
      <c r="C766" s="4" t="s">
        <v>7</v>
      </c>
      <c r="D766" s="4" t="s">
        <v>12</v>
      </c>
    </row>
    <row r="767" spans="1:8">
      <c r="A767" t="n">
        <v>6236</v>
      </c>
      <c r="B767" s="17" t="n">
        <v>22</v>
      </c>
      <c r="C767" s="7" t="n">
        <v>20</v>
      </c>
      <c r="D767" s="7" t="n">
        <v>0</v>
      </c>
    </row>
    <row r="768" spans="1:8">
      <c r="A768" t="s">
        <v>4</v>
      </c>
      <c r="B768" s="4" t="s">
        <v>5</v>
      </c>
      <c r="C768" s="4" t="s">
        <v>7</v>
      </c>
      <c r="D768" s="4" t="s">
        <v>12</v>
      </c>
      <c r="E768" s="4" t="s">
        <v>59</v>
      </c>
      <c r="F768" s="4" t="s">
        <v>12</v>
      </c>
      <c r="G768" s="4" t="s">
        <v>13</v>
      </c>
      <c r="H768" s="4" t="s">
        <v>13</v>
      </c>
      <c r="I768" s="4" t="s">
        <v>12</v>
      </c>
      <c r="J768" s="4" t="s">
        <v>12</v>
      </c>
      <c r="K768" s="4" t="s">
        <v>13</v>
      </c>
      <c r="L768" s="4" t="s">
        <v>13</v>
      </c>
      <c r="M768" s="4" t="s">
        <v>13</v>
      </c>
      <c r="N768" s="4" t="s">
        <v>13</v>
      </c>
      <c r="O768" s="4" t="s">
        <v>8</v>
      </c>
    </row>
    <row r="769" spans="1:15">
      <c r="A769" t="n">
        <v>6240</v>
      </c>
      <c r="B769" s="24" t="n">
        <v>50</v>
      </c>
      <c r="C769" s="7" t="n">
        <v>0</v>
      </c>
      <c r="D769" s="7" t="n">
        <v>2006</v>
      </c>
      <c r="E769" s="7" t="n">
        <v>1</v>
      </c>
      <c r="F769" s="7" t="n">
        <v>0</v>
      </c>
      <c r="G769" s="7" t="n">
        <v>0</v>
      </c>
      <c r="H769" s="7" t="n">
        <v>0</v>
      </c>
      <c r="I769" s="7" t="n">
        <v>0</v>
      </c>
      <c r="J769" s="7" t="n">
        <v>65533</v>
      </c>
      <c r="K769" s="7" t="n">
        <v>0</v>
      </c>
      <c r="L769" s="7" t="n">
        <v>0</v>
      </c>
      <c r="M769" s="7" t="n">
        <v>0</v>
      </c>
      <c r="N769" s="7" t="n">
        <v>0</v>
      </c>
      <c r="O769" s="7" t="s">
        <v>14</v>
      </c>
    </row>
    <row r="770" spans="1:15">
      <c r="A770" t="s">
        <v>4</v>
      </c>
      <c r="B770" s="4" t="s">
        <v>5</v>
      </c>
      <c r="C770" s="4" t="s">
        <v>7</v>
      </c>
      <c r="D770" s="4" t="s">
        <v>12</v>
      </c>
      <c r="E770" s="4" t="s">
        <v>12</v>
      </c>
      <c r="F770" s="4" t="s">
        <v>12</v>
      </c>
      <c r="G770" s="4" t="s">
        <v>12</v>
      </c>
      <c r="H770" s="4" t="s">
        <v>7</v>
      </c>
    </row>
    <row r="771" spans="1:15">
      <c r="A771" t="n">
        <v>6279</v>
      </c>
      <c r="B771" s="18" t="n">
        <v>25</v>
      </c>
      <c r="C771" s="7" t="n">
        <v>5</v>
      </c>
      <c r="D771" s="7" t="n">
        <v>65535</v>
      </c>
      <c r="E771" s="7" t="n">
        <v>500</v>
      </c>
      <c r="F771" s="7" t="n">
        <v>800</v>
      </c>
      <c r="G771" s="7" t="n">
        <v>140</v>
      </c>
      <c r="H771" s="7" t="n">
        <v>0</v>
      </c>
    </row>
    <row r="772" spans="1:15">
      <c r="A772" t="s">
        <v>4</v>
      </c>
      <c r="B772" s="4" t="s">
        <v>5</v>
      </c>
      <c r="C772" s="4" t="s">
        <v>12</v>
      </c>
      <c r="D772" s="4" t="s">
        <v>7</v>
      </c>
      <c r="E772" s="4" t="s">
        <v>43</v>
      </c>
      <c r="F772" s="4" t="s">
        <v>7</v>
      </c>
      <c r="G772" s="4" t="s">
        <v>7</v>
      </c>
    </row>
    <row r="773" spans="1:15">
      <c r="A773" t="n">
        <v>6290</v>
      </c>
      <c r="B773" s="19" t="n">
        <v>24</v>
      </c>
      <c r="C773" s="7" t="n">
        <v>65533</v>
      </c>
      <c r="D773" s="7" t="n">
        <v>11</v>
      </c>
      <c r="E773" s="7" t="s">
        <v>84</v>
      </c>
      <c r="F773" s="7" t="n">
        <v>2</v>
      </c>
      <c r="G773" s="7" t="n">
        <v>0</v>
      </c>
    </row>
    <row r="774" spans="1:15">
      <c r="A774" t="s">
        <v>4</v>
      </c>
      <c r="B774" s="4" t="s">
        <v>5</v>
      </c>
    </row>
    <row r="775" spans="1:15">
      <c r="A775" t="n">
        <v>6350</v>
      </c>
      <c r="B775" s="20" t="n">
        <v>28</v>
      </c>
    </row>
    <row r="776" spans="1:15">
      <c r="A776" t="s">
        <v>4</v>
      </c>
      <c r="B776" s="4" t="s">
        <v>5</v>
      </c>
      <c r="C776" s="4" t="s">
        <v>7</v>
      </c>
    </row>
    <row r="777" spans="1:15">
      <c r="A777" t="n">
        <v>6351</v>
      </c>
      <c r="B777" s="21" t="n">
        <v>27</v>
      </c>
      <c r="C777" s="7" t="n">
        <v>0</v>
      </c>
    </row>
    <row r="778" spans="1:15">
      <c r="A778" t="s">
        <v>4</v>
      </c>
      <c r="B778" s="4" t="s">
        <v>5</v>
      </c>
      <c r="C778" s="4" t="s">
        <v>7</v>
      </c>
    </row>
    <row r="779" spans="1:15">
      <c r="A779" t="n">
        <v>6353</v>
      </c>
      <c r="B779" s="21" t="n">
        <v>27</v>
      </c>
      <c r="C779" s="7" t="n">
        <v>1</v>
      </c>
    </row>
    <row r="780" spans="1:15">
      <c r="A780" t="s">
        <v>4</v>
      </c>
      <c r="B780" s="4" t="s">
        <v>5</v>
      </c>
      <c r="C780" s="4" t="s">
        <v>7</v>
      </c>
      <c r="D780" s="4" t="s">
        <v>12</v>
      </c>
      <c r="E780" s="4" t="s">
        <v>12</v>
      </c>
      <c r="F780" s="4" t="s">
        <v>12</v>
      </c>
      <c r="G780" s="4" t="s">
        <v>12</v>
      </c>
      <c r="H780" s="4" t="s">
        <v>7</v>
      </c>
    </row>
    <row r="781" spans="1:15">
      <c r="A781" t="n">
        <v>6355</v>
      </c>
      <c r="B781" s="18" t="n">
        <v>25</v>
      </c>
      <c r="C781" s="7" t="n">
        <v>5</v>
      </c>
      <c r="D781" s="7" t="n">
        <v>65535</v>
      </c>
      <c r="E781" s="7" t="n">
        <v>65535</v>
      </c>
      <c r="F781" s="7" t="n">
        <v>65535</v>
      </c>
      <c r="G781" s="7" t="n">
        <v>65535</v>
      </c>
      <c r="H781" s="7" t="n">
        <v>0</v>
      </c>
    </row>
    <row r="782" spans="1:15">
      <c r="A782" t="s">
        <v>4</v>
      </c>
      <c r="B782" s="4" t="s">
        <v>5</v>
      </c>
      <c r="C782" s="4" t="s">
        <v>7</v>
      </c>
      <c r="D782" s="4" t="s">
        <v>8</v>
      </c>
    </row>
    <row r="783" spans="1:15">
      <c r="A783" t="n">
        <v>6366</v>
      </c>
      <c r="B783" s="6" t="n">
        <v>2</v>
      </c>
      <c r="C783" s="7" t="n">
        <v>10</v>
      </c>
      <c r="D783" s="7" t="s">
        <v>45</v>
      </c>
    </row>
    <row r="784" spans="1:15">
      <c r="A784" t="s">
        <v>4</v>
      </c>
      <c r="B784" s="4" t="s">
        <v>5</v>
      </c>
      <c r="C784" s="4" t="s">
        <v>12</v>
      </c>
    </row>
    <row r="785" spans="1:15">
      <c r="A785" t="n">
        <v>6389</v>
      </c>
      <c r="B785" s="22" t="n">
        <v>16</v>
      </c>
      <c r="C785" s="7" t="n">
        <v>0</v>
      </c>
    </row>
    <row r="786" spans="1:15">
      <c r="A786" t="s">
        <v>4</v>
      </c>
      <c r="B786" s="4" t="s">
        <v>5</v>
      </c>
      <c r="C786" s="4" t="s">
        <v>7</v>
      </c>
      <c r="D786" s="4" t="s">
        <v>8</v>
      </c>
    </row>
    <row r="787" spans="1:15">
      <c r="A787" t="n">
        <v>6392</v>
      </c>
      <c r="B787" s="6" t="n">
        <v>2</v>
      </c>
      <c r="C787" s="7" t="n">
        <v>10</v>
      </c>
      <c r="D787" s="7" t="s">
        <v>46</v>
      </c>
    </row>
    <row r="788" spans="1:15">
      <c r="A788" t="s">
        <v>4</v>
      </c>
      <c r="B788" s="4" t="s">
        <v>5</v>
      </c>
      <c r="C788" s="4" t="s">
        <v>12</v>
      </c>
    </row>
    <row r="789" spans="1:15">
      <c r="A789" t="n">
        <v>6410</v>
      </c>
      <c r="B789" s="22" t="n">
        <v>16</v>
      </c>
      <c r="C789" s="7" t="n">
        <v>0</v>
      </c>
    </row>
    <row r="790" spans="1:15">
      <c r="A790" t="s">
        <v>4</v>
      </c>
      <c r="B790" s="4" t="s">
        <v>5</v>
      </c>
      <c r="C790" s="4" t="s">
        <v>7</v>
      </c>
      <c r="D790" s="4" t="s">
        <v>8</v>
      </c>
    </row>
    <row r="791" spans="1:15">
      <c r="A791" t="n">
        <v>6413</v>
      </c>
      <c r="B791" s="6" t="n">
        <v>2</v>
      </c>
      <c r="C791" s="7" t="n">
        <v>10</v>
      </c>
      <c r="D791" s="7" t="s">
        <v>47</v>
      </c>
    </row>
    <row r="792" spans="1:15">
      <c r="A792" t="s">
        <v>4</v>
      </c>
      <c r="B792" s="4" t="s">
        <v>5</v>
      </c>
      <c r="C792" s="4" t="s">
        <v>12</v>
      </c>
    </row>
    <row r="793" spans="1:15">
      <c r="A793" t="n">
        <v>6432</v>
      </c>
      <c r="B793" s="22" t="n">
        <v>16</v>
      </c>
      <c r="C793" s="7" t="n">
        <v>0</v>
      </c>
    </row>
    <row r="794" spans="1:15">
      <c r="A794" t="s">
        <v>4</v>
      </c>
      <c r="B794" s="4" t="s">
        <v>5</v>
      </c>
      <c r="C794" s="4" t="s">
        <v>7</v>
      </c>
    </row>
    <row r="795" spans="1:15">
      <c r="A795" t="n">
        <v>6435</v>
      </c>
      <c r="B795" s="23" t="n">
        <v>23</v>
      </c>
      <c r="C795" s="7" t="n">
        <v>20</v>
      </c>
    </row>
    <row r="796" spans="1:15">
      <c r="A796" t="s">
        <v>4</v>
      </c>
      <c r="B796" s="4" t="s">
        <v>5</v>
      </c>
    </row>
    <row r="797" spans="1:15">
      <c r="A797" t="n">
        <v>6437</v>
      </c>
      <c r="B797" s="5" t="n">
        <v>1</v>
      </c>
    </row>
    <row r="798" spans="1:15" s="3" customFormat="1" customHeight="0">
      <c r="A798" s="3" t="s">
        <v>2</v>
      </c>
      <c r="B798" s="3" t="s">
        <v>85</v>
      </c>
    </row>
    <row r="799" spans="1:15">
      <c r="A799" t="s">
        <v>4</v>
      </c>
      <c r="B799" s="4" t="s">
        <v>5</v>
      </c>
      <c r="C799" s="4" t="s">
        <v>7</v>
      </c>
      <c r="D799" s="4" t="s">
        <v>12</v>
      </c>
    </row>
    <row r="800" spans="1:15">
      <c r="A800" t="n">
        <v>6440</v>
      </c>
      <c r="B800" s="17" t="n">
        <v>22</v>
      </c>
      <c r="C800" s="7" t="n">
        <v>20</v>
      </c>
      <c r="D800" s="7" t="n">
        <v>0</v>
      </c>
    </row>
    <row r="801" spans="1:4">
      <c r="A801" t="s">
        <v>4</v>
      </c>
      <c r="B801" s="4" t="s">
        <v>5</v>
      </c>
      <c r="C801" s="4" t="s">
        <v>7</v>
      </c>
      <c r="D801" s="4" t="s">
        <v>12</v>
      </c>
      <c r="E801" s="4" t="s">
        <v>59</v>
      </c>
      <c r="F801" s="4" t="s">
        <v>12</v>
      </c>
      <c r="G801" s="4" t="s">
        <v>13</v>
      </c>
      <c r="H801" s="4" t="s">
        <v>13</v>
      </c>
      <c r="I801" s="4" t="s">
        <v>12</v>
      </c>
      <c r="J801" s="4" t="s">
        <v>12</v>
      </c>
      <c r="K801" s="4" t="s">
        <v>13</v>
      </c>
      <c r="L801" s="4" t="s">
        <v>13</v>
      </c>
      <c r="M801" s="4" t="s">
        <v>13</v>
      </c>
      <c r="N801" s="4" t="s">
        <v>13</v>
      </c>
      <c r="O801" s="4" t="s">
        <v>8</v>
      </c>
    </row>
    <row r="802" spans="1:4">
      <c r="A802" t="n">
        <v>6444</v>
      </c>
      <c r="B802" s="24" t="n">
        <v>50</v>
      </c>
      <c r="C802" s="7" t="n">
        <v>0</v>
      </c>
      <c r="D802" s="7" t="n">
        <v>2006</v>
      </c>
      <c r="E802" s="7" t="n">
        <v>1</v>
      </c>
      <c r="F802" s="7" t="n">
        <v>0</v>
      </c>
      <c r="G802" s="7" t="n">
        <v>0</v>
      </c>
      <c r="H802" s="7" t="n">
        <v>0</v>
      </c>
      <c r="I802" s="7" t="n">
        <v>0</v>
      </c>
      <c r="J802" s="7" t="n">
        <v>65533</v>
      </c>
      <c r="K802" s="7" t="n">
        <v>0</v>
      </c>
      <c r="L802" s="7" t="n">
        <v>0</v>
      </c>
      <c r="M802" s="7" t="n">
        <v>0</v>
      </c>
      <c r="N802" s="7" t="n">
        <v>0</v>
      </c>
      <c r="O802" s="7" t="s">
        <v>14</v>
      </c>
    </row>
    <row r="803" spans="1:4">
      <c r="A803" t="s">
        <v>4</v>
      </c>
      <c r="B803" s="4" t="s">
        <v>5</v>
      </c>
      <c r="C803" s="4" t="s">
        <v>7</v>
      </c>
      <c r="D803" s="4" t="s">
        <v>12</v>
      </c>
      <c r="E803" s="4" t="s">
        <v>12</v>
      </c>
      <c r="F803" s="4" t="s">
        <v>12</v>
      </c>
      <c r="G803" s="4" t="s">
        <v>12</v>
      </c>
      <c r="H803" s="4" t="s">
        <v>7</v>
      </c>
    </row>
    <row r="804" spans="1:4">
      <c r="A804" t="n">
        <v>6483</v>
      </c>
      <c r="B804" s="18" t="n">
        <v>25</v>
      </c>
      <c r="C804" s="7" t="n">
        <v>5</v>
      </c>
      <c r="D804" s="7" t="n">
        <v>65535</v>
      </c>
      <c r="E804" s="7" t="n">
        <v>500</v>
      </c>
      <c r="F804" s="7" t="n">
        <v>800</v>
      </c>
      <c r="G804" s="7" t="n">
        <v>140</v>
      </c>
      <c r="H804" s="7" t="n">
        <v>0</v>
      </c>
    </row>
    <row r="805" spans="1:4">
      <c r="A805" t="s">
        <v>4</v>
      </c>
      <c r="B805" s="4" t="s">
        <v>5</v>
      </c>
      <c r="C805" s="4" t="s">
        <v>12</v>
      </c>
      <c r="D805" s="4" t="s">
        <v>7</v>
      </c>
      <c r="E805" s="4" t="s">
        <v>43</v>
      </c>
      <c r="F805" s="4" t="s">
        <v>7</v>
      </c>
      <c r="G805" s="4" t="s">
        <v>7</v>
      </c>
    </row>
    <row r="806" spans="1:4">
      <c r="A806" t="n">
        <v>6494</v>
      </c>
      <c r="B806" s="19" t="n">
        <v>24</v>
      </c>
      <c r="C806" s="7" t="n">
        <v>65533</v>
      </c>
      <c r="D806" s="7" t="n">
        <v>11</v>
      </c>
      <c r="E806" s="7" t="s">
        <v>86</v>
      </c>
      <c r="F806" s="7" t="n">
        <v>2</v>
      </c>
      <c r="G806" s="7" t="n">
        <v>0</v>
      </c>
    </row>
    <row r="807" spans="1:4">
      <c r="A807" t="s">
        <v>4</v>
      </c>
      <c r="B807" s="4" t="s">
        <v>5</v>
      </c>
    </row>
    <row r="808" spans="1:4">
      <c r="A808" t="n">
        <v>6548</v>
      </c>
      <c r="B808" s="20" t="n">
        <v>28</v>
      </c>
    </row>
    <row r="809" spans="1:4">
      <c r="A809" t="s">
        <v>4</v>
      </c>
      <c r="B809" s="4" t="s">
        <v>5</v>
      </c>
      <c r="C809" s="4" t="s">
        <v>7</v>
      </c>
    </row>
    <row r="810" spans="1:4">
      <c r="A810" t="n">
        <v>6549</v>
      </c>
      <c r="B810" s="21" t="n">
        <v>27</v>
      </c>
      <c r="C810" s="7" t="n">
        <v>0</v>
      </c>
    </row>
    <row r="811" spans="1:4">
      <c r="A811" t="s">
        <v>4</v>
      </c>
      <c r="B811" s="4" t="s">
        <v>5</v>
      </c>
      <c r="C811" s="4" t="s">
        <v>7</v>
      </c>
    </row>
    <row r="812" spans="1:4">
      <c r="A812" t="n">
        <v>6551</v>
      </c>
      <c r="B812" s="21" t="n">
        <v>27</v>
      </c>
      <c r="C812" s="7" t="n">
        <v>1</v>
      </c>
    </row>
    <row r="813" spans="1:4">
      <c r="A813" t="s">
        <v>4</v>
      </c>
      <c r="B813" s="4" t="s">
        <v>5</v>
      </c>
      <c r="C813" s="4" t="s">
        <v>7</v>
      </c>
      <c r="D813" s="4" t="s">
        <v>12</v>
      </c>
      <c r="E813" s="4" t="s">
        <v>12</v>
      </c>
      <c r="F813" s="4" t="s">
        <v>12</v>
      </c>
      <c r="G813" s="4" t="s">
        <v>12</v>
      </c>
      <c r="H813" s="4" t="s">
        <v>7</v>
      </c>
    </row>
    <row r="814" spans="1:4">
      <c r="A814" t="n">
        <v>6553</v>
      </c>
      <c r="B814" s="18" t="n">
        <v>25</v>
      </c>
      <c r="C814" s="7" t="n">
        <v>5</v>
      </c>
      <c r="D814" s="7" t="n">
        <v>65535</v>
      </c>
      <c r="E814" s="7" t="n">
        <v>65535</v>
      </c>
      <c r="F814" s="7" t="n">
        <v>65535</v>
      </c>
      <c r="G814" s="7" t="n">
        <v>65535</v>
      </c>
      <c r="H814" s="7" t="n">
        <v>0</v>
      </c>
    </row>
    <row r="815" spans="1:4">
      <c r="A815" t="s">
        <v>4</v>
      </c>
      <c r="B815" s="4" t="s">
        <v>5</v>
      </c>
      <c r="C815" s="4" t="s">
        <v>7</v>
      </c>
      <c r="D815" s="4" t="s">
        <v>8</v>
      </c>
    </row>
    <row r="816" spans="1:4">
      <c r="A816" t="n">
        <v>6564</v>
      </c>
      <c r="B816" s="6" t="n">
        <v>2</v>
      </c>
      <c r="C816" s="7" t="n">
        <v>10</v>
      </c>
      <c r="D816" s="7" t="s">
        <v>45</v>
      </c>
    </row>
    <row r="817" spans="1:15">
      <c r="A817" t="s">
        <v>4</v>
      </c>
      <c r="B817" s="4" t="s">
        <v>5</v>
      </c>
      <c r="C817" s="4" t="s">
        <v>12</v>
      </c>
    </row>
    <row r="818" spans="1:15">
      <c r="A818" t="n">
        <v>6587</v>
      </c>
      <c r="B818" s="22" t="n">
        <v>16</v>
      </c>
      <c r="C818" s="7" t="n">
        <v>0</v>
      </c>
    </row>
    <row r="819" spans="1:15">
      <c r="A819" t="s">
        <v>4</v>
      </c>
      <c r="B819" s="4" t="s">
        <v>5</v>
      </c>
      <c r="C819" s="4" t="s">
        <v>7</v>
      </c>
      <c r="D819" s="4" t="s">
        <v>8</v>
      </c>
    </row>
    <row r="820" spans="1:15">
      <c r="A820" t="n">
        <v>6590</v>
      </c>
      <c r="B820" s="6" t="n">
        <v>2</v>
      </c>
      <c r="C820" s="7" t="n">
        <v>10</v>
      </c>
      <c r="D820" s="7" t="s">
        <v>46</v>
      </c>
    </row>
    <row r="821" spans="1:15">
      <c r="A821" t="s">
        <v>4</v>
      </c>
      <c r="B821" s="4" t="s">
        <v>5</v>
      </c>
      <c r="C821" s="4" t="s">
        <v>12</v>
      </c>
    </row>
    <row r="822" spans="1:15">
      <c r="A822" t="n">
        <v>6608</v>
      </c>
      <c r="B822" s="22" t="n">
        <v>16</v>
      </c>
      <c r="C822" s="7" t="n">
        <v>0</v>
      </c>
    </row>
    <row r="823" spans="1:15">
      <c r="A823" t="s">
        <v>4</v>
      </c>
      <c r="B823" s="4" t="s">
        <v>5</v>
      </c>
      <c r="C823" s="4" t="s">
        <v>7</v>
      </c>
      <c r="D823" s="4" t="s">
        <v>8</v>
      </c>
    </row>
    <row r="824" spans="1:15">
      <c r="A824" t="n">
        <v>6611</v>
      </c>
      <c r="B824" s="6" t="n">
        <v>2</v>
      </c>
      <c r="C824" s="7" t="n">
        <v>10</v>
      </c>
      <c r="D824" s="7" t="s">
        <v>47</v>
      </c>
    </row>
    <row r="825" spans="1:15">
      <c r="A825" t="s">
        <v>4</v>
      </c>
      <c r="B825" s="4" t="s">
        <v>5</v>
      </c>
      <c r="C825" s="4" t="s">
        <v>12</v>
      </c>
    </row>
    <row r="826" spans="1:15">
      <c r="A826" t="n">
        <v>6630</v>
      </c>
      <c r="B826" s="22" t="n">
        <v>16</v>
      </c>
      <c r="C826" s="7" t="n">
        <v>0</v>
      </c>
    </row>
    <row r="827" spans="1:15">
      <c r="A827" t="s">
        <v>4</v>
      </c>
      <c r="B827" s="4" t="s">
        <v>5</v>
      </c>
      <c r="C827" s="4" t="s">
        <v>7</v>
      </c>
    </row>
    <row r="828" spans="1:15">
      <c r="A828" t="n">
        <v>6633</v>
      </c>
      <c r="B828" s="23" t="n">
        <v>23</v>
      </c>
      <c r="C828" s="7" t="n">
        <v>20</v>
      </c>
    </row>
    <row r="829" spans="1:15">
      <c r="A829" t="s">
        <v>4</v>
      </c>
      <c r="B829" s="4" t="s">
        <v>5</v>
      </c>
    </row>
    <row r="830" spans="1:15">
      <c r="A830" t="n">
        <v>6635</v>
      </c>
      <c r="B830" s="5" t="n">
        <v>1</v>
      </c>
    </row>
    <row r="831" spans="1:15" s="3" customFormat="1" customHeight="0">
      <c r="A831" s="3" t="s">
        <v>2</v>
      </c>
      <c r="B831" s="3" t="s">
        <v>87</v>
      </c>
    </row>
    <row r="832" spans="1:15">
      <c r="A832" t="s">
        <v>4</v>
      </c>
      <c r="B832" s="4" t="s">
        <v>5</v>
      </c>
      <c r="C832" s="4" t="s">
        <v>7</v>
      </c>
      <c r="D832" s="4" t="s">
        <v>12</v>
      </c>
    </row>
    <row r="833" spans="1:4">
      <c r="A833" t="n">
        <v>6636</v>
      </c>
      <c r="B833" s="17" t="n">
        <v>22</v>
      </c>
      <c r="C833" s="7" t="n">
        <v>20</v>
      </c>
      <c r="D833" s="7" t="n">
        <v>0</v>
      </c>
    </row>
    <row r="834" spans="1:4">
      <c r="A834" t="s">
        <v>4</v>
      </c>
      <c r="B834" s="4" t="s">
        <v>5</v>
      </c>
      <c r="C834" s="4" t="s">
        <v>7</v>
      </c>
      <c r="D834" s="4" t="s">
        <v>12</v>
      </c>
      <c r="E834" s="4" t="s">
        <v>59</v>
      </c>
      <c r="F834" s="4" t="s">
        <v>12</v>
      </c>
      <c r="G834" s="4" t="s">
        <v>13</v>
      </c>
      <c r="H834" s="4" t="s">
        <v>13</v>
      </c>
      <c r="I834" s="4" t="s">
        <v>12</v>
      </c>
      <c r="J834" s="4" t="s">
        <v>12</v>
      </c>
      <c r="K834" s="4" t="s">
        <v>13</v>
      </c>
      <c r="L834" s="4" t="s">
        <v>13</v>
      </c>
      <c r="M834" s="4" t="s">
        <v>13</v>
      </c>
      <c r="N834" s="4" t="s">
        <v>13</v>
      </c>
      <c r="O834" s="4" t="s">
        <v>8</v>
      </c>
    </row>
    <row r="835" spans="1:4">
      <c r="A835" t="n">
        <v>6640</v>
      </c>
      <c r="B835" s="24" t="n">
        <v>50</v>
      </c>
      <c r="C835" s="7" t="n">
        <v>0</v>
      </c>
      <c r="D835" s="7" t="n">
        <v>2006</v>
      </c>
      <c r="E835" s="7" t="n">
        <v>1</v>
      </c>
      <c r="F835" s="7" t="n">
        <v>0</v>
      </c>
      <c r="G835" s="7" t="n">
        <v>0</v>
      </c>
      <c r="H835" s="7" t="n">
        <v>0</v>
      </c>
      <c r="I835" s="7" t="n">
        <v>0</v>
      </c>
      <c r="J835" s="7" t="n">
        <v>65533</v>
      </c>
      <c r="K835" s="7" t="n">
        <v>0</v>
      </c>
      <c r="L835" s="7" t="n">
        <v>0</v>
      </c>
      <c r="M835" s="7" t="n">
        <v>0</v>
      </c>
      <c r="N835" s="7" t="n">
        <v>0</v>
      </c>
      <c r="O835" s="7" t="s">
        <v>14</v>
      </c>
    </row>
    <row r="836" spans="1:4">
      <c r="A836" t="s">
        <v>4</v>
      </c>
      <c r="B836" s="4" t="s">
        <v>5</v>
      </c>
      <c r="C836" s="4" t="s">
        <v>7</v>
      </c>
      <c r="D836" s="4" t="s">
        <v>12</v>
      </c>
      <c r="E836" s="4" t="s">
        <v>12</v>
      </c>
      <c r="F836" s="4" t="s">
        <v>12</v>
      </c>
      <c r="G836" s="4" t="s">
        <v>12</v>
      </c>
      <c r="H836" s="4" t="s">
        <v>7</v>
      </c>
    </row>
    <row r="837" spans="1:4">
      <c r="A837" t="n">
        <v>6679</v>
      </c>
      <c r="B837" s="18" t="n">
        <v>25</v>
      </c>
      <c r="C837" s="7" t="n">
        <v>5</v>
      </c>
      <c r="D837" s="7" t="n">
        <v>65535</v>
      </c>
      <c r="E837" s="7" t="n">
        <v>500</v>
      </c>
      <c r="F837" s="7" t="n">
        <v>800</v>
      </c>
      <c r="G837" s="7" t="n">
        <v>140</v>
      </c>
      <c r="H837" s="7" t="n">
        <v>0</v>
      </c>
    </row>
    <row r="838" spans="1:4">
      <c r="A838" t="s">
        <v>4</v>
      </c>
      <c r="B838" s="4" t="s">
        <v>5</v>
      </c>
      <c r="C838" s="4" t="s">
        <v>7</v>
      </c>
      <c r="D838" s="4" t="s">
        <v>12</v>
      </c>
      <c r="E838" s="4" t="s">
        <v>7</v>
      </c>
      <c r="F838" s="4" t="s">
        <v>12</v>
      </c>
      <c r="G838" s="4" t="s">
        <v>7</v>
      </c>
      <c r="H838" s="4" t="s">
        <v>7</v>
      </c>
      <c r="I838" s="4" t="s">
        <v>7</v>
      </c>
      <c r="J838" s="4" t="s">
        <v>27</v>
      </c>
    </row>
    <row r="839" spans="1:4">
      <c r="A839" t="n">
        <v>6690</v>
      </c>
      <c r="B839" s="14" t="n">
        <v>5</v>
      </c>
      <c r="C839" s="7" t="n">
        <v>30</v>
      </c>
      <c r="D839" s="7" t="n">
        <v>10496</v>
      </c>
      <c r="E839" s="7" t="n">
        <v>30</v>
      </c>
      <c r="F839" s="7" t="n">
        <v>10500</v>
      </c>
      <c r="G839" s="7" t="n">
        <v>8</v>
      </c>
      <c r="H839" s="7" t="n">
        <v>9</v>
      </c>
      <c r="I839" s="7" t="n">
        <v>1</v>
      </c>
      <c r="J839" s="15" t="n">
        <f t="normal" ca="1">A847</f>
        <v>0</v>
      </c>
    </row>
    <row r="840" spans="1:4">
      <c r="A840" t="s">
        <v>4</v>
      </c>
      <c r="B840" s="4" t="s">
        <v>5</v>
      </c>
      <c r="C840" s="4" t="s">
        <v>12</v>
      </c>
      <c r="D840" s="4" t="s">
        <v>7</v>
      </c>
      <c r="E840" s="4" t="s">
        <v>43</v>
      </c>
      <c r="F840" s="4" t="s">
        <v>7</v>
      </c>
      <c r="G840" s="4" t="s">
        <v>7</v>
      </c>
    </row>
    <row r="841" spans="1:4">
      <c r="A841" t="n">
        <v>6704</v>
      </c>
      <c r="B841" s="19" t="n">
        <v>24</v>
      </c>
      <c r="C841" s="7" t="n">
        <v>65533</v>
      </c>
      <c r="D841" s="7" t="n">
        <v>11</v>
      </c>
      <c r="E841" s="7" t="s">
        <v>88</v>
      </c>
      <c r="F841" s="7" t="n">
        <v>2</v>
      </c>
      <c r="G841" s="7" t="n">
        <v>0</v>
      </c>
    </row>
    <row r="842" spans="1:4">
      <c r="A842" t="s">
        <v>4</v>
      </c>
      <c r="B842" s="4" t="s">
        <v>5</v>
      </c>
    </row>
    <row r="843" spans="1:4">
      <c r="A843" t="n">
        <v>6744</v>
      </c>
      <c r="B843" s="20" t="n">
        <v>28</v>
      </c>
    </row>
    <row r="844" spans="1:4">
      <c r="A844" t="s">
        <v>4</v>
      </c>
      <c r="B844" s="4" t="s">
        <v>5</v>
      </c>
      <c r="C844" s="4" t="s">
        <v>27</v>
      </c>
    </row>
    <row r="845" spans="1:4">
      <c r="A845" t="n">
        <v>6745</v>
      </c>
      <c r="B845" s="16" t="n">
        <v>3</v>
      </c>
      <c r="C845" s="15" t="n">
        <f t="normal" ca="1">A851</f>
        <v>0</v>
      </c>
    </row>
    <row r="846" spans="1:4">
      <c r="A846" t="s">
        <v>4</v>
      </c>
      <c r="B846" s="4" t="s">
        <v>5</v>
      </c>
      <c r="C846" s="4" t="s">
        <v>12</v>
      </c>
      <c r="D846" s="4" t="s">
        <v>7</v>
      </c>
      <c r="E846" s="4" t="s">
        <v>43</v>
      </c>
      <c r="F846" s="4" t="s">
        <v>7</v>
      </c>
      <c r="G846" s="4" t="s">
        <v>7</v>
      </c>
    </row>
    <row r="847" spans="1:4">
      <c r="A847" t="n">
        <v>6750</v>
      </c>
      <c r="B847" s="19" t="n">
        <v>24</v>
      </c>
      <c r="C847" s="7" t="n">
        <v>65533</v>
      </c>
      <c r="D847" s="7" t="n">
        <v>11</v>
      </c>
      <c r="E847" s="7" t="s">
        <v>89</v>
      </c>
      <c r="F847" s="7" t="n">
        <v>2</v>
      </c>
      <c r="G847" s="7" t="n">
        <v>0</v>
      </c>
    </row>
    <row r="848" spans="1:4">
      <c r="A848" t="s">
        <v>4</v>
      </c>
      <c r="B848" s="4" t="s">
        <v>5</v>
      </c>
    </row>
    <row r="849" spans="1:15">
      <c r="A849" t="n">
        <v>6811</v>
      </c>
      <c r="B849" s="20" t="n">
        <v>28</v>
      </c>
    </row>
    <row r="850" spans="1:15">
      <c r="A850" t="s">
        <v>4</v>
      </c>
      <c r="B850" s="4" t="s">
        <v>5</v>
      </c>
      <c r="C850" s="4" t="s">
        <v>7</v>
      </c>
    </row>
    <row r="851" spans="1:15">
      <c r="A851" t="n">
        <v>6812</v>
      </c>
      <c r="B851" s="21" t="n">
        <v>27</v>
      </c>
      <c r="C851" s="7" t="n">
        <v>0</v>
      </c>
    </row>
    <row r="852" spans="1:15">
      <c r="A852" t="s">
        <v>4</v>
      </c>
      <c r="B852" s="4" t="s">
        <v>5</v>
      </c>
      <c r="C852" s="4" t="s">
        <v>7</v>
      </c>
    </row>
    <row r="853" spans="1:15">
      <c r="A853" t="n">
        <v>6814</v>
      </c>
      <c r="B853" s="21" t="n">
        <v>27</v>
      </c>
      <c r="C853" s="7" t="n">
        <v>1</v>
      </c>
    </row>
    <row r="854" spans="1:15">
      <c r="A854" t="s">
        <v>4</v>
      </c>
      <c r="B854" s="4" t="s">
        <v>5</v>
      </c>
      <c r="C854" s="4" t="s">
        <v>7</v>
      </c>
      <c r="D854" s="4" t="s">
        <v>12</v>
      </c>
      <c r="E854" s="4" t="s">
        <v>12</v>
      </c>
      <c r="F854" s="4" t="s">
        <v>12</v>
      </c>
      <c r="G854" s="4" t="s">
        <v>12</v>
      </c>
      <c r="H854" s="4" t="s">
        <v>7</v>
      </c>
    </row>
    <row r="855" spans="1:15">
      <c r="A855" t="n">
        <v>6816</v>
      </c>
      <c r="B855" s="18" t="n">
        <v>25</v>
      </c>
      <c r="C855" s="7" t="n">
        <v>5</v>
      </c>
      <c r="D855" s="7" t="n">
        <v>65535</v>
      </c>
      <c r="E855" s="7" t="n">
        <v>65535</v>
      </c>
      <c r="F855" s="7" t="n">
        <v>65535</v>
      </c>
      <c r="G855" s="7" t="n">
        <v>65535</v>
      </c>
      <c r="H855" s="7" t="n">
        <v>0</v>
      </c>
    </row>
    <row r="856" spans="1:15">
      <c r="A856" t="s">
        <v>4</v>
      </c>
      <c r="B856" s="4" t="s">
        <v>5</v>
      </c>
      <c r="C856" s="4" t="s">
        <v>7</v>
      </c>
      <c r="D856" s="4" t="s">
        <v>12</v>
      </c>
      <c r="E856" s="4" t="s">
        <v>7</v>
      </c>
      <c r="F856" s="4" t="s">
        <v>12</v>
      </c>
      <c r="G856" s="4" t="s">
        <v>7</v>
      </c>
      <c r="H856" s="4" t="s">
        <v>7</v>
      </c>
      <c r="I856" s="4" t="s">
        <v>7</v>
      </c>
      <c r="J856" s="4" t="s">
        <v>27</v>
      </c>
    </row>
    <row r="857" spans="1:15">
      <c r="A857" t="n">
        <v>6827</v>
      </c>
      <c r="B857" s="14" t="n">
        <v>5</v>
      </c>
      <c r="C857" s="7" t="n">
        <v>30</v>
      </c>
      <c r="D857" s="7" t="n">
        <v>10496</v>
      </c>
      <c r="E857" s="7" t="n">
        <v>30</v>
      </c>
      <c r="F857" s="7" t="n">
        <v>10500</v>
      </c>
      <c r="G857" s="7" t="n">
        <v>8</v>
      </c>
      <c r="H857" s="7" t="n">
        <v>9</v>
      </c>
      <c r="I857" s="7" t="n">
        <v>1</v>
      </c>
      <c r="J857" s="15" t="n">
        <f t="normal" ca="1">A903</f>
        <v>0</v>
      </c>
    </row>
    <row r="858" spans="1:15">
      <c r="A858" t="s">
        <v>4</v>
      </c>
      <c r="B858" s="4" t="s">
        <v>5</v>
      </c>
      <c r="C858" s="4" t="s">
        <v>7</v>
      </c>
      <c r="D858" s="4" t="s">
        <v>12</v>
      </c>
      <c r="E858" s="4" t="s">
        <v>7</v>
      </c>
      <c r="F858" s="4" t="s">
        <v>7</v>
      </c>
      <c r="G858" s="4" t="s">
        <v>27</v>
      </c>
    </row>
    <row r="859" spans="1:15">
      <c r="A859" t="n">
        <v>6841</v>
      </c>
      <c r="B859" s="14" t="n">
        <v>5</v>
      </c>
      <c r="C859" s="7" t="n">
        <v>30</v>
      </c>
      <c r="D859" s="7" t="n">
        <v>8</v>
      </c>
      <c r="E859" s="7" t="n">
        <v>8</v>
      </c>
      <c r="F859" s="7" t="n">
        <v>1</v>
      </c>
      <c r="G859" s="15" t="n">
        <f t="normal" ca="1">A903</f>
        <v>0</v>
      </c>
    </row>
    <row r="860" spans="1:15">
      <c r="A860" t="s">
        <v>4</v>
      </c>
      <c r="B860" s="4" t="s">
        <v>5</v>
      </c>
      <c r="C860" s="4" t="s">
        <v>7</v>
      </c>
      <c r="D860" s="4" t="s">
        <v>59</v>
      </c>
      <c r="E860" s="4" t="s">
        <v>12</v>
      </c>
      <c r="F860" s="4" t="s">
        <v>7</v>
      </c>
    </row>
    <row r="861" spans="1:15">
      <c r="A861" t="n">
        <v>6851</v>
      </c>
      <c r="B861" s="34" t="n">
        <v>49</v>
      </c>
      <c r="C861" s="7" t="n">
        <v>3</v>
      </c>
      <c r="D861" s="7" t="n">
        <v>0.699999988079071</v>
      </c>
      <c r="E861" s="7" t="n">
        <v>500</v>
      </c>
      <c r="F861" s="7" t="n">
        <v>0</v>
      </c>
    </row>
    <row r="862" spans="1:15">
      <c r="A862" t="s">
        <v>4</v>
      </c>
      <c r="B862" s="4" t="s">
        <v>5</v>
      </c>
      <c r="C862" s="4" t="s">
        <v>7</v>
      </c>
      <c r="D862" s="4" t="s">
        <v>12</v>
      </c>
    </row>
    <row r="863" spans="1:15">
      <c r="A863" t="n">
        <v>6860</v>
      </c>
      <c r="B863" s="25" t="n">
        <v>58</v>
      </c>
      <c r="C863" s="7" t="n">
        <v>5</v>
      </c>
      <c r="D863" s="7" t="n">
        <v>300</v>
      </c>
    </row>
    <row r="864" spans="1:15">
      <c r="A864" t="s">
        <v>4</v>
      </c>
      <c r="B864" s="4" t="s">
        <v>5</v>
      </c>
      <c r="C864" s="4" t="s">
        <v>59</v>
      </c>
      <c r="D864" s="4" t="s">
        <v>12</v>
      </c>
    </row>
    <row r="865" spans="1:10">
      <c r="A865" t="n">
        <v>6864</v>
      </c>
      <c r="B865" s="35" t="n">
        <v>103</v>
      </c>
      <c r="C865" s="7" t="n">
        <v>0</v>
      </c>
      <c r="D865" s="7" t="n">
        <v>300</v>
      </c>
    </row>
    <row r="866" spans="1:10">
      <c r="A866" t="s">
        <v>4</v>
      </c>
      <c r="B866" s="4" t="s">
        <v>5</v>
      </c>
      <c r="C866" s="4" t="s">
        <v>7</v>
      </c>
      <c r="D866" s="4" t="s">
        <v>12</v>
      </c>
    </row>
    <row r="867" spans="1:10">
      <c r="A867" t="n">
        <v>6871</v>
      </c>
      <c r="B867" s="25" t="n">
        <v>58</v>
      </c>
      <c r="C867" s="7" t="n">
        <v>10</v>
      </c>
      <c r="D867" s="7" t="n">
        <v>300</v>
      </c>
    </row>
    <row r="868" spans="1:10">
      <c r="A868" t="s">
        <v>4</v>
      </c>
      <c r="B868" s="4" t="s">
        <v>5</v>
      </c>
      <c r="C868" s="4" t="s">
        <v>7</v>
      </c>
      <c r="D868" s="4" t="s">
        <v>12</v>
      </c>
    </row>
    <row r="869" spans="1:10">
      <c r="A869" t="n">
        <v>6875</v>
      </c>
      <c r="B869" s="25" t="n">
        <v>58</v>
      </c>
      <c r="C869" s="7" t="n">
        <v>12</v>
      </c>
      <c r="D869" s="7" t="n">
        <v>0</v>
      </c>
    </row>
    <row r="870" spans="1:10">
      <c r="A870" t="s">
        <v>4</v>
      </c>
      <c r="B870" s="4" t="s">
        <v>5</v>
      </c>
      <c r="C870" s="4" t="s">
        <v>7</v>
      </c>
      <c r="D870" s="4" t="s">
        <v>7</v>
      </c>
      <c r="E870" s="4" t="s">
        <v>7</v>
      </c>
      <c r="F870" s="4" t="s">
        <v>7</v>
      </c>
    </row>
    <row r="871" spans="1:10">
      <c r="A871" t="n">
        <v>6879</v>
      </c>
      <c r="B871" s="9" t="n">
        <v>14</v>
      </c>
      <c r="C871" s="7" t="n">
        <v>0</v>
      </c>
      <c r="D871" s="7" t="n">
        <v>0</v>
      </c>
      <c r="E871" s="7" t="n">
        <v>0</v>
      </c>
      <c r="F871" s="7" t="n">
        <v>4</v>
      </c>
    </row>
    <row r="872" spans="1:10">
      <c r="A872" t="s">
        <v>4</v>
      </c>
      <c r="B872" s="4" t="s">
        <v>5</v>
      </c>
      <c r="C872" s="4" t="s">
        <v>7</v>
      </c>
      <c r="D872" s="4" t="s">
        <v>12</v>
      </c>
      <c r="E872" s="4" t="s">
        <v>12</v>
      </c>
      <c r="F872" s="4" t="s">
        <v>7</v>
      </c>
    </row>
    <row r="873" spans="1:10">
      <c r="A873" t="n">
        <v>6884</v>
      </c>
      <c r="B873" s="18" t="n">
        <v>25</v>
      </c>
      <c r="C873" s="7" t="n">
        <v>1</v>
      </c>
      <c r="D873" s="7" t="n">
        <v>65535</v>
      </c>
      <c r="E873" s="7" t="n">
        <v>420</v>
      </c>
      <c r="F873" s="7" t="n">
        <v>5</v>
      </c>
    </row>
    <row r="874" spans="1:10">
      <c r="A874" t="s">
        <v>4</v>
      </c>
      <c r="B874" s="4" t="s">
        <v>5</v>
      </c>
      <c r="C874" s="4" t="s">
        <v>7</v>
      </c>
      <c r="D874" s="4" t="s">
        <v>12</v>
      </c>
      <c r="E874" s="4" t="s">
        <v>8</v>
      </c>
    </row>
    <row r="875" spans="1:10">
      <c r="A875" t="n">
        <v>6891</v>
      </c>
      <c r="B875" s="29" t="n">
        <v>51</v>
      </c>
      <c r="C875" s="7" t="n">
        <v>4</v>
      </c>
      <c r="D875" s="7" t="n">
        <v>0</v>
      </c>
      <c r="E875" s="7" t="s">
        <v>90</v>
      </c>
    </row>
    <row r="876" spans="1:10">
      <c r="A876" t="s">
        <v>4</v>
      </c>
      <c r="B876" s="4" t="s">
        <v>5</v>
      </c>
      <c r="C876" s="4" t="s">
        <v>12</v>
      </c>
    </row>
    <row r="877" spans="1:10">
      <c r="A877" t="n">
        <v>6905</v>
      </c>
      <c r="B877" s="22" t="n">
        <v>16</v>
      </c>
      <c r="C877" s="7" t="n">
        <v>0</v>
      </c>
    </row>
    <row r="878" spans="1:10">
      <c r="A878" t="s">
        <v>4</v>
      </c>
      <c r="B878" s="4" t="s">
        <v>5</v>
      </c>
      <c r="C878" s="4" t="s">
        <v>12</v>
      </c>
      <c r="D878" s="4" t="s">
        <v>43</v>
      </c>
      <c r="E878" s="4" t="s">
        <v>7</v>
      </c>
      <c r="F878" s="4" t="s">
        <v>7</v>
      </c>
      <c r="G878" s="4" t="s">
        <v>43</v>
      </c>
      <c r="H878" s="4" t="s">
        <v>7</v>
      </c>
      <c r="I878" s="4" t="s">
        <v>7</v>
      </c>
    </row>
    <row r="879" spans="1:10">
      <c r="A879" t="n">
        <v>6908</v>
      </c>
      <c r="B879" s="30" t="n">
        <v>26</v>
      </c>
      <c r="C879" s="7" t="n">
        <v>0</v>
      </c>
      <c r="D879" s="7" t="s">
        <v>91</v>
      </c>
      <c r="E879" s="7" t="n">
        <v>2</v>
      </c>
      <c r="F879" s="7" t="n">
        <v>3</v>
      </c>
      <c r="G879" s="7" t="s">
        <v>92</v>
      </c>
      <c r="H879" s="7" t="n">
        <v>2</v>
      </c>
      <c r="I879" s="7" t="n">
        <v>0</v>
      </c>
    </row>
    <row r="880" spans="1:10">
      <c r="A880" t="s">
        <v>4</v>
      </c>
      <c r="B880" s="4" t="s">
        <v>5</v>
      </c>
    </row>
    <row r="881" spans="1:9">
      <c r="A881" t="n">
        <v>7046</v>
      </c>
      <c r="B881" s="20" t="n">
        <v>28</v>
      </c>
    </row>
    <row r="882" spans="1:9">
      <c r="A882" t="s">
        <v>4</v>
      </c>
      <c r="B882" s="4" t="s">
        <v>5</v>
      </c>
      <c r="C882" s="4" t="s">
        <v>13</v>
      </c>
    </row>
    <row r="883" spans="1:9">
      <c r="A883" t="n">
        <v>7047</v>
      </c>
      <c r="B883" s="36" t="n">
        <v>15</v>
      </c>
      <c r="C883" s="7" t="n">
        <v>67108864</v>
      </c>
    </row>
    <row r="884" spans="1:9">
      <c r="A884" t="s">
        <v>4</v>
      </c>
      <c r="B884" s="4" t="s">
        <v>5</v>
      </c>
      <c r="C884" s="4" t="s">
        <v>12</v>
      </c>
      <c r="D884" s="4" t="s">
        <v>7</v>
      </c>
    </row>
    <row r="885" spans="1:9">
      <c r="A885" t="n">
        <v>7052</v>
      </c>
      <c r="B885" s="31" t="n">
        <v>89</v>
      </c>
      <c r="C885" s="7" t="n">
        <v>65533</v>
      </c>
      <c r="D885" s="7" t="n">
        <v>1</v>
      </c>
    </row>
    <row r="886" spans="1:9">
      <c r="A886" t="s">
        <v>4</v>
      </c>
      <c r="B886" s="4" t="s">
        <v>5</v>
      </c>
      <c r="C886" s="4" t="s">
        <v>7</v>
      </c>
      <c r="D886" s="4" t="s">
        <v>12</v>
      </c>
    </row>
    <row r="887" spans="1:9">
      <c r="A887" t="n">
        <v>7056</v>
      </c>
      <c r="B887" s="25" t="n">
        <v>58</v>
      </c>
      <c r="C887" s="7" t="n">
        <v>105</v>
      </c>
      <c r="D887" s="7" t="n">
        <v>300</v>
      </c>
    </row>
    <row r="888" spans="1:9">
      <c r="A888" t="s">
        <v>4</v>
      </c>
      <c r="B888" s="4" t="s">
        <v>5</v>
      </c>
      <c r="C888" s="4" t="s">
        <v>59</v>
      </c>
      <c r="D888" s="4" t="s">
        <v>12</v>
      </c>
    </row>
    <row r="889" spans="1:9">
      <c r="A889" t="n">
        <v>7060</v>
      </c>
      <c r="B889" s="35" t="n">
        <v>103</v>
      </c>
      <c r="C889" s="7" t="n">
        <v>1</v>
      </c>
      <c r="D889" s="7" t="n">
        <v>300</v>
      </c>
    </row>
    <row r="890" spans="1:9">
      <c r="A890" t="s">
        <v>4</v>
      </c>
      <c r="B890" s="4" t="s">
        <v>5</v>
      </c>
      <c r="C890" s="4" t="s">
        <v>7</v>
      </c>
      <c r="D890" s="4" t="s">
        <v>59</v>
      </c>
      <c r="E890" s="4" t="s">
        <v>12</v>
      </c>
      <c r="F890" s="4" t="s">
        <v>7</v>
      </c>
    </row>
    <row r="891" spans="1:9">
      <c r="A891" t="n">
        <v>7067</v>
      </c>
      <c r="B891" s="34" t="n">
        <v>49</v>
      </c>
      <c r="C891" s="7" t="n">
        <v>3</v>
      </c>
      <c r="D891" s="7" t="n">
        <v>1</v>
      </c>
      <c r="E891" s="7" t="n">
        <v>500</v>
      </c>
      <c r="F891" s="7" t="n">
        <v>0</v>
      </c>
    </row>
    <row r="892" spans="1:9">
      <c r="A892" t="s">
        <v>4</v>
      </c>
      <c r="B892" s="4" t="s">
        <v>5</v>
      </c>
      <c r="C892" s="4" t="s">
        <v>7</v>
      </c>
      <c r="D892" s="4" t="s">
        <v>12</v>
      </c>
    </row>
    <row r="893" spans="1:9">
      <c r="A893" t="n">
        <v>7076</v>
      </c>
      <c r="B893" s="25" t="n">
        <v>58</v>
      </c>
      <c r="C893" s="7" t="n">
        <v>11</v>
      </c>
      <c r="D893" s="7" t="n">
        <v>300</v>
      </c>
    </row>
    <row r="894" spans="1:9">
      <c r="A894" t="s">
        <v>4</v>
      </c>
      <c r="B894" s="4" t="s">
        <v>5</v>
      </c>
      <c r="C894" s="4" t="s">
        <v>7</v>
      </c>
      <c r="D894" s="4" t="s">
        <v>12</v>
      </c>
    </row>
    <row r="895" spans="1:9">
      <c r="A895" t="n">
        <v>7080</v>
      </c>
      <c r="B895" s="25" t="n">
        <v>58</v>
      </c>
      <c r="C895" s="7" t="n">
        <v>12</v>
      </c>
      <c r="D895" s="7" t="n">
        <v>0</v>
      </c>
    </row>
    <row r="896" spans="1:9">
      <c r="A896" t="s">
        <v>4</v>
      </c>
      <c r="B896" s="4" t="s">
        <v>5</v>
      </c>
      <c r="C896" s="4" t="s">
        <v>7</v>
      </c>
      <c r="D896" s="4" t="s">
        <v>12</v>
      </c>
      <c r="E896" s="4" t="s">
        <v>8</v>
      </c>
      <c r="F896" s="4" t="s">
        <v>8</v>
      </c>
      <c r="G896" s="4" t="s">
        <v>8</v>
      </c>
      <c r="H896" s="4" t="s">
        <v>8</v>
      </c>
    </row>
    <row r="897" spans="1:8">
      <c r="A897" t="n">
        <v>7084</v>
      </c>
      <c r="B897" s="29" t="n">
        <v>51</v>
      </c>
      <c r="C897" s="7" t="n">
        <v>3</v>
      </c>
      <c r="D897" s="7" t="n">
        <v>0</v>
      </c>
      <c r="E897" s="7" t="s">
        <v>73</v>
      </c>
      <c r="F897" s="7" t="s">
        <v>74</v>
      </c>
      <c r="G897" s="7" t="s">
        <v>75</v>
      </c>
      <c r="H897" s="7" t="s">
        <v>76</v>
      </c>
    </row>
    <row r="898" spans="1:8">
      <c r="A898" t="s">
        <v>4</v>
      </c>
      <c r="B898" s="4" t="s">
        <v>5</v>
      </c>
      <c r="C898" s="4" t="s">
        <v>12</v>
      </c>
    </row>
    <row r="899" spans="1:8">
      <c r="A899" t="n">
        <v>7113</v>
      </c>
      <c r="B899" s="33" t="n">
        <v>12</v>
      </c>
      <c r="C899" s="7" t="n">
        <v>8</v>
      </c>
    </row>
    <row r="900" spans="1:8">
      <c r="A900" t="s">
        <v>4</v>
      </c>
      <c r="B900" s="4" t="s">
        <v>5</v>
      </c>
      <c r="C900" s="4" t="s">
        <v>12</v>
      </c>
    </row>
    <row r="901" spans="1:8">
      <c r="A901" t="n">
        <v>7116</v>
      </c>
      <c r="B901" s="33" t="n">
        <v>12</v>
      </c>
      <c r="C901" s="7" t="n">
        <v>10589</v>
      </c>
    </row>
    <row r="902" spans="1:8">
      <c r="A902" t="s">
        <v>4</v>
      </c>
      <c r="B902" s="4" t="s">
        <v>5</v>
      </c>
      <c r="C902" s="4" t="s">
        <v>7</v>
      </c>
      <c r="D902" s="4" t="s">
        <v>8</v>
      </c>
    </row>
    <row r="903" spans="1:8">
      <c r="A903" t="n">
        <v>7119</v>
      </c>
      <c r="B903" s="6" t="n">
        <v>2</v>
      </c>
      <c r="C903" s="7" t="n">
        <v>10</v>
      </c>
      <c r="D903" s="7" t="s">
        <v>45</v>
      </c>
    </row>
    <row r="904" spans="1:8">
      <c r="A904" t="s">
        <v>4</v>
      </c>
      <c r="B904" s="4" t="s">
        <v>5</v>
      </c>
      <c r="C904" s="4" t="s">
        <v>12</v>
      </c>
    </row>
    <row r="905" spans="1:8">
      <c r="A905" t="n">
        <v>7142</v>
      </c>
      <c r="B905" s="22" t="n">
        <v>16</v>
      </c>
      <c r="C905" s="7" t="n">
        <v>0</v>
      </c>
    </row>
    <row r="906" spans="1:8">
      <c r="A906" t="s">
        <v>4</v>
      </c>
      <c r="B906" s="4" t="s">
        <v>5</v>
      </c>
      <c r="C906" s="4" t="s">
        <v>7</v>
      </c>
      <c r="D906" s="4" t="s">
        <v>8</v>
      </c>
    </row>
    <row r="907" spans="1:8">
      <c r="A907" t="n">
        <v>7145</v>
      </c>
      <c r="B907" s="6" t="n">
        <v>2</v>
      </c>
      <c r="C907" s="7" t="n">
        <v>10</v>
      </c>
      <c r="D907" s="7" t="s">
        <v>46</v>
      </c>
    </row>
    <row r="908" spans="1:8">
      <c r="A908" t="s">
        <v>4</v>
      </c>
      <c r="B908" s="4" t="s">
        <v>5</v>
      </c>
      <c r="C908" s="4" t="s">
        <v>12</v>
      </c>
    </row>
    <row r="909" spans="1:8">
      <c r="A909" t="n">
        <v>7163</v>
      </c>
      <c r="B909" s="22" t="n">
        <v>16</v>
      </c>
      <c r="C909" s="7" t="n">
        <v>0</v>
      </c>
    </row>
    <row r="910" spans="1:8">
      <c r="A910" t="s">
        <v>4</v>
      </c>
      <c r="B910" s="4" t="s">
        <v>5</v>
      </c>
      <c r="C910" s="4" t="s">
        <v>7</v>
      </c>
      <c r="D910" s="4" t="s">
        <v>8</v>
      </c>
    </row>
    <row r="911" spans="1:8">
      <c r="A911" t="n">
        <v>7166</v>
      </c>
      <c r="B911" s="6" t="n">
        <v>2</v>
      </c>
      <c r="C911" s="7" t="n">
        <v>10</v>
      </c>
      <c r="D911" s="7" t="s">
        <v>47</v>
      </c>
    </row>
    <row r="912" spans="1:8">
      <c r="A912" t="s">
        <v>4</v>
      </c>
      <c r="B912" s="4" t="s">
        <v>5</v>
      </c>
      <c r="C912" s="4" t="s">
        <v>12</v>
      </c>
    </row>
    <row r="913" spans="1:8">
      <c r="A913" t="n">
        <v>7185</v>
      </c>
      <c r="B913" s="22" t="n">
        <v>16</v>
      </c>
      <c r="C913" s="7" t="n">
        <v>0</v>
      </c>
    </row>
    <row r="914" spans="1:8">
      <c r="A914" t="s">
        <v>4</v>
      </c>
      <c r="B914" s="4" t="s">
        <v>5</v>
      </c>
      <c r="C914" s="4" t="s">
        <v>7</v>
      </c>
    </row>
    <row r="915" spans="1:8">
      <c r="A915" t="n">
        <v>7188</v>
      </c>
      <c r="B915" s="23" t="n">
        <v>23</v>
      </c>
      <c r="C915" s="7" t="n">
        <v>20</v>
      </c>
    </row>
    <row r="916" spans="1:8">
      <c r="A916" t="s">
        <v>4</v>
      </c>
      <c r="B916" s="4" t="s">
        <v>5</v>
      </c>
    </row>
    <row r="917" spans="1:8">
      <c r="A917" t="n">
        <v>7190</v>
      </c>
      <c r="B917" s="5" t="n">
        <v>1</v>
      </c>
    </row>
    <row r="918" spans="1:8" s="3" customFormat="1" customHeight="0">
      <c r="A918" s="3" t="s">
        <v>2</v>
      </c>
      <c r="B918" s="3" t="s">
        <v>93</v>
      </c>
    </row>
    <row r="919" spans="1:8">
      <c r="A919" t="s">
        <v>4</v>
      </c>
      <c r="B919" s="4" t="s">
        <v>5</v>
      </c>
      <c r="C919" s="4" t="s">
        <v>7</v>
      </c>
      <c r="D919" s="4" t="s">
        <v>7</v>
      </c>
      <c r="E919" s="4" t="s">
        <v>12</v>
      </c>
      <c r="F919" s="4" t="s">
        <v>12</v>
      </c>
      <c r="G919" s="4" t="s">
        <v>12</v>
      </c>
      <c r="H919" s="4" t="s">
        <v>12</v>
      </c>
      <c r="I919" s="4" t="s">
        <v>12</v>
      </c>
      <c r="J919" s="4" t="s">
        <v>12</v>
      </c>
      <c r="K919" s="4" t="s">
        <v>12</v>
      </c>
      <c r="L919" s="4" t="s">
        <v>12</v>
      </c>
      <c r="M919" s="4" t="s">
        <v>12</v>
      </c>
      <c r="N919" s="4" t="s">
        <v>12</v>
      </c>
      <c r="O919" s="4" t="s">
        <v>12</v>
      </c>
      <c r="P919" s="4" t="s">
        <v>12</v>
      </c>
      <c r="Q919" s="4" t="s">
        <v>12</v>
      </c>
      <c r="R919" s="4" t="s">
        <v>12</v>
      </c>
      <c r="S919" s="4" t="s">
        <v>12</v>
      </c>
    </row>
    <row r="920" spans="1:8">
      <c r="A920" t="n">
        <v>7192</v>
      </c>
      <c r="B920" s="37" t="n">
        <v>161</v>
      </c>
      <c r="C920" s="7" t="n">
        <v>2</v>
      </c>
      <c r="D920" s="7" t="n">
        <v>5</v>
      </c>
      <c r="E920" s="7" t="n">
        <v>10224</v>
      </c>
      <c r="F920" s="7" t="n">
        <v>10225</v>
      </c>
      <c r="G920" s="7" t="n">
        <v>10992</v>
      </c>
      <c r="H920" s="7" t="n">
        <v>10994</v>
      </c>
      <c r="I920" s="7" t="n">
        <v>10995</v>
      </c>
      <c r="J920" s="7" t="n">
        <v>0</v>
      </c>
      <c r="K920" s="7" t="n">
        <v>0</v>
      </c>
      <c r="L920" s="7" t="n">
        <v>0</v>
      </c>
      <c r="M920" s="7" t="n">
        <v>0</v>
      </c>
      <c r="N920" s="7" t="n">
        <v>0</v>
      </c>
      <c r="O920" s="7" t="n">
        <v>0</v>
      </c>
      <c r="P920" s="7" t="n">
        <v>0</v>
      </c>
      <c r="Q920" s="7" t="n">
        <v>0</v>
      </c>
      <c r="R920" s="7" t="n">
        <v>0</v>
      </c>
      <c r="S920" s="7" t="n">
        <v>0</v>
      </c>
    </row>
    <row r="921" spans="1:8">
      <c r="A921" t="s">
        <v>4</v>
      </c>
      <c r="B921" s="4" t="s">
        <v>5</v>
      </c>
      <c r="C921" s="4" t="s">
        <v>7</v>
      </c>
      <c r="D921" s="4" t="s">
        <v>59</v>
      </c>
      <c r="E921" s="4" t="s">
        <v>59</v>
      </c>
      <c r="F921" s="4" t="s">
        <v>59</v>
      </c>
    </row>
    <row r="922" spans="1:8">
      <c r="A922" t="n">
        <v>7225</v>
      </c>
      <c r="B922" s="37" t="n">
        <v>161</v>
      </c>
      <c r="C922" s="7" t="n">
        <v>3</v>
      </c>
      <c r="D922" s="7" t="n">
        <v>1</v>
      </c>
      <c r="E922" s="7" t="n">
        <v>1.60000002384186</v>
      </c>
      <c r="F922" s="7" t="n">
        <v>0.0900000035762787</v>
      </c>
    </row>
    <row r="923" spans="1:8">
      <c r="A923" t="s">
        <v>4</v>
      </c>
      <c r="B923" s="4" t="s">
        <v>5</v>
      </c>
      <c r="C923" s="4" t="s">
        <v>7</v>
      </c>
      <c r="D923" s="4" t="s">
        <v>12</v>
      </c>
      <c r="E923" s="4" t="s">
        <v>7</v>
      </c>
      <c r="F923" s="4" t="s">
        <v>7</v>
      </c>
      <c r="G923" s="4" t="s">
        <v>7</v>
      </c>
      <c r="H923" s="4" t="s">
        <v>7</v>
      </c>
      <c r="I923" s="4" t="s">
        <v>7</v>
      </c>
      <c r="J923" s="4" t="s">
        <v>7</v>
      </c>
      <c r="K923" s="4" t="s">
        <v>7</v>
      </c>
      <c r="L923" s="4" t="s">
        <v>7</v>
      </c>
      <c r="M923" s="4" t="s">
        <v>7</v>
      </c>
      <c r="N923" s="4" t="s">
        <v>7</v>
      </c>
      <c r="O923" s="4" t="s">
        <v>7</v>
      </c>
      <c r="P923" s="4" t="s">
        <v>7</v>
      </c>
      <c r="Q923" s="4" t="s">
        <v>7</v>
      </c>
      <c r="R923" s="4" t="s">
        <v>7</v>
      </c>
      <c r="S923" s="4" t="s">
        <v>7</v>
      </c>
      <c r="T923" s="4" t="s">
        <v>7</v>
      </c>
    </row>
    <row r="924" spans="1:8">
      <c r="A924" t="n">
        <v>7239</v>
      </c>
      <c r="B924" s="37" t="n">
        <v>161</v>
      </c>
      <c r="C924" s="7" t="n">
        <v>0</v>
      </c>
      <c r="D924" s="7" t="n">
        <v>4</v>
      </c>
      <c r="E924" s="7" t="n">
        <v>1</v>
      </c>
      <c r="F924" s="7" t="n">
        <v>17</v>
      </c>
      <c r="G924" s="7" t="n">
        <v>0</v>
      </c>
      <c r="H924" s="7" t="n">
        <v>41</v>
      </c>
      <c r="I924" s="7" t="n">
        <v>0</v>
      </c>
      <c r="J924" s="7" t="n">
        <v>0</v>
      </c>
      <c r="K924" s="7" t="n">
        <v>0</v>
      </c>
      <c r="L924" s="7" t="n">
        <v>0</v>
      </c>
      <c r="M924" s="7" t="n">
        <v>0</v>
      </c>
      <c r="N924" s="7" t="n">
        <v>0</v>
      </c>
      <c r="O924" s="7" t="n">
        <v>0</v>
      </c>
      <c r="P924" s="7" t="n">
        <v>0</v>
      </c>
      <c r="Q924" s="7" t="n">
        <v>0</v>
      </c>
      <c r="R924" s="7" t="n">
        <v>0</v>
      </c>
      <c r="S924" s="7" t="n">
        <v>0</v>
      </c>
      <c r="T924" s="7" t="n">
        <v>0</v>
      </c>
    </row>
    <row r="925" spans="1:8">
      <c r="A925" t="s">
        <v>4</v>
      </c>
      <c r="B925" s="4" t="s">
        <v>5</v>
      </c>
      <c r="C925" s="4" t="s">
        <v>7</v>
      </c>
      <c r="D925" s="4" t="s">
        <v>59</v>
      </c>
      <c r="E925" s="4" t="s">
        <v>59</v>
      </c>
      <c r="F925" s="4" t="s">
        <v>59</v>
      </c>
    </row>
    <row r="926" spans="1:8">
      <c r="A926" t="n">
        <v>7259</v>
      </c>
      <c r="B926" s="37" t="n">
        <v>161</v>
      </c>
      <c r="C926" s="7" t="n">
        <v>3</v>
      </c>
      <c r="D926" s="7" t="n">
        <v>1</v>
      </c>
      <c r="E926" s="7" t="n">
        <v>1.60000002384186</v>
      </c>
      <c r="F926" s="7" t="n">
        <v>0.0900000035762787</v>
      </c>
    </row>
    <row r="927" spans="1:8">
      <c r="A927" t="s">
        <v>4</v>
      </c>
      <c r="B927" s="4" t="s">
        <v>5</v>
      </c>
      <c r="C927" s="4" t="s">
        <v>7</v>
      </c>
      <c r="D927" s="4" t="s">
        <v>12</v>
      </c>
      <c r="E927" s="4" t="s">
        <v>7</v>
      </c>
      <c r="F927" s="4" t="s">
        <v>7</v>
      </c>
      <c r="G927" s="4" t="s">
        <v>7</v>
      </c>
      <c r="H927" s="4" t="s">
        <v>7</v>
      </c>
      <c r="I927" s="4" t="s">
        <v>7</v>
      </c>
      <c r="J927" s="4" t="s">
        <v>7</v>
      </c>
      <c r="K927" s="4" t="s">
        <v>7</v>
      </c>
      <c r="L927" s="4" t="s">
        <v>7</v>
      </c>
      <c r="M927" s="4" t="s">
        <v>7</v>
      </c>
      <c r="N927" s="4" t="s">
        <v>7</v>
      </c>
      <c r="O927" s="4" t="s">
        <v>7</v>
      </c>
      <c r="P927" s="4" t="s">
        <v>7</v>
      </c>
      <c r="Q927" s="4" t="s">
        <v>7</v>
      </c>
      <c r="R927" s="4" t="s">
        <v>7</v>
      </c>
      <c r="S927" s="4" t="s">
        <v>7</v>
      </c>
      <c r="T927" s="4" t="s">
        <v>7</v>
      </c>
    </row>
    <row r="928" spans="1:8">
      <c r="A928" t="n">
        <v>7273</v>
      </c>
      <c r="B928" s="37" t="n">
        <v>161</v>
      </c>
      <c r="C928" s="7" t="n">
        <v>0</v>
      </c>
      <c r="D928" s="7" t="n">
        <v>7032</v>
      </c>
      <c r="E928" s="7" t="n">
        <v>1</v>
      </c>
      <c r="F928" s="7" t="n">
        <v>17</v>
      </c>
      <c r="G928" s="7" t="n">
        <v>0</v>
      </c>
      <c r="H928" s="7" t="n">
        <v>41</v>
      </c>
      <c r="I928" s="7" t="n">
        <v>0</v>
      </c>
      <c r="J928" s="7" t="n">
        <v>0</v>
      </c>
      <c r="K928" s="7" t="n">
        <v>0</v>
      </c>
      <c r="L928" s="7" t="n">
        <v>0</v>
      </c>
      <c r="M928" s="7" t="n">
        <v>0</v>
      </c>
      <c r="N928" s="7" t="n">
        <v>0</v>
      </c>
      <c r="O928" s="7" t="n">
        <v>0</v>
      </c>
      <c r="P928" s="7" t="n">
        <v>0</v>
      </c>
      <c r="Q928" s="7" t="n">
        <v>0</v>
      </c>
      <c r="R928" s="7" t="n">
        <v>0</v>
      </c>
      <c r="S928" s="7" t="n">
        <v>0</v>
      </c>
      <c r="T928" s="7" t="n">
        <v>0</v>
      </c>
    </row>
    <row r="929" spans="1:20">
      <c r="A929" t="s">
        <v>4</v>
      </c>
      <c r="B929" s="4" t="s">
        <v>5</v>
      </c>
      <c r="C929" s="4" t="s">
        <v>7</v>
      </c>
      <c r="D929" s="4" t="s">
        <v>59</v>
      </c>
      <c r="E929" s="4" t="s">
        <v>59</v>
      </c>
      <c r="F929" s="4" t="s">
        <v>59</v>
      </c>
    </row>
    <row r="930" spans="1:20">
      <c r="A930" t="n">
        <v>7293</v>
      </c>
      <c r="B930" s="37" t="n">
        <v>161</v>
      </c>
      <c r="C930" s="7" t="n">
        <v>3</v>
      </c>
      <c r="D930" s="7" t="n">
        <v>1</v>
      </c>
      <c r="E930" s="7" t="n">
        <v>1.60000002384186</v>
      </c>
      <c r="F930" s="7" t="n">
        <v>0.0900000035762787</v>
      </c>
    </row>
    <row r="931" spans="1:20">
      <c r="A931" t="s">
        <v>4</v>
      </c>
      <c r="B931" s="4" t="s">
        <v>5</v>
      </c>
      <c r="C931" s="4" t="s">
        <v>7</v>
      </c>
      <c r="D931" s="4" t="s">
        <v>12</v>
      </c>
      <c r="E931" s="4" t="s">
        <v>7</v>
      </c>
      <c r="F931" s="4" t="s">
        <v>7</v>
      </c>
      <c r="G931" s="4" t="s">
        <v>7</v>
      </c>
      <c r="H931" s="4" t="s">
        <v>7</v>
      </c>
      <c r="I931" s="4" t="s">
        <v>7</v>
      </c>
      <c r="J931" s="4" t="s">
        <v>7</v>
      </c>
      <c r="K931" s="4" t="s">
        <v>7</v>
      </c>
      <c r="L931" s="4" t="s">
        <v>7</v>
      </c>
      <c r="M931" s="4" t="s">
        <v>7</v>
      </c>
      <c r="N931" s="4" t="s">
        <v>7</v>
      </c>
      <c r="O931" s="4" t="s">
        <v>7</v>
      </c>
      <c r="P931" s="4" t="s">
        <v>7</v>
      </c>
      <c r="Q931" s="4" t="s">
        <v>7</v>
      </c>
      <c r="R931" s="4" t="s">
        <v>7</v>
      </c>
      <c r="S931" s="4" t="s">
        <v>7</v>
      </c>
      <c r="T931" s="4" t="s">
        <v>7</v>
      </c>
    </row>
    <row r="932" spans="1:20">
      <c r="A932" t="n">
        <v>7307</v>
      </c>
      <c r="B932" s="37" t="n">
        <v>161</v>
      </c>
      <c r="C932" s="7" t="n">
        <v>0</v>
      </c>
      <c r="D932" s="7" t="n">
        <v>99</v>
      </c>
      <c r="E932" s="7" t="n">
        <v>1</v>
      </c>
      <c r="F932" s="7" t="n">
        <v>17</v>
      </c>
      <c r="G932" s="7" t="n">
        <v>0</v>
      </c>
      <c r="H932" s="7" t="n">
        <v>100</v>
      </c>
      <c r="I932" s="7" t="n">
        <v>100</v>
      </c>
      <c r="J932" s="7" t="n">
        <v>100</v>
      </c>
      <c r="K932" s="7" t="n">
        <v>0</v>
      </c>
      <c r="L932" s="7" t="n">
        <v>0</v>
      </c>
      <c r="M932" s="7" t="n">
        <v>0</v>
      </c>
      <c r="N932" s="7" t="n">
        <v>0</v>
      </c>
      <c r="O932" s="7" t="n">
        <v>0</v>
      </c>
      <c r="P932" s="7" t="n">
        <v>0</v>
      </c>
      <c r="Q932" s="7" t="n">
        <v>0</v>
      </c>
      <c r="R932" s="7" t="n">
        <v>0</v>
      </c>
      <c r="S932" s="7" t="n">
        <v>0</v>
      </c>
      <c r="T932" s="7" t="n">
        <v>0</v>
      </c>
    </row>
    <row r="933" spans="1:20">
      <c r="A933" t="s">
        <v>4</v>
      </c>
      <c r="B933" s="4" t="s">
        <v>5</v>
      </c>
      <c r="C933" s="4" t="s">
        <v>7</v>
      </c>
      <c r="D933" s="4" t="s">
        <v>59</v>
      </c>
      <c r="E933" s="4" t="s">
        <v>59</v>
      </c>
      <c r="F933" s="4" t="s">
        <v>59</v>
      </c>
    </row>
    <row r="934" spans="1:20">
      <c r="A934" t="n">
        <v>7327</v>
      </c>
      <c r="B934" s="37" t="n">
        <v>161</v>
      </c>
      <c r="C934" s="7" t="n">
        <v>3</v>
      </c>
      <c r="D934" s="7" t="n">
        <v>1</v>
      </c>
      <c r="E934" s="7" t="n">
        <v>1.60000002384186</v>
      </c>
      <c r="F934" s="7" t="n">
        <v>0.0900000035762787</v>
      </c>
    </row>
    <row r="935" spans="1:20">
      <c r="A935" t="s">
        <v>4</v>
      </c>
      <c r="B935" s="4" t="s">
        <v>5</v>
      </c>
      <c r="C935" s="4" t="s">
        <v>7</v>
      </c>
      <c r="D935" s="4" t="s">
        <v>12</v>
      </c>
      <c r="E935" s="4" t="s">
        <v>7</v>
      </c>
      <c r="F935" s="4" t="s">
        <v>7</v>
      </c>
      <c r="G935" s="4" t="s">
        <v>7</v>
      </c>
      <c r="H935" s="4" t="s">
        <v>7</v>
      </c>
      <c r="I935" s="4" t="s">
        <v>7</v>
      </c>
      <c r="J935" s="4" t="s">
        <v>7</v>
      </c>
      <c r="K935" s="4" t="s">
        <v>7</v>
      </c>
      <c r="L935" s="4" t="s">
        <v>7</v>
      </c>
      <c r="M935" s="4" t="s">
        <v>7</v>
      </c>
      <c r="N935" s="4" t="s">
        <v>7</v>
      </c>
      <c r="O935" s="4" t="s">
        <v>7</v>
      </c>
      <c r="P935" s="4" t="s">
        <v>7</v>
      </c>
      <c r="Q935" s="4" t="s">
        <v>7</v>
      </c>
      <c r="R935" s="4" t="s">
        <v>7</v>
      </c>
      <c r="S935" s="4" t="s">
        <v>7</v>
      </c>
      <c r="T935" s="4" t="s">
        <v>7</v>
      </c>
    </row>
    <row r="936" spans="1:20">
      <c r="A936" t="n">
        <v>7341</v>
      </c>
      <c r="B936" s="37" t="n">
        <v>161</v>
      </c>
      <c r="C936" s="7" t="n">
        <v>0</v>
      </c>
      <c r="D936" s="7" t="n">
        <v>113</v>
      </c>
      <c r="E936" s="7" t="n">
        <v>1</v>
      </c>
      <c r="F936" s="7" t="n">
        <v>17</v>
      </c>
      <c r="G936" s="7" t="n">
        <v>0</v>
      </c>
      <c r="H936" s="7" t="n">
        <v>100</v>
      </c>
      <c r="I936" s="7" t="n">
        <v>0</v>
      </c>
      <c r="J936" s="7" t="n">
        <v>100</v>
      </c>
      <c r="K936" s="7" t="n">
        <v>0</v>
      </c>
      <c r="L936" s="7" t="n">
        <v>0</v>
      </c>
      <c r="M936" s="7" t="n">
        <v>0</v>
      </c>
      <c r="N936" s="7" t="n">
        <v>0</v>
      </c>
      <c r="O936" s="7" t="n">
        <v>0</v>
      </c>
      <c r="P936" s="7" t="n">
        <v>0</v>
      </c>
      <c r="Q936" s="7" t="n">
        <v>0</v>
      </c>
      <c r="R936" s="7" t="n">
        <v>0</v>
      </c>
      <c r="S936" s="7" t="n">
        <v>0</v>
      </c>
      <c r="T936" s="7" t="n">
        <v>0</v>
      </c>
    </row>
    <row r="937" spans="1:20">
      <c r="A937" t="s">
        <v>4</v>
      </c>
      <c r="B937" s="4" t="s">
        <v>5</v>
      </c>
      <c r="C937" s="4" t="s">
        <v>7</v>
      </c>
      <c r="D937" s="4" t="s">
        <v>59</v>
      </c>
      <c r="E937" s="4" t="s">
        <v>59</v>
      </c>
      <c r="F937" s="4" t="s">
        <v>59</v>
      </c>
    </row>
    <row r="938" spans="1:20">
      <c r="A938" t="n">
        <v>7361</v>
      </c>
      <c r="B938" s="37" t="n">
        <v>161</v>
      </c>
      <c r="C938" s="7" t="n">
        <v>3</v>
      </c>
      <c r="D938" s="7" t="n">
        <v>1</v>
      </c>
      <c r="E938" s="7" t="n">
        <v>1.60000002384186</v>
      </c>
      <c r="F938" s="7" t="n">
        <v>0.0900000035762787</v>
      </c>
    </row>
    <row r="939" spans="1:20">
      <c r="A939" t="s">
        <v>4</v>
      </c>
      <c r="B939" s="4" t="s">
        <v>5</v>
      </c>
      <c r="C939" s="4" t="s">
        <v>7</v>
      </c>
      <c r="D939" s="4" t="s">
        <v>12</v>
      </c>
      <c r="E939" s="4" t="s">
        <v>7</v>
      </c>
      <c r="F939" s="4" t="s">
        <v>7</v>
      </c>
      <c r="G939" s="4" t="s">
        <v>7</v>
      </c>
      <c r="H939" s="4" t="s">
        <v>7</v>
      </c>
      <c r="I939" s="4" t="s">
        <v>7</v>
      </c>
      <c r="J939" s="4" t="s">
        <v>7</v>
      </c>
      <c r="K939" s="4" t="s">
        <v>7</v>
      </c>
      <c r="L939" s="4" t="s">
        <v>7</v>
      </c>
      <c r="M939" s="4" t="s">
        <v>7</v>
      </c>
      <c r="N939" s="4" t="s">
        <v>7</v>
      </c>
      <c r="O939" s="4" t="s">
        <v>7</v>
      </c>
      <c r="P939" s="4" t="s">
        <v>7</v>
      </c>
      <c r="Q939" s="4" t="s">
        <v>7</v>
      </c>
      <c r="R939" s="4" t="s">
        <v>7</v>
      </c>
      <c r="S939" s="4" t="s">
        <v>7</v>
      </c>
      <c r="T939" s="4" t="s">
        <v>7</v>
      </c>
    </row>
    <row r="940" spans="1:20">
      <c r="A940" t="n">
        <v>7375</v>
      </c>
      <c r="B940" s="37" t="n">
        <v>161</v>
      </c>
      <c r="C940" s="7" t="n">
        <v>0</v>
      </c>
      <c r="D940" s="7" t="n">
        <v>6457</v>
      </c>
      <c r="E940" s="7" t="n">
        <v>0</v>
      </c>
      <c r="F940" s="7" t="n">
        <v>17</v>
      </c>
      <c r="G940" s="7" t="n">
        <v>18</v>
      </c>
      <c r="H940" s="7" t="n">
        <v>41</v>
      </c>
      <c r="I940" s="7" t="n">
        <v>43</v>
      </c>
      <c r="J940" s="7" t="n">
        <v>44</v>
      </c>
      <c r="K940" s="7" t="n">
        <v>0</v>
      </c>
      <c r="L940" s="7" t="n">
        <v>0</v>
      </c>
      <c r="M940" s="7" t="n">
        <v>0</v>
      </c>
      <c r="N940" s="7" t="n">
        <v>0</v>
      </c>
      <c r="O940" s="7" t="n">
        <v>0</v>
      </c>
      <c r="P940" s="7" t="n">
        <v>0</v>
      </c>
      <c r="Q940" s="7" t="n">
        <v>0</v>
      </c>
      <c r="R940" s="7" t="n">
        <v>0</v>
      </c>
      <c r="S940" s="7" t="n">
        <v>0</v>
      </c>
      <c r="T940" s="7" t="n">
        <v>0</v>
      </c>
    </row>
    <row r="941" spans="1:20">
      <c r="A941" t="s">
        <v>4</v>
      </c>
      <c r="B941" s="4" t="s">
        <v>5</v>
      </c>
      <c r="C941" s="4" t="s">
        <v>7</v>
      </c>
      <c r="D941" s="4" t="s">
        <v>59</v>
      </c>
      <c r="E941" s="4" t="s">
        <v>59</v>
      </c>
      <c r="F941" s="4" t="s">
        <v>59</v>
      </c>
    </row>
    <row r="942" spans="1:20">
      <c r="A942" t="n">
        <v>7395</v>
      </c>
      <c r="B942" s="37" t="n">
        <v>161</v>
      </c>
      <c r="C942" s="7" t="n">
        <v>3</v>
      </c>
      <c r="D942" s="7" t="n">
        <v>1</v>
      </c>
      <c r="E942" s="7" t="n">
        <v>1.60000002384186</v>
      </c>
      <c r="F942" s="7" t="n">
        <v>0.0900000035762787</v>
      </c>
    </row>
    <row r="943" spans="1:20">
      <c r="A943" t="s">
        <v>4</v>
      </c>
      <c r="B943" s="4" t="s">
        <v>5</v>
      </c>
      <c r="C943" s="4" t="s">
        <v>7</v>
      </c>
      <c r="D943" s="4" t="s">
        <v>12</v>
      </c>
      <c r="E943" s="4" t="s">
        <v>7</v>
      </c>
      <c r="F943" s="4" t="s">
        <v>7</v>
      </c>
      <c r="G943" s="4" t="s">
        <v>7</v>
      </c>
      <c r="H943" s="4" t="s">
        <v>7</v>
      </c>
      <c r="I943" s="4" t="s">
        <v>7</v>
      </c>
      <c r="J943" s="4" t="s">
        <v>7</v>
      </c>
      <c r="K943" s="4" t="s">
        <v>7</v>
      </c>
      <c r="L943" s="4" t="s">
        <v>7</v>
      </c>
      <c r="M943" s="4" t="s">
        <v>7</v>
      </c>
      <c r="N943" s="4" t="s">
        <v>7</v>
      </c>
      <c r="O943" s="4" t="s">
        <v>7</v>
      </c>
      <c r="P943" s="4" t="s">
        <v>7</v>
      </c>
      <c r="Q943" s="4" t="s">
        <v>7</v>
      </c>
      <c r="R943" s="4" t="s">
        <v>7</v>
      </c>
      <c r="S943" s="4" t="s">
        <v>7</v>
      </c>
      <c r="T943" s="4" t="s">
        <v>7</v>
      </c>
    </row>
    <row r="944" spans="1:20">
      <c r="A944" t="n">
        <v>7409</v>
      </c>
      <c r="B944" s="37" t="n">
        <v>161</v>
      </c>
      <c r="C944" s="7" t="n">
        <v>0</v>
      </c>
      <c r="D944" s="7" t="n">
        <v>6458</v>
      </c>
      <c r="E944" s="7" t="n">
        <v>0</v>
      </c>
      <c r="F944" s="7" t="n">
        <v>17</v>
      </c>
      <c r="G944" s="7" t="n">
        <v>18</v>
      </c>
      <c r="H944" s="7" t="n">
        <v>41</v>
      </c>
      <c r="I944" s="7" t="n">
        <v>43</v>
      </c>
      <c r="J944" s="7" t="n">
        <v>44</v>
      </c>
      <c r="K944" s="7" t="n">
        <v>0</v>
      </c>
      <c r="L944" s="7" t="n">
        <v>0</v>
      </c>
      <c r="M944" s="7" t="n">
        <v>0</v>
      </c>
      <c r="N944" s="7" t="n">
        <v>0</v>
      </c>
      <c r="O944" s="7" t="n">
        <v>0</v>
      </c>
      <c r="P944" s="7" t="n">
        <v>0</v>
      </c>
      <c r="Q944" s="7" t="n">
        <v>0</v>
      </c>
      <c r="R944" s="7" t="n">
        <v>0</v>
      </c>
      <c r="S944" s="7" t="n">
        <v>0</v>
      </c>
      <c r="T944" s="7" t="n">
        <v>0</v>
      </c>
    </row>
    <row r="945" spans="1:20">
      <c r="A945" t="s">
        <v>4</v>
      </c>
      <c r="B945" s="4" t="s">
        <v>5</v>
      </c>
      <c r="C945" s="4" t="s">
        <v>7</v>
      </c>
      <c r="D945" s="4" t="s">
        <v>59</v>
      </c>
      <c r="E945" s="4" t="s">
        <v>59</v>
      </c>
      <c r="F945" s="4" t="s">
        <v>59</v>
      </c>
    </row>
    <row r="946" spans="1:20">
      <c r="A946" t="n">
        <v>7429</v>
      </c>
      <c r="B946" s="37" t="n">
        <v>161</v>
      </c>
      <c r="C946" s="7" t="n">
        <v>3</v>
      </c>
      <c r="D946" s="7" t="n">
        <v>1</v>
      </c>
      <c r="E946" s="7" t="n">
        <v>1.60000002384186</v>
      </c>
      <c r="F946" s="7" t="n">
        <v>0.0900000035762787</v>
      </c>
    </row>
    <row r="947" spans="1:20">
      <c r="A947" t="s">
        <v>4</v>
      </c>
      <c r="B947" s="4" t="s">
        <v>5</v>
      </c>
      <c r="C947" s="4" t="s">
        <v>7</v>
      </c>
      <c r="D947" s="4" t="s">
        <v>12</v>
      </c>
      <c r="E947" s="4" t="s">
        <v>7</v>
      </c>
      <c r="F947" s="4" t="s">
        <v>7</v>
      </c>
      <c r="G947" s="4" t="s">
        <v>7</v>
      </c>
      <c r="H947" s="4" t="s">
        <v>7</v>
      </c>
      <c r="I947" s="4" t="s">
        <v>7</v>
      </c>
      <c r="J947" s="4" t="s">
        <v>7</v>
      </c>
      <c r="K947" s="4" t="s">
        <v>7</v>
      </c>
      <c r="L947" s="4" t="s">
        <v>7</v>
      </c>
      <c r="M947" s="4" t="s">
        <v>7</v>
      </c>
      <c r="N947" s="4" t="s">
        <v>7</v>
      </c>
      <c r="O947" s="4" t="s">
        <v>7</v>
      </c>
      <c r="P947" s="4" t="s">
        <v>7</v>
      </c>
      <c r="Q947" s="4" t="s">
        <v>7</v>
      </c>
      <c r="R947" s="4" t="s">
        <v>7</v>
      </c>
      <c r="S947" s="4" t="s">
        <v>7</v>
      </c>
      <c r="T947" s="4" t="s">
        <v>7</v>
      </c>
    </row>
    <row r="948" spans="1:20">
      <c r="A948" t="n">
        <v>7443</v>
      </c>
      <c r="B948" s="37" t="n">
        <v>161</v>
      </c>
      <c r="C948" s="7" t="n">
        <v>0</v>
      </c>
      <c r="D948" s="7" t="n">
        <v>6459</v>
      </c>
      <c r="E948" s="7" t="n">
        <v>0</v>
      </c>
      <c r="F948" s="7" t="n">
        <v>17</v>
      </c>
      <c r="G948" s="7" t="n">
        <v>18</v>
      </c>
      <c r="H948" s="7" t="n">
        <v>41</v>
      </c>
      <c r="I948" s="7" t="n">
        <v>43</v>
      </c>
      <c r="J948" s="7" t="n">
        <v>44</v>
      </c>
      <c r="K948" s="7" t="n">
        <v>0</v>
      </c>
      <c r="L948" s="7" t="n">
        <v>0</v>
      </c>
      <c r="M948" s="7" t="n">
        <v>0</v>
      </c>
      <c r="N948" s="7" t="n">
        <v>0</v>
      </c>
      <c r="O948" s="7" t="n">
        <v>0</v>
      </c>
      <c r="P948" s="7" t="n">
        <v>0</v>
      </c>
      <c r="Q948" s="7" t="n">
        <v>0</v>
      </c>
      <c r="R948" s="7" t="n">
        <v>0</v>
      </c>
      <c r="S948" s="7" t="n">
        <v>0</v>
      </c>
      <c r="T948" s="7" t="n">
        <v>0</v>
      </c>
    </row>
    <row r="949" spans="1:20">
      <c r="A949" t="s">
        <v>4</v>
      </c>
      <c r="B949" s="4" t="s">
        <v>5</v>
      </c>
      <c r="C949" s="4" t="s">
        <v>7</v>
      </c>
      <c r="D949" s="4" t="s">
        <v>59</v>
      </c>
      <c r="E949" s="4" t="s">
        <v>59</v>
      </c>
      <c r="F949" s="4" t="s">
        <v>59</v>
      </c>
    </row>
    <row r="950" spans="1:20">
      <c r="A950" t="n">
        <v>7463</v>
      </c>
      <c r="B950" s="37" t="n">
        <v>161</v>
      </c>
      <c r="C950" s="7" t="n">
        <v>3</v>
      </c>
      <c r="D950" s="7" t="n">
        <v>1</v>
      </c>
      <c r="E950" s="7" t="n">
        <v>1.60000002384186</v>
      </c>
      <c r="F950" s="7" t="n">
        <v>0.0900000035762787</v>
      </c>
    </row>
    <row r="951" spans="1:20">
      <c r="A951" t="s">
        <v>4</v>
      </c>
      <c r="B951" s="4" t="s">
        <v>5</v>
      </c>
      <c r="C951" s="4" t="s">
        <v>7</v>
      </c>
      <c r="D951" s="4" t="s">
        <v>12</v>
      </c>
      <c r="E951" s="4" t="s">
        <v>7</v>
      </c>
      <c r="F951" s="4" t="s">
        <v>7</v>
      </c>
      <c r="G951" s="4" t="s">
        <v>7</v>
      </c>
      <c r="H951" s="4" t="s">
        <v>7</v>
      </c>
      <c r="I951" s="4" t="s">
        <v>7</v>
      </c>
      <c r="J951" s="4" t="s">
        <v>7</v>
      </c>
      <c r="K951" s="4" t="s">
        <v>7</v>
      </c>
      <c r="L951" s="4" t="s">
        <v>7</v>
      </c>
      <c r="M951" s="4" t="s">
        <v>7</v>
      </c>
      <c r="N951" s="4" t="s">
        <v>7</v>
      </c>
      <c r="O951" s="4" t="s">
        <v>7</v>
      </c>
      <c r="P951" s="4" t="s">
        <v>7</v>
      </c>
      <c r="Q951" s="4" t="s">
        <v>7</v>
      </c>
      <c r="R951" s="4" t="s">
        <v>7</v>
      </c>
      <c r="S951" s="4" t="s">
        <v>7</v>
      </c>
      <c r="T951" s="4" t="s">
        <v>7</v>
      </c>
    </row>
    <row r="952" spans="1:20">
      <c r="A952" t="n">
        <v>7477</v>
      </c>
      <c r="B952" s="37" t="n">
        <v>161</v>
      </c>
      <c r="C952" s="7" t="n">
        <v>0</v>
      </c>
      <c r="D952" s="7" t="n">
        <v>6476</v>
      </c>
      <c r="E952" s="7" t="n">
        <v>0</v>
      </c>
      <c r="F952" s="7" t="n">
        <v>17</v>
      </c>
      <c r="G952" s="7" t="n">
        <v>0</v>
      </c>
      <c r="H952" s="7" t="n">
        <v>0</v>
      </c>
      <c r="I952" s="7" t="n">
        <v>0</v>
      </c>
      <c r="J952" s="7" t="n">
        <v>44</v>
      </c>
      <c r="K952" s="7" t="n">
        <v>0</v>
      </c>
      <c r="L952" s="7" t="n">
        <v>0</v>
      </c>
      <c r="M952" s="7" t="n">
        <v>0</v>
      </c>
      <c r="N952" s="7" t="n">
        <v>0</v>
      </c>
      <c r="O952" s="7" t="n">
        <v>0</v>
      </c>
      <c r="P952" s="7" t="n">
        <v>0</v>
      </c>
      <c r="Q952" s="7" t="n">
        <v>0</v>
      </c>
      <c r="R952" s="7" t="n">
        <v>0</v>
      </c>
      <c r="S952" s="7" t="n">
        <v>0</v>
      </c>
      <c r="T952" s="7" t="n">
        <v>0</v>
      </c>
    </row>
    <row r="953" spans="1:20">
      <c r="A953" t="s">
        <v>4</v>
      </c>
      <c r="B953" s="4" t="s">
        <v>5</v>
      </c>
      <c r="C953" s="4" t="s">
        <v>7</v>
      </c>
      <c r="D953" s="4" t="s">
        <v>59</v>
      </c>
      <c r="E953" s="4" t="s">
        <v>59</v>
      </c>
      <c r="F953" s="4" t="s">
        <v>59</v>
      </c>
    </row>
    <row r="954" spans="1:20">
      <c r="A954" t="n">
        <v>7497</v>
      </c>
      <c r="B954" s="37" t="n">
        <v>161</v>
      </c>
      <c r="C954" s="7" t="n">
        <v>3</v>
      </c>
      <c r="D954" s="7" t="n">
        <v>1</v>
      </c>
      <c r="E954" s="7" t="n">
        <v>1.60000002384186</v>
      </c>
      <c r="F954" s="7" t="n">
        <v>0.0900000035762787</v>
      </c>
    </row>
    <row r="955" spans="1:20">
      <c r="A955" t="s">
        <v>4</v>
      </c>
      <c r="B955" s="4" t="s">
        <v>5</v>
      </c>
      <c r="C955" s="4" t="s">
        <v>7</v>
      </c>
      <c r="D955" s="4" t="s">
        <v>12</v>
      </c>
      <c r="E955" s="4" t="s">
        <v>7</v>
      </c>
      <c r="F955" s="4" t="s">
        <v>7</v>
      </c>
      <c r="G955" s="4" t="s">
        <v>7</v>
      </c>
      <c r="H955" s="4" t="s">
        <v>7</v>
      </c>
      <c r="I955" s="4" t="s">
        <v>7</v>
      </c>
      <c r="J955" s="4" t="s">
        <v>7</v>
      </c>
      <c r="K955" s="4" t="s">
        <v>7</v>
      </c>
      <c r="L955" s="4" t="s">
        <v>7</v>
      </c>
      <c r="M955" s="4" t="s">
        <v>7</v>
      </c>
      <c r="N955" s="4" t="s">
        <v>7</v>
      </c>
      <c r="O955" s="4" t="s">
        <v>7</v>
      </c>
      <c r="P955" s="4" t="s">
        <v>7</v>
      </c>
      <c r="Q955" s="4" t="s">
        <v>7</v>
      </c>
      <c r="R955" s="4" t="s">
        <v>7</v>
      </c>
      <c r="S955" s="4" t="s">
        <v>7</v>
      </c>
      <c r="T955" s="4" t="s">
        <v>7</v>
      </c>
    </row>
    <row r="956" spans="1:20">
      <c r="A956" t="n">
        <v>7511</v>
      </c>
      <c r="B956" s="37" t="n">
        <v>161</v>
      </c>
      <c r="C956" s="7" t="n">
        <v>0</v>
      </c>
      <c r="D956" s="7" t="n">
        <v>6477</v>
      </c>
      <c r="E956" s="7" t="n">
        <v>0</v>
      </c>
      <c r="F956" s="7" t="n">
        <v>17</v>
      </c>
      <c r="G956" s="7" t="n">
        <v>0</v>
      </c>
      <c r="H956" s="7" t="n">
        <v>0</v>
      </c>
      <c r="I956" s="7" t="n">
        <v>0</v>
      </c>
      <c r="J956" s="7" t="n">
        <v>0</v>
      </c>
      <c r="K956" s="7" t="n">
        <v>0</v>
      </c>
      <c r="L956" s="7" t="n">
        <v>0</v>
      </c>
      <c r="M956" s="7" t="n">
        <v>0</v>
      </c>
      <c r="N956" s="7" t="n">
        <v>0</v>
      </c>
      <c r="O956" s="7" t="n">
        <v>0</v>
      </c>
      <c r="P956" s="7" t="n">
        <v>0</v>
      </c>
      <c r="Q956" s="7" t="n">
        <v>0</v>
      </c>
      <c r="R956" s="7" t="n">
        <v>0</v>
      </c>
      <c r="S956" s="7" t="n">
        <v>0</v>
      </c>
      <c r="T956" s="7" t="n">
        <v>0</v>
      </c>
    </row>
    <row r="957" spans="1:20">
      <c r="A957" t="s">
        <v>4</v>
      </c>
      <c r="B957" s="4" t="s">
        <v>5</v>
      </c>
      <c r="C957" s="4" t="s">
        <v>7</v>
      </c>
      <c r="D957" s="4" t="s">
        <v>59</v>
      </c>
      <c r="E957" s="4" t="s">
        <v>59</v>
      </c>
      <c r="F957" s="4" t="s">
        <v>59</v>
      </c>
    </row>
    <row r="958" spans="1:20">
      <c r="A958" t="n">
        <v>7531</v>
      </c>
      <c r="B958" s="37" t="n">
        <v>161</v>
      </c>
      <c r="C958" s="7" t="n">
        <v>3</v>
      </c>
      <c r="D958" s="7" t="n">
        <v>1</v>
      </c>
      <c r="E958" s="7" t="n">
        <v>1.60000002384186</v>
      </c>
      <c r="F958" s="7" t="n">
        <v>0.0900000035762787</v>
      </c>
    </row>
    <row r="959" spans="1:20">
      <c r="A959" t="s">
        <v>4</v>
      </c>
      <c r="B959" s="4" t="s">
        <v>5</v>
      </c>
      <c r="C959" s="4" t="s">
        <v>7</v>
      </c>
      <c r="D959" s="4" t="s">
        <v>12</v>
      </c>
      <c r="E959" s="4" t="s">
        <v>7</v>
      </c>
      <c r="F959" s="4" t="s">
        <v>7</v>
      </c>
      <c r="G959" s="4" t="s">
        <v>7</v>
      </c>
      <c r="H959" s="4" t="s">
        <v>7</v>
      </c>
      <c r="I959" s="4" t="s">
        <v>7</v>
      </c>
      <c r="J959" s="4" t="s">
        <v>7</v>
      </c>
      <c r="K959" s="4" t="s">
        <v>7</v>
      </c>
      <c r="L959" s="4" t="s">
        <v>7</v>
      </c>
      <c r="M959" s="4" t="s">
        <v>7</v>
      </c>
      <c r="N959" s="4" t="s">
        <v>7</v>
      </c>
      <c r="O959" s="4" t="s">
        <v>7</v>
      </c>
      <c r="P959" s="4" t="s">
        <v>7</v>
      </c>
      <c r="Q959" s="4" t="s">
        <v>7</v>
      </c>
      <c r="R959" s="4" t="s">
        <v>7</v>
      </c>
      <c r="S959" s="4" t="s">
        <v>7</v>
      </c>
      <c r="T959" s="4" t="s">
        <v>7</v>
      </c>
    </row>
    <row r="960" spans="1:20">
      <c r="A960" t="n">
        <v>7545</v>
      </c>
      <c r="B960" s="37" t="n">
        <v>161</v>
      </c>
      <c r="C960" s="7" t="n">
        <v>0</v>
      </c>
      <c r="D960" s="7" t="n">
        <v>6478</v>
      </c>
      <c r="E960" s="7" t="n">
        <v>0</v>
      </c>
      <c r="F960" s="7" t="n">
        <v>17</v>
      </c>
      <c r="G960" s="7" t="n">
        <v>0</v>
      </c>
      <c r="H960" s="7" t="n">
        <v>0</v>
      </c>
      <c r="I960" s="7" t="n">
        <v>0</v>
      </c>
      <c r="J960" s="7" t="n">
        <v>44</v>
      </c>
      <c r="K960" s="7" t="n">
        <v>0</v>
      </c>
      <c r="L960" s="7" t="n">
        <v>0</v>
      </c>
      <c r="M960" s="7" t="n">
        <v>0</v>
      </c>
      <c r="N960" s="7" t="n">
        <v>0</v>
      </c>
      <c r="O960" s="7" t="n">
        <v>0</v>
      </c>
      <c r="P960" s="7" t="n">
        <v>0</v>
      </c>
      <c r="Q960" s="7" t="n">
        <v>0</v>
      </c>
      <c r="R960" s="7" t="n">
        <v>0</v>
      </c>
      <c r="S960" s="7" t="n">
        <v>0</v>
      </c>
      <c r="T960" s="7" t="n">
        <v>0</v>
      </c>
    </row>
    <row r="961" spans="1:20">
      <c r="A961" t="s">
        <v>4</v>
      </c>
      <c r="B961" s="4" t="s">
        <v>5</v>
      </c>
      <c r="C961" s="4" t="s">
        <v>7</v>
      </c>
      <c r="D961" s="4" t="s">
        <v>59</v>
      </c>
      <c r="E961" s="4" t="s">
        <v>59</v>
      </c>
      <c r="F961" s="4" t="s">
        <v>59</v>
      </c>
    </row>
    <row r="962" spans="1:20">
      <c r="A962" t="n">
        <v>7565</v>
      </c>
      <c r="B962" s="37" t="n">
        <v>161</v>
      </c>
      <c r="C962" s="7" t="n">
        <v>3</v>
      </c>
      <c r="D962" s="7" t="n">
        <v>1</v>
      </c>
      <c r="E962" s="7" t="n">
        <v>1.60000002384186</v>
      </c>
      <c r="F962" s="7" t="n">
        <v>0.0900000035762787</v>
      </c>
    </row>
    <row r="963" spans="1:20">
      <c r="A963" t="s">
        <v>4</v>
      </c>
      <c r="B963" s="4" t="s">
        <v>5</v>
      </c>
      <c r="C963" s="4" t="s">
        <v>7</v>
      </c>
      <c r="D963" s="4" t="s">
        <v>12</v>
      </c>
      <c r="E963" s="4" t="s">
        <v>7</v>
      </c>
      <c r="F963" s="4" t="s">
        <v>7</v>
      </c>
      <c r="G963" s="4" t="s">
        <v>7</v>
      </c>
      <c r="H963" s="4" t="s">
        <v>7</v>
      </c>
      <c r="I963" s="4" t="s">
        <v>7</v>
      </c>
      <c r="J963" s="4" t="s">
        <v>7</v>
      </c>
      <c r="K963" s="4" t="s">
        <v>7</v>
      </c>
      <c r="L963" s="4" t="s">
        <v>7</v>
      </c>
      <c r="M963" s="4" t="s">
        <v>7</v>
      </c>
      <c r="N963" s="4" t="s">
        <v>7</v>
      </c>
      <c r="O963" s="4" t="s">
        <v>7</v>
      </c>
      <c r="P963" s="4" t="s">
        <v>7</v>
      </c>
      <c r="Q963" s="4" t="s">
        <v>7</v>
      </c>
      <c r="R963" s="4" t="s">
        <v>7</v>
      </c>
      <c r="S963" s="4" t="s">
        <v>7</v>
      </c>
      <c r="T963" s="4" t="s">
        <v>7</v>
      </c>
    </row>
    <row r="964" spans="1:20">
      <c r="A964" t="n">
        <v>7579</v>
      </c>
      <c r="B964" s="37" t="n">
        <v>161</v>
      </c>
      <c r="C964" s="7" t="n">
        <v>0</v>
      </c>
      <c r="D964" s="7" t="n">
        <v>6479</v>
      </c>
      <c r="E964" s="7" t="n">
        <v>0</v>
      </c>
      <c r="F964" s="7" t="n">
        <v>17</v>
      </c>
      <c r="G964" s="7" t="n">
        <v>0</v>
      </c>
      <c r="H964" s="7" t="n">
        <v>0</v>
      </c>
      <c r="I964" s="7" t="n">
        <v>0</v>
      </c>
      <c r="J964" s="7" t="n">
        <v>44</v>
      </c>
      <c r="K964" s="7" t="n">
        <v>0</v>
      </c>
      <c r="L964" s="7" t="n">
        <v>0</v>
      </c>
      <c r="M964" s="7" t="n">
        <v>0</v>
      </c>
      <c r="N964" s="7" t="n">
        <v>0</v>
      </c>
      <c r="O964" s="7" t="n">
        <v>0</v>
      </c>
      <c r="P964" s="7" t="n">
        <v>0</v>
      </c>
      <c r="Q964" s="7" t="n">
        <v>0</v>
      </c>
      <c r="R964" s="7" t="n">
        <v>0</v>
      </c>
      <c r="S964" s="7" t="n">
        <v>0</v>
      </c>
      <c r="T964" s="7" t="n">
        <v>0</v>
      </c>
    </row>
    <row r="965" spans="1:20">
      <c r="A965" t="s">
        <v>4</v>
      </c>
      <c r="B965" s="4" t="s">
        <v>5</v>
      </c>
      <c r="C965" s="4" t="s">
        <v>7</v>
      </c>
      <c r="D965" s="4" t="s">
        <v>59</v>
      </c>
      <c r="E965" s="4" t="s">
        <v>59</v>
      </c>
      <c r="F965" s="4" t="s">
        <v>59</v>
      </c>
    </row>
    <row r="966" spans="1:20">
      <c r="A966" t="n">
        <v>7599</v>
      </c>
      <c r="B966" s="37" t="n">
        <v>161</v>
      </c>
      <c r="C966" s="7" t="n">
        <v>3</v>
      </c>
      <c r="D966" s="7" t="n">
        <v>1</v>
      </c>
      <c r="E966" s="7" t="n">
        <v>1.60000002384186</v>
      </c>
      <c r="F966" s="7" t="n">
        <v>0.0900000035762787</v>
      </c>
    </row>
    <row r="967" spans="1:20">
      <c r="A967" t="s">
        <v>4</v>
      </c>
      <c r="B967" s="4" t="s">
        <v>5</v>
      </c>
      <c r="C967" s="4" t="s">
        <v>7</v>
      </c>
      <c r="D967" s="4" t="s">
        <v>12</v>
      </c>
      <c r="E967" s="4" t="s">
        <v>7</v>
      </c>
      <c r="F967" s="4" t="s">
        <v>7</v>
      </c>
      <c r="G967" s="4" t="s">
        <v>7</v>
      </c>
      <c r="H967" s="4" t="s">
        <v>7</v>
      </c>
      <c r="I967" s="4" t="s">
        <v>7</v>
      </c>
      <c r="J967" s="4" t="s">
        <v>7</v>
      </c>
      <c r="K967" s="4" t="s">
        <v>7</v>
      </c>
      <c r="L967" s="4" t="s">
        <v>7</v>
      </c>
      <c r="M967" s="4" t="s">
        <v>7</v>
      </c>
      <c r="N967" s="4" t="s">
        <v>7</v>
      </c>
      <c r="O967" s="4" t="s">
        <v>7</v>
      </c>
      <c r="P967" s="4" t="s">
        <v>7</v>
      </c>
      <c r="Q967" s="4" t="s">
        <v>7</v>
      </c>
      <c r="R967" s="4" t="s">
        <v>7</v>
      </c>
      <c r="S967" s="4" t="s">
        <v>7</v>
      </c>
      <c r="T967" s="4" t="s">
        <v>7</v>
      </c>
    </row>
    <row r="968" spans="1:20">
      <c r="A968" t="n">
        <v>7613</v>
      </c>
      <c r="B968" s="37" t="n">
        <v>161</v>
      </c>
      <c r="C968" s="7" t="n">
        <v>0</v>
      </c>
      <c r="D968" s="7" t="n">
        <v>6480</v>
      </c>
      <c r="E968" s="7" t="n">
        <v>0</v>
      </c>
      <c r="F968" s="7" t="n">
        <v>17</v>
      </c>
      <c r="G968" s="7" t="n">
        <v>0</v>
      </c>
      <c r="H968" s="7" t="n">
        <v>0</v>
      </c>
      <c r="I968" s="7" t="n">
        <v>0</v>
      </c>
      <c r="J968" s="7" t="n">
        <v>44</v>
      </c>
      <c r="K968" s="7" t="n">
        <v>0</v>
      </c>
      <c r="L968" s="7" t="n">
        <v>0</v>
      </c>
      <c r="M968" s="7" t="n">
        <v>0</v>
      </c>
      <c r="N968" s="7" t="n">
        <v>0</v>
      </c>
      <c r="O968" s="7" t="n">
        <v>0</v>
      </c>
      <c r="P968" s="7" t="n">
        <v>0</v>
      </c>
      <c r="Q968" s="7" t="n">
        <v>0</v>
      </c>
      <c r="R968" s="7" t="n">
        <v>0</v>
      </c>
      <c r="S968" s="7" t="n">
        <v>0</v>
      </c>
      <c r="T968" s="7" t="n">
        <v>0</v>
      </c>
    </row>
    <row r="969" spans="1:20">
      <c r="A969" t="s">
        <v>4</v>
      </c>
      <c r="B969" s="4" t="s">
        <v>5</v>
      </c>
      <c r="C969" s="4" t="s">
        <v>7</v>
      </c>
      <c r="D969" s="4" t="s">
        <v>59</v>
      </c>
      <c r="E969" s="4" t="s">
        <v>59</v>
      </c>
      <c r="F969" s="4" t="s">
        <v>59</v>
      </c>
    </row>
    <row r="970" spans="1:20">
      <c r="A970" t="n">
        <v>7633</v>
      </c>
      <c r="B970" s="37" t="n">
        <v>161</v>
      </c>
      <c r="C970" s="7" t="n">
        <v>3</v>
      </c>
      <c r="D970" s="7" t="n">
        <v>1</v>
      </c>
      <c r="E970" s="7" t="n">
        <v>1.60000002384186</v>
      </c>
      <c r="F970" s="7" t="n">
        <v>0.0900000035762787</v>
      </c>
    </row>
    <row r="971" spans="1:20">
      <c r="A971" t="s">
        <v>4</v>
      </c>
      <c r="B971" s="4" t="s">
        <v>5</v>
      </c>
      <c r="C971" s="4" t="s">
        <v>7</v>
      </c>
      <c r="D971" s="4" t="s">
        <v>12</v>
      </c>
      <c r="E971" s="4" t="s">
        <v>7</v>
      </c>
      <c r="F971" s="4" t="s">
        <v>7</v>
      </c>
      <c r="G971" s="4" t="s">
        <v>7</v>
      </c>
      <c r="H971" s="4" t="s">
        <v>7</v>
      </c>
      <c r="I971" s="4" t="s">
        <v>7</v>
      </c>
      <c r="J971" s="4" t="s">
        <v>7</v>
      </c>
      <c r="K971" s="4" t="s">
        <v>7</v>
      </c>
      <c r="L971" s="4" t="s">
        <v>7</v>
      </c>
      <c r="M971" s="4" t="s">
        <v>7</v>
      </c>
      <c r="N971" s="4" t="s">
        <v>7</v>
      </c>
      <c r="O971" s="4" t="s">
        <v>7</v>
      </c>
      <c r="P971" s="4" t="s">
        <v>7</v>
      </c>
      <c r="Q971" s="4" t="s">
        <v>7</v>
      </c>
      <c r="R971" s="4" t="s">
        <v>7</v>
      </c>
      <c r="S971" s="4" t="s">
        <v>7</v>
      </c>
      <c r="T971" s="4" t="s">
        <v>7</v>
      </c>
    </row>
    <row r="972" spans="1:20">
      <c r="A972" t="n">
        <v>7647</v>
      </c>
      <c r="B972" s="37" t="n">
        <v>161</v>
      </c>
      <c r="C972" s="7" t="n">
        <v>0</v>
      </c>
      <c r="D972" s="7" t="n">
        <v>6481</v>
      </c>
      <c r="E972" s="7" t="n">
        <v>0</v>
      </c>
      <c r="F972" s="7" t="n">
        <v>17</v>
      </c>
      <c r="G972" s="7" t="n">
        <v>0</v>
      </c>
      <c r="H972" s="7" t="n">
        <v>0</v>
      </c>
      <c r="I972" s="7" t="n">
        <v>0</v>
      </c>
      <c r="J972" s="7" t="n">
        <v>44</v>
      </c>
      <c r="K972" s="7" t="n">
        <v>0</v>
      </c>
      <c r="L972" s="7" t="n">
        <v>0</v>
      </c>
      <c r="M972" s="7" t="n">
        <v>0</v>
      </c>
      <c r="N972" s="7" t="n">
        <v>0</v>
      </c>
      <c r="O972" s="7" t="n">
        <v>0</v>
      </c>
      <c r="P972" s="7" t="n">
        <v>0</v>
      </c>
      <c r="Q972" s="7" t="n">
        <v>0</v>
      </c>
      <c r="R972" s="7" t="n">
        <v>0</v>
      </c>
      <c r="S972" s="7" t="n">
        <v>0</v>
      </c>
      <c r="T972" s="7" t="n">
        <v>0</v>
      </c>
    </row>
    <row r="973" spans="1:20">
      <c r="A973" t="s">
        <v>4</v>
      </c>
      <c r="B973" s="4" t="s">
        <v>5</v>
      </c>
      <c r="C973" s="4" t="s">
        <v>7</v>
      </c>
      <c r="D973" s="4" t="s">
        <v>59</v>
      </c>
      <c r="E973" s="4" t="s">
        <v>59</v>
      </c>
      <c r="F973" s="4" t="s">
        <v>59</v>
      </c>
    </row>
    <row r="974" spans="1:20">
      <c r="A974" t="n">
        <v>7667</v>
      </c>
      <c r="B974" s="37" t="n">
        <v>161</v>
      </c>
      <c r="C974" s="7" t="n">
        <v>3</v>
      </c>
      <c r="D974" s="7" t="n">
        <v>1</v>
      </c>
      <c r="E974" s="7" t="n">
        <v>1.60000002384186</v>
      </c>
      <c r="F974" s="7" t="n">
        <v>0.0900000035762787</v>
      </c>
    </row>
    <row r="975" spans="1:20">
      <c r="A975" t="s">
        <v>4</v>
      </c>
      <c r="B975" s="4" t="s">
        <v>5</v>
      </c>
      <c r="C975" s="4" t="s">
        <v>7</v>
      </c>
      <c r="D975" s="4" t="s">
        <v>12</v>
      </c>
      <c r="E975" s="4" t="s">
        <v>7</v>
      </c>
      <c r="F975" s="4" t="s">
        <v>7</v>
      </c>
      <c r="G975" s="4" t="s">
        <v>7</v>
      </c>
      <c r="H975" s="4" t="s">
        <v>7</v>
      </c>
      <c r="I975" s="4" t="s">
        <v>7</v>
      </c>
      <c r="J975" s="4" t="s">
        <v>7</v>
      </c>
      <c r="K975" s="4" t="s">
        <v>7</v>
      </c>
      <c r="L975" s="4" t="s">
        <v>7</v>
      </c>
      <c r="M975" s="4" t="s">
        <v>7</v>
      </c>
      <c r="N975" s="4" t="s">
        <v>7</v>
      </c>
      <c r="O975" s="4" t="s">
        <v>7</v>
      </c>
      <c r="P975" s="4" t="s">
        <v>7</v>
      </c>
      <c r="Q975" s="4" t="s">
        <v>7</v>
      </c>
      <c r="R975" s="4" t="s">
        <v>7</v>
      </c>
      <c r="S975" s="4" t="s">
        <v>7</v>
      </c>
      <c r="T975" s="4" t="s">
        <v>7</v>
      </c>
    </row>
    <row r="976" spans="1:20">
      <c r="A976" t="n">
        <v>7681</v>
      </c>
      <c r="B976" s="37" t="n">
        <v>161</v>
      </c>
      <c r="C976" s="7" t="n">
        <v>0</v>
      </c>
      <c r="D976" s="7" t="n">
        <v>1</v>
      </c>
      <c r="E976" s="7" t="n">
        <v>1</v>
      </c>
      <c r="F976" s="7" t="n">
        <v>0</v>
      </c>
      <c r="G976" s="7" t="n">
        <v>0</v>
      </c>
      <c r="H976" s="7" t="n">
        <v>41</v>
      </c>
      <c r="I976" s="7" t="n">
        <v>0</v>
      </c>
      <c r="J976" s="7" t="n">
        <v>0</v>
      </c>
      <c r="K976" s="7" t="n">
        <v>0</v>
      </c>
      <c r="L976" s="7" t="n">
        <v>0</v>
      </c>
      <c r="M976" s="7" t="n">
        <v>0</v>
      </c>
      <c r="N976" s="7" t="n">
        <v>0</v>
      </c>
      <c r="O976" s="7" t="n">
        <v>0</v>
      </c>
      <c r="P976" s="7" t="n">
        <v>0</v>
      </c>
      <c r="Q976" s="7" t="n">
        <v>0</v>
      </c>
      <c r="R976" s="7" t="n">
        <v>0</v>
      </c>
      <c r="S976" s="7" t="n">
        <v>0</v>
      </c>
      <c r="T976" s="7" t="n">
        <v>0</v>
      </c>
    </row>
    <row r="977" spans="1:20">
      <c r="A977" t="s">
        <v>4</v>
      </c>
      <c r="B977" s="4" t="s">
        <v>5</v>
      </c>
      <c r="C977" s="4" t="s">
        <v>7</v>
      </c>
      <c r="D977" s="4" t="s">
        <v>59</v>
      </c>
      <c r="E977" s="4" t="s">
        <v>59</v>
      </c>
      <c r="F977" s="4" t="s">
        <v>59</v>
      </c>
    </row>
    <row r="978" spans="1:20">
      <c r="A978" t="n">
        <v>7701</v>
      </c>
      <c r="B978" s="37" t="n">
        <v>161</v>
      </c>
      <c r="C978" s="7" t="n">
        <v>3</v>
      </c>
      <c r="D978" s="7" t="n">
        <v>1</v>
      </c>
      <c r="E978" s="7" t="n">
        <v>1.60000002384186</v>
      </c>
      <c r="F978" s="7" t="n">
        <v>0.0900000035762787</v>
      </c>
    </row>
    <row r="979" spans="1:20">
      <c r="A979" t="s">
        <v>4</v>
      </c>
      <c r="B979" s="4" t="s">
        <v>5</v>
      </c>
      <c r="C979" s="4" t="s">
        <v>7</v>
      </c>
      <c r="D979" s="4" t="s">
        <v>12</v>
      </c>
      <c r="E979" s="4" t="s">
        <v>7</v>
      </c>
      <c r="F979" s="4" t="s">
        <v>7</v>
      </c>
      <c r="G979" s="4" t="s">
        <v>7</v>
      </c>
      <c r="H979" s="4" t="s">
        <v>7</v>
      </c>
      <c r="I979" s="4" t="s">
        <v>7</v>
      </c>
      <c r="J979" s="4" t="s">
        <v>7</v>
      </c>
      <c r="K979" s="4" t="s">
        <v>7</v>
      </c>
      <c r="L979" s="4" t="s">
        <v>7</v>
      </c>
      <c r="M979" s="4" t="s">
        <v>7</v>
      </c>
      <c r="N979" s="4" t="s">
        <v>7</v>
      </c>
      <c r="O979" s="4" t="s">
        <v>7</v>
      </c>
      <c r="P979" s="4" t="s">
        <v>7</v>
      </c>
      <c r="Q979" s="4" t="s">
        <v>7</v>
      </c>
      <c r="R979" s="4" t="s">
        <v>7</v>
      </c>
      <c r="S979" s="4" t="s">
        <v>7</v>
      </c>
      <c r="T979" s="4" t="s">
        <v>7</v>
      </c>
    </row>
    <row r="980" spans="1:20">
      <c r="A980" t="n">
        <v>7715</v>
      </c>
      <c r="B980" s="37" t="n">
        <v>161</v>
      </c>
      <c r="C980" s="7" t="n">
        <v>0</v>
      </c>
      <c r="D980" s="7" t="n">
        <v>5</v>
      </c>
      <c r="E980" s="7" t="n">
        <v>1</v>
      </c>
      <c r="F980" s="7" t="n">
        <v>0</v>
      </c>
      <c r="G980" s="7" t="n">
        <v>0</v>
      </c>
      <c r="H980" s="7" t="n">
        <v>41</v>
      </c>
      <c r="I980" s="7" t="n">
        <v>0</v>
      </c>
      <c r="J980" s="7" t="n">
        <v>0</v>
      </c>
      <c r="K980" s="7" t="n">
        <v>0</v>
      </c>
      <c r="L980" s="7" t="n">
        <v>0</v>
      </c>
      <c r="M980" s="7" t="n">
        <v>0</v>
      </c>
      <c r="N980" s="7" t="n">
        <v>0</v>
      </c>
      <c r="O980" s="7" t="n">
        <v>0</v>
      </c>
      <c r="P980" s="7" t="n">
        <v>0</v>
      </c>
      <c r="Q980" s="7" t="n">
        <v>0</v>
      </c>
      <c r="R980" s="7" t="n">
        <v>0</v>
      </c>
      <c r="S980" s="7" t="n">
        <v>0</v>
      </c>
      <c r="T980" s="7" t="n">
        <v>0</v>
      </c>
    </row>
    <row r="981" spans="1:20">
      <c r="A981" t="s">
        <v>4</v>
      </c>
      <c r="B981" s="4" t="s">
        <v>5</v>
      </c>
      <c r="C981" s="4" t="s">
        <v>7</v>
      </c>
      <c r="D981" s="4" t="s">
        <v>59</v>
      </c>
      <c r="E981" s="4" t="s">
        <v>59</v>
      </c>
      <c r="F981" s="4" t="s">
        <v>59</v>
      </c>
    </row>
    <row r="982" spans="1:20">
      <c r="A982" t="n">
        <v>7735</v>
      </c>
      <c r="B982" s="37" t="n">
        <v>161</v>
      </c>
      <c r="C982" s="7" t="n">
        <v>3</v>
      </c>
      <c r="D982" s="7" t="n">
        <v>1</v>
      </c>
      <c r="E982" s="7" t="n">
        <v>1.60000002384186</v>
      </c>
      <c r="F982" s="7" t="n">
        <v>0.0900000035762787</v>
      </c>
    </row>
    <row r="983" spans="1:20">
      <c r="A983" t="s">
        <v>4</v>
      </c>
      <c r="B983" s="4" t="s">
        <v>5</v>
      </c>
      <c r="C983" s="4" t="s">
        <v>7</v>
      </c>
      <c r="D983" s="4" t="s">
        <v>12</v>
      </c>
      <c r="E983" s="4" t="s">
        <v>7</v>
      </c>
      <c r="F983" s="4" t="s">
        <v>7</v>
      </c>
      <c r="G983" s="4" t="s">
        <v>7</v>
      </c>
      <c r="H983" s="4" t="s">
        <v>7</v>
      </c>
      <c r="I983" s="4" t="s">
        <v>7</v>
      </c>
      <c r="J983" s="4" t="s">
        <v>7</v>
      </c>
      <c r="K983" s="4" t="s">
        <v>7</v>
      </c>
      <c r="L983" s="4" t="s">
        <v>7</v>
      </c>
      <c r="M983" s="4" t="s">
        <v>7</v>
      </c>
      <c r="N983" s="4" t="s">
        <v>7</v>
      </c>
      <c r="O983" s="4" t="s">
        <v>7</v>
      </c>
      <c r="P983" s="4" t="s">
        <v>7</v>
      </c>
      <c r="Q983" s="4" t="s">
        <v>7</v>
      </c>
      <c r="R983" s="4" t="s">
        <v>7</v>
      </c>
      <c r="S983" s="4" t="s">
        <v>7</v>
      </c>
      <c r="T983" s="4" t="s">
        <v>7</v>
      </c>
    </row>
    <row r="984" spans="1:20">
      <c r="A984" t="n">
        <v>7749</v>
      </c>
      <c r="B984" s="37" t="n">
        <v>161</v>
      </c>
      <c r="C984" s="7" t="n">
        <v>0</v>
      </c>
      <c r="D984" s="7" t="n">
        <v>13</v>
      </c>
      <c r="E984" s="7" t="n">
        <v>1</v>
      </c>
      <c r="F984" s="7" t="n">
        <v>17</v>
      </c>
      <c r="G984" s="7" t="n">
        <v>0</v>
      </c>
      <c r="H984" s="7" t="n">
        <v>0</v>
      </c>
      <c r="I984" s="7" t="n">
        <v>43</v>
      </c>
      <c r="J984" s="7" t="n">
        <v>0</v>
      </c>
      <c r="K984" s="7" t="n">
        <v>0</v>
      </c>
      <c r="L984" s="7" t="n">
        <v>0</v>
      </c>
      <c r="M984" s="7" t="n">
        <v>0</v>
      </c>
      <c r="N984" s="7" t="n">
        <v>0</v>
      </c>
      <c r="O984" s="7" t="n">
        <v>0</v>
      </c>
      <c r="P984" s="7" t="n">
        <v>0</v>
      </c>
      <c r="Q984" s="7" t="n">
        <v>0</v>
      </c>
      <c r="R984" s="7" t="n">
        <v>0</v>
      </c>
      <c r="S984" s="7" t="n">
        <v>0</v>
      </c>
      <c r="T984" s="7" t="n">
        <v>0</v>
      </c>
    </row>
    <row r="985" spans="1:20">
      <c r="A985" t="s">
        <v>4</v>
      </c>
      <c r="B985" s="4" t="s">
        <v>5</v>
      </c>
      <c r="C985" s="4" t="s">
        <v>7</v>
      </c>
      <c r="D985" s="4" t="s">
        <v>59</v>
      </c>
      <c r="E985" s="4" t="s">
        <v>59</v>
      </c>
      <c r="F985" s="4" t="s">
        <v>59</v>
      </c>
    </row>
    <row r="986" spans="1:20">
      <c r="A986" t="n">
        <v>7769</v>
      </c>
      <c r="B986" s="37" t="n">
        <v>161</v>
      </c>
      <c r="C986" s="7" t="n">
        <v>3</v>
      </c>
      <c r="D986" s="7" t="n">
        <v>1</v>
      </c>
      <c r="E986" s="7" t="n">
        <v>1.60000002384186</v>
      </c>
      <c r="F986" s="7" t="n">
        <v>0.0900000035762787</v>
      </c>
    </row>
    <row r="987" spans="1:20">
      <c r="A987" t="s">
        <v>4</v>
      </c>
      <c r="B987" s="4" t="s">
        <v>5</v>
      </c>
      <c r="C987" s="4" t="s">
        <v>7</v>
      </c>
      <c r="D987" s="4" t="s">
        <v>12</v>
      </c>
      <c r="E987" s="4" t="s">
        <v>7</v>
      </c>
      <c r="F987" s="4" t="s">
        <v>7</v>
      </c>
      <c r="G987" s="4" t="s">
        <v>7</v>
      </c>
      <c r="H987" s="4" t="s">
        <v>7</v>
      </c>
      <c r="I987" s="4" t="s">
        <v>7</v>
      </c>
      <c r="J987" s="4" t="s">
        <v>7</v>
      </c>
      <c r="K987" s="4" t="s">
        <v>7</v>
      </c>
      <c r="L987" s="4" t="s">
        <v>7</v>
      </c>
      <c r="M987" s="4" t="s">
        <v>7</v>
      </c>
      <c r="N987" s="4" t="s">
        <v>7</v>
      </c>
      <c r="O987" s="4" t="s">
        <v>7</v>
      </c>
      <c r="P987" s="4" t="s">
        <v>7</v>
      </c>
      <c r="Q987" s="4" t="s">
        <v>7</v>
      </c>
      <c r="R987" s="4" t="s">
        <v>7</v>
      </c>
      <c r="S987" s="4" t="s">
        <v>7</v>
      </c>
      <c r="T987" s="4" t="s">
        <v>7</v>
      </c>
    </row>
    <row r="988" spans="1:20">
      <c r="A988" t="n">
        <v>7783</v>
      </c>
      <c r="B988" s="37" t="n">
        <v>161</v>
      </c>
      <c r="C988" s="7" t="n">
        <v>0</v>
      </c>
      <c r="D988" s="7" t="n">
        <v>116</v>
      </c>
      <c r="E988" s="7" t="n">
        <v>1</v>
      </c>
      <c r="F988" s="7" t="n">
        <v>0</v>
      </c>
      <c r="G988" s="7" t="n">
        <v>0</v>
      </c>
      <c r="H988" s="7" t="n">
        <v>41</v>
      </c>
      <c r="I988" s="7" t="n">
        <v>0</v>
      </c>
      <c r="J988" s="7" t="n">
        <v>0</v>
      </c>
      <c r="K988" s="7" t="n">
        <v>0</v>
      </c>
      <c r="L988" s="7" t="n">
        <v>0</v>
      </c>
      <c r="M988" s="7" t="n">
        <v>0</v>
      </c>
      <c r="N988" s="7" t="n">
        <v>0</v>
      </c>
      <c r="O988" s="7" t="n">
        <v>0</v>
      </c>
      <c r="P988" s="7" t="n">
        <v>0</v>
      </c>
      <c r="Q988" s="7" t="n">
        <v>0</v>
      </c>
      <c r="R988" s="7" t="n">
        <v>0</v>
      </c>
      <c r="S988" s="7" t="n">
        <v>0</v>
      </c>
      <c r="T988" s="7" t="n">
        <v>0</v>
      </c>
    </row>
    <row r="989" spans="1:20">
      <c r="A989" t="s">
        <v>4</v>
      </c>
      <c r="B989" s="4" t="s">
        <v>5</v>
      </c>
      <c r="C989" s="4" t="s">
        <v>7</v>
      </c>
      <c r="D989" s="4" t="s">
        <v>59</v>
      </c>
      <c r="E989" s="4" t="s">
        <v>59</v>
      </c>
      <c r="F989" s="4" t="s">
        <v>59</v>
      </c>
    </row>
    <row r="990" spans="1:20">
      <c r="A990" t="n">
        <v>7803</v>
      </c>
      <c r="B990" s="37" t="n">
        <v>161</v>
      </c>
      <c r="C990" s="7" t="n">
        <v>3</v>
      </c>
      <c r="D990" s="7" t="n">
        <v>1</v>
      </c>
      <c r="E990" s="7" t="n">
        <v>1.60000002384186</v>
      </c>
      <c r="F990" s="7" t="n">
        <v>0.0900000035762787</v>
      </c>
    </row>
    <row r="991" spans="1:20">
      <c r="A991" t="s">
        <v>4</v>
      </c>
      <c r="B991" s="4" t="s">
        <v>5</v>
      </c>
      <c r="C991" s="4" t="s">
        <v>7</v>
      </c>
      <c r="D991" s="4" t="s">
        <v>12</v>
      </c>
      <c r="E991" s="4" t="s">
        <v>7</v>
      </c>
      <c r="F991" s="4" t="s">
        <v>7</v>
      </c>
      <c r="G991" s="4" t="s">
        <v>7</v>
      </c>
      <c r="H991" s="4" t="s">
        <v>7</v>
      </c>
      <c r="I991" s="4" t="s">
        <v>7</v>
      </c>
      <c r="J991" s="4" t="s">
        <v>7</v>
      </c>
      <c r="K991" s="4" t="s">
        <v>7</v>
      </c>
      <c r="L991" s="4" t="s">
        <v>7</v>
      </c>
      <c r="M991" s="4" t="s">
        <v>7</v>
      </c>
      <c r="N991" s="4" t="s">
        <v>7</v>
      </c>
      <c r="O991" s="4" t="s">
        <v>7</v>
      </c>
      <c r="P991" s="4" t="s">
        <v>7</v>
      </c>
      <c r="Q991" s="4" t="s">
        <v>7</v>
      </c>
      <c r="R991" s="4" t="s">
        <v>7</v>
      </c>
      <c r="S991" s="4" t="s">
        <v>7</v>
      </c>
      <c r="T991" s="4" t="s">
        <v>7</v>
      </c>
    </row>
    <row r="992" spans="1:20">
      <c r="A992" t="n">
        <v>7817</v>
      </c>
      <c r="B992" s="37" t="n">
        <v>161</v>
      </c>
      <c r="C992" s="7" t="n">
        <v>0</v>
      </c>
      <c r="D992" s="7" t="n">
        <v>110</v>
      </c>
      <c r="E992" s="7" t="n">
        <v>1</v>
      </c>
      <c r="F992" s="7" t="n">
        <v>0</v>
      </c>
      <c r="G992" s="7" t="n">
        <v>0</v>
      </c>
      <c r="H992" s="7" t="n">
        <v>41</v>
      </c>
      <c r="I992" s="7" t="n">
        <v>0</v>
      </c>
      <c r="J992" s="7" t="n">
        <v>0</v>
      </c>
      <c r="K992" s="7" t="n">
        <v>0</v>
      </c>
      <c r="L992" s="7" t="n">
        <v>0</v>
      </c>
      <c r="M992" s="7" t="n">
        <v>0</v>
      </c>
      <c r="N992" s="7" t="n">
        <v>0</v>
      </c>
      <c r="O992" s="7" t="n">
        <v>0</v>
      </c>
      <c r="P992" s="7" t="n">
        <v>0</v>
      </c>
      <c r="Q992" s="7" t="n">
        <v>0</v>
      </c>
      <c r="R992" s="7" t="n">
        <v>0</v>
      </c>
      <c r="S992" s="7" t="n">
        <v>0</v>
      </c>
      <c r="T992" s="7" t="n">
        <v>0</v>
      </c>
    </row>
    <row r="993" spans="1:20">
      <c r="A993" t="s">
        <v>4</v>
      </c>
      <c r="B993" s="4" t="s">
        <v>5</v>
      </c>
      <c r="C993" s="4" t="s">
        <v>7</v>
      </c>
      <c r="D993" s="4" t="s">
        <v>59</v>
      </c>
      <c r="E993" s="4" t="s">
        <v>59</v>
      </c>
      <c r="F993" s="4" t="s">
        <v>59</v>
      </c>
    </row>
    <row r="994" spans="1:20">
      <c r="A994" t="n">
        <v>7837</v>
      </c>
      <c r="B994" s="37" t="n">
        <v>161</v>
      </c>
      <c r="C994" s="7" t="n">
        <v>3</v>
      </c>
      <c r="D994" s="7" t="n">
        <v>1</v>
      </c>
      <c r="E994" s="7" t="n">
        <v>1.60000002384186</v>
      </c>
      <c r="F994" s="7" t="n">
        <v>0.0900000035762787</v>
      </c>
    </row>
    <row r="995" spans="1:20">
      <c r="A995" t="s">
        <v>4</v>
      </c>
      <c r="B995" s="4" t="s">
        <v>5</v>
      </c>
      <c r="C995" s="4" t="s">
        <v>7</v>
      </c>
      <c r="D995" s="4" t="s">
        <v>12</v>
      </c>
      <c r="E995" s="4" t="s">
        <v>7</v>
      </c>
      <c r="F995" s="4" t="s">
        <v>7</v>
      </c>
      <c r="G995" s="4" t="s">
        <v>7</v>
      </c>
      <c r="H995" s="4" t="s">
        <v>7</v>
      </c>
      <c r="I995" s="4" t="s">
        <v>7</v>
      </c>
      <c r="J995" s="4" t="s">
        <v>7</v>
      </c>
      <c r="K995" s="4" t="s">
        <v>7</v>
      </c>
      <c r="L995" s="4" t="s">
        <v>7</v>
      </c>
      <c r="M995" s="4" t="s">
        <v>7</v>
      </c>
      <c r="N995" s="4" t="s">
        <v>7</v>
      </c>
      <c r="O995" s="4" t="s">
        <v>7</v>
      </c>
      <c r="P995" s="4" t="s">
        <v>7</v>
      </c>
      <c r="Q995" s="4" t="s">
        <v>7</v>
      </c>
      <c r="R995" s="4" t="s">
        <v>7</v>
      </c>
      <c r="S995" s="4" t="s">
        <v>7</v>
      </c>
      <c r="T995" s="4" t="s">
        <v>7</v>
      </c>
    </row>
    <row r="996" spans="1:20">
      <c r="A996" t="n">
        <v>7851</v>
      </c>
      <c r="B996" s="37" t="n">
        <v>161</v>
      </c>
      <c r="C996" s="7" t="n">
        <v>0</v>
      </c>
      <c r="D996" s="7" t="n">
        <v>119</v>
      </c>
      <c r="E996" s="7" t="n">
        <v>1</v>
      </c>
      <c r="F996" s="7" t="n">
        <v>0</v>
      </c>
      <c r="G996" s="7" t="n">
        <v>0</v>
      </c>
      <c r="H996" s="7" t="n">
        <v>41</v>
      </c>
      <c r="I996" s="7" t="n">
        <v>0</v>
      </c>
      <c r="J996" s="7" t="n">
        <v>0</v>
      </c>
      <c r="K996" s="7" t="n">
        <v>0</v>
      </c>
      <c r="L996" s="7" t="n">
        <v>0</v>
      </c>
      <c r="M996" s="7" t="n">
        <v>0</v>
      </c>
      <c r="N996" s="7" t="n">
        <v>0</v>
      </c>
      <c r="O996" s="7" t="n">
        <v>0</v>
      </c>
      <c r="P996" s="7" t="n">
        <v>0</v>
      </c>
      <c r="Q996" s="7" t="n">
        <v>0</v>
      </c>
      <c r="R996" s="7" t="n">
        <v>0</v>
      </c>
      <c r="S996" s="7" t="n">
        <v>0</v>
      </c>
      <c r="T996" s="7" t="n">
        <v>0</v>
      </c>
    </row>
    <row r="997" spans="1:20">
      <c r="A997" t="s">
        <v>4</v>
      </c>
      <c r="B997" s="4" t="s">
        <v>5</v>
      </c>
      <c r="C997" s="4" t="s">
        <v>7</v>
      </c>
      <c r="D997" s="4" t="s">
        <v>59</v>
      </c>
      <c r="E997" s="4" t="s">
        <v>59</v>
      </c>
      <c r="F997" s="4" t="s">
        <v>59</v>
      </c>
    </row>
    <row r="998" spans="1:20">
      <c r="A998" t="n">
        <v>7871</v>
      </c>
      <c r="B998" s="37" t="n">
        <v>161</v>
      </c>
      <c r="C998" s="7" t="n">
        <v>3</v>
      </c>
      <c r="D998" s="7" t="n">
        <v>1</v>
      </c>
      <c r="E998" s="7" t="n">
        <v>1.60000002384186</v>
      </c>
      <c r="F998" s="7" t="n">
        <v>0.0900000035762787</v>
      </c>
    </row>
    <row r="999" spans="1:20">
      <c r="A999" t="s">
        <v>4</v>
      </c>
      <c r="B999" s="4" t="s">
        <v>5</v>
      </c>
      <c r="C999" s="4" t="s">
        <v>7</v>
      </c>
      <c r="D999" s="4" t="s">
        <v>12</v>
      </c>
      <c r="E999" s="4" t="s">
        <v>7</v>
      </c>
      <c r="F999" s="4" t="s">
        <v>7</v>
      </c>
      <c r="G999" s="4" t="s">
        <v>7</v>
      </c>
      <c r="H999" s="4" t="s">
        <v>7</v>
      </c>
      <c r="I999" s="4" t="s">
        <v>7</v>
      </c>
      <c r="J999" s="4" t="s">
        <v>7</v>
      </c>
      <c r="K999" s="4" t="s">
        <v>7</v>
      </c>
      <c r="L999" s="4" t="s">
        <v>7</v>
      </c>
      <c r="M999" s="4" t="s">
        <v>7</v>
      </c>
      <c r="N999" s="4" t="s">
        <v>7</v>
      </c>
      <c r="O999" s="4" t="s">
        <v>7</v>
      </c>
      <c r="P999" s="4" t="s">
        <v>7</v>
      </c>
      <c r="Q999" s="4" t="s">
        <v>7</v>
      </c>
      <c r="R999" s="4" t="s">
        <v>7</v>
      </c>
      <c r="S999" s="4" t="s">
        <v>7</v>
      </c>
      <c r="T999" s="4" t="s">
        <v>7</v>
      </c>
    </row>
    <row r="1000" spans="1:20">
      <c r="A1000" t="n">
        <v>7885</v>
      </c>
      <c r="B1000" s="37" t="n">
        <v>161</v>
      </c>
      <c r="C1000" s="7" t="n">
        <v>0</v>
      </c>
      <c r="D1000" s="7" t="n">
        <v>118</v>
      </c>
      <c r="E1000" s="7" t="n">
        <v>1</v>
      </c>
      <c r="F1000" s="7" t="n">
        <v>0</v>
      </c>
      <c r="G1000" s="7" t="n">
        <v>0</v>
      </c>
      <c r="H1000" s="7" t="n">
        <v>0</v>
      </c>
      <c r="I1000" s="7" t="n">
        <v>43</v>
      </c>
      <c r="J1000" s="7" t="n">
        <v>0</v>
      </c>
      <c r="K1000" s="7" t="n">
        <v>0</v>
      </c>
      <c r="L1000" s="7" t="n">
        <v>0</v>
      </c>
      <c r="M1000" s="7" t="n">
        <v>0</v>
      </c>
      <c r="N1000" s="7" t="n">
        <v>0</v>
      </c>
      <c r="O1000" s="7" t="n">
        <v>0</v>
      </c>
      <c r="P1000" s="7" t="n">
        <v>0</v>
      </c>
      <c r="Q1000" s="7" t="n">
        <v>0</v>
      </c>
      <c r="R1000" s="7" t="n">
        <v>0</v>
      </c>
      <c r="S1000" s="7" t="n">
        <v>0</v>
      </c>
      <c r="T1000" s="7" t="n">
        <v>0</v>
      </c>
    </row>
    <row r="1001" spans="1:20">
      <c r="A1001" t="s">
        <v>4</v>
      </c>
      <c r="B1001" s="4" t="s">
        <v>5</v>
      </c>
      <c r="C1001" s="4" t="s">
        <v>7</v>
      </c>
      <c r="D1001" s="4" t="s">
        <v>59</v>
      </c>
      <c r="E1001" s="4" t="s">
        <v>59</v>
      </c>
      <c r="F1001" s="4" t="s">
        <v>59</v>
      </c>
    </row>
    <row r="1002" spans="1:20">
      <c r="A1002" t="n">
        <v>7905</v>
      </c>
      <c r="B1002" s="37" t="n">
        <v>161</v>
      </c>
      <c r="C1002" s="7" t="n">
        <v>3</v>
      </c>
      <c r="D1002" s="7" t="n">
        <v>1</v>
      </c>
      <c r="E1002" s="7" t="n">
        <v>1.60000002384186</v>
      </c>
      <c r="F1002" s="7" t="n">
        <v>0.0900000035762787</v>
      </c>
    </row>
    <row r="1003" spans="1:20">
      <c r="A1003" t="s">
        <v>4</v>
      </c>
      <c r="B1003" s="4" t="s">
        <v>5</v>
      </c>
      <c r="C1003" s="4" t="s">
        <v>7</v>
      </c>
      <c r="D1003" s="4" t="s">
        <v>12</v>
      </c>
      <c r="E1003" s="4" t="s">
        <v>7</v>
      </c>
      <c r="F1003" s="4" t="s">
        <v>7</v>
      </c>
      <c r="G1003" s="4" t="s">
        <v>7</v>
      </c>
      <c r="H1003" s="4" t="s">
        <v>7</v>
      </c>
      <c r="I1003" s="4" t="s">
        <v>7</v>
      </c>
      <c r="J1003" s="4" t="s">
        <v>7</v>
      </c>
      <c r="K1003" s="4" t="s">
        <v>7</v>
      </c>
      <c r="L1003" s="4" t="s">
        <v>7</v>
      </c>
      <c r="M1003" s="4" t="s">
        <v>7</v>
      </c>
      <c r="N1003" s="4" t="s">
        <v>7</v>
      </c>
      <c r="O1003" s="4" t="s">
        <v>7</v>
      </c>
      <c r="P1003" s="4" t="s">
        <v>7</v>
      </c>
      <c r="Q1003" s="4" t="s">
        <v>7</v>
      </c>
      <c r="R1003" s="4" t="s">
        <v>7</v>
      </c>
      <c r="S1003" s="4" t="s">
        <v>7</v>
      </c>
      <c r="T1003" s="4" t="s">
        <v>7</v>
      </c>
    </row>
    <row r="1004" spans="1:20">
      <c r="A1004" t="n">
        <v>7919</v>
      </c>
      <c r="B1004" s="37" t="n">
        <v>161</v>
      </c>
      <c r="C1004" s="7" t="n">
        <v>0</v>
      </c>
      <c r="D1004" s="7" t="n">
        <v>95</v>
      </c>
      <c r="E1004" s="7" t="n">
        <v>1</v>
      </c>
      <c r="F1004" s="7" t="n">
        <v>0</v>
      </c>
      <c r="G1004" s="7" t="n">
        <v>0</v>
      </c>
      <c r="H1004" s="7" t="n">
        <v>0</v>
      </c>
      <c r="I1004" s="7" t="n">
        <v>43</v>
      </c>
      <c r="J1004" s="7" t="n">
        <v>0</v>
      </c>
      <c r="K1004" s="7" t="n">
        <v>0</v>
      </c>
      <c r="L1004" s="7" t="n">
        <v>0</v>
      </c>
      <c r="M1004" s="7" t="n">
        <v>0</v>
      </c>
      <c r="N1004" s="7" t="n">
        <v>0</v>
      </c>
      <c r="O1004" s="7" t="n">
        <v>0</v>
      </c>
      <c r="P1004" s="7" t="n">
        <v>0</v>
      </c>
      <c r="Q1004" s="7" t="n">
        <v>0</v>
      </c>
      <c r="R1004" s="7" t="n">
        <v>0</v>
      </c>
      <c r="S1004" s="7" t="n">
        <v>0</v>
      </c>
      <c r="T1004" s="7" t="n">
        <v>0</v>
      </c>
    </row>
    <row r="1005" spans="1:20">
      <c r="A1005" t="s">
        <v>4</v>
      </c>
      <c r="B1005" s="4" t="s">
        <v>5</v>
      </c>
      <c r="C1005" s="4" t="s">
        <v>7</v>
      </c>
      <c r="D1005" s="4" t="s">
        <v>59</v>
      </c>
      <c r="E1005" s="4" t="s">
        <v>59</v>
      </c>
      <c r="F1005" s="4" t="s">
        <v>59</v>
      </c>
    </row>
    <row r="1006" spans="1:20">
      <c r="A1006" t="n">
        <v>7939</v>
      </c>
      <c r="B1006" s="37" t="n">
        <v>161</v>
      </c>
      <c r="C1006" s="7" t="n">
        <v>3</v>
      </c>
      <c r="D1006" s="7" t="n">
        <v>1</v>
      </c>
      <c r="E1006" s="7" t="n">
        <v>1.60000002384186</v>
      </c>
      <c r="F1006" s="7" t="n">
        <v>0.0900000035762787</v>
      </c>
    </row>
    <row r="1007" spans="1:20">
      <c r="A1007" t="s">
        <v>4</v>
      </c>
      <c r="B1007" s="4" t="s">
        <v>5</v>
      </c>
      <c r="C1007" s="4" t="s">
        <v>7</v>
      </c>
      <c r="D1007" s="4" t="s">
        <v>12</v>
      </c>
      <c r="E1007" s="4" t="s">
        <v>7</v>
      </c>
      <c r="F1007" s="4" t="s">
        <v>7</v>
      </c>
      <c r="G1007" s="4" t="s">
        <v>7</v>
      </c>
      <c r="H1007" s="4" t="s">
        <v>7</v>
      </c>
      <c r="I1007" s="4" t="s">
        <v>7</v>
      </c>
      <c r="J1007" s="4" t="s">
        <v>7</v>
      </c>
      <c r="K1007" s="4" t="s">
        <v>7</v>
      </c>
      <c r="L1007" s="4" t="s">
        <v>7</v>
      </c>
      <c r="M1007" s="4" t="s">
        <v>7</v>
      </c>
      <c r="N1007" s="4" t="s">
        <v>7</v>
      </c>
      <c r="O1007" s="4" t="s">
        <v>7</v>
      </c>
      <c r="P1007" s="4" t="s">
        <v>7</v>
      </c>
      <c r="Q1007" s="4" t="s">
        <v>7</v>
      </c>
      <c r="R1007" s="4" t="s">
        <v>7</v>
      </c>
      <c r="S1007" s="4" t="s">
        <v>7</v>
      </c>
      <c r="T1007" s="4" t="s">
        <v>7</v>
      </c>
    </row>
    <row r="1008" spans="1:20">
      <c r="A1008" t="n">
        <v>7953</v>
      </c>
      <c r="B1008" s="37" t="n">
        <v>161</v>
      </c>
      <c r="C1008" s="7" t="n">
        <v>0</v>
      </c>
      <c r="D1008" s="7" t="n">
        <v>102</v>
      </c>
      <c r="E1008" s="7" t="n">
        <v>1</v>
      </c>
      <c r="F1008" s="7" t="n">
        <v>0</v>
      </c>
      <c r="G1008" s="7" t="n">
        <v>0</v>
      </c>
      <c r="H1008" s="7" t="n">
        <v>41</v>
      </c>
      <c r="I1008" s="7" t="n">
        <v>0</v>
      </c>
      <c r="J1008" s="7" t="n">
        <v>44</v>
      </c>
      <c r="K1008" s="7" t="n">
        <v>0</v>
      </c>
      <c r="L1008" s="7" t="n">
        <v>0</v>
      </c>
      <c r="M1008" s="7" t="n">
        <v>0</v>
      </c>
      <c r="N1008" s="7" t="n">
        <v>0</v>
      </c>
      <c r="O1008" s="7" t="n">
        <v>0</v>
      </c>
      <c r="P1008" s="7" t="n">
        <v>0</v>
      </c>
      <c r="Q1008" s="7" t="n">
        <v>0</v>
      </c>
      <c r="R1008" s="7" t="n">
        <v>0</v>
      </c>
      <c r="S1008" s="7" t="n">
        <v>0</v>
      </c>
      <c r="T1008" s="7" t="n">
        <v>0</v>
      </c>
    </row>
    <row r="1009" spans="1:20">
      <c r="A1009" t="s">
        <v>4</v>
      </c>
      <c r="B1009" s="4" t="s">
        <v>5</v>
      </c>
      <c r="C1009" s="4" t="s">
        <v>7</v>
      </c>
      <c r="D1009" s="4" t="s">
        <v>59</v>
      </c>
      <c r="E1009" s="4" t="s">
        <v>59</v>
      </c>
      <c r="F1009" s="4" t="s">
        <v>59</v>
      </c>
    </row>
    <row r="1010" spans="1:20">
      <c r="A1010" t="n">
        <v>7973</v>
      </c>
      <c r="B1010" s="37" t="n">
        <v>161</v>
      </c>
      <c r="C1010" s="7" t="n">
        <v>3</v>
      </c>
      <c r="D1010" s="7" t="n">
        <v>1</v>
      </c>
      <c r="E1010" s="7" t="n">
        <v>1.60000002384186</v>
      </c>
      <c r="F1010" s="7" t="n">
        <v>0.0900000035762787</v>
      </c>
    </row>
    <row r="1011" spans="1:20">
      <c r="A1011" t="s">
        <v>4</v>
      </c>
      <c r="B1011" s="4" t="s">
        <v>5</v>
      </c>
      <c r="C1011" s="4" t="s">
        <v>7</v>
      </c>
      <c r="D1011" s="4" t="s">
        <v>12</v>
      </c>
      <c r="E1011" s="4" t="s">
        <v>7</v>
      </c>
      <c r="F1011" s="4" t="s">
        <v>7</v>
      </c>
      <c r="G1011" s="4" t="s">
        <v>7</v>
      </c>
      <c r="H1011" s="4" t="s">
        <v>7</v>
      </c>
      <c r="I1011" s="4" t="s">
        <v>7</v>
      </c>
      <c r="J1011" s="4" t="s">
        <v>7</v>
      </c>
      <c r="K1011" s="4" t="s">
        <v>7</v>
      </c>
      <c r="L1011" s="4" t="s">
        <v>7</v>
      </c>
      <c r="M1011" s="4" t="s">
        <v>7</v>
      </c>
      <c r="N1011" s="4" t="s">
        <v>7</v>
      </c>
      <c r="O1011" s="4" t="s">
        <v>7</v>
      </c>
      <c r="P1011" s="4" t="s">
        <v>7</v>
      </c>
      <c r="Q1011" s="4" t="s">
        <v>7</v>
      </c>
      <c r="R1011" s="4" t="s">
        <v>7</v>
      </c>
      <c r="S1011" s="4" t="s">
        <v>7</v>
      </c>
      <c r="T1011" s="4" t="s">
        <v>7</v>
      </c>
    </row>
    <row r="1012" spans="1:20">
      <c r="A1012" t="n">
        <v>7987</v>
      </c>
      <c r="B1012" s="37" t="n">
        <v>161</v>
      </c>
      <c r="C1012" s="7" t="n">
        <v>0</v>
      </c>
      <c r="D1012" s="7" t="n">
        <v>96</v>
      </c>
      <c r="E1012" s="7" t="n">
        <v>1</v>
      </c>
      <c r="F1012" s="7" t="n">
        <v>0</v>
      </c>
      <c r="G1012" s="7" t="n">
        <v>0</v>
      </c>
      <c r="H1012" s="7" t="n">
        <v>0</v>
      </c>
      <c r="I1012" s="7" t="n">
        <v>0</v>
      </c>
      <c r="J1012" s="7" t="n">
        <v>44</v>
      </c>
      <c r="K1012" s="7" t="n">
        <v>0</v>
      </c>
      <c r="L1012" s="7" t="n">
        <v>0</v>
      </c>
      <c r="M1012" s="7" t="n">
        <v>0</v>
      </c>
      <c r="N1012" s="7" t="n">
        <v>0</v>
      </c>
      <c r="O1012" s="7" t="n">
        <v>0</v>
      </c>
      <c r="P1012" s="7" t="n">
        <v>0</v>
      </c>
      <c r="Q1012" s="7" t="n">
        <v>0</v>
      </c>
      <c r="R1012" s="7" t="n">
        <v>0</v>
      </c>
      <c r="S1012" s="7" t="n">
        <v>0</v>
      </c>
      <c r="T1012" s="7" t="n">
        <v>0</v>
      </c>
    </row>
    <row r="1013" spans="1:20">
      <c r="A1013" t="s">
        <v>4</v>
      </c>
      <c r="B1013" s="4" t="s">
        <v>5</v>
      </c>
      <c r="C1013" s="4" t="s">
        <v>7</v>
      </c>
      <c r="D1013" s="4" t="s">
        <v>59</v>
      </c>
      <c r="E1013" s="4" t="s">
        <v>59</v>
      </c>
      <c r="F1013" s="4" t="s">
        <v>59</v>
      </c>
    </row>
    <row r="1014" spans="1:20">
      <c r="A1014" t="n">
        <v>8007</v>
      </c>
      <c r="B1014" s="37" t="n">
        <v>161</v>
      </c>
      <c r="C1014" s="7" t="n">
        <v>3</v>
      </c>
      <c r="D1014" s="7" t="n">
        <v>1</v>
      </c>
      <c r="E1014" s="7" t="n">
        <v>1.60000002384186</v>
      </c>
      <c r="F1014" s="7" t="n">
        <v>0.0900000035762787</v>
      </c>
    </row>
    <row r="1015" spans="1:20">
      <c r="A1015" t="s">
        <v>4</v>
      </c>
      <c r="B1015" s="4" t="s">
        <v>5</v>
      </c>
      <c r="C1015" s="4" t="s">
        <v>7</v>
      </c>
      <c r="D1015" s="4" t="s">
        <v>12</v>
      </c>
      <c r="E1015" s="4" t="s">
        <v>7</v>
      </c>
      <c r="F1015" s="4" t="s">
        <v>7</v>
      </c>
      <c r="G1015" s="4" t="s">
        <v>7</v>
      </c>
      <c r="H1015" s="4" t="s">
        <v>7</v>
      </c>
      <c r="I1015" s="4" t="s">
        <v>7</v>
      </c>
      <c r="J1015" s="4" t="s">
        <v>7</v>
      </c>
      <c r="K1015" s="4" t="s">
        <v>7</v>
      </c>
      <c r="L1015" s="4" t="s">
        <v>7</v>
      </c>
      <c r="M1015" s="4" t="s">
        <v>7</v>
      </c>
      <c r="N1015" s="4" t="s">
        <v>7</v>
      </c>
      <c r="O1015" s="4" t="s">
        <v>7</v>
      </c>
      <c r="P1015" s="4" t="s">
        <v>7</v>
      </c>
      <c r="Q1015" s="4" t="s">
        <v>7</v>
      </c>
      <c r="R1015" s="4" t="s">
        <v>7</v>
      </c>
      <c r="S1015" s="4" t="s">
        <v>7</v>
      </c>
      <c r="T1015" s="4" t="s">
        <v>7</v>
      </c>
    </row>
    <row r="1016" spans="1:20">
      <c r="A1016" t="n">
        <v>8021</v>
      </c>
      <c r="B1016" s="37" t="n">
        <v>161</v>
      </c>
      <c r="C1016" s="7" t="n">
        <v>0</v>
      </c>
      <c r="D1016" s="7" t="n">
        <v>103</v>
      </c>
      <c r="E1016" s="7" t="n">
        <v>1</v>
      </c>
      <c r="F1016" s="7" t="n">
        <v>0</v>
      </c>
      <c r="G1016" s="7" t="n">
        <v>0</v>
      </c>
      <c r="H1016" s="7" t="n">
        <v>41</v>
      </c>
      <c r="I1016" s="7" t="n">
        <v>0</v>
      </c>
      <c r="J1016" s="7" t="n">
        <v>0</v>
      </c>
      <c r="K1016" s="7" t="n">
        <v>0</v>
      </c>
      <c r="L1016" s="7" t="n">
        <v>0</v>
      </c>
      <c r="M1016" s="7" t="n">
        <v>0</v>
      </c>
      <c r="N1016" s="7" t="n">
        <v>0</v>
      </c>
      <c r="O1016" s="7" t="n">
        <v>0</v>
      </c>
      <c r="P1016" s="7" t="n">
        <v>0</v>
      </c>
      <c r="Q1016" s="7" t="n">
        <v>0</v>
      </c>
      <c r="R1016" s="7" t="n">
        <v>0</v>
      </c>
      <c r="S1016" s="7" t="n">
        <v>0</v>
      </c>
      <c r="T1016" s="7" t="n">
        <v>0</v>
      </c>
    </row>
    <row r="1017" spans="1:20">
      <c r="A1017" t="s">
        <v>4</v>
      </c>
      <c r="B1017" s="4" t="s">
        <v>5</v>
      </c>
      <c r="C1017" s="4" t="s">
        <v>7</v>
      </c>
      <c r="D1017" s="4" t="s">
        <v>59</v>
      </c>
      <c r="E1017" s="4" t="s">
        <v>59</v>
      </c>
      <c r="F1017" s="4" t="s">
        <v>59</v>
      </c>
    </row>
    <row r="1018" spans="1:20">
      <c r="A1018" t="n">
        <v>8041</v>
      </c>
      <c r="B1018" s="37" t="n">
        <v>161</v>
      </c>
      <c r="C1018" s="7" t="n">
        <v>3</v>
      </c>
      <c r="D1018" s="7" t="n">
        <v>1</v>
      </c>
      <c r="E1018" s="7" t="n">
        <v>1.60000002384186</v>
      </c>
      <c r="F1018" s="7" t="n">
        <v>0.0900000035762787</v>
      </c>
    </row>
    <row r="1019" spans="1:20">
      <c r="A1019" t="s">
        <v>4</v>
      </c>
      <c r="B1019" s="4" t="s">
        <v>5</v>
      </c>
      <c r="C1019" s="4" t="s">
        <v>7</v>
      </c>
      <c r="D1019" s="4" t="s">
        <v>12</v>
      </c>
      <c r="E1019" s="4" t="s">
        <v>7</v>
      </c>
      <c r="F1019" s="4" t="s">
        <v>7</v>
      </c>
      <c r="G1019" s="4" t="s">
        <v>7</v>
      </c>
      <c r="H1019" s="4" t="s">
        <v>7</v>
      </c>
      <c r="I1019" s="4" t="s">
        <v>7</v>
      </c>
      <c r="J1019" s="4" t="s">
        <v>7</v>
      </c>
      <c r="K1019" s="4" t="s">
        <v>7</v>
      </c>
      <c r="L1019" s="4" t="s">
        <v>7</v>
      </c>
      <c r="M1019" s="4" t="s">
        <v>7</v>
      </c>
      <c r="N1019" s="4" t="s">
        <v>7</v>
      </c>
      <c r="O1019" s="4" t="s">
        <v>7</v>
      </c>
      <c r="P1019" s="4" t="s">
        <v>7</v>
      </c>
      <c r="Q1019" s="4" t="s">
        <v>7</v>
      </c>
      <c r="R1019" s="4" t="s">
        <v>7</v>
      </c>
      <c r="S1019" s="4" t="s">
        <v>7</v>
      </c>
      <c r="T1019" s="4" t="s">
        <v>7</v>
      </c>
    </row>
    <row r="1020" spans="1:20">
      <c r="A1020" t="n">
        <v>8055</v>
      </c>
      <c r="B1020" s="37" t="n">
        <v>161</v>
      </c>
      <c r="C1020" s="7" t="n">
        <v>0</v>
      </c>
      <c r="D1020" s="7" t="n">
        <v>114</v>
      </c>
      <c r="E1020" s="7" t="n">
        <v>1</v>
      </c>
      <c r="F1020" s="7" t="n">
        <v>0</v>
      </c>
      <c r="G1020" s="7" t="n">
        <v>0</v>
      </c>
      <c r="H1020" s="7" t="n">
        <v>0</v>
      </c>
      <c r="I1020" s="7" t="n">
        <v>100</v>
      </c>
      <c r="J1020" s="7" t="n">
        <v>100</v>
      </c>
      <c r="K1020" s="7" t="n">
        <v>0</v>
      </c>
      <c r="L1020" s="7" t="n">
        <v>0</v>
      </c>
      <c r="M1020" s="7" t="n">
        <v>0</v>
      </c>
      <c r="N1020" s="7" t="n">
        <v>0</v>
      </c>
      <c r="O1020" s="7" t="n">
        <v>0</v>
      </c>
      <c r="P1020" s="7" t="n">
        <v>0</v>
      </c>
      <c r="Q1020" s="7" t="n">
        <v>0</v>
      </c>
      <c r="R1020" s="7" t="n">
        <v>0</v>
      </c>
      <c r="S1020" s="7" t="n">
        <v>0</v>
      </c>
      <c r="T1020" s="7" t="n">
        <v>0</v>
      </c>
    </row>
    <row r="1021" spans="1:20">
      <c r="A1021" t="s">
        <v>4</v>
      </c>
      <c r="B1021" s="4" t="s">
        <v>5</v>
      </c>
      <c r="C1021" s="4" t="s">
        <v>7</v>
      </c>
      <c r="D1021" s="4" t="s">
        <v>59</v>
      </c>
      <c r="E1021" s="4" t="s">
        <v>59</v>
      </c>
      <c r="F1021" s="4" t="s">
        <v>59</v>
      </c>
    </row>
    <row r="1022" spans="1:20">
      <c r="A1022" t="n">
        <v>8075</v>
      </c>
      <c r="B1022" s="37" t="n">
        <v>161</v>
      </c>
      <c r="C1022" s="7" t="n">
        <v>3</v>
      </c>
      <c r="D1022" s="7" t="n">
        <v>1</v>
      </c>
      <c r="E1022" s="7" t="n">
        <v>1.60000002384186</v>
      </c>
      <c r="F1022" s="7" t="n">
        <v>0.0900000035762787</v>
      </c>
    </row>
    <row r="1023" spans="1:20">
      <c r="A1023" t="s">
        <v>4</v>
      </c>
      <c r="B1023" s="4" t="s">
        <v>5</v>
      </c>
      <c r="C1023" s="4" t="s">
        <v>7</v>
      </c>
      <c r="D1023" s="4" t="s">
        <v>12</v>
      </c>
      <c r="E1023" s="4" t="s">
        <v>7</v>
      </c>
      <c r="F1023" s="4" t="s">
        <v>7</v>
      </c>
      <c r="G1023" s="4" t="s">
        <v>7</v>
      </c>
      <c r="H1023" s="4" t="s">
        <v>7</v>
      </c>
      <c r="I1023" s="4" t="s">
        <v>7</v>
      </c>
      <c r="J1023" s="4" t="s">
        <v>7</v>
      </c>
      <c r="K1023" s="4" t="s">
        <v>7</v>
      </c>
      <c r="L1023" s="4" t="s">
        <v>7</v>
      </c>
      <c r="M1023" s="4" t="s">
        <v>7</v>
      </c>
      <c r="N1023" s="4" t="s">
        <v>7</v>
      </c>
      <c r="O1023" s="4" t="s">
        <v>7</v>
      </c>
      <c r="P1023" s="4" t="s">
        <v>7</v>
      </c>
      <c r="Q1023" s="4" t="s">
        <v>7</v>
      </c>
      <c r="R1023" s="4" t="s">
        <v>7</v>
      </c>
      <c r="S1023" s="4" t="s">
        <v>7</v>
      </c>
      <c r="T1023" s="4" t="s">
        <v>7</v>
      </c>
    </row>
    <row r="1024" spans="1:20">
      <c r="A1024" t="n">
        <v>8089</v>
      </c>
      <c r="B1024" s="37" t="n">
        <v>161</v>
      </c>
      <c r="C1024" s="7" t="n">
        <v>0</v>
      </c>
      <c r="D1024" s="7" t="n">
        <v>97</v>
      </c>
      <c r="E1024" s="7" t="n">
        <v>1</v>
      </c>
      <c r="F1024" s="7" t="n">
        <v>0</v>
      </c>
      <c r="G1024" s="7" t="n">
        <v>0</v>
      </c>
      <c r="H1024" s="7" t="n">
        <v>41</v>
      </c>
      <c r="I1024" s="7" t="n">
        <v>0</v>
      </c>
      <c r="J1024" s="7" t="n">
        <v>0</v>
      </c>
      <c r="K1024" s="7" t="n">
        <v>0</v>
      </c>
      <c r="L1024" s="7" t="n">
        <v>0</v>
      </c>
      <c r="M1024" s="7" t="n">
        <v>0</v>
      </c>
      <c r="N1024" s="7" t="n">
        <v>0</v>
      </c>
      <c r="O1024" s="7" t="n">
        <v>0</v>
      </c>
      <c r="P1024" s="7" t="n">
        <v>0</v>
      </c>
      <c r="Q1024" s="7" t="n">
        <v>0</v>
      </c>
      <c r="R1024" s="7" t="n">
        <v>0</v>
      </c>
      <c r="S1024" s="7" t="n">
        <v>0</v>
      </c>
      <c r="T1024" s="7" t="n">
        <v>0</v>
      </c>
    </row>
    <row r="1025" spans="1:20">
      <c r="A1025" t="s">
        <v>4</v>
      </c>
      <c r="B1025" s="4" t="s">
        <v>5</v>
      </c>
      <c r="C1025" s="4" t="s">
        <v>7</v>
      </c>
      <c r="D1025" s="4" t="s">
        <v>59</v>
      </c>
      <c r="E1025" s="4" t="s">
        <v>59</v>
      </c>
      <c r="F1025" s="4" t="s">
        <v>59</v>
      </c>
    </row>
    <row r="1026" spans="1:20">
      <c r="A1026" t="n">
        <v>8109</v>
      </c>
      <c r="B1026" s="37" t="n">
        <v>161</v>
      </c>
      <c r="C1026" s="7" t="n">
        <v>3</v>
      </c>
      <c r="D1026" s="7" t="n">
        <v>1</v>
      </c>
      <c r="E1026" s="7" t="n">
        <v>1.60000002384186</v>
      </c>
      <c r="F1026" s="7" t="n">
        <v>0.0900000035762787</v>
      </c>
    </row>
    <row r="1027" spans="1:20">
      <c r="A1027" t="s">
        <v>4</v>
      </c>
      <c r="B1027" s="4" t="s">
        <v>5</v>
      </c>
      <c r="C1027" s="4" t="s">
        <v>7</v>
      </c>
      <c r="D1027" s="4" t="s">
        <v>12</v>
      </c>
      <c r="E1027" s="4" t="s">
        <v>7</v>
      </c>
      <c r="F1027" s="4" t="s">
        <v>7</v>
      </c>
      <c r="G1027" s="4" t="s">
        <v>7</v>
      </c>
      <c r="H1027" s="4" t="s">
        <v>7</v>
      </c>
      <c r="I1027" s="4" t="s">
        <v>7</v>
      </c>
      <c r="J1027" s="4" t="s">
        <v>7</v>
      </c>
      <c r="K1027" s="4" t="s">
        <v>7</v>
      </c>
      <c r="L1027" s="4" t="s">
        <v>7</v>
      </c>
      <c r="M1027" s="4" t="s">
        <v>7</v>
      </c>
      <c r="N1027" s="4" t="s">
        <v>7</v>
      </c>
      <c r="O1027" s="4" t="s">
        <v>7</v>
      </c>
      <c r="P1027" s="4" t="s">
        <v>7</v>
      </c>
      <c r="Q1027" s="4" t="s">
        <v>7</v>
      </c>
      <c r="R1027" s="4" t="s">
        <v>7</v>
      </c>
      <c r="S1027" s="4" t="s">
        <v>7</v>
      </c>
      <c r="T1027" s="4" t="s">
        <v>7</v>
      </c>
    </row>
    <row r="1028" spans="1:20">
      <c r="A1028" t="n">
        <v>8123</v>
      </c>
      <c r="B1028" s="37" t="n">
        <v>161</v>
      </c>
      <c r="C1028" s="7" t="n">
        <v>0</v>
      </c>
      <c r="D1028" s="7" t="n">
        <v>6497</v>
      </c>
      <c r="E1028" s="7" t="n">
        <v>0</v>
      </c>
      <c r="F1028" s="7" t="n">
        <v>0</v>
      </c>
      <c r="G1028" s="7" t="n">
        <v>0</v>
      </c>
      <c r="H1028" s="7" t="n">
        <v>100</v>
      </c>
      <c r="I1028" s="7" t="n">
        <v>0</v>
      </c>
      <c r="J1028" s="7" t="n">
        <v>0</v>
      </c>
      <c r="K1028" s="7" t="n">
        <v>0</v>
      </c>
      <c r="L1028" s="7" t="n">
        <v>0</v>
      </c>
      <c r="M1028" s="7" t="n">
        <v>0</v>
      </c>
      <c r="N1028" s="7" t="n">
        <v>0</v>
      </c>
      <c r="O1028" s="7" t="n">
        <v>0</v>
      </c>
      <c r="P1028" s="7" t="n">
        <v>0</v>
      </c>
      <c r="Q1028" s="7" t="n">
        <v>0</v>
      </c>
      <c r="R1028" s="7" t="n">
        <v>0</v>
      </c>
      <c r="S1028" s="7" t="n">
        <v>0</v>
      </c>
      <c r="T1028" s="7" t="n">
        <v>0</v>
      </c>
    </row>
    <row r="1029" spans="1:20">
      <c r="A1029" t="s">
        <v>4</v>
      </c>
      <c r="B1029" s="4" t="s">
        <v>5</v>
      </c>
      <c r="C1029" s="4" t="s">
        <v>7</v>
      </c>
      <c r="D1029" s="4" t="s">
        <v>59</v>
      </c>
      <c r="E1029" s="4" t="s">
        <v>59</v>
      </c>
      <c r="F1029" s="4" t="s">
        <v>59</v>
      </c>
    </row>
    <row r="1030" spans="1:20">
      <c r="A1030" t="n">
        <v>8143</v>
      </c>
      <c r="B1030" s="37" t="n">
        <v>161</v>
      </c>
      <c r="C1030" s="7" t="n">
        <v>3</v>
      </c>
      <c r="D1030" s="7" t="n">
        <v>1</v>
      </c>
      <c r="E1030" s="7" t="n">
        <v>1.60000002384186</v>
      </c>
      <c r="F1030" s="7" t="n">
        <v>0.0900000035762787</v>
      </c>
    </row>
    <row r="1031" spans="1:20">
      <c r="A1031" t="s">
        <v>4</v>
      </c>
      <c r="B1031" s="4" t="s">
        <v>5</v>
      </c>
      <c r="C1031" s="4" t="s">
        <v>7</v>
      </c>
      <c r="D1031" s="4" t="s">
        <v>12</v>
      </c>
      <c r="E1031" s="4" t="s">
        <v>7</v>
      </c>
      <c r="F1031" s="4" t="s">
        <v>7</v>
      </c>
      <c r="G1031" s="4" t="s">
        <v>7</v>
      </c>
      <c r="H1031" s="4" t="s">
        <v>7</v>
      </c>
      <c r="I1031" s="4" t="s">
        <v>7</v>
      </c>
      <c r="J1031" s="4" t="s">
        <v>7</v>
      </c>
      <c r="K1031" s="4" t="s">
        <v>7</v>
      </c>
      <c r="L1031" s="4" t="s">
        <v>7</v>
      </c>
      <c r="M1031" s="4" t="s">
        <v>7</v>
      </c>
      <c r="N1031" s="4" t="s">
        <v>7</v>
      </c>
      <c r="O1031" s="4" t="s">
        <v>7</v>
      </c>
      <c r="P1031" s="4" t="s">
        <v>7</v>
      </c>
      <c r="Q1031" s="4" t="s">
        <v>7</v>
      </c>
      <c r="R1031" s="4" t="s">
        <v>7</v>
      </c>
      <c r="S1031" s="4" t="s">
        <v>7</v>
      </c>
      <c r="T1031" s="4" t="s">
        <v>7</v>
      </c>
    </row>
    <row r="1032" spans="1:20">
      <c r="A1032" t="n">
        <v>8157</v>
      </c>
      <c r="B1032" s="37" t="n">
        <v>161</v>
      </c>
      <c r="C1032" s="7" t="n">
        <v>0</v>
      </c>
      <c r="D1032" s="7" t="n">
        <v>6498</v>
      </c>
      <c r="E1032" s="7" t="n">
        <v>0</v>
      </c>
      <c r="F1032" s="7" t="n">
        <v>0</v>
      </c>
      <c r="G1032" s="7" t="n">
        <v>0</v>
      </c>
      <c r="H1032" s="7" t="n">
        <v>100</v>
      </c>
      <c r="I1032" s="7" t="n">
        <v>0</v>
      </c>
      <c r="J1032" s="7" t="n">
        <v>0</v>
      </c>
      <c r="K1032" s="7" t="n">
        <v>0</v>
      </c>
      <c r="L1032" s="7" t="n">
        <v>0</v>
      </c>
      <c r="M1032" s="7" t="n">
        <v>0</v>
      </c>
      <c r="N1032" s="7" t="n">
        <v>0</v>
      </c>
      <c r="O1032" s="7" t="n">
        <v>0</v>
      </c>
      <c r="P1032" s="7" t="n">
        <v>0</v>
      </c>
      <c r="Q1032" s="7" t="n">
        <v>0</v>
      </c>
      <c r="R1032" s="7" t="n">
        <v>0</v>
      </c>
      <c r="S1032" s="7" t="n">
        <v>0</v>
      </c>
      <c r="T1032" s="7" t="n">
        <v>0</v>
      </c>
    </row>
    <row r="1033" spans="1:20">
      <c r="A1033" t="s">
        <v>4</v>
      </c>
      <c r="B1033" s="4" t="s">
        <v>5</v>
      </c>
      <c r="C1033" s="4" t="s">
        <v>7</v>
      </c>
      <c r="D1033" s="4" t="s">
        <v>59</v>
      </c>
      <c r="E1033" s="4" t="s">
        <v>59</v>
      </c>
      <c r="F1033" s="4" t="s">
        <v>59</v>
      </c>
    </row>
    <row r="1034" spans="1:20">
      <c r="A1034" t="n">
        <v>8177</v>
      </c>
      <c r="B1034" s="37" t="n">
        <v>161</v>
      </c>
      <c r="C1034" s="7" t="n">
        <v>3</v>
      </c>
      <c r="D1034" s="7" t="n">
        <v>1</v>
      </c>
      <c r="E1034" s="7" t="n">
        <v>1.60000002384186</v>
      </c>
      <c r="F1034" s="7" t="n">
        <v>0.0900000035762787</v>
      </c>
    </row>
    <row r="1035" spans="1:20">
      <c r="A1035" t="s">
        <v>4</v>
      </c>
      <c r="B1035" s="4" t="s">
        <v>5</v>
      </c>
      <c r="C1035" s="4" t="s">
        <v>7</v>
      </c>
      <c r="D1035" s="4" t="s">
        <v>12</v>
      </c>
      <c r="E1035" s="4" t="s">
        <v>7</v>
      </c>
      <c r="F1035" s="4" t="s">
        <v>7</v>
      </c>
      <c r="G1035" s="4" t="s">
        <v>7</v>
      </c>
      <c r="H1035" s="4" t="s">
        <v>7</v>
      </c>
      <c r="I1035" s="4" t="s">
        <v>7</v>
      </c>
      <c r="J1035" s="4" t="s">
        <v>7</v>
      </c>
      <c r="K1035" s="4" t="s">
        <v>7</v>
      </c>
      <c r="L1035" s="4" t="s">
        <v>7</v>
      </c>
      <c r="M1035" s="4" t="s">
        <v>7</v>
      </c>
      <c r="N1035" s="4" t="s">
        <v>7</v>
      </c>
      <c r="O1035" s="4" t="s">
        <v>7</v>
      </c>
      <c r="P1035" s="4" t="s">
        <v>7</v>
      </c>
      <c r="Q1035" s="4" t="s">
        <v>7</v>
      </c>
      <c r="R1035" s="4" t="s">
        <v>7</v>
      </c>
      <c r="S1035" s="4" t="s">
        <v>7</v>
      </c>
      <c r="T1035" s="4" t="s">
        <v>7</v>
      </c>
    </row>
    <row r="1036" spans="1:20">
      <c r="A1036" t="n">
        <v>8191</v>
      </c>
      <c r="B1036" s="37" t="n">
        <v>161</v>
      </c>
      <c r="C1036" s="7" t="n">
        <v>0</v>
      </c>
      <c r="D1036" s="7" t="n">
        <v>6499</v>
      </c>
      <c r="E1036" s="7" t="n">
        <v>0</v>
      </c>
      <c r="F1036" s="7" t="n">
        <v>0</v>
      </c>
      <c r="G1036" s="7" t="n">
        <v>0</v>
      </c>
      <c r="H1036" s="7" t="n">
        <v>0</v>
      </c>
      <c r="I1036" s="7" t="n">
        <v>100</v>
      </c>
      <c r="J1036" s="7" t="n">
        <v>100</v>
      </c>
      <c r="K1036" s="7" t="n">
        <v>0</v>
      </c>
      <c r="L1036" s="7" t="n">
        <v>0</v>
      </c>
      <c r="M1036" s="7" t="n">
        <v>0</v>
      </c>
      <c r="N1036" s="7" t="n">
        <v>0</v>
      </c>
      <c r="O1036" s="7" t="n">
        <v>0</v>
      </c>
      <c r="P1036" s="7" t="n">
        <v>0</v>
      </c>
      <c r="Q1036" s="7" t="n">
        <v>0</v>
      </c>
      <c r="R1036" s="7" t="n">
        <v>0</v>
      </c>
      <c r="S1036" s="7" t="n">
        <v>0</v>
      </c>
      <c r="T1036" s="7" t="n">
        <v>0</v>
      </c>
    </row>
    <row r="1037" spans="1:20">
      <c r="A1037" t="s">
        <v>4</v>
      </c>
      <c r="B1037" s="4" t="s">
        <v>5</v>
      </c>
      <c r="C1037" s="4" t="s">
        <v>7</v>
      </c>
      <c r="D1037" s="4" t="s">
        <v>59</v>
      </c>
      <c r="E1037" s="4" t="s">
        <v>59</v>
      </c>
      <c r="F1037" s="4" t="s">
        <v>59</v>
      </c>
    </row>
    <row r="1038" spans="1:20">
      <c r="A1038" t="n">
        <v>8211</v>
      </c>
      <c r="B1038" s="37" t="n">
        <v>161</v>
      </c>
      <c r="C1038" s="7" t="n">
        <v>3</v>
      </c>
      <c r="D1038" s="7" t="n">
        <v>1</v>
      </c>
      <c r="E1038" s="7" t="n">
        <v>1.60000002384186</v>
      </c>
      <c r="F1038" s="7" t="n">
        <v>0.0900000035762787</v>
      </c>
    </row>
    <row r="1039" spans="1:20">
      <c r="A1039" t="s">
        <v>4</v>
      </c>
      <c r="B1039" s="4" t="s">
        <v>5</v>
      </c>
      <c r="C1039" s="4" t="s">
        <v>7</v>
      </c>
      <c r="D1039" s="4" t="s">
        <v>12</v>
      </c>
      <c r="E1039" s="4" t="s">
        <v>7</v>
      </c>
      <c r="F1039" s="4" t="s">
        <v>7</v>
      </c>
      <c r="G1039" s="4" t="s">
        <v>7</v>
      </c>
      <c r="H1039" s="4" t="s">
        <v>7</v>
      </c>
      <c r="I1039" s="4" t="s">
        <v>7</v>
      </c>
      <c r="J1039" s="4" t="s">
        <v>7</v>
      </c>
      <c r="K1039" s="4" t="s">
        <v>7</v>
      </c>
      <c r="L1039" s="4" t="s">
        <v>7</v>
      </c>
      <c r="M1039" s="4" t="s">
        <v>7</v>
      </c>
      <c r="N1039" s="4" t="s">
        <v>7</v>
      </c>
      <c r="O1039" s="4" t="s">
        <v>7</v>
      </c>
      <c r="P1039" s="4" t="s">
        <v>7</v>
      </c>
      <c r="Q1039" s="4" t="s">
        <v>7</v>
      </c>
      <c r="R1039" s="4" t="s">
        <v>7</v>
      </c>
      <c r="S1039" s="4" t="s">
        <v>7</v>
      </c>
      <c r="T1039" s="4" t="s">
        <v>7</v>
      </c>
    </row>
    <row r="1040" spans="1:20">
      <c r="A1040" t="n">
        <v>8225</v>
      </c>
      <c r="B1040" s="37" t="n">
        <v>161</v>
      </c>
      <c r="C1040" s="7" t="n">
        <v>0</v>
      </c>
      <c r="D1040" s="7" t="n">
        <v>6500</v>
      </c>
      <c r="E1040" s="7" t="n">
        <v>0</v>
      </c>
      <c r="F1040" s="7" t="n">
        <v>0</v>
      </c>
      <c r="G1040" s="7" t="n">
        <v>0</v>
      </c>
      <c r="H1040" s="7" t="n">
        <v>0</v>
      </c>
      <c r="I1040" s="7" t="n">
        <v>100</v>
      </c>
      <c r="J1040" s="7" t="n">
        <v>100</v>
      </c>
      <c r="K1040" s="7" t="n">
        <v>0</v>
      </c>
      <c r="L1040" s="7" t="n">
        <v>0</v>
      </c>
      <c r="M1040" s="7" t="n">
        <v>0</v>
      </c>
      <c r="N1040" s="7" t="n">
        <v>0</v>
      </c>
      <c r="O1040" s="7" t="n">
        <v>0</v>
      </c>
      <c r="P1040" s="7" t="n">
        <v>0</v>
      </c>
      <c r="Q1040" s="7" t="n">
        <v>0</v>
      </c>
      <c r="R1040" s="7" t="n">
        <v>0</v>
      </c>
      <c r="S1040" s="7" t="n">
        <v>0</v>
      </c>
      <c r="T1040" s="7" t="n">
        <v>0</v>
      </c>
    </row>
    <row r="1041" spans="1:20">
      <c r="A1041" t="s">
        <v>4</v>
      </c>
      <c r="B1041" s="4" t="s">
        <v>5</v>
      </c>
      <c r="C1041" s="4" t="s">
        <v>7</v>
      </c>
    </row>
    <row r="1042" spans="1:20">
      <c r="A1042" t="n">
        <v>8245</v>
      </c>
      <c r="B1042" s="37" t="n">
        <v>161</v>
      </c>
      <c r="C1042" s="7" t="n">
        <v>1</v>
      </c>
    </row>
    <row r="1043" spans="1:20">
      <c r="A1043" t="s">
        <v>4</v>
      </c>
      <c r="B1043" s="4" t="s">
        <v>5</v>
      </c>
    </row>
    <row r="1044" spans="1:20">
      <c r="A1044" t="n">
        <v>8247</v>
      </c>
      <c r="B1044" s="5" t="n">
        <v>1</v>
      </c>
    </row>
    <row r="1045" spans="1:20" s="3" customFormat="1" customHeight="0">
      <c r="A1045" s="3" t="s">
        <v>2</v>
      </c>
      <c r="B1045" s="3" t="s">
        <v>94</v>
      </c>
    </row>
    <row r="1046" spans="1:20">
      <c r="A1046" t="s">
        <v>4</v>
      </c>
      <c r="B1046" s="4" t="s">
        <v>5</v>
      </c>
      <c r="C1046" s="4" t="s">
        <v>7</v>
      </c>
      <c r="D1046" s="4" t="s">
        <v>12</v>
      </c>
      <c r="E1046" s="4" t="s">
        <v>7</v>
      </c>
      <c r="F1046" s="4" t="s">
        <v>7</v>
      </c>
      <c r="G1046" s="4" t="s">
        <v>7</v>
      </c>
      <c r="H1046" s="4" t="s">
        <v>12</v>
      </c>
      <c r="I1046" s="4" t="s">
        <v>27</v>
      </c>
      <c r="J1046" s="4" t="s">
        <v>12</v>
      </c>
      <c r="K1046" s="4" t="s">
        <v>27</v>
      </c>
      <c r="L1046" s="4" t="s">
        <v>27</v>
      </c>
    </row>
    <row r="1047" spans="1:20">
      <c r="A1047" t="n">
        <v>8248</v>
      </c>
      <c r="B1047" s="38" t="n">
        <v>6</v>
      </c>
      <c r="C1047" s="7" t="n">
        <v>33</v>
      </c>
      <c r="D1047" s="7" t="n">
        <v>65534</v>
      </c>
      <c r="E1047" s="7" t="n">
        <v>9</v>
      </c>
      <c r="F1047" s="7" t="n">
        <v>1</v>
      </c>
      <c r="G1047" s="7" t="n">
        <v>2</v>
      </c>
      <c r="H1047" s="7" t="n">
        <v>17</v>
      </c>
      <c r="I1047" s="15" t="n">
        <f t="normal" ca="1">A1049</f>
        <v>0</v>
      </c>
      <c r="J1047" s="7" t="n">
        <v>41</v>
      </c>
      <c r="K1047" s="15" t="n">
        <f t="normal" ca="1">A1063</f>
        <v>0</v>
      </c>
      <c r="L1047" s="15" t="n">
        <f t="normal" ca="1">A1077</f>
        <v>0</v>
      </c>
    </row>
    <row r="1048" spans="1:20">
      <c r="A1048" t="s">
        <v>4</v>
      </c>
      <c r="B1048" s="4" t="s">
        <v>5</v>
      </c>
      <c r="C1048" s="4" t="s">
        <v>12</v>
      </c>
      <c r="D1048" s="4" t="s">
        <v>59</v>
      </c>
      <c r="E1048" s="4" t="s">
        <v>59</v>
      </c>
      <c r="F1048" s="4" t="s">
        <v>59</v>
      </c>
      <c r="G1048" s="4" t="s">
        <v>59</v>
      </c>
    </row>
    <row r="1049" spans="1:20">
      <c r="A1049" t="n">
        <v>8271</v>
      </c>
      <c r="B1049" s="28" t="n">
        <v>46</v>
      </c>
      <c r="C1049" s="7" t="n">
        <v>65534</v>
      </c>
      <c r="D1049" s="7" t="n">
        <v>-13.1499996185303</v>
      </c>
      <c r="E1049" s="7" t="n">
        <v>5.80999994277954</v>
      </c>
      <c r="F1049" s="7" t="n">
        <v>-21.4400005340576</v>
      </c>
      <c r="G1049" s="7" t="n">
        <v>17.1000003814697</v>
      </c>
    </row>
    <row r="1050" spans="1:20">
      <c r="A1050" t="s">
        <v>4</v>
      </c>
      <c r="B1050" s="4" t="s">
        <v>5</v>
      </c>
      <c r="C1050" s="4" t="s">
        <v>7</v>
      </c>
      <c r="D1050" s="4" t="s">
        <v>12</v>
      </c>
      <c r="E1050" s="4" t="s">
        <v>7</v>
      </c>
      <c r="F1050" s="4" t="s">
        <v>8</v>
      </c>
      <c r="G1050" s="4" t="s">
        <v>8</v>
      </c>
      <c r="H1050" s="4" t="s">
        <v>8</v>
      </c>
      <c r="I1050" s="4" t="s">
        <v>8</v>
      </c>
      <c r="J1050" s="4" t="s">
        <v>8</v>
      </c>
      <c r="K1050" s="4" t="s">
        <v>8</v>
      </c>
      <c r="L1050" s="4" t="s">
        <v>8</v>
      </c>
      <c r="M1050" s="4" t="s">
        <v>8</v>
      </c>
      <c r="N1050" s="4" t="s">
        <v>8</v>
      </c>
      <c r="O1050" s="4" t="s">
        <v>8</v>
      </c>
      <c r="P1050" s="4" t="s">
        <v>8</v>
      </c>
      <c r="Q1050" s="4" t="s">
        <v>8</v>
      </c>
      <c r="R1050" s="4" t="s">
        <v>8</v>
      </c>
      <c r="S1050" s="4" t="s">
        <v>8</v>
      </c>
      <c r="T1050" s="4" t="s">
        <v>8</v>
      </c>
      <c r="U1050" s="4" t="s">
        <v>8</v>
      </c>
    </row>
    <row r="1051" spans="1:20">
      <c r="A1051" t="n">
        <v>8290</v>
      </c>
      <c r="B1051" s="39" t="n">
        <v>36</v>
      </c>
      <c r="C1051" s="7" t="n">
        <v>8</v>
      </c>
      <c r="D1051" s="7" t="n">
        <v>65534</v>
      </c>
      <c r="E1051" s="7" t="n">
        <v>0</v>
      </c>
      <c r="F1051" s="7" t="s">
        <v>95</v>
      </c>
      <c r="G1051" s="7" t="s">
        <v>14</v>
      </c>
      <c r="H1051" s="7" t="s">
        <v>14</v>
      </c>
      <c r="I1051" s="7" t="s">
        <v>14</v>
      </c>
      <c r="J1051" s="7" t="s">
        <v>14</v>
      </c>
      <c r="K1051" s="7" t="s">
        <v>14</v>
      </c>
      <c r="L1051" s="7" t="s">
        <v>14</v>
      </c>
      <c r="M1051" s="7" t="s">
        <v>14</v>
      </c>
      <c r="N1051" s="7" t="s">
        <v>14</v>
      </c>
      <c r="O1051" s="7" t="s">
        <v>14</v>
      </c>
      <c r="P1051" s="7" t="s">
        <v>14</v>
      </c>
      <c r="Q1051" s="7" t="s">
        <v>14</v>
      </c>
      <c r="R1051" s="7" t="s">
        <v>14</v>
      </c>
      <c r="S1051" s="7" t="s">
        <v>14</v>
      </c>
      <c r="T1051" s="7" t="s">
        <v>14</v>
      </c>
      <c r="U1051" s="7" t="s">
        <v>14</v>
      </c>
    </row>
    <row r="1052" spans="1:20">
      <c r="A1052" t="s">
        <v>4</v>
      </c>
      <c r="B1052" s="4" t="s">
        <v>5</v>
      </c>
      <c r="C1052" s="4" t="s">
        <v>12</v>
      </c>
      <c r="D1052" s="4" t="s">
        <v>7</v>
      </c>
      <c r="E1052" s="4" t="s">
        <v>8</v>
      </c>
      <c r="F1052" s="4" t="s">
        <v>59</v>
      </c>
      <c r="G1052" s="4" t="s">
        <v>59</v>
      </c>
      <c r="H1052" s="4" t="s">
        <v>59</v>
      </c>
    </row>
    <row r="1053" spans="1:20">
      <c r="A1053" t="n">
        <v>8320</v>
      </c>
      <c r="B1053" s="40" t="n">
        <v>48</v>
      </c>
      <c r="C1053" s="7" t="n">
        <v>65534</v>
      </c>
      <c r="D1053" s="7" t="n">
        <v>0</v>
      </c>
      <c r="E1053" s="7" t="s">
        <v>95</v>
      </c>
      <c r="F1053" s="7" t="n">
        <v>0</v>
      </c>
      <c r="G1053" s="7" t="n">
        <v>1</v>
      </c>
      <c r="H1053" s="7" t="n">
        <v>0</v>
      </c>
    </row>
    <row r="1054" spans="1:20">
      <c r="A1054" t="s">
        <v>4</v>
      </c>
      <c r="B1054" s="4" t="s">
        <v>5</v>
      </c>
      <c r="C1054" s="4" t="s">
        <v>12</v>
      </c>
      <c r="D1054" s="4" t="s">
        <v>13</v>
      </c>
    </row>
    <row r="1055" spans="1:20">
      <c r="A1055" t="n">
        <v>8346</v>
      </c>
      <c r="B1055" s="41" t="n">
        <v>43</v>
      </c>
      <c r="C1055" s="7" t="n">
        <v>65534</v>
      </c>
      <c r="D1055" s="7" t="n">
        <v>1088</v>
      </c>
    </row>
    <row r="1056" spans="1:20">
      <c r="A1056" t="s">
        <v>4</v>
      </c>
      <c r="B1056" s="4" t="s">
        <v>5</v>
      </c>
      <c r="C1056" s="4" t="s">
        <v>7</v>
      </c>
      <c r="D1056" s="4" t="s">
        <v>12</v>
      </c>
      <c r="E1056" s="4" t="s">
        <v>8</v>
      </c>
      <c r="F1056" s="4" t="s">
        <v>8</v>
      </c>
      <c r="G1056" s="4" t="s">
        <v>8</v>
      </c>
      <c r="H1056" s="4" t="s">
        <v>8</v>
      </c>
    </row>
    <row r="1057" spans="1:21">
      <c r="A1057" t="n">
        <v>8353</v>
      </c>
      <c r="B1057" s="29" t="n">
        <v>51</v>
      </c>
      <c r="C1057" s="7" t="n">
        <v>3</v>
      </c>
      <c r="D1057" s="7" t="n">
        <v>65534</v>
      </c>
      <c r="E1057" s="7" t="s">
        <v>96</v>
      </c>
      <c r="F1057" s="7" t="s">
        <v>74</v>
      </c>
      <c r="G1057" s="7" t="s">
        <v>75</v>
      </c>
      <c r="H1057" s="7" t="s">
        <v>76</v>
      </c>
    </row>
    <row r="1058" spans="1:21">
      <c r="A1058" t="s">
        <v>4</v>
      </c>
      <c r="B1058" s="4" t="s">
        <v>5</v>
      </c>
      <c r="C1058" s="4" t="s">
        <v>12</v>
      </c>
      <c r="D1058" s="4" t="s">
        <v>13</v>
      </c>
    </row>
    <row r="1059" spans="1:21">
      <c r="A1059" t="n">
        <v>8374</v>
      </c>
      <c r="B1059" s="41" t="n">
        <v>43</v>
      </c>
      <c r="C1059" s="7" t="n">
        <v>65534</v>
      </c>
      <c r="D1059" s="7" t="n">
        <v>16384</v>
      </c>
    </row>
    <row r="1060" spans="1:21">
      <c r="A1060" t="s">
        <v>4</v>
      </c>
      <c r="B1060" s="4" t="s">
        <v>5</v>
      </c>
      <c r="C1060" s="4" t="s">
        <v>27</v>
      </c>
    </row>
    <row r="1061" spans="1:21">
      <c r="A1061" t="n">
        <v>8381</v>
      </c>
      <c r="B1061" s="16" t="n">
        <v>3</v>
      </c>
      <c r="C1061" s="15" t="n">
        <f t="normal" ca="1">A1077</f>
        <v>0</v>
      </c>
    </row>
    <row r="1062" spans="1:21">
      <c r="A1062" t="s">
        <v>4</v>
      </c>
      <c r="B1062" s="4" t="s">
        <v>5</v>
      </c>
      <c r="C1062" s="4" t="s">
        <v>12</v>
      </c>
      <c r="D1062" s="4" t="s">
        <v>59</v>
      </c>
      <c r="E1062" s="4" t="s">
        <v>59</v>
      </c>
      <c r="F1062" s="4" t="s">
        <v>59</v>
      </c>
      <c r="G1062" s="4" t="s">
        <v>59</v>
      </c>
    </row>
    <row r="1063" spans="1:21">
      <c r="A1063" t="n">
        <v>8386</v>
      </c>
      <c r="B1063" s="28" t="n">
        <v>46</v>
      </c>
      <c r="C1063" s="7" t="n">
        <v>65534</v>
      </c>
      <c r="D1063" s="7" t="n">
        <v>-11</v>
      </c>
      <c r="E1063" s="7" t="n">
        <v>5</v>
      </c>
      <c r="F1063" s="7" t="n">
        <v>-21.1200008392334</v>
      </c>
      <c r="G1063" s="7" t="n">
        <v>341.100006103516</v>
      </c>
    </row>
    <row r="1064" spans="1:21">
      <c r="A1064" t="s">
        <v>4</v>
      </c>
      <c r="B1064" s="4" t="s">
        <v>5</v>
      </c>
      <c r="C1064" s="4" t="s">
        <v>7</v>
      </c>
      <c r="D1064" s="4" t="s">
        <v>12</v>
      </c>
      <c r="E1064" s="4" t="s">
        <v>7</v>
      </c>
      <c r="F1064" s="4" t="s">
        <v>8</v>
      </c>
      <c r="G1064" s="4" t="s">
        <v>8</v>
      </c>
      <c r="H1064" s="4" t="s">
        <v>8</v>
      </c>
      <c r="I1064" s="4" t="s">
        <v>8</v>
      </c>
      <c r="J1064" s="4" t="s">
        <v>8</v>
      </c>
      <c r="K1064" s="4" t="s">
        <v>8</v>
      </c>
      <c r="L1064" s="4" t="s">
        <v>8</v>
      </c>
      <c r="M1064" s="4" t="s">
        <v>8</v>
      </c>
      <c r="N1064" s="4" t="s">
        <v>8</v>
      </c>
      <c r="O1064" s="4" t="s">
        <v>8</v>
      </c>
      <c r="P1064" s="4" t="s">
        <v>8</v>
      </c>
      <c r="Q1064" s="4" t="s">
        <v>8</v>
      </c>
      <c r="R1064" s="4" t="s">
        <v>8</v>
      </c>
      <c r="S1064" s="4" t="s">
        <v>8</v>
      </c>
      <c r="T1064" s="4" t="s">
        <v>8</v>
      </c>
      <c r="U1064" s="4" t="s">
        <v>8</v>
      </c>
    </row>
    <row r="1065" spans="1:21">
      <c r="A1065" t="n">
        <v>8405</v>
      </c>
      <c r="B1065" s="39" t="n">
        <v>36</v>
      </c>
      <c r="C1065" s="7" t="n">
        <v>8</v>
      </c>
      <c r="D1065" s="7" t="n">
        <v>65534</v>
      </c>
      <c r="E1065" s="7" t="n">
        <v>0</v>
      </c>
      <c r="F1065" s="7" t="s">
        <v>95</v>
      </c>
      <c r="G1065" s="7" t="s">
        <v>14</v>
      </c>
      <c r="H1065" s="7" t="s">
        <v>14</v>
      </c>
      <c r="I1065" s="7" t="s">
        <v>14</v>
      </c>
      <c r="J1065" s="7" t="s">
        <v>14</v>
      </c>
      <c r="K1065" s="7" t="s">
        <v>14</v>
      </c>
      <c r="L1065" s="7" t="s">
        <v>14</v>
      </c>
      <c r="M1065" s="7" t="s">
        <v>14</v>
      </c>
      <c r="N1065" s="7" t="s">
        <v>14</v>
      </c>
      <c r="O1065" s="7" t="s">
        <v>14</v>
      </c>
      <c r="P1065" s="7" t="s">
        <v>14</v>
      </c>
      <c r="Q1065" s="7" t="s">
        <v>14</v>
      </c>
      <c r="R1065" s="7" t="s">
        <v>14</v>
      </c>
      <c r="S1065" s="7" t="s">
        <v>14</v>
      </c>
      <c r="T1065" s="7" t="s">
        <v>14</v>
      </c>
      <c r="U1065" s="7" t="s">
        <v>14</v>
      </c>
    </row>
    <row r="1066" spans="1:21">
      <c r="A1066" t="s">
        <v>4</v>
      </c>
      <c r="B1066" s="4" t="s">
        <v>5</v>
      </c>
      <c r="C1066" s="4" t="s">
        <v>12</v>
      </c>
      <c r="D1066" s="4" t="s">
        <v>7</v>
      </c>
      <c r="E1066" s="4" t="s">
        <v>8</v>
      </c>
      <c r="F1066" s="4" t="s">
        <v>59</v>
      </c>
      <c r="G1066" s="4" t="s">
        <v>59</v>
      </c>
      <c r="H1066" s="4" t="s">
        <v>59</v>
      </c>
    </row>
    <row r="1067" spans="1:21">
      <c r="A1067" t="n">
        <v>8435</v>
      </c>
      <c r="B1067" s="40" t="n">
        <v>48</v>
      </c>
      <c r="C1067" s="7" t="n">
        <v>65534</v>
      </c>
      <c r="D1067" s="7" t="n">
        <v>0</v>
      </c>
      <c r="E1067" s="7" t="s">
        <v>95</v>
      </c>
      <c r="F1067" s="7" t="n">
        <v>0</v>
      </c>
      <c r="G1067" s="7" t="n">
        <v>1</v>
      </c>
      <c r="H1067" s="7" t="n">
        <v>0</v>
      </c>
    </row>
    <row r="1068" spans="1:21">
      <c r="A1068" t="s">
        <v>4</v>
      </c>
      <c r="B1068" s="4" t="s">
        <v>5</v>
      </c>
      <c r="C1068" s="4" t="s">
        <v>12</v>
      </c>
      <c r="D1068" s="4" t="s">
        <v>13</v>
      </c>
    </row>
    <row r="1069" spans="1:21">
      <c r="A1069" t="n">
        <v>8461</v>
      </c>
      <c r="B1069" s="41" t="n">
        <v>43</v>
      </c>
      <c r="C1069" s="7" t="n">
        <v>65534</v>
      </c>
      <c r="D1069" s="7" t="n">
        <v>1088</v>
      </c>
    </row>
    <row r="1070" spans="1:21">
      <c r="A1070" t="s">
        <v>4</v>
      </c>
      <c r="B1070" s="4" t="s">
        <v>5</v>
      </c>
      <c r="C1070" s="4" t="s">
        <v>7</v>
      </c>
      <c r="D1070" s="4" t="s">
        <v>12</v>
      </c>
      <c r="E1070" s="4" t="s">
        <v>8</v>
      </c>
      <c r="F1070" s="4" t="s">
        <v>8</v>
      </c>
      <c r="G1070" s="4" t="s">
        <v>8</v>
      </c>
      <c r="H1070" s="4" t="s">
        <v>8</v>
      </c>
    </row>
    <row r="1071" spans="1:21">
      <c r="A1071" t="n">
        <v>8468</v>
      </c>
      <c r="B1071" s="29" t="n">
        <v>51</v>
      </c>
      <c r="C1071" s="7" t="n">
        <v>3</v>
      </c>
      <c r="D1071" s="7" t="n">
        <v>65534</v>
      </c>
      <c r="E1071" s="7" t="s">
        <v>96</v>
      </c>
      <c r="F1071" s="7" t="s">
        <v>74</v>
      </c>
      <c r="G1071" s="7" t="s">
        <v>75</v>
      </c>
      <c r="H1071" s="7" t="s">
        <v>76</v>
      </c>
    </row>
    <row r="1072" spans="1:21">
      <c r="A1072" t="s">
        <v>4</v>
      </c>
      <c r="B1072" s="4" t="s">
        <v>5</v>
      </c>
      <c r="C1072" s="4" t="s">
        <v>12</v>
      </c>
      <c r="D1072" s="4" t="s">
        <v>13</v>
      </c>
    </row>
    <row r="1073" spans="1:21">
      <c r="A1073" t="n">
        <v>8489</v>
      </c>
      <c r="B1073" s="41" t="n">
        <v>43</v>
      </c>
      <c r="C1073" s="7" t="n">
        <v>65534</v>
      </c>
      <c r="D1073" s="7" t="n">
        <v>16384</v>
      </c>
    </row>
    <row r="1074" spans="1:21">
      <c r="A1074" t="s">
        <v>4</v>
      </c>
      <c r="B1074" s="4" t="s">
        <v>5</v>
      </c>
      <c r="C1074" s="4" t="s">
        <v>27</v>
      </c>
    </row>
    <row r="1075" spans="1:21">
      <c r="A1075" t="n">
        <v>8496</v>
      </c>
      <c r="B1075" s="16" t="n">
        <v>3</v>
      </c>
      <c r="C1075" s="15" t="n">
        <f t="normal" ca="1">A1077</f>
        <v>0</v>
      </c>
    </row>
    <row r="1076" spans="1:21">
      <c r="A1076" t="s">
        <v>4</v>
      </c>
      <c r="B1076" s="4" t="s">
        <v>5</v>
      </c>
    </row>
    <row r="1077" spans="1:21">
      <c r="A1077" t="n">
        <v>8501</v>
      </c>
      <c r="B1077" s="5" t="n">
        <v>1</v>
      </c>
    </row>
    <row r="1078" spans="1:21" s="3" customFormat="1" customHeight="0">
      <c r="A1078" s="3" t="s">
        <v>2</v>
      </c>
      <c r="B1078" s="3" t="s">
        <v>97</v>
      </c>
    </row>
    <row r="1079" spans="1:21">
      <c r="A1079" t="s">
        <v>4</v>
      </c>
      <c r="B1079" s="4" t="s">
        <v>5</v>
      </c>
      <c r="C1079" s="4" t="s">
        <v>7</v>
      </c>
      <c r="D1079" s="4" t="s">
        <v>12</v>
      </c>
      <c r="E1079" s="4" t="s">
        <v>7</v>
      </c>
      <c r="F1079" s="4" t="s">
        <v>7</v>
      </c>
      <c r="G1079" s="4" t="s">
        <v>7</v>
      </c>
      <c r="H1079" s="4" t="s">
        <v>12</v>
      </c>
      <c r="I1079" s="4" t="s">
        <v>27</v>
      </c>
      <c r="J1079" s="4" t="s">
        <v>12</v>
      </c>
      <c r="K1079" s="4" t="s">
        <v>27</v>
      </c>
      <c r="L1079" s="4" t="s">
        <v>27</v>
      </c>
    </row>
    <row r="1080" spans="1:21">
      <c r="A1080" t="n">
        <v>8504</v>
      </c>
      <c r="B1080" s="38" t="n">
        <v>6</v>
      </c>
      <c r="C1080" s="7" t="n">
        <v>33</v>
      </c>
      <c r="D1080" s="7" t="n">
        <v>65534</v>
      </c>
      <c r="E1080" s="7" t="n">
        <v>9</v>
      </c>
      <c r="F1080" s="7" t="n">
        <v>1</v>
      </c>
      <c r="G1080" s="7" t="n">
        <v>2</v>
      </c>
      <c r="H1080" s="7" t="n">
        <v>17</v>
      </c>
      <c r="I1080" s="15" t="n">
        <f t="normal" ca="1">A1082</f>
        <v>0</v>
      </c>
      <c r="J1080" s="7" t="n">
        <v>41</v>
      </c>
      <c r="K1080" s="15" t="n">
        <f t="normal" ca="1">A1086</f>
        <v>0</v>
      </c>
      <c r="L1080" s="15" t="n">
        <f t="normal" ca="1">A1096</f>
        <v>0</v>
      </c>
    </row>
    <row r="1081" spans="1:21">
      <c r="A1081" t="s">
        <v>4</v>
      </c>
      <c r="B1081" s="4" t="s">
        <v>5</v>
      </c>
      <c r="C1081" s="4" t="s">
        <v>12</v>
      </c>
      <c r="D1081" s="4" t="s">
        <v>59</v>
      </c>
      <c r="E1081" s="4" t="s">
        <v>59</v>
      </c>
      <c r="F1081" s="4" t="s">
        <v>59</v>
      </c>
      <c r="G1081" s="4" t="s">
        <v>59</v>
      </c>
    </row>
    <row r="1082" spans="1:21">
      <c r="A1082" t="n">
        <v>8527</v>
      </c>
      <c r="B1082" s="28" t="n">
        <v>46</v>
      </c>
      <c r="C1082" s="7" t="n">
        <v>65534</v>
      </c>
      <c r="D1082" s="7" t="n">
        <v>5.53000020980835</v>
      </c>
      <c r="E1082" s="7" t="n">
        <v>5</v>
      </c>
      <c r="F1082" s="7" t="n">
        <v>-9.4399995803833</v>
      </c>
      <c r="G1082" s="7" t="n">
        <v>165.300003051758</v>
      </c>
    </row>
    <row r="1083" spans="1:21">
      <c r="A1083" t="s">
        <v>4</v>
      </c>
      <c r="B1083" s="4" t="s">
        <v>5</v>
      </c>
      <c r="C1083" s="4" t="s">
        <v>27</v>
      </c>
    </row>
    <row r="1084" spans="1:21">
      <c r="A1084" t="n">
        <v>8546</v>
      </c>
      <c r="B1084" s="16" t="n">
        <v>3</v>
      </c>
      <c r="C1084" s="15" t="n">
        <f t="normal" ca="1">A1096</f>
        <v>0</v>
      </c>
    </row>
    <row r="1085" spans="1:21">
      <c r="A1085" t="s">
        <v>4</v>
      </c>
      <c r="B1085" s="4" t="s">
        <v>5</v>
      </c>
      <c r="C1085" s="4" t="s">
        <v>12</v>
      </c>
      <c r="D1085" s="4" t="s">
        <v>59</v>
      </c>
      <c r="E1085" s="4" t="s">
        <v>59</v>
      </c>
      <c r="F1085" s="4" t="s">
        <v>59</v>
      </c>
      <c r="G1085" s="4" t="s">
        <v>59</v>
      </c>
    </row>
    <row r="1086" spans="1:21">
      <c r="A1086" t="n">
        <v>8551</v>
      </c>
      <c r="B1086" s="28" t="n">
        <v>46</v>
      </c>
      <c r="C1086" s="7" t="n">
        <v>65534</v>
      </c>
      <c r="D1086" s="7" t="n">
        <v>9</v>
      </c>
      <c r="E1086" s="7" t="n">
        <v>5</v>
      </c>
      <c r="F1086" s="7" t="n">
        <v>-9.10000038146973</v>
      </c>
      <c r="G1086" s="7" t="n">
        <v>180</v>
      </c>
    </row>
    <row r="1087" spans="1:21">
      <c r="A1087" t="s">
        <v>4</v>
      </c>
      <c r="B1087" s="4" t="s">
        <v>5</v>
      </c>
      <c r="C1087" s="4" t="s">
        <v>7</v>
      </c>
      <c r="D1087" s="4" t="s">
        <v>12</v>
      </c>
      <c r="E1087" s="4" t="s">
        <v>7</v>
      </c>
      <c r="F1087" s="4" t="s">
        <v>8</v>
      </c>
      <c r="G1087" s="4" t="s">
        <v>8</v>
      </c>
      <c r="H1087" s="4" t="s">
        <v>8</v>
      </c>
      <c r="I1087" s="4" t="s">
        <v>8</v>
      </c>
      <c r="J1087" s="4" t="s">
        <v>8</v>
      </c>
      <c r="K1087" s="4" t="s">
        <v>8</v>
      </c>
      <c r="L1087" s="4" t="s">
        <v>8</v>
      </c>
      <c r="M1087" s="4" t="s">
        <v>8</v>
      </c>
      <c r="N1087" s="4" t="s">
        <v>8</v>
      </c>
      <c r="O1087" s="4" t="s">
        <v>8</v>
      </c>
      <c r="P1087" s="4" t="s">
        <v>8</v>
      </c>
      <c r="Q1087" s="4" t="s">
        <v>8</v>
      </c>
      <c r="R1087" s="4" t="s">
        <v>8</v>
      </c>
      <c r="S1087" s="4" t="s">
        <v>8</v>
      </c>
      <c r="T1087" s="4" t="s">
        <v>8</v>
      </c>
      <c r="U1087" s="4" t="s">
        <v>8</v>
      </c>
    </row>
    <row r="1088" spans="1:21">
      <c r="A1088" t="n">
        <v>8570</v>
      </c>
      <c r="B1088" s="39" t="n">
        <v>36</v>
      </c>
      <c r="C1088" s="7" t="n">
        <v>8</v>
      </c>
      <c r="D1088" s="7" t="n">
        <v>65534</v>
      </c>
      <c r="E1088" s="7" t="n">
        <v>0</v>
      </c>
      <c r="F1088" s="7" t="s">
        <v>98</v>
      </c>
      <c r="G1088" s="7" t="s">
        <v>14</v>
      </c>
      <c r="H1088" s="7" t="s">
        <v>14</v>
      </c>
      <c r="I1088" s="7" t="s">
        <v>14</v>
      </c>
      <c r="J1088" s="7" t="s">
        <v>14</v>
      </c>
      <c r="K1088" s="7" t="s">
        <v>14</v>
      </c>
      <c r="L1088" s="7" t="s">
        <v>14</v>
      </c>
      <c r="M1088" s="7" t="s">
        <v>14</v>
      </c>
      <c r="N1088" s="7" t="s">
        <v>14</v>
      </c>
      <c r="O1088" s="7" t="s">
        <v>14</v>
      </c>
      <c r="P1088" s="7" t="s">
        <v>14</v>
      </c>
      <c r="Q1088" s="7" t="s">
        <v>14</v>
      </c>
      <c r="R1088" s="7" t="s">
        <v>14</v>
      </c>
      <c r="S1088" s="7" t="s">
        <v>14</v>
      </c>
      <c r="T1088" s="7" t="s">
        <v>14</v>
      </c>
      <c r="U1088" s="7" t="s">
        <v>14</v>
      </c>
    </row>
    <row r="1089" spans="1:21">
      <c r="A1089" t="s">
        <v>4</v>
      </c>
      <c r="B1089" s="4" t="s">
        <v>5</v>
      </c>
      <c r="C1089" s="4" t="s">
        <v>12</v>
      </c>
      <c r="D1089" s="4" t="s">
        <v>7</v>
      </c>
      <c r="E1089" s="4" t="s">
        <v>8</v>
      </c>
      <c r="F1089" s="4" t="s">
        <v>59</v>
      </c>
      <c r="G1089" s="4" t="s">
        <v>59</v>
      </c>
      <c r="H1089" s="4" t="s">
        <v>59</v>
      </c>
    </row>
    <row r="1090" spans="1:21">
      <c r="A1090" t="n">
        <v>8601</v>
      </c>
      <c r="B1090" s="40" t="n">
        <v>48</v>
      </c>
      <c r="C1090" s="7" t="n">
        <v>65534</v>
      </c>
      <c r="D1090" s="7" t="n">
        <v>0</v>
      </c>
      <c r="E1090" s="7" t="s">
        <v>98</v>
      </c>
      <c r="F1090" s="7" t="n">
        <v>0</v>
      </c>
      <c r="G1090" s="7" t="n">
        <v>1</v>
      </c>
      <c r="H1090" s="7" t="n">
        <v>0</v>
      </c>
    </row>
    <row r="1091" spans="1:21">
      <c r="A1091" t="s">
        <v>4</v>
      </c>
      <c r="B1091" s="4" t="s">
        <v>5</v>
      </c>
      <c r="C1091" s="4" t="s">
        <v>12</v>
      </c>
      <c r="D1091" s="4" t="s">
        <v>13</v>
      </c>
    </row>
    <row r="1092" spans="1:21">
      <c r="A1092" t="n">
        <v>8628</v>
      </c>
      <c r="B1092" s="41" t="n">
        <v>43</v>
      </c>
      <c r="C1092" s="7" t="n">
        <v>65534</v>
      </c>
      <c r="D1092" s="7" t="n">
        <v>64</v>
      </c>
    </row>
    <row r="1093" spans="1:21">
      <c r="A1093" t="s">
        <v>4</v>
      </c>
      <c r="B1093" s="4" t="s">
        <v>5</v>
      </c>
      <c r="C1093" s="4" t="s">
        <v>27</v>
      </c>
    </row>
    <row r="1094" spans="1:21">
      <c r="A1094" t="n">
        <v>8635</v>
      </c>
      <c r="B1094" s="16" t="n">
        <v>3</v>
      </c>
      <c r="C1094" s="15" t="n">
        <f t="normal" ca="1">A1096</f>
        <v>0</v>
      </c>
    </row>
    <row r="1095" spans="1:21">
      <c r="A1095" t="s">
        <v>4</v>
      </c>
      <c r="B1095" s="4" t="s">
        <v>5</v>
      </c>
    </row>
    <row r="1096" spans="1:21">
      <c r="A1096" t="n">
        <v>8640</v>
      </c>
      <c r="B1096" s="5" t="n">
        <v>1</v>
      </c>
    </row>
    <row r="1097" spans="1:21" s="3" customFormat="1" customHeight="0">
      <c r="A1097" s="3" t="s">
        <v>2</v>
      </c>
      <c r="B1097" s="3" t="s">
        <v>99</v>
      </c>
    </row>
    <row r="1098" spans="1:21">
      <c r="A1098" t="s">
        <v>4</v>
      </c>
      <c r="B1098" s="4" t="s">
        <v>5</v>
      </c>
      <c r="C1098" s="4" t="s">
        <v>7</v>
      </c>
      <c r="D1098" s="4" t="s">
        <v>12</v>
      </c>
      <c r="E1098" s="4" t="s">
        <v>7</v>
      </c>
      <c r="F1098" s="4" t="s">
        <v>7</v>
      </c>
      <c r="G1098" s="4" t="s">
        <v>7</v>
      </c>
      <c r="H1098" s="4" t="s">
        <v>12</v>
      </c>
      <c r="I1098" s="4" t="s">
        <v>27</v>
      </c>
      <c r="J1098" s="4" t="s">
        <v>12</v>
      </c>
      <c r="K1098" s="4" t="s">
        <v>27</v>
      </c>
      <c r="L1098" s="4" t="s">
        <v>27</v>
      </c>
    </row>
    <row r="1099" spans="1:21">
      <c r="A1099" t="n">
        <v>8644</v>
      </c>
      <c r="B1099" s="38" t="n">
        <v>6</v>
      </c>
      <c r="C1099" s="7" t="n">
        <v>33</v>
      </c>
      <c r="D1099" s="7" t="n">
        <v>65534</v>
      </c>
      <c r="E1099" s="7" t="n">
        <v>9</v>
      </c>
      <c r="F1099" s="7" t="n">
        <v>1</v>
      </c>
      <c r="G1099" s="7" t="n">
        <v>2</v>
      </c>
      <c r="H1099" s="7" t="n">
        <v>17</v>
      </c>
      <c r="I1099" s="15" t="n">
        <f t="normal" ca="1">A1101</f>
        <v>0</v>
      </c>
      <c r="J1099" s="7" t="n">
        <v>100</v>
      </c>
      <c r="K1099" s="15" t="n">
        <f t="normal" ca="1">A1105</f>
        <v>0</v>
      </c>
      <c r="L1099" s="15" t="n">
        <f t="normal" ca="1">A1115</f>
        <v>0</v>
      </c>
    </row>
    <row r="1100" spans="1:21">
      <c r="A1100" t="s">
        <v>4</v>
      </c>
      <c r="B1100" s="4" t="s">
        <v>5</v>
      </c>
      <c r="C1100" s="4" t="s">
        <v>12</v>
      </c>
      <c r="D1100" s="4" t="s">
        <v>59</v>
      </c>
      <c r="E1100" s="4" t="s">
        <v>59</v>
      </c>
      <c r="F1100" s="4" t="s">
        <v>59</v>
      </c>
      <c r="G1100" s="4" t="s">
        <v>59</v>
      </c>
    </row>
    <row r="1101" spans="1:21">
      <c r="A1101" t="n">
        <v>8667</v>
      </c>
      <c r="B1101" s="28" t="n">
        <v>46</v>
      </c>
      <c r="C1101" s="7" t="n">
        <v>65534</v>
      </c>
      <c r="D1101" s="7" t="n">
        <v>6.5</v>
      </c>
      <c r="E1101" s="7" t="n">
        <v>5</v>
      </c>
      <c r="F1101" s="7" t="n">
        <v>-12</v>
      </c>
      <c r="G1101" s="7" t="n">
        <v>270</v>
      </c>
    </row>
    <row r="1102" spans="1:21">
      <c r="A1102" t="s">
        <v>4</v>
      </c>
      <c r="B1102" s="4" t="s">
        <v>5</v>
      </c>
      <c r="C1102" s="4" t="s">
        <v>27</v>
      </c>
    </row>
    <row r="1103" spans="1:21">
      <c r="A1103" t="n">
        <v>8686</v>
      </c>
      <c r="B1103" s="16" t="n">
        <v>3</v>
      </c>
      <c r="C1103" s="15" t="n">
        <f t="normal" ca="1">A1115</f>
        <v>0</v>
      </c>
    </row>
    <row r="1104" spans="1:21">
      <c r="A1104" t="s">
        <v>4</v>
      </c>
      <c r="B1104" s="4" t="s">
        <v>5</v>
      </c>
      <c r="C1104" s="4" t="s">
        <v>12</v>
      </c>
      <c r="D1104" s="4" t="s">
        <v>59</v>
      </c>
      <c r="E1104" s="4" t="s">
        <v>59</v>
      </c>
      <c r="F1104" s="4" t="s">
        <v>59</v>
      </c>
      <c r="G1104" s="4" t="s">
        <v>59</v>
      </c>
    </row>
    <row r="1105" spans="1:12">
      <c r="A1105" t="n">
        <v>8691</v>
      </c>
      <c r="B1105" s="28" t="n">
        <v>46</v>
      </c>
      <c r="C1105" s="7" t="n">
        <v>65534</v>
      </c>
      <c r="D1105" s="7" t="n">
        <v>9</v>
      </c>
      <c r="E1105" s="7" t="n">
        <v>5</v>
      </c>
      <c r="F1105" s="7" t="n">
        <v>-10.8999996185303</v>
      </c>
      <c r="G1105" s="7" t="n">
        <v>0</v>
      </c>
    </row>
    <row r="1106" spans="1:12">
      <c r="A1106" t="s">
        <v>4</v>
      </c>
      <c r="B1106" s="4" t="s">
        <v>5</v>
      </c>
      <c r="C1106" s="4" t="s">
        <v>7</v>
      </c>
      <c r="D1106" s="4" t="s">
        <v>12</v>
      </c>
      <c r="E1106" s="4" t="s">
        <v>7</v>
      </c>
      <c r="F1106" s="4" t="s">
        <v>8</v>
      </c>
      <c r="G1106" s="4" t="s">
        <v>8</v>
      </c>
      <c r="H1106" s="4" t="s">
        <v>8</v>
      </c>
      <c r="I1106" s="4" t="s">
        <v>8</v>
      </c>
      <c r="J1106" s="4" t="s">
        <v>8</v>
      </c>
      <c r="K1106" s="4" t="s">
        <v>8</v>
      </c>
      <c r="L1106" s="4" t="s">
        <v>8</v>
      </c>
      <c r="M1106" s="4" t="s">
        <v>8</v>
      </c>
      <c r="N1106" s="4" t="s">
        <v>8</v>
      </c>
      <c r="O1106" s="4" t="s">
        <v>8</v>
      </c>
      <c r="P1106" s="4" t="s">
        <v>8</v>
      </c>
      <c r="Q1106" s="4" t="s">
        <v>8</v>
      </c>
      <c r="R1106" s="4" t="s">
        <v>8</v>
      </c>
      <c r="S1106" s="4" t="s">
        <v>8</v>
      </c>
      <c r="T1106" s="4" t="s">
        <v>8</v>
      </c>
      <c r="U1106" s="4" t="s">
        <v>8</v>
      </c>
    </row>
    <row r="1107" spans="1:12">
      <c r="A1107" t="n">
        <v>8710</v>
      </c>
      <c r="B1107" s="39" t="n">
        <v>36</v>
      </c>
      <c r="C1107" s="7" t="n">
        <v>8</v>
      </c>
      <c r="D1107" s="7" t="n">
        <v>65534</v>
      </c>
      <c r="E1107" s="7" t="n">
        <v>0</v>
      </c>
      <c r="F1107" s="7" t="s">
        <v>100</v>
      </c>
      <c r="G1107" s="7" t="s">
        <v>14</v>
      </c>
      <c r="H1107" s="7" t="s">
        <v>14</v>
      </c>
      <c r="I1107" s="7" t="s">
        <v>14</v>
      </c>
      <c r="J1107" s="7" t="s">
        <v>14</v>
      </c>
      <c r="K1107" s="7" t="s">
        <v>14</v>
      </c>
      <c r="L1107" s="7" t="s">
        <v>14</v>
      </c>
      <c r="M1107" s="7" t="s">
        <v>14</v>
      </c>
      <c r="N1107" s="7" t="s">
        <v>14</v>
      </c>
      <c r="O1107" s="7" t="s">
        <v>14</v>
      </c>
      <c r="P1107" s="7" t="s">
        <v>14</v>
      </c>
      <c r="Q1107" s="7" t="s">
        <v>14</v>
      </c>
      <c r="R1107" s="7" t="s">
        <v>14</v>
      </c>
      <c r="S1107" s="7" t="s">
        <v>14</v>
      </c>
      <c r="T1107" s="7" t="s">
        <v>14</v>
      </c>
      <c r="U1107" s="7" t="s">
        <v>14</v>
      </c>
    </row>
    <row r="1108" spans="1:12">
      <c r="A1108" t="s">
        <v>4</v>
      </c>
      <c r="B1108" s="4" t="s">
        <v>5</v>
      </c>
      <c r="C1108" s="4" t="s">
        <v>12</v>
      </c>
      <c r="D1108" s="4" t="s">
        <v>7</v>
      </c>
      <c r="E1108" s="4" t="s">
        <v>8</v>
      </c>
      <c r="F1108" s="4" t="s">
        <v>59</v>
      </c>
      <c r="G1108" s="4" t="s">
        <v>59</v>
      </c>
      <c r="H1108" s="4" t="s">
        <v>59</v>
      </c>
    </row>
    <row r="1109" spans="1:12">
      <c r="A1109" t="n">
        <v>8743</v>
      </c>
      <c r="B1109" s="40" t="n">
        <v>48</v>
      </c>
      <c r="C1109" s="7" t="n">
        <v>65534</v>
      </c>
      <c r="D1109" s="7" t="n">
        <v>0</v>
      </c>
      <c r="E1109" s="7" t="s">
        <v>100</v>
      </c>
      <c r="F1109" s="7" t="n">
        <v>0</v>
      </c>
      <c r="G1109" s="7" t="n">
        <v>1</v>
      </c>
      <c r="H1109" s="7" t="n">
        <v>0</v>
      </c>
    </row>
    <row r="1110" spans="1:12">
      <c r="A1110" t="s">
        <v>4</v>
      </c>
      <c r="B1110" s="4" t="s">
        <v>5</v>
      </c>
      <c r="C1110" s="4" t="s">
        <v>12</v>
      </c>
      <c r="D1110" s="4" t="s">
        <v>13</v>
      </c>
    </row>
    <row r="1111" spans="1:12">
      <c r="A1111" t="n">
        <v>8772</v>
      </c>
      <c r="B1111" s="41" t="n">
        <v>43</v>
      </c>
      <c r="C1111" s="7" t="n">
        <v>65534</v>
      </c>
      <c r="D1111" s="7" t="n">
        <v>64</v>
      </c>
    </row>
    <row r="1112" spans="1:12">
      <c r="A1112" t="s">
        <v>4</v>
      </c>
      <c r="B1112" s="4" t="s">
        <v>5</v>
      </c>
      <c r="C1112" s="4" t="s">
        <v>27</v>
      </c>
    </row>
    <row r="1113" spans="1:12">
      <c r="A1113" t="n">
        <v>8779</v>
      </c>
      <c r="B1113" s="16" t="n">
        <v>3</v>
      </c>
      <c r="C1113" s="15" t="n">
        <f t="normal" ca="1">A1115</f>
        <v>0</v>
      </c>
    </row>
    <row r="1114" spans="1:12">
      <c r="A1114" t="s">
        <v>4</v>
      </c>
      <c r="B1114" s="4" t="s">
        <v>5</v>
      </c>
    </row>
    <row r="1115" spans="1:12">
      <c r="A1115" t="n">
        <v>8784</v>
      </c>
      <c r="B1115" s="5" t="n">
        <v>1</v>
      </c>
    </row>
    <row r="1116" spans="1:12" s="3" customFormat="1" customHeight="0">
      <c r="A1116" s="3" t="s">
        <v>2</v>
      </c>
      <c r="B1116" s="3" t="s">
        <v>101</v>
      </c>
    </row>
    <row r="1117" spans="1:12">
      <c r="A1117" t="s">
        <v>4</v>
      </c>
      <c r="B1117" s="4" t="s">
        <v>5</v>
      </c>
      <c r="C1117" s="4" t="s">
        <v>7</v>
      </c>
      <c r="D1117" s="4" t="s">
        <v>12</v>
      </c>
      <c r="E1117" s="4" t="s">
        <v>7</v>
      </c>
      <c r="F1117" s="4" t="s">
        <v>7</v>
      </c>
      <c r="G1117" s="4" t="s">
        <v>7</v>
      </c>
      <c r="H1117" s="4" t="s">
        <v>12</v>
      </c>
      <c r="I1117" s="4" t="s">
        <v>27</v>
      </c>
      <c r="J1117" s="4" t="s">
        <v>12</v>
      </c>
      <c r="K1117" s="4" t="s">
        <v>27</v>
      </c>
      <c r="L1117" s="4" t="s">
        <v>27</v>
      </c>
    </row>
    <row r="1118" spans="1:12">
      <c r="A1118" t="n">
        <v>8788</v>
      </c>
      <c r="B1118" s="38" t="n">
        <v>6</v>
      </c>
      <c r="C1118" s="7" t="n">
        <v>33</v>
      </c>
      <c r="D1118" s="7" t="n">
        <v>65534</v>
      </c>
      <c r="E1118" s="7" t="n">
        <v>9</v>
      </c>
      <c r="F1118" s="7" t="n">
        <v>1</v>
      </c>
      <c r="G1118" s="7" t="n">
        <v>2</v>
      </c>
      <c r="H1118" s="7" t="n">
        <v>17</v>
      </c>
      <c r="I1118" s="15" t="n">
        <f t="normal" ca="1">A1120</f>
        <v>0</v>
      </c>
      <c r="J1118" s="7" t="n">
        <v>100</v>
      </c>
      <c r="K1118" s="15" t="n">
        <f t="normal" ca="1">A1124</f>
        <v>0</v>
      </c>
      <c r="L1118" s="15" t="n">
        <f t="normal" ca="1">A1134</f>
        <v>0</v>
      </c>
    </row>
    <row r="1119" spans="1:12">
      <c r="A1119" t="s">
        <v>4</v>
      </c>
      <c r="B1119" s="4" t="s">
        <v>5</v>
      </c>
      <c r="C1119" s="4" t="s">
        <v>12</v>
      </c>
      <c r="D1119" s="4" t="s">
        <v>59</v>
      </c>
      <c r="E1119" s="4" t="s">
        <v>59</v>
      </c>
      <c r="F1119" s="4" t="s">
        <v>59</v>
      </c>
      <c r="G1119" s="4" t="s">
        <v>59</v>
      </c>
    </row>
    <row r="1120" spans="1:12">
      <c r="A1120" t="n">
        <v>8811</v>
      </c>
      <c r="B1120" s="28" t="n">
        <v>46</v>
      </c>
      <c r="C1120" s="7" t="n">
        <v>65534</v>
      </c>
      <c r="D1120" s="7" t="n">
        <v>-13.8400001525879</v>
      </c>
      <c r="E1120" s="7" t="n">
        <v>5</v>
      </c>
      <c r="F1120" s="7" t="n">
        <v>-25.5100002288818</v>
      </c>
      <c r="G1120" s="7" t="n">
        <v>178.5</v>
      </c>
    </row>
    <row r="1121" spans="1:21">
      <c r="A1121" t="s">
        <v>4</v>
      </c>
      <c r="B1121" s="4" t="s">
        <v>5</v>
      </c>
      <c r="C1121" s="4" t="s">
        <v>27</v>
      </c>
    </row>
    <row r="1122" spans="1:21">
      <c r="A1122" t="n">
        <v>8830</v>
      </c>
      <c r="B1122" s="16" t="n">
        <v>3</v>
      </c>
      <c r="C1122" s="15" t="n">
        <f t="normal" ca="1">A1134</f>
        <v>0</v>
      </c>
    </row>
    <row r="1123" spans="1:21">
      <c r="A1123" t="s">
        <v>4</v>
      </c>
      <c r="B1123" s="4" t="s">
        <v>5</v>
      </c>
      <c r="C1123" s="4" t="s">
        <v>12</v>
      </c>
      <c r="D1123" s="4" t="s">
        <v>59</v>
      </c>
      <c r="E1123" s="4" t="s">
        <v>59</v>
      </c>
      <c r="F1123" s="4" t="s">
        <v>59</v>
      </c>
      <c r="G1123" s="4" t="s">
        <v>59</v>
      </c>
    </row>
    <row r="1124" spans="1:21">
      <c r="A1124" t="n">
        <v>8835</v>
      </c>
      <c r="B1124" s="28" t="n">
        <v>46</v>
      </c>
      <c r="C1124" s="7" t="n">
        <v>65534</v>
      </c>
      <c r="D1124" s="7" t="n">
        <v>-13.6499996185303</v>
      </c>
      <c r="E1124" s="7" t="n">
        <v>5</v>
      </c>
      <c r="F1124" s="7" t="n">
        <v>-20.3799991607666</v>
      </c>
      <c r="G1124" s="7" t="n">
        <v>90</v>
      </c>
    </row>
    <row r="1125" spans="1:21">
      <c r="A1125" t="s">
        <v>4</v>
      </c>
      <c r="B1125" s="4" t="s">
        <v>5</v>
      </c>
      <c r="C1125" s="4" t="s">
        <v>7</v>
      </c>
      <c r="D1125" s="4" t="s">
        <v>12</v>
      </c>
      <c r="E1125" s="4" t="s">
        <v>7</v>
      </c>
      <c r="F1125" s="4" t="s">
        <v>8</v>
      </c>
      <c r="G1125" s="4" t="s">
        <v>8</v>
      </c>
      <c r="H1125" s="4" t="s">
        <v>8</v>
      </c>
      <c r="I1125" s="4" t="s">
        <v>8</v>
      </c>
      <c r="J1125" s="4" t="s">
        <v>8</v>
      </c>
      <c r="K1125" s="4" t="s">
        <v>8</v>
      </c>
      <c r="L1125" s="4" t="s">
        <v>8</v>
      </c>
      <c r="M1125" s="4" t="s">
        <v>8</v>
      </c>
      <c r="N1125" s="4" t="s">
        <v>8</v>
      </c>
      <c r="O1125" s="4" t="s">
        <v>8</v>
      </c>
      <c r="P1125" s="4" t="s">
        <v>8</v>
      </c>
      <c r="Q1125" s="4" t="s">
        <v>8</v>
      </c>
      <c r="R1125" s="4" t="s">
        <v>8</v>
      </c>
      <c r="S1125" s="4" t="s">
        <v>8</v>
      </c>
      <c r="T1125" s="4" t="s">
        <v>8</v>
      </c>
      <c r="U1125" s="4" t="s">
        <v>8</v>
      </c>
    </row>
    <row r="1126" spans="1:21">
      <c r="A1126" t="n">
        <v>8854</v>
      </c>
      <c r="B1126" s="39" t="n">
        <v>36</v>
      </c>
      <c r="C1126" s="7" t="n">
        <v>8</v>
      </c>
      <c r="D1126" s="7" t="n">
        <v>65534</v>
      </c>
      <c r="E1126" s="7" t="n">
        <v>0</v>
      </c>
      <c r="F1126" s="7" t="s">
        <v>100</v>
      </c>
      <c r="G1126" s="7" t="s">
        <v>14</v>
      </c>
      <c r="H1126" s="7" t="s">
        <v>14</v>
      </c>
      <c r="I1126" s="7" t="s">
        <v>14</v>
      </c>
      <c r="J1126" s="7" t="s">
        <v>14</v>
      </c>
      <c r="K1126" s="7" t="s">
        <v>14</v>
      </c>
      <c r="L1126" s="7" t="s">
        <v>14</v>
      </c>
      <c r="M1126" s="7" t="s">
        <v>14</v>
      </c>
      <c r="N1126" s="7" t="s">
        <v>14</v>
      </c>
      <c r="O1126" s="7" t="s">
        <v>14</v>
      </c>
      <c r="P1126" s="7" t="s">
        <v>14</v>
      </c>
      <c r="Q1126" s="7" t="s">
        <v>14</v>
      </c>
      <c r="R1126" s="7" t="s">
        <v>14</v>
      </c>
      <c r="S1126" s="7" t="s">
        <v>14</v>
      </c>
      <c r="T1126" s="7" t="s">
        <v>14</v>
      </c>
      <c r="U1126" s="7" t="s">
        <v>14</v>
      </c>
    </row>
    <row r="1127" spans="1:21">
      <c r="A1127" t="s">
        <v>4</v>
      </c>
      <c r="B1127" s="4" t="s">
        <v>5</v>
      </c>
      <c r="C1127" s="4" t="s">
        <v>12</v>
      </c>
      <c r="D1127" s="4" t="s">
        <v>7</v>
      </c>
      <c r="E1127" s="4" t="s">
        <v>8</v>
      </c>
      <c r="F1127" s="4" t="s">
        <v>59</v>
      </c>
      <c r="G1127" s="4" t="s">
        <v>59</v>
      </c>
      <c r="H1127" s="4" t="s">
        <v>59</v>
      </c>
    </row>
    <row r="1128" spans="1:21">
      <c r="A1128" t="n">
        <v>8887</v>
      </c>
      <c r="B1128" s="40" t="n">
        <v>48</v>
      </c>
      <c r="C1128" s="7" t="n">
        <v>65534</v>
      </c>
      <c r="D1128" s="7" t="n">
        <v>0</v>
      </c>
      <c r="E1128" s="7" t="s">
        <v>100</v>
      </c>
      <c r="F1128" s="7" t="n">
        <v>0</v>
      </c>
      <c r="G1128" s="7" t="n">
        <v>1</v>
      </c>
      <c r="H1128" s="7" t="n">
        <v>0</v>
      </c>
    </row>
    <row r="1129" spans="1:21">
      <c r="A1129" t="s">
        <v>4</v>
      </c>
      <c r="B1129" s="4" t="s">
        <v>5</v>
      </c>
      <c r="C1129" s="4" t="s">
        <v>12</v>
      </c>
      <c r="D1129" s="4" t="s">
        <v>13</v>
      </c>
    </row>
    <row r="1130" spans="1:21">
      <c r="A1130" t="n">
        <v>8916</v>
      </c>
      <c r="B1130" s="41" t="n">
        <v>43</v>
      </c>
      <c r="C1130" s="7" t="n">
        <v>65534</v>
      </c>
      <c r="D1130" s="7" t="n">
        <v>64</v>
      </c>
    </row>
    <row r="1131" spans="1:21">
      <c r="A1131" t="s">
        <v>4</v>
      </c>
      <c r="B1131" s="4" t="s">
        <v>5</v>
      </c>
      <c r="C1131" s="4" t="s">
        <v>27</v>
      </c>
    </row>
    <row r="1132" spans="1:21">
      <c r="A1132" t="n">
        <v>8923</v>
      </c>
      <c r="B1132" s="16" t="n">
        <v>3</v>
      </c>
      <c r="C1132" s="15" t="n">
        <f t="normal" ca="1">A1134</f>
        <v>0</v>
      </c>
    </row>
    <row r="1133" spans="1:21">
      <c r="A1133" t="s">
        <v>4</v>
      </c>
      <c r="B1133" s="4" t="s">
        <v>5</v>
      </c>
    </row>
    <row r="1134" spans="1:21">
      <c r="A1134" t="n">
        <v>8928</v>
      </c>
      <c r="B1134" s="5" t="n">
        <v>1</v>
      </c>
    </row>
    <row r="1135" spans="1:21" s="3" customFormat="1" customHeight="0">
      <c r="A1135" s="3" t="s">
        <v>2</v>
      </c>
      <c r="B1135" s="3" t="s">
        <v>102</v>
      </c>
    </row>
    <row r="1136" spans="1:21">
      <c r="A1136" t="s">
        <v>4</v>
      </c>
      <c r="B1136" s="4" t="s">
        <v>5</v>
      </c>
      <c r="C1136" s="4" t="s">
        <v>7</v>
      </c>
      <c r="D1136" s="4" t="s">
        <v>12</v>
      </c>
      <c r="E1136" s="4" t="s">
        <v>7</v>
      </c>
      <c r="F1136" s="4" t="s">
        <v>7</v>
      </c>
      <c r="G1136" s="4" t="s">
        <v>7</v>
      </c>
      <c r="H1136" s="4" t="s">
        <v>12</v>
      </c>
      <c r="I1136" s="4" t="s">
        <v>27</v>
      </c>
      <c r="J1136" s="4" t="s">
        <v>27</v>
      </c>
    </row>
    <row r="1137" spans="1:21">
      <c r="A1137" t="n">
        <v>8932</v>
      </c>
      <c r="B1137" s="38" t="n">
        <v>6</v>
      </c>
      <c r="C1137" s="7" t="n">
        <v>33</v>
      </c>
      <c r="D1137" s="7" t="n">
        <v>65534</v>
      </c>
      <c r="E1137" s="7" t="n">
        <v>9</v>
      </c>
      <c r="F1137" s="7" t="n">
        <v>1</v>
      </c>
      <c r="G1137" s="7" t="n">
        <v>1</v>
      </c>
      <c r="H1137" s="7" t="n">
        <v>41</v>
      </c>
      <c r="I1137" s="15" t="n">
        <f t="normal" ca="1">A1139</f>
        <v>0</v>
      </c>
      <c r="J1137" s="15" t="n">
        <f t="normal" ca="1">A1149</f>
        <v>0</v>
      </c>
    </row>
    <row r="1138" spans="1:21">
      <c r="A1138" t="s">
        <v>4</v>
      </c>
      <c r="B1138" s="4" t="s">
        <v>5</v>
      </c>
      <c r="C1138" s="4" t="s">
        <v>12</v>
      </c>
      <c r="D1138" s="4" t="s">
        <v>59</v>
      </c>
      <c r="E1138" s="4" t="s">
        <v>59</v>
      </c>
      <c r="F1138" s="4" t="s">
        <v>59</v>
      </c>
      <c r="G1138" s="4" t="s">
        <v>59</v>
      </c>
    </row>
    <row r="1139" spans="1:21">
      <c r="A1139" t="n">
        <v>8949</v>
      </c>
      <c r="B1139" s="28" t="n">
        <v>46</v>
      </c>
      <c r="C1139" s="7" t="n">
        <v>65534</v>
      </c>
      <c r="D1139" s="7" t="n">
        <v>-6.86999988555908</v>
      </c>
      <c r="E1139" s="7" t="n">
        <v>0</v>
      </c>
      <c r="F1139" s="7" t="n">
        <v>-1.51999998092651</v>
      </c>
      <c r="G1139" s="7" t="n">
        <v>315</v>
      </c>
    </row>
    <row r="1140" spans="1:21">
      <c r="A1140" t="s">
        <v>4</v>
      </c>
      <c r="B1140" s="4" t="s">
        <v>5</v>
      </c>
      <c r="C1140" s="4" t="s">
        <v>7</v>
      </c>
      <c r="D1140" s="4" t="s">
        <v>12</v>
      </c>
      <c r="E1140" s="4" t="s">
        <v>7</v>
      </c>
      <c r="F1140" s="4" t="s">
        <v>8</v>
      </c>
      <c r="G1140" s="4" t="s">
        <v>8</v>
      </c>
      <c r="H1140" s="4" t="s">
        <v>8</v>
      </c>
      <c r="I1140" s="4" t="s">
        <v>8</v>
      </c>
      <c r="J1140" s="4" t="s">
        <v>8</v>
      </c>
      <c r="K1140" s="4" t="s">
        <v>8</v>
      </c>
      <c r="L1140" s="4" t="s">
        <v>8</v>
      </c>
      <c r="M1140" s="4" t="s">
        <v>8</v>
      </c>
      <c r="N1140" s="4" t="s">
        <v>8</v>
      </c>
      <c r="O1140" s="4" t="s">
        <v>8</v>
      </c>
      <c r="P1140" s="4" t="s">
        <v>8</v>
      </c>
      <c r="Q1140" s="4" t="s">
        <v>8</v>
      </c>
      <c r="R1140" s="4" t="s">
        <v>8</v>
      </c>
      <c r="S1140" s="4" t="s">
        <v>8</v>
      </c>
      <c r="T1140" s="4" t="s">
        <v>8</v>
      </c>
      <c r="U1140" s="4" t="s">
        <v>8</v>
      </c>
    </row>
    <row r="1141" spans="1:21">
      <c r="A1141" t="n">
        <v>8968</v>
      </c>
      <c r="B1141" s="39" t="n">
        <v>36</v>
      </c>
      <c r="C1141" s="7" t="n">
        <v>8</v>
      </c>
      <c r="D1141" s="7" t="n">
        <v>65534</v>
      </c>
      <c r="E1141" s="7" t="n">
        <v>0</v>
      </c>
      <c r="F1141" s="7" t="s">
        <v>98</v>
      </c>
      <c r="G1141" s="7" t="s">
        <v>14</v>
      </c>
      <c r="H1141" s="7" t="s">
        <v>14</v>
      </c>
      <c r="I1141" s="7" t="s">
        <v>14</v>
      </c>
      <c r="J1141" s="7" t="s">
        <v>14</v>
      </c>
      <c r="K1141" s="7" t="s">
        <v>14</v>
      </c>
      <c r="L1141" s="7" t="s">
        <v>14</v>
      </c>
      <c r="M1141" s="7" t="s">
        <v>14</v>
      </c>
      <c r="N1141" s="7" t="s">
        <v>14</v>
      </c>
      <c r="O1141" s="7" t="s">
        <v>14</v>
      </c>
      <c r="P1141" s="7" t="s">
        <v>14</v>
      </c>
      <c r="Q1141" s="7" t="s">
        <v>14</v>
      </c>
      <c r="R1141" s="7" t="s">
        <v>14</v>
      </c>
      <c r="S1141" s="7" t="s">
        <v>14</v>
      </c>
      <c r="T1141" s="7" t="s">
        <v>14</v>
      </c>
      <c r="U1141" s="7" t="s">
        <v>14</v>
      </c>
    </row>
    <row r="1142" spans="1:21">
      <c r="A1142" t="s">
        <v>4</v>
      </c>
      <c r="B1142" s="4" t="s">
        <v>5</v>
      </c>
      <c r="C1142" s="4" t="s">
        <v>12</v>
      </c>
      <c r="D1142" s="4" t="s">
        <v>7</v>
      </c>
      <c r="E1142" s="4" t="s">
        <v>8</v>
      </c>
      <c r="F1142" s="4" t="s">
        <v>59</v>
      </c>
      <c r="G1142" s="4" t="s">
        <v>59</v>
      </c>
      <c r="H1142" s="4" t="s">
        <v>59</v>
      </c>
    </row>
    <row r="1143" spans="1:21">
      <c r="A1143" t="n">
        <v>8999</v>
      </c>
      <c r="B1143" s="40" t="n">
        <v>48</v>
      </c>
      <c r="C1143" s="7" t="n">
        <v>65534</v>
      </c>
      <c r="D1143" s="7" t="n">
        <v>0</v>
      </c>
      <c r="E1143" s="7" t="s">
        <v>98</v>
      </c>
      <c r="F1143" s="7" t="n">
        <v>0</v>
      </c>
      <c r="G1143" s="7" t="n">
        <v>1</v>
      </c>
      <c r="H1143" s="7" t="n">
        <v>0</v>
      </c>
    </row>
    <row r="1144" spans="1:21">
      <c r="A1144" t="s">
        <v>4</v>
      </c>
      <c r="B1144" s="4" t="s">
        <v>5</v>
      </c>
      <c r="C1144" s="4" t="s">
        <v>12</v>
      </c>
      <c r="D1144" s="4" t="s">
        <v>13</v>
      </c>
    </row>
    <row r="1145" spans="1:21">
      <c r="A1145" t="n">
        <v>9026</v>
      </c>
      <c r="B1145" s="41" t="n">
        <v>43</v>
      </c>
      <c r="C1145" s="7" t="n">
        <v>65534</v>
      </c>
      <c r="D1145" s="7" t="n">
        <v>64</v>
      </c>
    </row>
    <row r="1146" spans="1:21">
      <c r="A1146" t="s">
        <v>4</v>
      </c>
      <c r="B1146" s="4" t="s">
        <v>5</v>
      </c>
      <c r="C1146" s="4" t="s">
        <v>27</v>
      </c>
    </row>
    <row r="1147" spans="1:21">
      <c r="A1147" t="n">
        <v>9033</v>
      </c>
      <c r="B1147" s="16" t="n">
        <v>3</v>
      </c>
      <c r="C1147" s="15" t="n">
        <f t="normal" ca="1">A1149</f>
        <v>0</v>
      </c>
    </row>
    <row r="1148" spans="1:21">
      <c r="A1148" t="s">
        <v>4</v>
      </c>
      <c r="B1148" s="4" t="s">
        <v>5</v>
      </c>
    </row>
    <row r="1149" spans="1:21">
      <c r="A1149" t="n">
        <v>9038</v>
      </c>
      <c r="B1149" s="5" t="n">
        <v>1</v>
      </c>
    </row>
    <row r="1150" spans="1:21" s="3" customFormat="1" customHeight="0">
      <c r="A1150" s="3" t="s">
        <v>2</v>
      </c>
      <c r="B1150" s="3" t="s">
        <v>103</v>
      </c>
    </row>
    <row r="1151" spans="1:21">
      <c r="A1151" t="s">
        <v>4</v>
      </c>
      <c r="B1151" s="4" t="s">
        <v>5</v>
      </c>
      <c r="C1151" s="4" t="s">
        <v>7</v>
      </c>
      <c r="D1151" s="4" t="s">
        <v>12</v>
      </c>
      <c r="E1151" s="4" t="s">
        <v>7</v>
      </c>
      <c r="F1151" s="4" t="s">
        <v>7</v>
      </c>
      <c r="G1151" s="4" t="s">
        <v>7</v>
      </c>
      <c r="H1151" s="4" t="s">
        <v>12</v>
      </c>
      <c r="I1151" s="4" t="s">
        <v>27</v>
      </c>
      <c r="J1151" s="4" t="s">
        <v>27</v>
      </c>
    </row>
    <row r="1152" spans="1:21">
      <c r="A1152" t="n">
        <v>9040</v>
      </c>
      <c r="B1152" s="38" t="n">
        <v>6</v>
      </c>
      <c r="C1152" s="7" t="n">
        <v>33</v>
      </c>
      <c r="D1152" s="7" t="n">
        <v>65534</v>
      </c>
      <c r="E1152" s="7" t="n">
        <v>9</v>
      </c>
      <c r="F1152" s="7" t="n">
        <v>1</v>
      </c>
      <c r="G1152" s="7" t="n">
        <v>1</v>
      </c>
      <c r="H1152" s="7" t="n">
        <v>41</v>
      </c>
      <c r="I1152" s="15" t="n">
        <f t="normal" ca="1">A1154</f>
        <v>0</v>
      </c>
      <c r="J1152" s="15" t="n">
        <f t="normal" ca="1">A1164</f>
        <v>0</v>
      </c>
    </row>
    <row r="1153" spans="1:21">
      <c r="A1153" t="s">
        <v>4</v>
      </c>
      <c r="B1153" s="4" t="s">
        <v>5</v>
      </c>
      <c r="C1153" s="4" t="s">
        <v>12</v>
      </c>
      <c r="D1153" s="4" t="s">
        <v>59</v>
      </c>
      <c r="E1153" s="4" t="s">
        <v>59</v>
      </c>
      <c r="F1153" s="4" t="s">
        <v>59</v>
      </c>
      <c r="G1153" s="4" t="s">
        <v>59</v>
      </c>
    </row>
    <row r="1154" spans="1:21">
      <c r="A1154" t="n">
        <v>9057</v>
      </c>
      <c r="B1154" s="28" t="n">
        <v>46</v>
      </c>
      <c r="C1154" s="7" t="n">
        <v>65534</v>
      </c>
      <c r="D1154" s="7" t="n">
        <v>-10.8599996566772</v>
      </c>
      <c r="E1154" s="7" t="n">
        <v>5</v>
      </c>
      <c r="F1154" s="7" t="n">
        <v>-20.3899993896484</v>
      </c>
      <c r="G1154" s="7" t="n">
        <v>267.399993896484</v>
      </c>
    </row>
    <row r="1155" spans="1:21">
      <c r="A1155" t="s">
        <v>4</v>
      </c>
      <c r="B1155" s="4" t="s">
        <v>5</v>
      </c>
      <c r="C1155" s="4" t="s">
        <v>7</v>
      </c>
      <c r="D1155" s="4" t="s">
        <v>12</v>
      </c>
      <c r="E1155" s="4" t="s">
        <v>7</v>
      </c>
      <c r="F1155" s="4" t="s">
        <v>8</v>
      </c>
      <c r="G1155" s="4" t="s">
        <v>8</v>
      </c>
      <c r="H1155" s="4" t="s">
        <v>8</v>
      </c>
      <c r="I1155" s="4" t="s">
        <v>8</v>
      </c>
      <c r="J1155" s="4" t="s">
        <v>8</v>
      </c>
      <c r="K1155" s="4" t="s">
        <v>8</v>
      </c>
      <c r="L1155" s="4" t="s">
        <v>8</v>
      </c>
      <c r="M1155" s="4" t="s">
        <v>8</v>
      </c>
      <c r="N1155" s="4" t="s">
        <v>8</v>
      </c>
      <c r="O1155" s="4" t="s">
        <v>8</v>
      </c>
      <c r="P1155" s="4" t="s">
        <v>8</v>
      </c>
      <c r="Q1155" s="4" t="s">
        <v>8</v>
      </c>
      <c r="R1155" s="4" t="s">
        <v>8</v>
      </c>
      <c r="S1155" s="4" t="s">
        <v>8</v>
      </c>
      <c r="T1155" s="4" t="s">
        <v>8</v>
      </c>
      <c r="U1155" s="4" t="s">
        <v>8</v>
      </c>
    </row>
    <row r="1156" spans="1:21">
      <c r="A1156" t="n">
        <v>9076</v>
      </c>
      <c r="B1156" s="39" t="n">
        <v>36</v>
      </c>
      <c r="C1156" s="7" t="n">
        <v>8</v>
      </c>
      <c r="D1156" s="7" t="n">
        <v>65534</v>
      </c>
      <c r="E1156" s="7" t="n">
        <v>0</v>
      </c>
      <c r="F1156" s="7" t="s">
        <v>98</v>
      </c>
      <c r="G1156" s="7" t="s">
        <v>14</v>
      </c>
      <c r="H1156" s="7" t="s">
        <v>14</v>
      </c>
      <c r="I1156" s="7" t="s">
        <v>14</v>
      </c>
      <c r="J1156" s="7" t="s">
        <v>14</v>
      </c>
      <c r="K1156" s="7" t="s">
        <v>14</v>
      </c>
      <c r="L1156" s="7" t="s">
        <v>14</v>
      </c>
      <c r="M1156" s="7" t="s">
        <v>14</v>
      </c>
      <c r="N1156" s="7" t="s">
        <v>14</v>
      </c>
      <c r="O1156" s="7" t="s">
        <v>14</v>
      </c>
      <c r="P1156" s="7" t="s">
        <v>14</v>
      </c>
      <c r="Q1156" s="7" t="s">
        <v>14</v>
      </c>
      <c r="R1156" s="7" t="s">
        <v>14</v>
      </c>
      <c r="S1156" s="7" t="s">
        <v>14</v>
      </c>
      <c r="T1156" s="7" t="s">
        <v>14</v>
      </c>
      <c r="U1156" s="7" t="s">
        <v>14</v>
      </c>
    </row>
    <row r="1157" spans="1:21">
      <c r="A1157" t="s">
        <v>4</v>
      </c>
      <c r="B1157" s="4" t="s">
        <v>5</v>
      </c>
      <c r="C1157" s="4" t="s">
        <v>12</v>
      </c>
      <c r="D1157" s="4" t="s">
        <v>7</v>
      </c>
      <c r="E1157" s="4" t="s">
        <v>8</v>
      </c>
      <c r="F1157" s="4" t="s">
        <v>59</v>
      </c>
      <c r="G1157" s="4" t="s">
        <v>59</v>
      </c>
      <c r="H1157" s="4" t="s">
        <v>59</v>
      </c>
    </row>
    <row r="1158" spans="1:21">
      <c r="A1158" t="n">
        <v>9107</v>
      </c>
      <c r="B1158" s="40" t="n">
        <v>48</v>
      </c>
      <c r="C1158" s="7" t="n">
        <v>65534</v>
      </c>
      <c r="D1158" s="7" t="n">
        <v>0</v>
      </c>
      <c r="E1158" s="7" t="s">
        <v>98</v>
      </c>
      <c r="F1158" s="7" t="n">
        <v>0</v>
      </c>
      <c r="G1158" s="7" t="n">
        <v>1</v>
      </c>
      <c r="H1158" s="7" t="n">
        <v>0</v>
      </c>
    </row>
    <row r="1159" spans="1:21">
      <c r="A1159" t="s">
        <v>4</v>
      </c>
      <c r="B1159" s="4" t="s">
        <v>5</v>
      </c>
      <c r="C1159" s="4" t="s">
        <v>12</v>
      </c>
      <c r="D1159" s="4" t="s">
        <v>13</v>
      </c>
    </row>
    <row r="1160" spans="1:21">
      <c r="A1160" t="n">
        <v>9134</v>
      </c>
      <c r="B1160" s="41" t="n">
        <v>43</v>
      </c>
      <c r="C1160" s="7" t="n">
        <v>65534</v>
      </c>
      <c r="D1160" s="7" t="n">
        <v>64</v>
      </c>
    </row>
    <row r="1161" spans="1:21">
      <c r="A1161" t="s">
        <v>4</v>
      </c>
      <c r="B1161" s="4" t="s">
        <v>5</v>
      </c>
      <c r="C1161" s="4" t="s">
        <v>27</v>
      </c>
    </row>
    <row r="1162" spans="1:21">
      <c r="A1162" t="n">
        <v>9141</v>
      </c>
      <c r="B1162" s="16" t="n">
        <v>3</v>
      </c>
      <c r="C1162" s="15" t="n">
        <f t="normal" ca="1">A1164</f>
        <v>0</v>
      </c>
    </row>
    <row r="1163" spans="1:21">
      <c r="A1163" t="s">
        <v>4</v>
      </c>
      <c r="B1163" s="4" t="s">
        <v>5</v>
      </c>
    </row>
    <row r="1164" spans="1:21">
      <c r="A1164" t="n">
        <v>9146</v>
      </c>
      <c r="B1164" s="5" t="n">
        <v>1</v>
      </c>
    </row>
    <row r="1165" spans="1:21" s="3" customFormat="1" customHeight="0">
      <c r="A1165" s="3" t="s">
        <v>2</v>
      </c>
      <c r="B1165" s="3" t="s">
        <v>104</v>
      </c>
    </row>
    <row r="1166" spans="1:21">
      <c r="A1166" t="s">
        <v>4</v>
      </c>
      <c r="B1166" s="4" t="s">
        <v>5</v>
      </c>
      <c r="C1166" s="4" t="s">
        <v>7</v>
      </c>
      <c r="D1166" s="4" t="s">
        <v>12</v>
      </c>
      <c r="E1166" s="4" t="s">
        <v>7</v>
      </c>
      <c r="F1166" s="4" t="s">
        <v>7</v>
      </c>
      <c r="G1166" s="4" t="s">
        <v>7</v>
      </c>
      <c r="H1166" s="4" t="s">
        <v>12</v>
      </c>
      <c r="I1166" s="4" t="s">
        <v>27</v>
      </c>
      <c r="J1166" s="4" t="s">
        <v>12</v>
      </c>
      <c r="K1166" s="4" t="s">
        <v>27</v>
      </c>
      <c r="L1166" s="4" t="s">
        <v>27</v>
      </c>
    </row>
    <row r="1167" spans="1:21">
      <c r="A1167" t="n">
        <v>9148</v>
      </c>
      <c r="B1167" s="38" t="n">
        <v>6</v>
      </c>
      <c r="C1167" s="7" t="n">
        <v>33</v>
      </c>
      <c r="D1167" s="7" t="n">
        <v>65534</v>
      </c>
      <c r="E1167" s="7" t="n">
        <v>9</v>
      </c>
      <c r="F1167" s="7" t="n">
        <v>1</v>
      </c>
      <c r="G1167" s="7" t="n">
        <v>2</v>
      </c>
      <c r="H1167" s="7" t="n">
        <v>17</v>
      </c>
      <c r="I1167" s="15" t="n">
        <f t="normal" ca="1">A1169</f>
        <v>0</v>
      </c>
      <c r="J1167" s="7" t="n">
        <v>43</v>
      </c>
      <c r="K1167" s="15" t="n">
        <f t="normal" ca="1">A1187</f>
        <v>0</v>
      </c>
      <c r="L1167" s="15" t="n">
        <f t="normal" ca="1">A1191</f>
        <v>0</v>
      </c>
    </row>
    <row r="1168" spans="1:21">
      <c r="A1168" t="s">
        <v>4</v>
      </c>
      <c r="B1168" s="4" t="s">
        <v>5</v>
      </c>
      <c r="C1168" s="4" t="s">
        <v>7</v>
      </c>
      <c r="D1168" s="4" t="s">
        <v>12</v>
      </c>
      <c r="E1168" s="4" t="s">
        <v>7</v>
      </c>
      <c r="F1168" s="4" t="s">
        <v>7</v>
      </c>
      <c r="G1168" s="4" t="s">
        <v>27</v>
      </c>
    </row>
    <row r="1169" spans="1:21">
      <c r="A1169" t="n">
        <v>9171</v>
      </c>
      <c r="B1169" s="14" t="n">
        <v>5</v>
      </c>
      <c r="C1169" s="7" t="n">
        <v>30</v>
      </c>
      <c r="D1169" s="7" t="n">
        <v>10293</v>
      </c>
      <c r="E1169" s="7" t="n">
        <v>8</v>
      </c>
      <c r="F1169" s="7" t="n">
        <v>1</v>
      </c>
      <c r="G1169" s="15" t="n">
        <f t="normal" ca="1">A1177</f>
        <v>0</v>
      </c>
    </row>
    <row r="1170" spans="1:21">
      <c r="A1170" t="s">
        <v>4</v>
      </c>
      <c r="B1170" s="4" t="s">
        <v>5</v>
      </c>
      <c r="C1170" s="4" t="s">
        <v>12</v>
      </c>
      <c r="D1170" s="4" t="s">
        <v>59</v>
      </c>
      <c r="E1170" s="4" t="s">
        <v>59</v>
      </c>
      <c r="F1170" s="4" t="s">
        <v>59</v>
      </c>
      <c r="G1170" s="4" t="s">
        <v>59</v>
      </c>
    </row>
    <row r="1171" spans="1:21">
      <c r="A1171" t="n">
        <v>9181</v>
      </c>
      <c r="B1171" s="28" t="n">
        <v>46</v>
      </c>
      <c r="C1171" s="7" t="n">
        <v>65534</v>
      </c>
      <c r="D1171" s="7" t="n">
        <v>1000</v>
      </c>
      <c r="E1171" s="7" t="n">
        <v>1000</v>
      </c>
      <c r="F1171" s="7" t="n">
        <v>0</v>
      </c>
      <c r="G1171" s="7" t="n">
        <v>0</v>
      </c>
    </row>
    <row r="1172" spans="1:21">
      <c r="A1172" t="s">
        <v>4</v>
      </c>
      <c r="B1172" s="4" t="s">
        <v>5</v>
      </c>
      <c r="C1172" s="4" t="s">
        <v>12</v>
      </c>
      <c r="D1172" s="4" t="s">
        <v>13</v>
      </c>
    </row>
    <row r="1173" spans="1:21">
      <c r="A1173" t="n">
        <v>9200</v>
      </c>
      <c r="B1173" s="41" t="n">
        <v>43</v>
      </c>
      <c r="C1173" s="7" t="n">
        <v>65534</v>
      </c>
      <c r="D1173" s="7" t="n">
        <v>1</v>
      </c>
    </row>
    <row r="1174" spans="1:21">
      <c r="A1174" t="s">
        <v>4</v>
      </c>
      <c r="B1174" s="4" t="s">
        <v>5</v>
      </c>
      <c r="C1174" s="4" t="s">
        <v>27</v>
      </c>
    </row>
    <row r="1175" spans="1:21">
      <c r="A1175" t="n">
        <v>9207</v>
      </c>
      <c r="B1175" s="16" t="n">
        <v>3</v>
      </c>
      <c r="C1175" s="15" t="n">
        <f t="normal" ca="1">A1185</f>
        <v>0</v>
      </c>
    </row>
    <row r="1176" spans="1:21">
      <c r="A1176" t="s">
        <v>4</v>
      </c>
      <c r="B1176" s="4" t="s">
        <v>5</v>
      </c>
      <c r="C1176" s="4" t="s">
        <v>12</v>
      </c>
      <c r="D1176" s="4" t="s">
        <v>59</v>
      </c>
      <c r="E1176" s="4" t="s">
        <v>59</v>
      </c>
      <c r="F1176" s="4" t="s">
        <v>59</v>
      </c>
      <c r="G1176" s="4" t="s">
        <v>59</v>
      </c>
    </row>
    <row r="1177" spans="1:21">
      <c r="A1177" t="n">
        <v>9212</v>
      </c>
      <c r="B1177" s="28" t="n">
        <v>46</v>
      </c>
      <c r="C1177" s="7" t="n">
        <v>65534</v>
      </c>
      <c r="D1177" s="7" t="n">
        <v>0.769999980926514</v>
      </c>
      <c r="E1177" s="7" t="n">
        <v>5</v>
      </c>
      <c r="F1177" s="7" t="n">
        <v>13.9499998092651</v>
      </c>
      <c r="G1177" s="7" t="n">
        <v>180</v>
      </c>
    </row>
    <row r="1178" spans="1:21">
      <c r="A1178" t="s">
        <v>4</v>
      </c>
      <c r="B1178" s="4" t="s">
        <v>5</v>
      </c>
      <c r="C1178" s="4" t="s">
        <v>7</v>
      </c>
      <c r="D1178" s="4" t="s">
        <v>12</v>
      </c>
      <c r="E1178" s="4" t="s">
        <v>7</v>
      </c>
      <c r="F1178" s="4" t="s">
        <v>8</v>
      </c>
      <c r="G1178" s="4" t="s">
        <v>8</v>
      </c>
      <c r="H1178" s="4" t="s">
        <v>8</v>
      </c>
      <c r="I1178" s="4" t="s">
        <v>8</v>
      </c>
      <c r="J1178" s="4" t="s">
        <v>8</v>
      </c>
      <c r="K1178" s="4" t="s">
        <v>8</v>
      </c>
      <c r="L1178" s="4" t="s">
        <v>8</v>
      </c>
      <c r="M1178" s="4" t="s">
        <v>8</v>
      </c>
      <c r="N1178" s="4" t="s">
        <v>8</v>
      </c>
      <c r="O1178" s="4" t="s">
        <v>8</v>
      </c>
      <c r="P1178" s="4" t="s">
        <v>8</v>
      </c>
      <c r="Q1178" s="4" t="s">
        <v>8</v>
      </c>
      <c r="R1178" s="4" t="s">
        <v>8</v>
      </c>
      <c r="S1178" s="4" t="s">
        <v>8</v>
      </c>
      <c r="T1178" s="4" t="s">
        <v>8</v>
      </c>
      <c r="U1178" s="4" t="s">
        <v>8</v>
      </c>
    </row>
    <row r="1179" spans="1:21">
      <c r="A1179" t="n">
        <v>9231</v>
      </c>
      <c r="B1179" s="39" t="n">
        <v>36</v>
      </c>
      <c r="C1179" s="7" t="n">
        <v>8</v>
      </c>
      <c r="D1179" s="7" t="n">
        <v>65534</v>
      </c>
      <c r="E1179" s="7" t="n">
        <v>0</v>
      </c>
      <c r="F1179" s="7" t="s">
        <v>100</v>
      </c>
      <c r="G1179" s="7" t="s">
        <v>14</v>
      </c>
      <c r="H1179" s="7" t="s">
        <v>14</v>
      </c>
      <c r="I1179" s="7" t="s">
        <v>14</v>
      </c>
      <c r="J1179" s="7" t="s">
        <v>14</v>
      </c>
      <c r="K1179" s="7" t="s">
        <v>14</v>
      </c>
      <c r="L1179" s="7" t="s">
        <v>14</v>
      </c>
      <c r="M1179" s="7" t="s">
        <v>14</v>
      </c>
      <c r="N1179" s="7" t="s">
        <v>14</v>
      </c>
      <c r="O1179" s="7" t="s">
        <v>14</v>
      </c>
      <c r="P1179" s="7" t="s">
        <v>14</v>
      </c>
      <c r="Q1179" s="7" t="s">
        <v>14</v>
      </c>
      <c r="R1179" s="7" t="s">
        <v>14</v>
      </c>
      <c r="S1179" s="7" t="s">
        <v>14</v>
      </c>
      <c r="T1179" s="7" t="s">
        <v>14</v>
      </c>
      <c r="U1179" s="7" t="s">
        <v>14</v>
      </c>
    </row>
    <row r="1180" spans="1:21">
      <c r="A1180" t="s">
        <v>4</v>
      </c>
      <c r="B1180" s="4" t="s">
        <v>5</v>
      </c>
      <c r="C1180" s="4" t="s">
        <v>12</v>
      </c>
      <c r="D1180" s="4" t="s">
        <v>7</v>
      </c>
      <c r="E1180" s="4" t="s">
        <v>8</v>
      </c>
      <c r="F1180" s="4" t="s">
        <v>59</v>
      </c>
      <c r="G1180" s="4" t="s">
        <v>59</v>
      </c>
      <c r="H1180" s="4" t="s">
        <v>59</v>
      </c>
    </row>
    <row r="1181" spans="1:21">
      <c r="A1181" t="n">
        <v>9264</v>
      </c>
      <c r="B1181" s="40" t="n">
        <v>48</v>
      </c>
      <c r="C1181" s="7" t="n">
        <v>65534</v>
      </c>
      <c r="D1181" s="7" t="n">
        <v>0</v>
      </c>
      <c r="E1181" s="7" t="s">
        <v>100</v>
      </c>
      <c r="F1181" s="7" t="n">
        <v>0</v>
      </c>
      <c r="G1181" s="7" t="n">
        <v>1</v>
      </c>
      <c r="H1181" s="7" t="n">
        <v>0</v>
      </c>
    </row>
    <row r="1182" spans="1:21">
      <c r="A1182" t="s">
        <v>4</v>
      </c>
      <c r="B1182" s="4" t="s">
        <v>5</v>
      </c>
      <c r="C1182" s="4" t="s">
        <v>12</v>
      </c>
      <c r="D1182" s="4" t="s">
        <v>13</v>
      </c>
    </row>
    <row r="1183" spans="1:21">
      <c r="A1183" t="n">
        <v>9293</v>
      </c>
      <c r="B1183" s="41" t="n">
        <v>43</v>
      </c>
      <c r="C1183" s="7" t="n">
        <v>65534</v>
      </c>
      <c r="D1183" s="7" t="n">
        <v>64</v>
      </c>
    </row>
    <row r="1184" spans="1:21">
      <c r="A1184" t="s">
        <v>4</v>
      </c>
      <c r="B1184" s="4" t="s">
        <v>5</v>
      </c>
      <c r="C1184" s="4" t="s">
        <v>27</v>
      </c>
    </row>
    <row r="1185" spans="1:21">
      <c r="A1185" t="n">
        <v>9300</v>
      </c>
      <c r="B1185" s="16" t="n">
        <v>3</v>
      </c>
      <c r="C1185" s="15" t="n">
        <f t="normal" ca="1">A1191</f>
        <v>0</v>
      </c>
    </row>
    <row r="1186" spans="1:21">
      <c r="A1186" t="s">
        <v>4</v>
      </c>
      <c r="B1186" s="4" t="s">
        <v>5</v>
      </c>
      <c r="C1186" s="4" t="s">
        <v>12</v>
      </c>
      <c r="D1186" s="4" t="s">
        <v>59</v>
      </c>
      <c r="E1186" s="4" t="s">
        <v>59</v>
      </c>
      <c r="F1186" s="4" t="s">
        <v>59</v>
      </c>
      <c r="G1186" s="4" t="s">
        <v>59</v>
      </c>
    </row>
    <row r="1187" spans="1:21">
      <c r="A1187" t="n">
        <v>9305</v>
      </c>
      <c r="B1187" s="28" t="n">
        <v>46</v>
      </c>
      <c r="C1187" s="7" t="n">
        <v>65534</v>
      </c>
      <c r="D1187" s="7" t="n">
        <v>3.98000001907349</v>
      </c>
      <c r="E1187" s="7" t="n">
        <v>5</v>
      </c>
      <c r="F1187" s="7" t="n">
        <v>14.0200004577637</v>
      </c>
      <c r="G1187" s="7" t="n">
        <v>90</v>
      </c>
    </row>
    <row r="1188" spans="1:21">
      <c r="A1188" t="s">
        <v>4</v>
      </c>
      <c r="B1188" s="4" t="s">
        <v>5</v>
      </c>
      <c r="C1188" s="4" t="s">
        <v>27</v>
      </c>
    </row>
    <row r="1189" spans="1:21">
      <c r="A1189" t="n">
        <v>9324</v>
      </c>
      <c r="B1189" s="16" t="n">
        <v>3</v>
      </c>
      <c r="C1189" s="15" t="n">
        <f t="normal" ca="1">A1191</f>
        <v>0</v>
      </c>
    </row>
    <row r="1190" spans="1:21">
      <c r="A1190" t="s">
        <v>4</v>
      </c>
      <c r="B1190" s="4" t="s">
        <v>5</v>
      </c>
    </row>
    <row r="1191" spans="1:21">
      <c r="A1191" t="n">
        <v>9329</v>
      </c>
      <c r="B1191" s="5" t="n">
        <v>1</v>
      </c>
    </row>
    <row r="1192" spans="1:21" s="3" customFormat="1" customHeight="0">
      <c r="A1192" s="3" t="s">
        <v>2</v>
      </c>
      <c r="B1192" s="3" t="s">
        <v>105</v>
      </c>
    </row>
    <row r="1193" spans="1:21">
      <c r="A1193" t="s">
        <v>4</v>
      </c>
      <c r="B1193" s="4" t="s">
        <v>5</v>
      </c>
      <c r="C1193" s="4" t="s">
        <v>7</v>
      </c>
      <c r="D1193" s="4" t="s">
        <v>12</v>
      </c>
      <c r="E1193" s="4" t="s">
        <v>7</v>
      </c>
      <c r="F1193" s="4" t="s">
        <v>7</v>
      </c>
      <c r="G1193" s="4" t="s">
        <v>7</v>
      </c>
      <c r="H1193" s="4" t="s">
        <v>12</v>
      </c>
      <c r="I1193" s="4" t="s">
        <v>27</v>
      </c>
      <c r="J1193" s="4" t="s">
        <v>27</v>
      </c>
    </row>
    <row r="1194" spans="1:21">
      <c r="A1194" t="n">
        <v>9332</v>
      </c>
      <c r="B1194" s="38" t="n">
        <v>6</v>
      </c>
      <c r="C1194" s="7" t="n">
        <v>33</v>
      </c>
      <c r="D1194" s="7" t="n">
        <v>65534</v>
      </c>
      <c r="E1194" s="7" t="n">
        <v>9</v>
      </c>
      <c r="F1194" s="7" t="n">
        <v>1</v>
      </c>
      <c r="G1194" s="7" t="n">
        <v>1</v>
      </c>
      <c r="H1194" s="7" t="n">
        <v>41</v>
      </c>
      <c r="I1194" s="15" t="n">
        <f t="normal" ca="1">A1196</f>
        <v>0</v>
      </c>
      <c r="J1194" s="15" t="n">
        <f t="normal" ca="1">A1206</f>
        <v>0</v>
      </c>
    </row>
    <row r="1195" spans="1:21">
      <c r="A1195" t="s">
        <v>4</v>
      </c>
      <c r="B1195" s="4" t="s">
        <v>5</v>
      </c>
      <c r="C1195" s="4" t="s">
        <v>12</v>
      </c>
      <c r="D1195" s="4" t="s">
        <v>59</v>
      </c>
      <c r="E1195" s="4" t="s">
        <v>59</v>
      </c>
      <c r="F1195" s="4" t="s">
        <v>59</v>
      </c>
      <c r="G1195" s="4" t="s">
        <v>59</v>
      </c>
    </row>
    <row r="1196" spans="1:21">
      <c r="A1196" t="n">
        <v>9349</v>
      </c>
      <c r="B1196" s="28" t="n">
        <v>46</v>
      </c>
      <c r="C1196" s="7" t="n">
        <v>65534</v>
      </c>
      <c r="D1196" s="7" t="n">
        <v>-6.84999990463257</v>
      </c>
      <c r="E1196" s="7" t="n">
        <v>0</v>
      </c>
      <c r="F1196" s="7" t="n">
        <v>0.280000001192093</v>
      </c>
      <c r="G1196" s="7" t="n">
        <v>225</v>
      </c>
    </row>
    <row r="1197" spans="1:21">
      <c r="A1197" t="s">
        <v>4</v>
      </c>
      <c r="B1197" s="4" t="s">
        <v>5</v>
      </c>
      <c r="C1197" s="4" t="s">
        <v>7</v>
      </c>
      <c r="D1197" s="4" t="s">
        <v>12</v>
      </c>
      <c r="E1197" s="4" t="s">
        <v>7</v>
      </c>
      <c r="F1197" s="4" t="s">
        <v>8</v>
      </c>
      <c r="G1197" s="4" t="s">
        <v>8</v>
      </c>
      <c r="H1197" s="4" t="s">
        <v>8</v>
      </c>
      <c r="I1197" s="4" t="s">
        <v>8</v>
      </c>
      <c r="J1197" s="4" t="s">
        <v>8</v>
      </c>
      <c r="K1197" s="4" t="s">
        <v>8</v>
      </c>
      <c r="L1197" s="4" t="s">
        <v>8</v>
      </c>
      <c r="M1197" s="4" t="s">
        <v>8</v>
      </c>
      <c r="N1197" s="4" t="s">
        <v>8</v>
      </c>
      <c r="O1197" s="4" t="s">
        <v>8</v>
      </c>
      <c r="P1197" s="4" t="s">
        <v>8</v>
      </c>
      <c r="Q1197" s="4" t="s">
        <v>8</v>
      </c>
      <c r="R1197" s="4" t="s">
        <v>8</v>
      </c>
      <c r="S1197" s="4" t="s">
        <v>8</v>
      </c>
      <c r="T1197" s="4" t="s">
        <v>8</v>
      </c>
      <c r="U1197" s="4" t="s">
        <v>8</v>
      </c>
    </row>
    <row r="1198" spans="1:21">
      <c r="A1198" t="n">
        <v>9368</v>
      </c>
      <c r="B1198" s="39" t="n">
        <v>36</v>
      </c>
      <c r="C1198" s="7" t="n">
        <v>8</v>
      </c>
      <c r="D1198" s="7" t="n">
        <v>65534</v>
      </c>
      <c r="E1198" s="7" t="n">
        <v>0</v>
      </c>
      <c r="F1198" s="7" t="s">
        <v>98</v>
      </c>
      <c r="G1198" s="7" t="s">
        <v>14</v>
      </c>
      <c r="H1198" s="7" t="s">
        <v>14</v>
      </c>
      <c r="I1198" s="7" t="s">
        <v>14</v>
      </c>
      <c r="J1198" s="7" t="s">
        <v>14</v>
      </c>
      <c r="K1198" s="7" t="s">
        <v>14</v>
      </c>
      <c r="L1198" s="7" t="s">
        <v>14</v>
      </c>
      <c r="M1198" s="7" t="s">
        <v>14</v>
      </c>
      <c r="N1198" s="7" t="s">
        <v>14</v>
      </c>
      <c r="O1198" s="7" t="s">
        <v>14</v>
      </c>
      <c r="P1198" s="7" t="s">
        <v>14</v>
      </c>
      <c r="Q1198" s="7" t="s">
        <v>14</v>
      </c>
      <c r="R1198" s="7" t="s">
        <v>14</v>
      </c>
      <c r="S1198" s="7" t="s">
        <v>14</v>
      </c>
      <c r="T1198" s="7" t="s">
        <v>14</v>
      </c>
      <c r="U1198" s="7" t="s">
        <v>14</v>
      </c>
    </row>
    <row r="1199" spans="1:21">
      <c r="A1199" t="s">
        <v>4</v>
      </c>
      <c r="B1199" s="4" t="s">
        <v>5</v>
      </c>
      <c r="C1199" s="4" t="s">
        <v>12</v>
      </c>
      <c r="D1199" s="4" t="s">
        <v>7</v>
      </c>
      <c r="E1199" s="4" t="s">
        <v>8</v>
      </c>
      <c r="F1199" s="4" t="s">
        <v>59</v>
      </c>
      <c r="G1199" s="4" t="s">
        <v>59</v>
      </c>
      <c r="H1199" s="4" t="s">
        <v>59</v>
      </c>
    </row>
    <row r="1200" spans="1:21">
      <c r="A1200" t="n">
        <v>9399</v>
      </c>
      <c r="B1200" s="40" t="n">
        <v>48</v>
      </c>
      <c r="C1200" s="7" t="n">
        <v>65534</v>
      </c>
      <c r="D1200" s="7" t="n">
        <v>0</v>
      </c>
      <c r="E1200" s="7" t="s">
        <v>98</v>
      </c>
      <c r="F1200" s="7" t="n">
        <v>0</v>
      </c>
      <c r="G1200" s="7" t="n">
        <v>1</v>
      </c>
      <c r="H1200" s="7" t="n">
        <v>0</v>
      </c>
    </row>
    <row r="1201" spans="1:21">
      <c r="A1201" t="s">
        <v>4</v>
      </c>
      <c r="B1201" s="4" t="s">
        <v>5</v>
      </c>
      <c r="C1201" s="4" t="s">
        <v>12</v>
      </c>
      <c r="D1201" s="4" t="s">
        <v>13</v>
      </c>
    </row>
    <row r="1202" spans="1:21">
      <c r="A1202" t="n">
        <v>9426</v>
      </c>
      <c r="B1202" s="41" t="n">
        <v>43</v>
      </c>
      <c r="C1202" s="7" t="n">
        <v>65534</v>
      </c>
      <c r="D1202" s="7" t="n">
        <v>64</v>
      </c>
    </row>
    <row r="1203" spans="1:21">
      <c r="A1203" t="s">
        <v>4</v>
      </c>
      <c r="B1203" s="4" t="s">
        <v>5</v>
      </c>
      <c r="C1203" s="4" t="s">
        <v>27</v>
      </c>
    </row>
    <row r="1204" spans="1:21">
      <c r="A1204" t="n">
        <v>9433</v>
      </c>
      <c r="B1204" s="16" t="n">
        <v>3</v>
      </c>
      <c r="C1204" s="15" t="n">
        <f t="normal" ca="1">A1206</f>
        <v>0</v>
      </c>
    </row>
    <row r="1205" spans="1:21">
      <c r="A1205" t="s">
        <v>4</v>
      </c>
      <c r="B1205" s="4" t="s">
        <v>5</v>
      </c>
    </row>
    <row r="1206" spans="1:21">
      <c r="A1206" t="n">
        <v>9438</v>
      </c>
      <c r="B1206" s="5" t="n">
        <v>1</v>
      </c>
    </row>
    <row r="1207" spans="1:21" s="3" customFormat="1" customHeight="0">
      <c r="A1207" s="3" t="s">
        <v>2</v>
      </c>
      <c r="B1207" s="3" t="s">
        <v>106</v>
      </c>
    </row>
    <row r="1208" spans="1:21">
      <c r="A1208" t="s">
        <v>4</v>
      </c>
      <c r="B1208" s="4" t="s">
        <v>5</v>
      </c>
      <c r="C1208" s="4" t="s">
        <v>7</v>
      </c>
      <c r="D1208" s="4" t="s">
        <v>12</v>
      </c>
      <c r="E1208" s="4" t="s">
        <v>7</v>
      </c>
      <c r="F1208" s="4" t="s">
        <v>7</v>
      </c>
      <c r="G1208" s="4" t="s">
        <v>7</v>
      </c>
      <c r="H1208" s="4" t="s">
        <v>12</v>
      </c>
      <c r="I1208" s="4" t="s">
        <v>27</v>
      </c>
      <c r="J1208" s="4" t="s">
        <v>27</v>
      </c>
    </row>
    <row r="1209" spans="1:21">
      <c r="A1209" t="n">
        <v>9440</v>
      </c>
      <c r="B1209" s="38" t="n">
        <v>6</v>
      </c>
      <c r="C1209" s="7" t="n">
        <v>33</v>
      </c>
      <c r="D1209" s="7" t="n">
        <v>65534</v>
      </c>
      <c r="E1209" s="7" t="n">
        <v>9</v>
      </c>
      <c r="F1209" s="7" t="n">
        <v>1</v>
      </c>
      <c r="G1209" s="7" t="n">
        <v>1</v>
      </c>
      <c r="H1209" s="7" t="n">
        <v>41</v>
      </c>
      <c r="I1209" s="15" t="n">
        <f t="normal" ca="1">A1211</f>
        <v>0</v>
      </c>
      <c r="J1209" s="15" t="n">
        <f t="normal" ca="1">A1221</f>
        <v>0</v>
      </c>
    </row>
    <row r="1210" spans="1:21">
      <c r="A1210" t="s">
        <v>4</v>
      </c>
      <c r="B1210" s="4" t="s">
        <v>5</v>
      </c>
      <c r="C1210" s="4" t="s">
        <v>12</v>
      </c>
      <c r="D1210" s="4" t="s">
        <v>59</v>
      </c>
      <c r="E1210" s="4" t="s">
        <v>59</v>
      </c>
      <c r="F1210" s="4" t="s">
        <v>59</v>
      </c>
      <c r="G1210" s="4" t="s">
        <v>59</v>
      </c>
    </row>
    <row r="1211" spans="1:21">
      <c r="A1211" t="n">
        <v>9457</v>
      </c>
      <c r="B1211" s="28" t="n">
        <v>46</v>
      </c>
      <c r="C1211" s="7" t="n">
        <v>65534</v>
      </c>
      <c r="D1211" s="7" t="n">
        <v>-8.61999988555908</v>
      </c>
      <c r="E1211" s="7" t="n">
        <v>0</v>
      </c>
      <c r="F1211" s="7" t="n">
        <v>-1.50999999046326</v>
      </c>
      <c r="G1211" s="7" t="n">
        <v>45</v>
      </c>
    </row>
    <row r="1212" spans="1:21">
      <c r="A1212" t="s">
        <v>4</v>
      </c>
      <c r="B1212" s="4" t="s">
        <v>5</v>
      </c>
      <c r="C1212" s="4" t="s">
        <v>7</v>
      </c>
      <c r="D1212" s="4" t="s">
        <v>12</v>
      </c>
      <c r="E1212" s="4" t="s">
        <v>7</v>
      </c>
      <c r="F1212" s="4" t="s">
        <v>8</v>
      </c>
      <c r="G1212" s="4" t="s">
        <v>8</v>
      </c>
      <c r="H1212" s="4" t="s">
        <v>8</v>
      </c>
      <c r="I1212" s="4" t="s">
        <v>8</v>
      </c>
      <c r="J1212" s="4" t="s">
        <v>8</v>
      </c>
      <c r="K1212" s="4" t="s">
        <v>8</v>
      </c>
      <c r="L1212" s="4" t="s">
        <v>8</v>
      </c>
      <c r="M1212" s="4" t="s">
        <v>8</v>
      </c>
      <c r="N1212" s="4" t="s">
        <v>8</v>
      </c>
      <c r="O1212" s="4" t="s">
        <v>8</v>
      </c>
      <c r="P1212" s="4" t="s">
        <v>8</v>
      </c>
      <c r="Q1212" s="4" t="s">
        <v>8</v>
      </c>
      <c r="R1212" s="4" t="s">
        <v>8</v>
      </c>
      <c r="S1212" s="4" t="s">
        <v>8</v>
      </c>
      <c r="T1212" s="4" t="s">
        <v>8</v>
      </c>
      <c r="U1212" s="4" t="s">
        <v>8</v>
      </c>
    </row>
    <row r="1213" spans="1:21">
      <c r="A1213" t="n">
        <v>9476</v>
      </c>
      <c r="B1213" s="39" t="n">
        <v>36</v>
      </c>
      <c r="C1213" s="7" t="n">
        <v>8</v>
      </c>
      <c r="D1213" s="7" t="n">
        <v>65534</v>
      </c>
      <c r="E1213" s="7" t="n">
        <v>0</v>
      </c>
      <c r="F1213" s="7" t="s">
        <v>98</v>
      </c>
      <c r="G1213" s="7" t="s">
        <v>14</v>
      </c>
      <c r="H1213" s="7" t="s">
        <v>14</v>
      </c>
      <c r="I1213" s="7" t="s">
        <v>14</v>
      </c>
      <c r="J1213" s="7" t="s">
        <v>14</v>
      </c>
      <c r="K1213" s="7" t="s">
        <v>14</v>
      </c>
      <c r="L1213" s="7" t="s">
        <v>14</v>
      </c>
      <c r="M1213" s="7" t="s">
        <v>14</v>
      </c>
      <c r="N1213" s="7" t="s">
        <v>14</v>
      </c>
      <c r="O1213" s="7" t="s">
        <v>14</v>
      </c>
      <c r="P1213" s="7" t="s">
        <v>14</v>
      </c>
      <c r="Q1213" s="7" t="s">
        <v>14</v>
      </c>
      <c r="R1213" s="7" t="s">
        <v>14</v>
      </c>
      <c r="S1213" s="7" t="s">
        <v>14</v>
      </c>
      <c r="T1213" s="7" t="s">
        <v>14</v>
      </c>
      <c r="U1213" s="7" t="s">
        <v>14</v>
      </c>
    </row>
    <row r="1214" spans="1:21">
      <c r="A1214" t="s">
        <v>4</v>
      </c>
      <c r="B1214" s="4" t="s">
        <v>5</v>
      </c>
      <c r="C1214" s="4" t="s">
        <v>12</v>
      </c>
      <c r="D1214" s="4" t="s">
        <v>7</v>
      </c>
      <c r="E1214" s="4" t="s">
        <v>8</v>
      </c>
      <c r="F1214" s="4" t="s">
        <v>59</v>
      </c>
      <c r="G1214" s="4" t="s">
        <v>59</v>
      </c>
      <c r="H1214" s="4" t="s">
        <v>59</v>
      </c>
    </row>
    <row r="1215" spans="1:21">
      <c r="A1215" t="n">
        <v>9507</v>
      </c>
      <c r="B1215" s="40" t="n">
        <v>48</v>
      </c>
      <c r="C1215" s="7" t="n">
        <v>65534</v>
      </c>
      <c r="D1215" s="7" t="n">
        <v>0</v>
      </c>
      <c r="E1215" s="7" t="s">
        <v>98</v>
      </c>
      <c r="F1215" s="7" t="n">
        <v>0</v>
      </c>
      <c r="G1215" s="7" t="n">
        <v>1</v>
      </c>
      <c r="H1215" s="7" t="n">
        <v>0</v>
      </c>
    </row>
    <row r="1216" spans="1:21">
      <c r="A1216" t="s">
        <v>4</v>
      </c>
      <c r="B1216" s="4" t="s">
        <v>5</v>
      </c>
      <c r="C1216" s="4" t="s">
        <v>12</v>
      </c>
      <c r="D1216" s="4" t="s">
        <v>13</v>
      </c>
    </row>
    <row r="1217" spans="1:21">
      <c r="A1217" t="n">
        <v>9534</v>
      </c>
      <c r="B1217" s="41" t="n">
        <v>43</v>
      </c>
      <c r="C1217" s="7" t="n">
        <v>65534</v>
      </c>
      <c r="D1217" s="7" t="n">
        <v>64</v>
      </c>
    </row>
    <row r="1218" spans="1:21">
      <c r="A1218" t="s">
        <v>4</v>
      </c>
      <c r="B1218" s="4" t="s">
        <v>5</v>
      </c>
      <c r="C1218" s="4" t="s">
        <v>27</v>
      </c>
    </row>
    <row r="1219" spans="1:21">
      <c r="A1219" t="n">
        <v>9541</v>
      </c>
      <c r="B1219" s="16" t="n">
        <v>3</v>
      </c>
      <c r="C1219" s="15" t="n">
        <f t="normal" ca="1">A1221</f>
        <v>0</v>
      </c>
    </row>
    <row r="1220" spans="1:21">
      <c r="A1220" t="s">
        <v>4</v>
      </c>
      <c r="B1220" s="4" t="s">
        <v>5</v>
      </c>
    </row>
    <row r="1221" spans="1:21">
      <c r="A1221" t="n">
        <v>9546</v>
      </c>
      <c r="B1221" s="5" t="n">
        <v>1</v>
      </c>
    </row>
    <row r="1222" spans="1:21" s="3" customFormat="1" customHeight="0">
      <c r="A1222" s="3" t="s">
        <v>2</v>
      </c>
      <c r="B1222" s="3" t="s">
        <v>107</v>
      </c>
    </row>
    <row r="1223" spans="1:21">
      <c r="A1223" t="s">
        <v>4</v>
      </c>
      <c r="B1223" s="4" t="s">
        <v>5</v>
      </c>
      <c r="C1223" s="4" t="s">
        <v>7</v>
      </c>
      <c r="D1223" s="4" t="s">
        <v>12</v>
      </c>
      <c r="E1223" s="4" t="s">
        <v>7</v>
      </c>
      <c r="F1223" s="4" t="s">
        <v>7</v>
      </c>
      <c r="G1223" s="4" t="s">
        <v>7</v>
      </c>
      <c r="H1223" s="4" t="s">
        <v>12</v>
      </c>
      <c r="I1223" s="4" t="s">
        <v>27</v>
      </c>
      <c r="J1223" s="4" t="s">
        <v>27</v>
      </c>
    </row>
    <row r="1224" spans="1:21">
      <c r="A1224" t="n">
        <v>9548</v>
      </c>
      <c r="B1224" s="38" t="n">
        <v>6</v>
      </c>
      <c r="C1224" s="7" t="n">
        <v>33</v>
      </c>
      <c r="D1224" s="7" t="n">
        <v>65534</v>
      </c>
      <c r="E1224" s="7" t="n">
        <v>9</v>
      </c>
      <c r="F1224" s="7" t="n">
        <v>1</v>
      </c>
      <c r="G1224" s="7" t="n">
        <v>1</v>
      </c>
      <c r="H1224" s="7" t="n">
        <v>41</v>
      </c>
      <c r="I1224" s="15" t="n">
        <f t="normal" ca="1">A1226</f>
        <v>0</v>
      </c>
      <c r="J1224" s="15" t="n">
        <f t="normal" ca="1">A1236</f>
        <v>0</v>
      </c>
    </row>
    <row r="1225" spans="1:21">
      <c r="A1225" t="s">
        <v>4</v>
      </c>
      <c r="B1225" s="4" t="s">
        <v>5</v>
      </c>
      <c r="C1225" s="4" t="s">
        <v>12</v>
      </c>
      <c r="D1225" s="4" t="s">
        <v>59</v>
      </c>
      <c r="E1225" s="4" t="s">
        <v>59</v>
      </c>
      <c r="F1225" s="4" t="s">
        <v>59</v>
      </c>
      <c r="G1225" s="4" t="s">
        <v>59</v>
      </c>
    </row>
    <row r="1226" spans="1:21">
      <c r="A1226" t="n">
        <v>9565</v>
      </c>
      <c r="B1226" s="28" t="n">
        <v>46</v>
      </c>
      <c r="C1226" s="7" t="n">
        <v>65534</v>
      </c>
      <c r="D1226" s="7" t="n">
        <v>-8.61999988555908</v>
      </c>
      <c r="E1226" s="7" t="n">
        <v>0</v>
      </c>
      <c r="F1226" s="7" t="n">
        <v>0.25</v>
      </c>
      <c r="G1226" s="7" t="n">
        <v>135</v>
      </c>
    </row>
    <row r="1227" spans="1:21">
      <c r="A1227" t="s">
        <v>4</v>
      </c>
      <c r="B1227" s="4" t="s">
        <v>5</v>
      </c>
      <c r="C1227" s="4" t="s">
        <v>7</v>
      </c>
      <c r="D1227" s="4" t="s">
        <v>12</v>
      </c>
      <c r="E1227" s="4" t="s">
        <v>7</v>
      </c>
      <c r="F1227" s="4" t="s">
        <v>8</v>
      </c>
      <c r="G1227" s="4" t="s">
        <v>8</v>
      </c>
      <c r="H1227" s="4" t="s">
        <v>8</v>
      </c>
      <c r="I1227" s="4" t="s">
        <v>8</v>
      </c>
      <c r="J1227" s="4" t="s">
        <v>8</v>
      </c>
      <c r="K1227" s="4" t="s">
        <v>8</v>
      </c>
      <c r="L1227" s="4" t="s">
        <v>8</v>
      </c>
      <c r="M1227" s="4" t="s">
        <v>8</v>
      </c>
      <c r="N1227" s="4" t="s">
        <v>8</v>
      </c>
      <c r="O1227" s="4" t="s">
        <v>8</v>
      </c>
      <c r="P1227" s="4" t="s">
        <v>8</v>
      </c>
      <c r="Q1227" s="4" t="s">
        <v>8</v>
      </c>
      <c r="R1227" s="4" t="s">
        <v>8</v>
      </c>
      <c r="S1227" s="4" t="s">
        <v>8</v>
      </c>
      <c r="T1227" s="4" t="s">
        <v>8</v>
      </c>
      <c r="U1227" s="4" t="s">
        <v>8</v>
      </c>
    </row>
    <row r="1228" spans="1:21">
      <c r="A1228" t="n">
        <v>9584</v>
      </c>
      <c r="B1228" s="39" t="n">
        <v>36</v>
      </c>
      <c r="C1228" s="7" t="n">
        <v>8</v>
      </c>
      <c r="D1228" s="7" t="n">
        <v>65534</v>
      </c>
      <c r="E1228" s="7" t="n">
        <v>0</v>
      </c>
      <c r="F1228" s="7" t="s">
        <v>98</v>
      </c>
      <c r="G1228" s="7" t="s">
        <v>14</v>
      </c>
      <c r="H1228" s="7" t="s">
        <v>14</v>
      </c>
      <c r="I1228" s="7" t="s">
        <v>14</v>
      </c>
      <c r="J1228" s="7" t="s">
        <v>14</v>
      </c>
      <c r="K1228" s="7" t="s">
        <v>14</v>
      </c>
      <c r="L1228" s="7" t="s">
        <v>14</v>
      </c>
      <c r="M1228" s="7" t="s">
        <v>14</v>
      </c>
      <c r="N1228" s="7" t="s">
        <v>14</v>
      </c>
      <c r="O1228" s="7" t="s">
        <v>14</v>
      </c>
      <c r="P1228" s="7" t="s">
        <v>14</v>
      </c>
      <c r="Q1228" s="7" t="s">
        <v>14</v>
      </c>
      <c r="R1228" s="7" t="s">
        <v>14</v>
      </c>
      <c r="S1228" s="7" t="s">
        <v>14</v>
      </c>
      <c r="T1228" s="7" t="s">
        <v>14</v>
      </c>
      <c r="U1228" s="7" t="s">
        <v>14</v>
      </c>
    </row>
    <row r="1229" spans="1:21">
      <c r="A1229" t="s">
        <v>4</v>
      </c>
      <c r="B1229" s="4" t="s">
        <v>5</v>
      </c>
      <c r="C1229" s="4" t="s">
        <v>12</v>
      </c>
      <c r="D1229" s="4" t="s">
        <v>7</v>
      </c>
      <c r="E1229" s="4" t="s">
        <v>8</v>
      </c>
      <c r="F1229" s="4" t="s">
        <v>59</v>
      </c>
      <c r="G1229" s="4" t="s">
        <v>59</v>
      </c>
      <c r="H1229" s="4" t="s">
        <v>59</v>
      </c>
    </row>
    <row r="1230" spans="1:21">
      <c r="A1230" t="n">
        <v>9615</v>
      </c>
      <c r="B1230" s="40" t="n">
        <v>48</v>
      </c>
      <c r="C1230" s="7" t="n">
        <v>65534</v>
      </c>
      <c r="D1230" s="7" t="n">
        <v>0</v>
      </c>
      <c r="E1230" s="7" t="s">
        <v>98</v>
      </c>
      <c r="F1230" s="7" t="n">
        <v>0</v>
      </c>
      <c r="G1230" s="7" t="n">
        <v>1</v>
      </c>
      <c r="H1230" s="7" t="n">
        <v>0</v>
      </c>
    </row>
    <row r="1231" spans="1:21">
      <c r="A1231" t="s">
        <v>4</v>
      </c>
      <c r="B1231" s="4" t="s">
        <v>5</v>
      </c>
      <c r="C1231" s="4" t="s">
        <v>12</v>
      </c>
      <c r="D1231" s="4" t="s">
        <v>13</v>
      </c>
    </row>
    <row r="1232" spans="1:21">
      <c r="A1232" t="n">
        <v>9642</v>
      </c>
      <c r="B1232" s="41" t="n">
        <v>43</v>
      </c>
      <c r="C1232" s="7" t="n">
        <v>65534</v>
      </c>
      <c r="D1232" s="7" t="n">
        <v>64</v>
      </c>
    </row>
    <row r="1233" spans="1:21">
      <c r="A1233" t="s">
        <v>4</v>
      </c>
      <c r="B1233" s="4" t="s">
        <v>5</v>
      </c>
      <c r="C1233" s="4" t="s">
        <v>27</v>
      </c>
    </row>
    <row r="1234" spans="1:21">
      <c r="A1234" t="n">
        <v>9649</v>
      </c>
      <c r="B1234" s="16" t="n">
        <v>3</v>
      </c>
      <c r="C1234" s="15" t="n">
        <f t="normal" ca="1">A1236</f>
        <v>0</v>
      </c>
    </row>
    <row r="1235" spans="1:21">
      <c r="A1235" t="s">
        <v>4</v>
      </c>
      <c r="B1235" s="4" t="s">
        <v>5</v>
      </c>
    </row>
    <row r="1236" spans="1:21">
      <c r="A1236" t="n">
        <v>9654</v>
      </c>
      <c r="B1236" s="5" t="n">
        <v>1</v>
      </c>
    </row>
    <row r="1237" spans="1:21" s="3" customFormat="1" customHeight="0">
      <c r="A1237" s="3" t="s">
        <v>2</v>
      </c>
      <c r="B1237" s="3" t="s">
        <v>108</v>
      </c>
    </row>
    <row r="1238" spans="1:21">
      <c r="A1238" t="s">
        <v>4</v>
      </c>
      <c r="B1238" s="4" t="s">
        <v>5</v>
      </c>
      <c r="C1238" s="4" t="s">
        <v>7</v>
      </c>
      <c r="D1238" s="4" t="s">
        <v>12</v>
      </c>
      <c r="E1238" s="4" t="s">
        <v>7</v>
      </c>
      <c r="F1238" s="4" t="s">
        <v>7</v>
      </c>
      <c r="G1238" s="4" t="s">
        <v>7</v>
      </c>
      <c r="H1238" s="4" t="s">
        <v>12</v>
      </c>
      <c r="I1238" s="4" t="s">
        <v>27</v>
      </c>
      <c r="J1238" s="4" t="s">
        <v>27</v>
      </c>
    </row>
    <row r="1239" spans="1:21">
      <c r="A1239" t="n">
        <v>9656</v>
      </c>
      <c r="B1239" s="38" t="n">
        <v>6</v>
      </c>
      <c r="C1239" s="7" t="n">
        <v>33</v>
      </c>
      <c r="D1239" s="7" t="n">
        <v>65534</v>
      </c>
      <c r="E1239" s="7" t="n">
        <v>9</v>
      </c>
      <c r="F1239" s="7" t="n">
        <v>1</v>
      </c>
      <c r="G1239" s="7" t="n">
        <v>1</v>
      </c>
      <c r="H1239" s="7" t="n">
        <v>43</v>
      </c>
      <c r="I1239" s="15" t="n">
        <f t="normal" ca="1">A1241</f>
        <v>0</v>
      </c>
      <c r="J1239" s="15" t="n">
        <f t="normal" ca="1">A1259</f>
        <v>0</v>
      </c>
    </row>
    <row r="1240" spans="1:21">
      <c r="A1240" t="s">
        <v>4</v>
      </c>
      <c r="B1240" s="4" t="s">
        <v>5</v>
      </c>
      <c r="C1240" s="4" t="s">
        <v>12</v>
      </c>
      <c r="D1240" s="4" t="s">
        <v>59</v>
      </c>
      <c r="E1240" s="4" t="s">
        <v>59</v>
      </c>
      <c r="F1240" s="4" t="s">
        <v>59</v>
      </c>
      <c r="G1240" s="4" t="s">
        <v>59</v>
      </c>
    </row>
    <row r="1241" spans="1:21">
      <c r="A1241" t="n">
        <v>9673</v>
      </c>
      <c r="B1241" s="28" t="n">
        <v>46</v>
      </c>
      <c r="C1241" s="7" t="n">
        <v>65534</v>
      </c>
      <c r="D1241" s="7" t="n">
        <v>-6.86999988555908</v>
      </c>
      <c r="E1241" s="7" t="n">
        <v>0</v>
      </c>
      <c r="F1241" s="7" t="n">
        <v>-1.51999998092651</v>
      </c>
      <c r="G1241" s="7" t="n">
        <v>315</v>
      </c>
    </row>
    <row r="1242" spans="1:21">
      <c r="A1242" t="s">
        <v>4</v>
      </c>
      <c r="B1242" s="4" t="s">
        <v>5</v>
      </c>
      <c r="C1242" s="4" t="s">
        <v>7</v>
      </c>
      <c r="D1242" s="4" t="s">
        <v>12</v>
      </c>
      <c r="E1242" s="4" t="s">
        <v>7</v>
      </c>
      <c r="F1242" s="4" t="s">
        <v>8</v>
      </c>
      <c r="G1242" s="4" t="s">
        <v>8</v>
      </c>
      <c r="H1242" s="4" t="s">
        <v>8</v>
      </c>
      <c r="I1242" s="4" t="s">
        <v>8</v>
      </c>
      <c r="J1242" s="4" t="s">
        <v>8</v>
      </c>
      <c r="K1242" s="4" t="s">
        <v>8</v>
      </c>
      <c r="L1242" s="4" t="s">
        <v>8</v>
      </c>
      <c r="M1242" s="4" t="s">
        <v>8</v>
      </c>
      <c r="N1242" s="4" t="s">
        <v>8</v>
      </c>
      <c r="O1242" s="4" t="s">
        <v>8</v>
      </c>
      <c r="P1242" s="4" t="s">
        <v>8</v>
      </c>
      <c r="Q1242" s="4" t="s">
        <v>8</v>
      </c>
      <c r="R1242" s="4" t="s">
        <v>8</v>
      </c>
      <c r="S1242" s="4" t="s">
        <v>8</v>
      </c>
      <c r="T1242" s="4" t="s">
        <v>8</v>
      </c>
      <c r="U1242" s="4" t="s">
        <v>8</v>
      </c>
    </row>
    <row r="1243" spans="1:21">
      <c r="A1243" t="n">
        <v>9692</v>
      </c>
      <c r="B1243" s="39" t="n">
        <v>36</v>
      </c>
      <c r="C1243" s="7" t="n">
        <v>8</v>
      </c>
      <c r="D1243" s="7" t="n">
        <v>65534</v>
      </c>
      <c r="E1243" s="7" t="n">
        <v>0</v>
      </c>
      <c r="F1243" s="7" t="s">
        <v>98</v>
      </c>
      <c r="G1243" s="7" t="s">
        <v>14</v>
      </c>
      <c r="H1243" s="7" t="s">
        <v>14</v>
      </c>
      <c r="I1243" s="7" t="s">
        <v>14</v>
      </c>
      <c r="J1243" s="7" t="s">
        <v>14</v>
      </c>
      <c r="K1243" s="7" t="s">
        <v>14</v>
      </c>
      <c r="L1243" s="7" t="s">
        <v>14</v>
      </c>
      <c r="M1243" s="7" t="s">
        <v>14</v>
      </c>
      <c r="N1243" s="7" t="s">
        <v>14</v>
      </c>
      <c r="O1243" s="7" t="s">
        <v>14</v>
      </c>
      <c r="P1243" s="7" t="s">
        <v>14</v>
      </c>
      <c r="Q1243" s="7" t="s">
        <v>14</v>
      </c>
      <c r="R1243" s="7" t="s">
        <v>14</v>
      </c>
      <c r="S1243" s="7" t="s">
        <v>14</v>
      </c>
      <c r="T1243" s="7" t="s">
        <v>14</v>
      </c>
      <c r="U1243" s="7" t="s">
        <v>14</v>
      </c>
    </row>
    <row r="1244" spans="1:21">
      <c r="A1244" t="s">
        <v>4</v>
      </c>
      <c r="B1244" s="4" t="s">
        <v>5</v>
      </c>
      <c r="C1244" s="4" t="s">
        <v>12</v>
      </c>
      <c r="D1244" s="4" t="s">
        <v>7</v>
      </c>
      <c r="E1244" s="4" t="s">
        <v>8</v>
      </c>
      <c r="F1244" s="4" t="s">
        <v>59</v>
      </c>
      <c r="G1244" s="4" t="s">
        <v>59</v>
      </c>
      <c r="H1244" s="4" t="s">
        <v>59</v>
      </c>
    </row>
    <row r="1245" spans="1:21">
      <c r="A1245" t="n">
        <v>9723</v>
      </c>
      <c r="B1245" s="40" t="n">
        <v>48</v>
      </c>
      <c r="C1245" s="7" t="n">
        <v>65534</v>
      </c>
      <c r="D1245" s="7" t="n">
        <v>0</v>
      </c>
      <c r="E1245" s="7" t="s">
        <v>98</v>
      </c>
      <c r="F1245" s="7" t="n">
        <v>0</v>
      </c>
      <c r="G1245" s="7" t="n">
        <v>1</v>
      </c>
      <c r="H1245" s="7" t="n">
        <v>0</v>
      </c>
    </row>
    <row r="1246" spans="1:21">
      <c r="A1246" t="s">
        <v>4</v>
      </c>
      <c r="B1246" s="4" t="s">
        <v>5</v>
      </c>
      <c r="C1246" s="4" t="s">
        <v>12</v>
      </c>
      <c r="D1246" s="4" t="s">
        <v>13</v>
      </c>
    </row>
    <row r="1247" spans="1:21">
      <c r="A1247" t="n">
        <v>9750</v>
      </c>
      <c r="B1247" s="41" t="n">
        <v>43</v>
      </c>
      <c r="C1247" s="7" t="n">
        <v>65534</v>
      </c>
      <c r="D1247" s="7" t="n">
        <v>64</v>
      </c>
    </row>
    <row r="1248" spans="1:21">
      <c r="A1248" t="s">
        <v>4</v>
      </c>
      <c r="B1248" s="4" t="s">
        <v>5</v>
      </c>
      <c r="C1248" s="4" t="s">
        <v>7</v>
      </c>
      <c r="D1248" s="4" t="s">
        <v>8</v>
      </c>
      <c r="E1248" s="4" t="s">
        <v>12</v>
      </c>
    </row>
    <row r="1249" spans="1:21">
      <c r="A1249" t="n">
        <v>9757</v>
      </c>
      <c r="B1249" s="11" t="n">
        <v>94</v>
      </c>
      <c r="C1249" s="7" t="n">
        <v>0</v>
      </c>
      <c r="D1249" s="7" t="s">
        <v>17</v>
      </c>
      <c r="E1249" s="7" t="n">
        <v>1</v>
      </c>
    </row>
    <row r="1250" spans="1:21">
      <c r="A1250" t="s">
        <v>4</v>
      </c>
      <c r="B1250" s="4" t="s">
        <v>5</v>
      </c>
      <c r="C1250" s="4" t="s">
        <v>7</v>
      </c>
      <c r="D1250" s="4" t="s">
        <v>8</v>
      </c>
      <c r="E1250" s="4" t="s">
        <v>12</v>
      </c>
    </row>
    <row r="1251" spans="1:21">
      <c r="A1251" t="n">
        <v>9771</v>
      </c>
      <c r="B1251" s="11" t="n">
        <v>94</v>
      </c>
      <c r="C1251" s="7" t="n">
        <v>0</v>
      </c>
      <c r="D1251" s="7" t="s">
        <v>17</v>
      </c>
      <c r="E1251" s="7" t="n">
        <v>2</v>
      </c>
    </row>
    <row r="1252" spans="1:21">
      <c r="A1252" t="s">
        <v>4</v>
      </c>
      <c r="B1252" s="4" t="s">
        <v>5</v>
      </c>
      <c r="C1252" s="4" t="s">
        <v>7</v>
      </c>
      <c r="D1252" s="4" t="s">
        <v>8</v>
      </c>
      <c r="E1252" s="4" t="s">
        <v>12</v>
      </c>
    </row>
    <row r="1253" spans="1:21">
      <c r="A1253" t="n">
        <v>9785</v>
      </c>
      <c r="B1253" s="11" t="n">
        <v>94</v>
      </c>
      <c r="C1253" s="7" t="n">
        <v>1</v>
      </c>
      <c r="D1253" s="7" t="s">
        <v>17</v>
      </c>
      <c r="E1253" s="7" t="n">
        <v>4</v>
      </c>
    </row>
    <row r="1254" spans="1:21">
      <c r="A1254" t="s">
        <v>4</v>
      </c>
      <c r="B1254" s="4" t="s">
        <v>5</v>
      </c>
      <c r="C1254" s="4" t="s">
        <v>7</v>
      </c>
      <c r="D1254" s="4" t="s">
        <v>8</v>
      </c>
    </row>
    <row r="1255" spans="1:21">
      <c r="A1255" t="n">
        <v>9799</v>
      </c>
      <c r="B1255" s="11" t="n">
        <v>94</v>
      </c>
      <c r="C1255" s="7" t="n">
        <v>5</v>
      </c>
      <c r="D1255" s="7" t="s">
        <v>17</v>
      </c>
    </row>
    <row r="1256" spans="1:21">
      <c r="A1256" t="s">
        <v>4</v>
      </c>
      <c r="B1256" s="4" t="s">
        <v>5</v>
      </c>
      <c r="C1256" s="4" t="s">
        <v>27</v>
      </c>
    </row>
    <row r="1257" spans="1:21">
      <c r="A1257" t="n">
        <v>9811</v>
      </c>
      <c r="B1257" s="16" t="n">
        <v>3</v>
      </c>
      <c r="C1257" s="15" t="n">
        <f t="normal" ca="1">A1259</f>
        <v>0</v>
      </c>
    </row>
    <row r="1258" spans="1:21">
      <c r="A1258" t="s">
        <v>4</v>
      </c>
      <c r="B1258" s="4" t="s">
        <v>5</v>
      </c>
    </row>
    <row r="1259" spans="1:21">
      <c r="A1259" t="n">
        <v>9816</v>
      </c>
      <c r="B1259" s="5" t="n">
        <v>1</v>
      </c>
    </row>
    <row r="1260" spans="1:21" s="3" customFormat="1" customHeight="0">
      <c r="A1260" s="3" t="s">
        <v>2</v>
      </c>
      <c r="B1260" s="3" t="s">
        <v>109</v>
      </c>
    </row>
    <row r="1261" spans="1:21">
      <c r="A1261" t="s">
        <v>4</v>
      </c>
      <c r="B1261" s="4" t="s">
        <v>5</v>
      </c>
      <c r="C1261" s="4" t="s">
        <v>7</v>
      </c>
      <c r="D1261" s="4" t="s">
        <v>12</v>
      </c>
      <c r="E1261" s="4" t="s">
        <v>7</v>
      </c>
      <c r="F1261" s="4" t="s">
        <v>7</v>
      </c>
      <c r="G1261" s="4" t="s">
        <v>7</v>
      </c>
      <c r="H1261" s="4" t="s">
        <v>12</v>
      </c>
      <c r="I1261" s="4" t="s">
        <v>27</v>
      </c>
      <c r="J1261" s="4" t="s">
        <v>27</v>
      </c>
    </row>
    <row r="1262" spans="1:21">
      <c r="A1262" t="n">
        <v>9820</v>
      </c>
      <c r="B1262" s="38" t="n">
        <v>6</v>
      </c>
      <c r="C1262" s="7" t="n">
        <v>33</v>
      </c>
      <c r="D1262" s="7" t="n">
        <v>65534</v>
      </c>
      <c r="E1262" s="7" t="n">
        <v>9</v>
      </c>
      <c r="F1262" s="7" t="n">
        <v>1</v>
      </c>
      <c r="G1262" s="7" t="n">
        <v>1</v>
      </c>
      <c r="H1262" s="7" t="n">
        <v>43</v>
      </c>
      <c r="I1262" s="15" t="n">
        <f t="normal" ca="1">A1264</f>
        <v>0</v>
      </c>
      <c r="J1262" s="15" t="n">
        <f t="normal" ca="1">A1282</f>
        <v>0</v>
      </c>
    </row>
    <row r="1263" spans="1:21">
      <c r="A1263" t="s">
        <v>4</v>
      </c>
      <c r="B1263" s="4" t="s">
        <v>5</v>
      </c>
      <c r="C1263" s="4" t="s">
        <v>12</v>
      </c>
      <c r="D1263" s="4" t="s">
        <v>59</v>
      </c>
      <c r="E1263" s="4" t="s">
        <v>59</v>
      </c>
      <c r="F1263" s="4" t="s">
        <v>59</v>
      </c>
      <c r="G1263" s="4" t="s">
        <v>59</v>
      </c>
    </row>
    <row r="1264" spans="1:21">
      <c r="A1264" t="n">
        <v>9837</v>
      </c>
      <c r="B1264" s="28" t="n">
        <v>46</v>
      </c>
      <c r="C1264" s="7" t="n">
        <v>65534</v>
      </c>
      <c r="D1264" s="7" t="n">
        <v>-8.61999988555908</v>
      </c>
      <c r="E1264" s="7" t="n">
        <v>0</v>
      </c>
      <c r="F1264" s="7" t="n">
        <v>0.25</v>
      </c>
      <c r="G1264" s="7" t="n">
        <v>135</v>
      </c>
    </row>
    <row r="1265" spans="1:10">
      <c r="A1265" t="s">
        <v>4</v>
      </c>
      <c r="B1265" s="4" t="s">
        <v>5</v>
      </c>
      <c r="C1265" s="4" t="s">
        <v>7</v>
      </c>
      <c r="D1265" s="4" t="s">
        <v>12</v>
      </c>
      <c r="E1265" s="4" t="s">
        <v>7</v>
      </c>
      <c r="F1265" s="4" t="s">
        <v>8</v>
      </c>
      <c r="G1265" s="4" t="s">
        <v>8</v>
      </c>
      <c r="H1265" s="4" t="s">
        <v>8</v>
      </c>
      <c r="I1265" s="4" t="s">
        <v>8</v>
      </c>
      <c r="J1265" s="4" t="s">
        <v>8</v>
      </c>
      <c r="K1265" s="4" t="s">
        <v>8</v>
      </c>
      <c r="L1265" s="4" t="s">
        <v>8</v>
      </c>
      <c r="M1265" s="4" t="s">
        <v>8</v>
      </c>
      <c r="N1265" s="4" t="s">
        <v>8</v>
      </c>
      <c r="O1265" s="4" t="s">
        <v>8</v>
      </c>
      <c r="P1265" s="4" t="s">
        <v>8</v>
      </c>
      <c r="Q1265" s="4" t="s">
        <v>8</v>
      </c>
      <c r="R1265" s="4" t="s">
        <v>8</v>
      </c>
      <c r="S1265" s="4" t="s">
        <v>8</v>
      </c>
      <c r="T1265" s="4" t="s">
        <v>8</v>
      </c>
      <c r="U1265" s="4" t="s">
        <v>8</v>
      </c>
    </row>
    <row r="1266" spans="1:10">
      <c r="A1266" t="n">
        <v>9856</v>
      </c>
      <c r="B1266" s="39" t="n">
        <v>36</v>
      </c>
      <c r="C1266" s="7" t="n">
        <v>8</v>
      </c>
      <c r="D1266" s="7" t="n">
        <v>65534</v>
      </c>
      <c r="E1266" s="7" t="n">
        <v>0</v>
      </c>
      <c r="F1266" s="7" t="s">
        <v>98</v>
      </c>
      <c r="G1266" s="7" t="s">
        <v>14</v>
      </c>
      <c r="H1266" s="7" t="s">
        <v>14</v>
      </c>
      <c r="I1266" s="7" t="s">
        <v>14</v>
      </c>
      <c r="J1266" s="7" t="s">
        <v>14</v>
      </c>
      <c r="K1266" s="7" t="s">
        <v>14</v>
      </c>
      <c r="L1266" s="7" t="s">
        <v>14</v>
      </c>
      <c r="M1266" s="7" t="s">
        <v>14</v>
      </c>
      <c r="N1266" s="7" t="s">
        <v>14</v>
      </c>
      <c r="O1266" s="7" t="s">
        <v>14</v>
      </c>
      <c r="P1266" s="7" t="s">
        <v>14</v>
      </c>
      <c r="Q1266" s="7" t="s">
        <v>14</v>
      </c>
      <c r="R1266" s="7" t="s">
        <v>14</v>
      </c>
      <c r="S1266" s="7" t="s">
        <v>14</v>
      </c>
      <c r="T1266" s="7" t="s">
        <v>14</v>
      </c>
      <c r="U1266" s="7" t="s">
        <v>14</v>
      </c>
    </row>
    <row r="1267" spans="1:10">
      <c r="A1267" t="s">
        <v>4</v>
      </c>
      <c r="B1267" s="4" t="s">
        <v>5</v>
      </c>
      <c r="C1267" s="4" t="s">
        <v>12</v>
      </c>
      <c r="D1267" s="4" t="s">
        <v>7</v>
      </c>
      <c r="E1267" s="4" t="s">
        <v>8</v>
      </c>
      <c r="F1267" s="4" t="s">
        <v>59</v>
      </c>
      <c r="G1267" s="4" t="s">
        <v>59</v>
      </c>
      <c r="H1267" s="4" t="s">
        <v>59</v>
      </c>
    </row>
    <row r="1268" spans="1:10">
      <c r="A1268" t="n">
        <v>9887</v>
      </c>
      <c r="B1268" s="40" t="n">
        <v>48</v>
      </c>
      <c r="C1268" s="7" t="n">
        <v>65534</v>
      </c>
      <c r="D1268" s="7" t="n">
        <v>0</v>
      </c>
      <c r="E1268" s="7" t="s">
        <v>98</v>
      </c>
      <c r="F1268" s="7" t="n">
        <v>0</v>
      </c>
      <c r="G1268" s="7" t="n">
        <v>1</v>
      </c>
      <c r="H1268" s="7" t="n">
        <v>0</v>
      </c>
    </row>
    <row r="1269" spans="1:10">
      <c r="A1269" t="s">
        <v>4</v>
      </c>
      <c r="B1269" s="4" t="s">
        <v>5</v>
      </c>
      <c r="C1269" s="4" t="s">
        <v>12</v>
      </c>
      <c r="D1269" s="4" t="s">
        <v>13</v>
      </c>
    </row>
    <row r="1270" spans="1:10">
      <c r="A1270" t="n">
        <v>9914</v>
      </c>
      <c r="B1270" s="41" t="n">
        <v>43</v>
      </c>
      <c r="C1270" s="7" t="n">
        <v>65534</v>
      </c>
      <c r="D1270" s="7" t="n">
        <v>64</v>
      </c>
    </row>
    <row r="1271" spans="1:10">
      <c r="A1271" t="s">
        <v>4</v>
      </c>
      <c r="B1271" s="4" t="s">
        <v>5</v>
      </c>
      <c r="C1271" s="4" t="s">
        <v>7</v>
      </c>
      <c r="D1271" s="4" t="s">
        <v>8</v>
      </c>
      <c r="E1271" s="4" t="s">
        <v>12</v>
      </c>
    </row>
    <row r="1272" spans="1:10">
      <c r="A1272" t="n">
        <v>9921</v>
      </c>
      <c r="B1272" s="11" t="n">
        <v>94</v>
      </c>
      <c r="C1272" s="7" t="n">
        <v>0</v>
      </c>
      <c r="D1272" s="7" t="s">
        <v>18</v>
      </c>
      <c r="E1272" s="7" t="n">
        <v>1</v>
      </c>
    </row>
    <row r="1273" spans="1:10">
      <c r="A1273" t="s">
        <v>4</v>
      </c>
      <c r="B1273" s="4" t="s">
        <v>5</v>
      </c>
      <c r="C1273" s="4" t="s">
        <v>7</v>
      </c>
      <c r="D1273" s="4" t="s">
        <v>8</v>
      </c>
      <c r="E1273" s="4" t="s">
        <v>12</v>
      </c>
    </row>
    <row r="1274" spans="1:10">
      <c r="A1274" t="n">
        <v>9935</v>
      </c>
      <c r="B1274" s="11" t="n">
        <v>94</v>
      </c>
      <c r="C1274" s="7" t="n">
        <v>0</v>
      </c>
      <c r="D1274" s="7" t="s">
        <v>18</v>
      </c>
      <c r="E1274" s="7" t="n">
        <v>2</v>
      </c>
    </row>
    <row r="1275" spans="1:10">
      <c r="A1275" t="s">
        <v>4</v>
      </c>
      <c r="B1275" s="4" t="s">
        <v>5</v>
      </c>
      <c r="C1275" s="4" t="s">
        <v>7</v>
      </c>
      <c r="D1275" s="4" t="s">
        <v>8</v>
      </c>
      <c r="E1275" s="4" t="s">
        <v>12</v>
      </c>
    </row>
    <row r="1276" spans="1:10">
      <c r="A1276" t="n">
        <v>9949</v>
      </c>
      <c r="B1276" s="11" t="n">
        <v>94</v>
      </c>
      <c r="C1276" s="7" t="n">
        <v>1</v>
      </c>
      <c r="D1276" s="7" t="s">
        <v>18</v>
      </c>
      <c r="E1276" s="7" t="n">
        <v>4</v>
      </c>
    </row>
    <row r="1277" spans="1:10">
      <c r="A1277" t="s">
        <v>4</v>
      </c>
      <c r="B1277" s="4" t="s">
        <v>5</v>
      </c>
      <c r="C1277" s="4" t="s">
        <v>7</v>
      </c>
      <c r="D1277" s="4" t="s">
        <v>8</v>
      </c>
    </row>
    <row r="1278" spans="1:10">
      <c r="A1278" t="n">
        <v>9963</v>
      </c>
      <c r="B1278" s="11" t="n">
        <v>94</v>
      </c>
      <c r="C1278" s="7" t="n">
        <v>5</v>
      </c>
      <c r="D1278" s="7" t="s">
        <v>18</v>
      </c>
    </row>
    <row r="1279" spans="1:10">
      <c r="A1279" t="s">
        <v>4</v>
      </c>
      <c r="B1279" s="4" t="s">
        <v>5</v>
      </c>
      <c r="C1279" s="4" t="s">
        <v>27</v>
      </c>
    </row>
    <row r="1280" spans="1:10">
      <c r="A1280" t="n">
        <v>9975</v>
      </c>
      <c r="B1280" s="16" t="n">
        <v>3</v>
      </c>
      <c r="C1280" s="15" t="n">
        <f t="normal" ca="1">A1282</f>
        <v>0</v>
      </c>
    </row>
    <row r="1281" spans="1:21">
      <c r="A1281" t="s">
        <v>4</v>
      </c>
      <c r="B1281" s="4" t="s">
        <v>5</v>
      </c>
    </row>
    <row r="1282" spans="1:21">
      <c r="A1282" t="n">
        <v>9980</v>
      </c>
      <c r="B1282" s="5" t="n">
        <v>1</v>
      </c>
    </row>
    <row r="1283" spans="1:21" s="3" customFormat="1" customHeight="0">
      <c r="A1283" s="3" t="s">
        <v>2</v>
      </c>
      <c r="B1283" s="3" t="s">
        <v>110</v>
      </c>
    </row>
    <row r="1284" spans="1:21">
      <c r="A1284" t="s">
        <v>4</v>
      </c>
      <c r="B1284" s="4" t="s">
        <v>5</v>
      </c>
      <c r="C1284" s="4" t="s">
        <v>7</v>
      </c>
      <c r="D1284" s="4" t="s">
        <v>12</v>
      </c>
      <c r="E1284" s="4" t="s">
        <v>7</v>
      </c>
      <c r="F1284" s="4" t="s">
        <v>7</v>
      </c>
      <c r="G1284" s="4" t="s">
        <v>7</v>
      </c>
      <c r="H1284" s="4" t="s">
        <v>12</v>
      </c>
      <c r="I1284" s="4" t="s">
        <v>27</v>
      </c>
      <c r="J1284" s="4" t="s">
        <v>27</v>
      </c>
    </row>
    <row r="1285" spans="1:21">
      <c r="A1285" t="n">
        <v>9984</v>
      </c>
      <c r="B1285" s="38" t="n">
        <v>6</v>
      </c>
      <c r="C1285" s="7" t="n">
        <v>33</v>
      </c>
      <c r="D1285" s="7" t="n">
        <v>65534</v>
      </c>
      <c r="E1285" s="7" t="n">
        <v>9</v>
      </c>
      <c r="F1285" s="7" t="n">
        <v>1</v>
      </c>
      <c r="G1285" s="7" t="n">
        <v>1</v>
      </c>
      <c r="H1285" s="7" t="n">
        <v>44</v>
      </c>
      <c r="I1285" s="15" t="n">
        <f t="normal" ca="1">A1287</f>
        <v>0</v>
      </c>
      <c r="J1285" s="15" t="n">
        <f t="normal" ca="1">A1297</f>
        <v>0</v>
      </c>
    </row>
    <row r="1286" spans="1:21">
      <c r="A1286" t="s">
        <v>4</v>
      </c>
      <c r="B1286" s="4" t="s">
        <v>5</v>
      </c>
      <c r="C1286" s="4" t="s">
        <v>12</v>
      </c>
      <c r="D1286" s="4" t="s">
        <v>59</v>
      </c>
      <c r="E1286" s="4" t="s">
        <v>59</v>
      </c>
      <c r="F1286" s="4" t="s">
        <v>59</v>
      </c>
      <c r="G1286" s="4" t="s">
        <v>59</v>
      </c>
    </row>
    <row r="1287" spans="1:21">
      <c r="A1287" t="n">
        <v>10001</v>
      </c>
      <c r="B1287" s="28" t="n">
        <v>46</v>
      </c>
      <c r="C1287" s="7" t="n">
        <v>65534</v>
      </c>
      <c r="D1287" s="7" t="n">
        <v>9.01000022888184</v>
      </c>
      <c r="E1287" s="7" t="n">
        <v>5</v>
      </c>
      <c r="F1287" s="7" t="n">
        <v>-1.75</v>
      </c>
      <c r="G1287" s="7" t="n">
        <v>116.5</v>
      </c>
    </row>
    <row r="1288" spans="1:21">
      <c r="A1288" t="s">
        <v>4</v>
      </c>
      <c r="B1288" s="4" t="s">
        <v>5</v>
      </c>
      <c r="C1288" s="4" t="s">
        <v>7</v>
      </c>
      <c r="D1288" s="4" t="s">
        <v>12</v>
      </c>
      <c r="E1288" s="4" t="s">
        <v>7</v>
      </c>
      <c r="F1288" s="4" t="s">
        <v>8</v>
      </c>
      <c r="G1288" s="4" t="s">
        <v>8</v>
      </c>
      <c r="H1288" s="4" t="s">
        <v>8</v>
      </c>
      <c r="I1288" s="4" t="s">
        <v>8</v>
      </c>
      <c r="J1288" s="4" t="s">
        <v>8</v>
      </c>
      <c r="K1288" s="4" t="s">
        <v>8</v>
      </c>
      <c r="L1288" s="4" t="s">
        <v>8</v>
      </c>
      <c r="M1288" s="4" t="s">
        <v>8</v>
      </c>
      <c r="N1288" s="4" t="s">
        <v>8</v>
      </c>
      <c r="O1288" s="4" t="s">
        <v>8</v>
      </c>
      <c r="P1288" s="4" t="s">
        <v>8</v>
      </c>
      <c r="Q1288" s="4" t="s">
        <v>8</v>
      </c>
      <c r="R1288" s="4" t="s">
        <v>8</v>
      </c>
      <c r="S1288" s="4" t="s">
        <v>8</v>
      </c>
      <c r="T1288" s="4" t="s">
        <v>8</v>
      </c>
      <c r="U1288" s="4" t="s">
        <v>8</v>
      </c>
    </row>
    <row r="1289" spans="1:21">
      <c r="A1289" t="n">
        <v>10020</v>
      </c>
      <c r="B1289" s="39" t="n">
        <v>36</v>
      </c>
      <c r="C1289" s="7" t="n">
        <v>8</v>
      </c>
      <c r="D1289" s="7" t="n">
        <v>65534</v>
      </c>
      <c r="E1289" s="7" t="n">
        <v>0</v>
      </c>
      <c r="F1289" s="7" t="s">
        <v>111</v>
      </c>
      <c r="G1289" s="7" t="s">
        <v>112</v>
      </c>
      <c r="H1289" s="7" t="s">
        <v>14</v>
      </c>
      <c r="I1289" s="7" t="s">
        <v>14</v>
      </c>
      <c r="J1289" s="7" t="s">
        <v>14</v>
      </c>
      <c r="K1289" s="7" t="s">
        <v>14</v>
      </c>
      <c r="L1289" s="7" t="s">
        <v>14</v>
      </c>
      <c r="M1289" s="7" t="s">
        <v>14</v>
      </c>
      <c r="N1289" s="7" t="s">
        <v>14</v>
      </c>
      <c r="O1289" s="7" t="s">
        <v>14</v>
      </c>
      <c r="P1289" s="7" t="s">
        <v>14</v>
      </c>
      <c r="Q1289" s="7" t="s">
        <v>14</v>
      </c>
      <c r="R1289" s="7" t="s">
        <v>14</v>
      </c>
      <c r="S1289" s="7" t="s">
        <v>14</v>
      </c>
      <c r="T1289" s="7" t="s">
        <v>14</v>
      </c>
      <c r="U1289" s="7" t="s">
        <v>14</v>
      </c>
    </row>
    <row r="1290" spans="1:21">
      <c r="A1290" t="s">
        <v>4</v>
      </c>
      <c r="B1290" s="4" t="s">
        <v>5</v>
      </c>
      <c r="C1290" s="4" t="s">
        <v>12</v>
      </c>
      <c r="D1290" s="4" t="s">
        <v>7</v>
      </c>
      <c r="E1290" s="4" t="s">
        <v>7</v>
      </c>
      <c r="F1290" s="4" t="s">
        <v>8</v>
      </c>
    </row>
    <row r="1291" spans="1:21">
      <c r="A1291" t="n">
        <v>10059</v>
      </c>
      <c r="B1291" s="42" t="n">
        <v>47</v>
      </c>
      <c r="C1291" s="7" t="n">
        <v>65534</v>
      </c>
      <c r="D1291" s="7" t="n">
        <v>0</v>
      </c>
      <c r="E1291" s="7" t="n">
        <v>0</v>
      </c>
      <c r="F1291" s="7" t="s">
        <v>113</v>
      </c>
    </row>
    <row r="1292" spans="1:21">
      <c r="A1292" t="s">
        <v>4</v>
      </c>
      <c r="B1292" s="4" t="s">
        <v>5</v>
      </c>
      <c r="C1292" s="4" t="s">
        <v>12</v>
      </c>
      <c r="D1292" s="4" t="s">
        <v>7</v>
      </c>
      <c r="E1292" s="4" t="s">
        <v>7</v>
      </c>
      <c r="F1292" s="4" t="s">
        <v>8</v>
      </c>
    </row>
    <row r="1293" spans="1:21">
      <c r="A1293" t="n">
        <v>10080</v>
      </c>
      <c r="B1293" s="42" t="n">
        <v>47</v>
      </c>
      <c r="C1293" s="7" t="n">
        <v>65534</v>
      </c>
      <c r="D1293" s="7" t="n">
        <v>0</v>
      </c>
      <c r="E1293" s="7" t="n">
        <v>0</v>
      </c>
      <c r="F1293" s="7" t="s">
        <v>111</v>
      </c>
    </row>
    <row r="1294" spans="1:21">
      <c r="A1294" t="s">
        <v>4</v>
      </c>
      <c r="B1294" s="4" t="s">
        <v>5</v>
      </c>
      <c r="C1294" s="4" t="s">
        <v>27</v>
      </c>
    </row>
    <row r="1295" spans="1:21">
      <c r="A1295" t="n">
        <v>10095</v>
      </c>
      <c r="B1295" s="16" t="n">
        <v>3</v>
      </c>
      <c r="C1295" s="15" t="n">
        <f t="normal" ca="1">A1297</f>
        <v>0</v>
      </c>
    </row>
    <row r="1296" spans="1:21">
      <c r="A1296" t="s">
        <v>4</v>
      </c>
      <c r="B1296" s="4" t="s">
        <v>5</v>
      </c>
    </row>
    <row r="1297" spans="1:21">
      <c r="A1297" t="n">
        <v>10100</v>
      </c>
      <c r="B1297" s="5" t="n">
        <v>1</v>
      </c>
    </row>
    <row r="1298" spans="1:21" s="3" customFormat="1" customHeight="0">
      <c r="A1298" s="3" t="s">
        <v>2</v>
      </c>
      <c r="B1298" s="3" t="s">
        <v>114</v>
      </c>
    </row>
    <row r="1299" spans="1:21">
      <c r="A1299" t="s">
        <v>4</v>
      </c>
      <c r="B1299" s="4" t="s">
        <v>5</v>
      </c>
      <c r="C1299" s="4" t="s">
        <v>7</v>
      </c>
      <c r="D1299" s="4" t="s">
        <v>12</v>
      </c>
      <c r="E1299" s="4" t="s">
        <v>7</v>
      </c>
      <c r="F1299" s="4" t="s">
        <v>7</v>
      </c>
      <c r="G1299" s="4" t="s">
        <v>7</v>
      </c>
      <c r="H1299" s="4" t="s">
        <v>12</v>
      </c>
      <c r="I1299" s="4" t="s">
        <v>27</v>
      </c>
      <c r="J1299" s="4" t="s">
        <v>27</v>
      </c>
    </row>
    <row r="1300" spans="1:21">
      <c r="A1300" t="n">
        <v>10104</v>
      </c>
      <c r="B1300" s="38" t="n">
        <v>6</v>
      </c>
      <c r="C1300" s="7" t="n">
        <v>33</v>
      </c>
      <c r="D1300" s="7" t="n">
        <v>65534</v>
      </c>
      <c r="E1300" s="7" t="n">
        <v>9</v>
      </c>
      <c r="F1300" s="7" t="n">
        <v>1</v>
      </c>
      <c r="G1300" s="7" t="n">
        <v>1</v>
      </c>
      <c r="H1300" s="7" t="n">
        <v>41</v>
      </c>
      <c r="I1300" s="15" t="n">
        <f t="normal" ca="1">A1302</f>
        <v>0</v>
      </c>
      <c r="J1300" s="15" t="n">
        <f t="normal" ca="1">A1308</f>
        <v>0</v>
      </c>
    </row>
    <row r="1301" spans="1:21">
      <c r="A1301" t="s">
        <v>4</v>
      </c>
      <c r="B1301" s="4" t="s">
        <v>5</v>
      </c>
      <c r="C1301" s="4" t="s">
        <v>12</v>
      </c>
      <c r="D1301" s="4" t="s">
        <v>59</v>
      </c>
      <c r="E1301" s="4" t="s">
        <v>59</v>
      </c>
      <c r="F1301" s="4" t="s">
        <v>59</v>
      </c>
      <c r="G1301" s="4" t="s">
        <v>59</v>
      </c>
    </row>
    <row r="1302" spans="1:21">
      <c r="A1302" t="n">
        <v>10121</v>
      </c>
      <c r="B1302" s="28" t="n">
        <v>46</v>
      </c>
      <c r="C1302" s="7" t="n">
        <v>65534</v>
      </c>
      <c r="D1302" s="7" t="n">
        <v>-12.1099996566772</v>
      </c>
      <c r="E1302" s="7" t="n">
        <v>5</v>
      </c>
      <c r="F1302" s="7" t="n">
        <v>-15.1599998474121</v>
      </c>
      <c r="G1302" s="7" t="n">
        <v>181.899993896484</v>
      </c>
    </row>
    <row r="1303" spans="1:21">
      <c r="A1303" t="s">
        <v>4</v>
      </c>
      <c r="B1303" s="4" t="s">
        <v>5</v>
      </c>
      <c r="C1303" s="4" t="s">
        <v>7</v>
      </c>
      <c r="D1303" s="4" t="s">
        <v>12</v>
      </c>
      <c r="E1303" s="4" t="s">
        <v>12</v>
      </c>
      <c r="F1303" s="4" t="s">
        <v>12</v>
      </c>
      <c r="G1303" s="4" t="s">
        <v>12</v>
      </c>
      <c r="H1303" s="4" t="s">
        <v>12</v>
      </c>
      <c r="I1303" s="4" t="s">
        <v>12</v>
      </c>
      <c r="J1303" s="4" t="s">
        <v>13</v>
      </c>
      <c r="K1303" s="4" t="s">
        <v>13</v>
      </c>
      <c r="L1303" s="4" t="s">
        <v>13</v>
      </c>
      <c r="M1303" s="4" t="s">
        <v>8</v>
      </c>
    </row>
    <row r="1304" spans="1:21">
      <c r="A1304" t="n">
        <v>10140</v>
      </c>
      <c r="B1304" s="10" t="n">
        <v>124</v>
      </c>
      <c r="C1304" s="7" t="n">
        <v>1</v>
      </c>
      <c r="D1304" s="7" t="n">
        <v>0</v>
      </c>
      <c r="E1304" s="7" t="n">
        <v>146</v>
      </c>
      <c r="F1304" s="7" t="n">
        <v>0</v>
      </c>
      <c r="G1304" s="7" t="n">
        <v>0</v>
      </c>
      <c r="H1304" s="7" t="n">
        <v>0</v>
      </c>
      <c r="I1304" s="7" t="n">
        <v>103</v>
      </c>
      <c r="J1304" s="7" t="n">
        <v>0</v>
      </c>
      <c r="K1304" s="7" t="n">
        <v>0</v>
      </c>
      <c r="L1304" s="7" t="n">
        <v>0</v>
      </c>
      <c r="M1304" s="7" t="s">
        <v>14</v>
      </c>
    </row>
    <row r="1305" spans="1:21">
      <c r="A1305" t="s">
        <v>4</v>
      </c>
      <c r="B1305" s="4" t="s">
        <v>5</v>
      </c>
      <c r="C1305" s="4" t="s">
        <v>27</v>
      </c>
    </row>
    <row r="1306" spans="1:21">
      <c r="A1306" t="n">
        <v>10167</v>
      </c>
      <c r="B1306" s="16" t="n">
        <v>3</v>
      </c>
      <c r="C1306" s="15" t="n">
        <f t="normal" ca="1">A1308</f>
        <v>0</v>
      </c>
    </row>
    <row r="1307" spans="1:21">
      <c r="A1307" t="s">
        <v>4</v>
      </c>
      <c r="B1307" s="4" t="s">
        <v>5</v>
      </c>
    </row>
    <row r="1308" spans="1:21">
      <c r="A1308" t="n">
        <v>10172</v>
      </c>
      <c r="B1308" s="5" t="n">
        <v>1</v>
      </c>
    </row>
    <row r="1309" spans="1:21" s="3" customFormat="1" customHeight="0">
      <c r="A1309" s="3" t="s">
        <v>2</v>
      </c>
      <c r="B1309" s="3" t="s">
        <v>115</v>
      </c>
    </row>
    <row r="1310" spans="1:21">
      <c r="A1310" t="s">
        <v>4</v>
      </c>
      <c r="B1310" s="4" t="s">
        <v>5</v>
      </c>
      <c r="C1310" s="4" t="s">
        <v>7</v>
      </c>
      <c r="D1310" s="4" t="s">
        <v>12</v>
      </c>
      <c r="E1310" s="4" t="s">
        <v>7</v>
      </c>
      <c r="F1310" s="4" t="s">
        <v>7</v>
      </c>
      <c r="G1310" s="4" t="s">
        <v>7</v>
      </c>
      <c r="H1310" s="4" t="s">
        <v>12</v>
      </c>
      <c r="I1310" s="4" t="s">
        <v>27</v>
      </c>
      <c r="J1310" s="4" t="s">
        <v>27</v>
      </c>
    </row>
    <row r="1311" spans="1:21">
      <c r="A1311" t="n">
        <v>10176</v>
      </c>
      <c r="B1311" s="38" t="n">
        <v>6</v>
      </c>
      <c r="C1311" s="7" t="n">
        <v>33</v>
      </c>
      <c r="D1311" s="7" t="n">
        <v>65534</v>
      </c>
      <c r="E1311" s="7" t="n">
        <v>9</v>
      </c>
      <c r="F1311" s="7" t="n">
        <v>1</v>
      </c>
      <c r="G1311" s="7" t="n">
        <v>1</v>
      </c>
      <c r="H1311" s="7" t="n">
        <v>100</v>
      </c>
      <c r="I1311" s="15" t="n">
        <f t="normal" ca="1">A1313</f>
        <v>0</v>
      </c>
      <c r="J1311" s="15" t="n">
        <f t="normal" ca="1">A1325</f>
        <v>0</v>
      </c>
    </row>
    <row r="1312" spans="1:21">
      <c r="A1312" t="s">
        <v>4</v>
      </c>
      <c r="B1312" s="4" t="s">
        <v>5</v>
      </c>
      <c r="C1312" s="4" t="s">
        <v>12</v>
      </c>
      <c r="D1312" s="4" t="s">
        <v>59</v>
      </c>
      <c r="E1312" s="4" t="s">
        <v>59</v>
      </c>
      <c r="F1312" s="4" t="s">
        <v>59</v>
      </c>
      <c r="G1312" s="4" t="s">
        <v>59</v>
      </c>
    </row>
    <row r="1313" spans="1:13">
      <c r="A1313" t="n">
        <v>10193</v>
      </c>
      <c r="B1313" s="28" t="n">
        <v>46</v>
      </c>
      <c r="C1313" s="7" t="n">
        <v>65534</v>
      </c>
      <c r="D1313" s="7" t="n">
        <v>-14.1199998855591</v>
      </c>
      <c r="E1313" s="7" t="n">
        <v>4.98000001907349</v>
      </c>
      <c r="F1313" s="7" t="n">
        <v>-2.00999999046326</v>
      </c>
      <c r="G1313" s="7" t="n">
        <v>90</v>
      </c>
    </row>
    <row r="1314" spans="1:13">
      <c r="A1314" t="s">
        <v>4</v>
      </c>
      <c r="B1314" s="4" t="s">
        <v>5</v>
      </c>
      <c r="C1314" s="4" t="s">
        <v>7</v>
      </c>
      <c r="D1314" s="4" t="s">
        <v>12</v>
      </c>
      <c r="E1314" s="4" t="s">
        <v>7</v>
      </c>
      <c r="F1314" s="4" t="s">
        <v>8</v>
      </c>
      <c r="G1314" s="4" t="s">
        <v>8</v>
      </c>
      <c r="H1314" s="4" t="s">
        <v>8</v>
      </c>
      <c r="I1314" s="4" t="s">
        <v>8</v>
      </c>
      <c r="J1314" s="4" t="s">
        <v>8</v>
      </c>
      <c r="K1314" s="4" t="s">
        <v>8</v>
      </c>
      <c r="L1314" s="4" t="s">
        <v>8</v>
      </c>
      <c r="M1314" s="4" t="s">
        <v>8</v>
      </c>
      <c r="N1314" s="4" t="s">
        <v>8</v>
      </c>
      <c r="O1314" s="4" t="s">
        <v>8</v>
      </c>
      <c r="P1314" s="4" t="s">
        <v>8</v>
      </c>
      <c r="Q1314" s="4" t="s">
        <v>8</v>
      </c>
      <c r="R1314" s="4" t="s">
        <v>8</v>
      </c>
      <c r="S1314" s="4" t="s">
        <v>8</v>
      </c>
      <c r="T1314" s="4" t="s">
        <v>8</v>
      </c>
      <c r="U1314" s="4" t="s">
        <v>8</v>
      </c>
    </row>
    <row r="1315" spans="1:13">
      <c r="A1315" t="n">
        <v>10212</v>
      </c>
      <c r="B1315" s="39" t="n">
        <v>36</v>
      </c>
      <c r="C1315" s="7" t="n">
        <v>8</v>
      </c>
      <c r="D1315" s="7" t="n">
        <v>65534</v>
      </c>
      <c r="E1315" s="7" t="n">
        <v>0</v>
      </c>
      <c r="F1315" s="7" t="s">
        <v>98</v>
      </c>
      <c r="G1315" s="7" t="s">
        <v>14</v>
      </c>
      <c r="H1315" s="7" t="s">
        <v>14</v>
      </c>
      <c r="I1315" s="7" t="s">
        <v>14</v>
      </c>
      <c r="J1315" s="7" t="s">
        <v>14</v>
      </c>
      <c r="K1315" s="7" t="s">
        <v>14</v>
      </c>
      <c r="L1315" s="7" t="s">
        <v>14</v>
      </c>
      <c r="M1315" s="7" t="s">
        <v>14</v>
      </c>
      <c r="N1315" s="7" t="s">
        <v>14</v>
      </c>
      <c r="O1315" s="7" t="s">
        <v>14</v>
      </c>
      <c r="P1315" s="7" t="s">
        <v>14</v>
      </c>
      <c r="Q1315" s="7" t="s">
        <v>14</v>
      </c>
      <c r="R1315" s="7" t="s">
        <v>14</v>
      </c>
      <c r="S1315" s="7" t="s">
        <v>14</v>
      </c>
      <c r="T1315" s="7" t="s">
        <v>14</v>
      </c>
      <c r="U1315" s="7" t="s">
        <v>14</v>
      </c>
    </row>
    <row r="1316" spans="1:13">
      <c r="A1316" t="s">
        <v>4</v>
      </c>
      <c r="B1316" s="4" t="s">
        <v>5</v>
      </c>
      <c r="C1316" s="4" t="s">
        <v>12</v>
      </c>
      <c r="D1316" s="4" t="s">
        <v>7</v>
      </c>
      <c r="E1316" s="4" t="s">
        <v>8</v>
      </c>
      <c r="F1316" s="4" t="s">
        <v>59</v>
      </c>
      <c r="G1316" s="4" t="s">
        <v>59</v>
      </c>
      <c r="H1316" s="4" t="s">
        <v>59</v>
      </c>
    </row>
    <row r="1317" spans="1:13">
      <c r="A1317" t="n">
        <v>10243</v>
      </c>
      <c r="B1317" s="40" t="n">
        <v>48</v>
      </c>
      <c r="C1317" s="7" t="n">
        <v>65534</v>
      </c>
      <c r="D1317" s="7" t="n">
        <v>0</v>
      </c>
      <c r="E1317" s="7" t="s">
        <v>98</v>
      </c>
      <c r="F1317" s="7" t="n">
        <v>0</v>
      </c>
      <c r="G1317" s="7" t="n">
        <v>1</v>
      </c>
      <c r="H1317" s="7" t="n">
        <v>0</v>
      </c>
    </row>
    <row r="1318" spans="1:13">
      <c r="A1318" t="s">
        <v>4</v>
      </c>
      <c r="B1318" s="4" t="s">
        <v>5</v>
      </c>
      <c r="C1318" s="4" t="s">
        <v>12</v>
      </c>
      <c r="D1318" s="4" t="s">
        <v>13</v>
      </c>
    </row>
    <row r="1319" spans="1:13">
      <c r="A1319" t="n">
        <v>10270</v>
      </c>
      <c r="B1319" s="41" t="n">
        <v>43</v>
      </c>
      <c r="C1319" s="7" t="n">
        <v>65534</v>
      </c>
      <c r="D1319" s="7" t="n">
        <v>64</v>
      </c>
    </row>
    <row r="1320" spans="1:13">
      <c r="A1320" t="s">
        <v>4</v>
      </c>
      <c r="B1320" s="4" t="s">
        <v>5</v>
      </c>
      <c r="C1320" s="4" t="s">
        <v>8</v>
      </c>
      <c r="D1320" s="4" t="s">
        <v>7</v>
      </c>
      <c r="E1320" s="4" t="s">
        <v>12</v>
      </c>
      <c r="F1320" s="4" t="s">
        <v>59</v>
      </c>
      <c r="G1320" s="4" t="s">
        <v>59</v>
      </c>
      <c r="H1320" s="4" t="s">
        <v>59</v>
      </c>
      <c r="I1320" s="4" t="s">
        <v>59</v>
      </c>
      <c r="J1320" s="4" t="s">
        <v>59</v>
      </c>
      <c r="K1320" s="4" t="s">
        <v>59</v>
      </c>
      <c r="L1320" s="4" t="s">
        <v>59</v>
      </c>
      <c r="M1320" s="4" t="s">
        <v>12</v>
      </c>
    </row>
    <row r="1321" spans="1:13">
      <c r="A1321" t="n">
        <v>10277</v>
      </c>
      <c r="B1321" s="43" t="n">
        <v>87</v>
      </c>
      <c r="C1321" s="7" t="s">
        <v>116</v>
      </c>
      <c r="D1321" s="7" t="n">
        <v>5</v>
      </c>
      <c r="E1321" s="7" t="n">
        <v>114</v>
      </c>
      <c r="F1321" s="7" t="n">
        <v>2</v>
      </c>
      <c r="G1321" s="7" t="n">
        <v>0</v>
      </c>
      <c r="H1321" s="7" t="n">
        <v>0</v>
      </c>
      <c r="I1321" s="7" t="n">
        <v>1.5</v>
      </c>
      <c r="J1321" s="7" t="n">
        <v>0</v>
      </c>
      <c r="K1321" s="7" t="n">
        <v>0</v>
      </c>
      <c r="L1321" s="7" t="n">
        <v>0</v>
      </c>
      <c r="M1321" s="7" t="n">
        <v>7</v>
      </c>
    </row>
    <row r="1322" spans="1:13">
      <c r="A1322" t="s">
        <v>4</v>
      </c>
      <c r="B1322" s="4" t="s">
        <v>5</v>
      </c>
      <c r="C1322" s="4" t="s">
        <v>27</v>
      </c>
    </row>
    <row r="1323" spans="1:13">
      <c r="A1323" t="n">
        <v>10320</v>
      </c>
      <c r="B1323" s="16" t="n">
        <v>3</v>
      </c>
      <c r="C1323" s="15" t="n">
        <f t="normal" ca="1">A1325</f>
        <v>0</v>
      </c>
    </row>
    <row r="1324" spans="1:13">
      <c r="A1324" t="s">
        <v>4</v>
      </c>
      <c r="B1324" s="4" t="s">
        <v>5</v>
      </c>
    </row>
    <row r="1325" spans="1:13">
      <c r="A1325" t="n">
        <v>10325</v>
      </c>
      <c r="B1325" s="5" t="n">
        <v>1</v>
      </c>
    </row>
    <row r="1326" spans="1:13" s="3" customFormat="1" customHeight="0">
      <c r="A1326" s="3" t="s">
        <v>2</v>
      </c>
      <c r="B1326" s="3" t="s">
        <v>117</v>
      </c>
    </row>
    <row r="1327" spans="1:13">
      <c r="A1327" t="s">
        <v>4</v>
      </c>
      <c r="B1327" s="4" t="s">
        <v>5</v>
      </c>
      <c r="C1327" s="4" t="s">
        <v>7</v>
      </c>
      <c r="D1327" s="4" t="s">
        <v>12</v>
      </c>
      <c r="E1327" s="4" t="s">
        <v>7</v>
      </c>
      <c r="F1327" s="4" t="s">
        <v>7</v>
      </c>
      <c r="G1327" s="4" t="s">
        <v>7</v>
      </c>
      <c r="H1327" s="4" t="s">
        <v>12</v>
      </c>
      <c r="I1327" s="4" t="s">
        <v>27</v>
      </c>
      <c r="J1327" s="4" t="s">
        <v>27</v>
      </c>
    </row>
    <row r="1328" spans="1:13">
      <c r="A1328" t="n">
        <v>10328</v>
      </c>
      <c r="B1328" s="38" t="n">
        <v>6</v>
      </c>
      <c r="C1328" s="7" t="n">
        <v>33</v>
      </c>
      <c r="D1328" s="7" t="n">
        <v>65534</v>
      </c>
      <c r="E1328" s="7" t="n">
        <v>9</v>
      </c>
      <c r="F1328" s="7" t="n">
        <v>1</v>
      </c>
      <c r="G1328" s="7" t="n">
        <v>1</v>
      </c>
      <c r="H1328" s="7" t="n">
        <v>41</v>
      </c>
      <c r="I1328" s="15" t="n">
        <f t="normal" ca="1">A1330</f>
        <v>0</v>
      </c>
      <c r="J1328" s="15" t="n">
        <f t="normal" ca="1">A1348</f>
        <v>0</v>
      </c>
    </row>
    <row r="1329" spans="1:21">
      <c r="A1329" t="s">
        <v>4</v>
      </c>
      <c r="B1329" s="4" t="s">
        <v>5</v>
      </c>
      <c r="C1329" s="4" t="s">
        <v>12</v>
      </c>
      <c r="D1329" s="4" t="s">
        <v>59</v>
      </c>
      <c r="E1329" s="4" t="s">
        <v>59</v>
      </c>
      <c r="F1329" s="4" t="s">
        <v>59</v>
      </c>
      <c r="G1329" s="4" t="s">
        <v>59</v>
      </c>
    </row>
    <row r="1330" spans="1:21">
      <c r="A1330" t="n">
        <v>10345</v>
      </c>
      <c r="B1330" s="28" t="n">
        <v>46</v>
      </c>
      <c r="C1330" s="7" t="n">
        <v>65534</v>
      </c>
      <c r="D1330" s="7" t="n">
        <v>-13.1499996185303</v>
      </c>
      <c r="E1330" s="7" t="n">
        <v>0</v>
      </c>
      <c r="F1330" s="7" t="n">
        <v>12.2799997329712</v>
      </c>
      <c r="G1330" s="7" t="n">
        <v>130.800003051758</v>
      </c>
    </row>
    <row r="1331" spans="1:21">
      <c r="A1331" t="s">
        <v>4</v>
      </c>
      <c r="B1331" s="4" t="s">
        <v>5</v>
      </c>
      <c r="C1331" s="4" t="s">
        <v>7</v>
      </c>
      <c r="D1331" s="4" t="s">
        <v>12</v>
      </c>
      <c r="E1331" s="4" t="s">
        <v>7</v>
      </c>
      <c r="F1331" s="4" t="s">
        <v>8</v>
      </c>
      <c r="G1331" s="4" t="s">
        <v>8</v>
      </c>
      <c r="H1331" s="4" t="s">
        <v>8</v>
      </c>
      <c r="I1331" s="4" t="s">
        <v>8</v>
      </c>
      <c r="J1331" s="4" t="s">
        <v>8</v>
      </c>
      <c r="K1331" s="4" t="s">
        <v>8</v>
      </c>
      <c r="L1331" s="4" t="s">
        <v>8</v>
      </c>
      <c r="M1331" s="4" t="s">
        <v>8</v>
      </c>
      <c r="N1331" s="4" t="s">
        <v>8</v>
      </c>
      <c r="O1331" s="4" t="s">
        <v>8</v>
      </c>
      <c r="P1331" s="4" t="s">
        <v>8</v>
      </c>
      <c r="Q1331" s="4" t="s">
        <v>8</v>
      </c>
      <c r="R1331" s="4" t="s">
        <v>8</v>
      </c>
      <c r="S1331" s="4" t="s">
        <v>8</v>
      </c>
      <c r="T1331" s="4" t="s">
        <v>8</v>
      </c>
      <c r="U1331" s="4" t="s">
        <v>8</v>
      </c>
    </row>
    <row r="1332" spans="1:21">
      <c r="A1332" t="n">
        <v>10364</v>
      </c>
      <c r="B1332" s="39" t="n">
        <v>36</v>
      </c>
      <c r="C1332" s="7" t="n">
        <v>8</v>
      </c>
      <c r="D1332" s="7" t="n">
        <v>65534</v>
      </c>
      <c r="E1332" s="7" t="n">
        <v>0</v>
      </c>
      <c r="F1332" s="7" t="s">
        <v>98</v>
      </c>
      <c r="G1332" s="7" t="s">
        <v>14</v>
      </c>
      <c r="H1332" s="7" t="s">
        <v>14</v>
      </c>
      <c r="I1332" s="7" t="s">
        <v>14</v>
      </c>
      <c r="J1332" s="7" t="s">
        <v>14</v>
      </c>
      <c r="K1332" s="7" t="s">
        <v>14</v>
      </c>
      <c r="L1332" s="7" t="s">
        <v>14</v>
      </c>
      <c r="M1332" s="7" t="s">
        <v>14</v>
      </c>
      <c r="N1332" s="7" t="s">
        <v>14</v>
      </c>
      <c r="O1332" s="7" t="s">
        <v>14</v>
      </c>
      <c r="P1332" s="7" t="s">
        <v>14</v>
      </c>
      <c r="Q1332" s="7" t="s">
        <v>14</v>
      </c>
      <c r="R1332" s="7" t="s">
        <v>14</v>
      </c>
      <c r="S1332" s="7" t="s">
        <v>14</v>
      </c>
      <c r="T1332" s="7" t="s">
        <v>14</v>
      </c>
      <c r="U1332" s="7" t="s">
        <v>14</v>
      </c>
    </row>
    <row r="1333" spans="1:21">
      <c r="A1333" t="s">
        <v>4</v>
      </c>
      <c r="B1333" s="4" t="s">
        <v>5</v>
      </c>
      <c r="C1333" s="4" t="s">
        <v>12</v>
      </c>
      <c r="D1333" s="4" t="s">
        <v>7</v>
      </c>
      <c r="E1333" s="4" t="s">
        <v>8</v>
      </c>
      <c r="F1333" s="4" t="s">
        <v>59</v>
      </c>
      <c r="G1333" s="4" t="s">
        <v>59</v>
      </c>
      <c r="H1333" s="4" t="s">
        <v>59</v>
      </c>
    </row>
    <row r="1334" spans="1:21">
      <c r="A1334" t="n">
        <v>10395</v>
      </c>
      <c r="B1334" s="40" t="n">
        <v>48</v>
      </c>
      <c r="C1334" s="7" t="n">
        <v>65534</v>
      </c>
      <c r="D1334" s="7" t="n">
        <v>0</v>
      </c>
      <c r="E1334" s="7" t="s">
        <v>98</v>
      </c>
      <c r="F1334" s="7" t="n">
        <v>0</v>
      </c>
      <c r="G1334" s="7" t="n">
        <v>1</v>
      </c>
      <c r="H1334" s="7" t="n">
        <v>0</v>
      </c>
    </row>
    <row r="1335" spans="1:21">
      <c r="A1335" t="s">
        <v>4</v>
      </c>
      <c r="B1335" s="4" t="s">
        <v>5</v>
      </c>
      <c r="C1335" s="4" t="s">
        <v>12</v>
      </c>
      <c r="D1335" s="4" t="s">
        <v>13</v>
      </c>
    </row>
    <row r="1336" spans="1:21">
      <c r="A1336" t="n">
        <v>10422</v>
      </c>
      <c r="B1336" s="41" t="n">
        <v>43</v>
      </c>
      <c r="C1336" s="7" t="n">
        <v>65534</v>
      </c>
      <c r="D1336" s="7" t="n">
        <v>64</v>
      </c>
    </row>
    <row r="1337" spans="1:21">
      <c r="A1337" t="s">
        <v>4</v>
      </c>
      <c r="B1337" s="4" t="s">
        <v>5</v>
      </c>
      <c r="C1337" s="4" t="s">
        <v>7</v>
      </c>
      <c r="D1337" s="4" t="s">
        <v>8</v>
      </c>
      <c r="E1337" s="4" t="s">
        <v>12</v>
      </c>
    </row>
    <row r="1338" spans="1:21">
      <c r="A1338" t="n">
        <v>10429</v>
      </c>
      <c r="B1338" s="11" t="n">
        <v>94</v>
      </c>
      <c r="C1338" s="7" t="n">
        <v>0</v>
      </c>
      <c r="D1338" s="7" t="s">
        <v>16</v>
      </c>
      <c r="E1338" s="7" t="n">
        <v>1</v>
      </c>
    </row>
    <row r="1339" spans="1:21">
      <c r="A1339" t="s">
        <v>4</v>
      </c>
      <c r="B1339" s="4" t="s">
        <v>5</v>
      </c>
      <c r="C1339" s="4" t="s">
        <v>7</v>
      </c>
      <c r="D1339" s="4" t="s">
        <v>8</v>
      </c>
      <c r="E1339" s="4" t="s">
        <v>12</v>
      </c>
    </row>
    <row r="1340" spans="1:21">
      <c r="A1340" t="n">
        <v>10443</v>
      </c>
      <c r="B1340" s="11" t="n">
        <v>94</v>
      </c>
      <c r="C1340" s="7" t="n">
        <v>0</v>
      </c>
      <c r="D1340" s="7" t="s">
        <v>16</v>
      </c>
      <c r="E1340" s="7" t="n">
        <v>2</v>
      </c>
    </row>
    <row r="1341" spans="1:21">
      <c r="A1341" t="s">
        <v>4</v>
      </c>
      <c r="B1341" s="4" t="s">
        <v>5</v>
      </c>
      <c r="C1341" s="4" t="s">
        <v>7</v>
      </c>
      <c r="D1341" s="4" t="s">
        <v>8</v>
      </c>
      <c r="E1341" s="4" t="s">
        <v>12</v>
      </c>
    </row>
    <row r="1342" spans="1:21">
      <c r="A1342" t="n">
        <v>10457</v>
      </c>
      <c r="B1342" s="11" t="n">
        <v>94</v>
      </c>
      <c r="C1342" s="7" t="n">
        <v>1</v>
      </c>
      <c r="D1342" s="7" t="s">
        <v>16</v>
      </c>
      <c r="E1342" s="7" t="n">
        <v>4</v>
      </c>
    </row>
    <row r="1343" spans="1:21">
      <c r="A1343" t="s">
        <v>4</v>
      </c>
      <c r="B1343" s="4" t="s">
        <v>5</v>
      </c>
      <c r="C1343" s="4" t="s">
        <v>7</v>
      </c>
      <c r="D1343" s="4" t="s">
        <v>8</v>
      </c>
    </row>
    <row r="1344" spans="1:21">
      <c r="A1344" t="n">
        <v>10471</v>
      </c>
      <c r="B1344" s="11" t="n">
        <v>94</v>
      </c>
      <c r="C1344" s="7" t="n">
        <v>5</v>
      </c>
      <c r="D1344" s="7" t="s">
        <v>16</v>
      </c>
    </row>
    <row r="1345" spans="1:21">
      <c r="A1345" t="s">
        <v>4</v>
      </c>
      <c r="B1345" s="4" t="s">
        <v>5</v>
      </c>
      <c r="C1345" s="4" t="s">
        <v>27</v>
      </c>
    </row>
    <row r="1346" spans="1:21">
      <c r="A1346" t="n">
        <v>10483</v>
      </c>
      <c r="B1346" s="16" t="n">
        <v>3</v>
      </c>
      <c r="C1346" s="15" t="n">
        <f t="normal" ca="1">A1348</f>
        <v>0</v>
      </c>
    </row>
    <row r="1347" spans="1:21">
      <c r="A1347" t="s">
        <v>4</v>
      </c>
      <c r="B1347" s="4" t="s">
        <v>5</v>
      </c>
    </row>
    <row r="1348" spans="1:21">
      <c r="A1348" t="n">
        <v>10488</v>
      </c>
      <c r="B1348" s="5" t="n">
        <v>1</v>
      </c>
    </row>
    <row r="1349" spans="1:21" s="3" customFormat="1" customHeight="0">
      <c r="A1349" s="3" t="s">
        <v>2</v>
      </c>
      <c r="B1349" s="3" t="s">
        <v>118</v>
      </c>
    </row>
    <row r="1350" spans="1:21">
      <c r="A1350" t="s">
        <v>4</v>
      </c>
      <c r="B1350" s="4" t="s">
        <v>5</v>
      </c>
      <c r="C1350" s="4" t="s">
        <v>7</v>
      </c>
      <c r="D1350" s="4" t="s">
        <v>12</v>
      </c>
      <c r="E1350" s="4" t="s">
        <v>7</v>
      </c>
      <c r="F1350" s="4" t="s">
        <v>7</v>
      </c>
      <c r="G1350" s="4" t="s">
        <v>7</v>
      </c>
      <c r="H1350" s="4" t="s">
        <v>12</v>
      </c>
      <c r="I1350" s="4" t="s">
        <v>27</v>
      </c>
      <c r="J1350" s="4" t="s">
        <v>12</v>
      </c>
      <c r="K1350" s="4" t="s">
        <v>27</v>
      </c>
      <c r="L1350" s="4" t="s">
        <v>27</v>
      </c>
    </row>
    <row r="1351" spans="1:21">
      <c r="A1351" t="n">
        <v>10492</v>
      </c>
      <c r="B1351" s="38" t="n">
        <v>6</v>
      </c>
      <c r="C1351" s="7" t="n">
        <v>33</v>
      </c>
      <c r="D1351" s="7" t="n">
        <v>65534</v>
      </c>
      <c r="E1351" s="7" t="n">
        <v>9</v>
      </c>
      <c r="F1351" s="7" t="n">
        <v>1</v>
      </c>
      <c r="G1351" s="7" t="n">
        <v>2</v>
      </c>
      <c r="H1351" s="7" t="n">
        <v>41</v>
      </c>
      <c r="I1351" s="15" t="n">
        <f t="normal" ca="1">A1353</f>
        <v>0</v>
      </c>
      <c r="J1351" s="7" t="n">
        <v>44</v>
      </c>
      <c r="K1351" s="15" t="n">
        <f t="normal" ca="1">A1367</f>
        <v>0</v>
      </c>
      <c r="L1351" s="15" t="n">
        <f t="normal" ca="1">A1377</f>
        <v>0</v>
      </c>
    </row>
    <row r="1352" spans="1:21">
      <c r="A1352" t="s">
        <v>4</v>
      </c>
      <c r="B1352" s="4" t="s">
        <v>5</v>
      </c>
      <c r="C1352" s="4" t="s">
        <v>12</v>
      </c>
      <c r="D1352" s="4" t="s">
        <v>59</v>
      </c>
      <c r="E1352" s="4" t="s">
        <v>59</v>
      </c>
      <c r="F1352" s="4" t="s">
        <v>59</v>
      </c>
      <c r="G1352" s="4" t="s">
        <v>59</v>
      </c>
    </row>
    <row r="1353" spans="1:21">
      <c r="A1353" t="n">
        <v>10515</v>
      </c>
      <c r="B1353" s="28" t="n">
        <v>46</v>
      </c>
      <c r="C1353" s="7" t="n">
        <v>65534</v>
      </c>
      <c r="D1353" s="7" t="n">
        <v>7.65000009536743</v>
      </c>
      <c r="E1353" s="7" t="n">
        <v>5</v>
      </c>
      <c r="F1353" s="7" t="n">
        <v>-2.98000001907349</v>
      </c>
      <c r="G1353" s="7" t="n">
        <v>162.300003051758</v>
      </c>
    </row>
    <row r="1354" spans="1:21">
      <c r="A1354" t="s">
        <v>4</v>
      </c>
      <c r="B1354" s="4" t="s">
        <v>5</v>
      </c>
      <c r="C1354" s="4" t="s">
        <v>7</v>
      </c>
      <c r="D1354" s="4" t="s">
        <v>12</v>
      </c>
      <c r="E1354" s="4" t="s">
        <v>7</v>
      </c>
      <c r="F1354" s="4" t="s">
        <v>8</v>
      </c>
      <c r="G1354" s="4" t="s">
        <v>8</v>
      </c>
      <c r="H1354" s="4" t="s">
        <v>8</v>
      </c>
      <c r="I1354" s="4" t="s">
        <v>8</v>
      </c>
      <c r="J1354" s="4" t="s">
        <v>8</v>
      </c>
      <c r="K1354" s="4" t="s">
        <v>8</v>
      </c>
      <c r="L1354" s="4" t="s">
        <v>8</v>
      </c>
      <c r="M1354" s="4" t="s">
        <v>8</v>
      </c>
      <c r="N1354" s="4" t="s">
        <v>8</v>
      </c>
      <c r="O1354" s="4" t="s">
        <v>8</v>
      </c>
      <c r="P1354" s="4" t="s">
        <v>8</v>
      </c>
      <c r="Q1354" s="4" t="s">
        <v>8</v>
      </c>
      <c r="R1354" s="4" t="s">
        <v>8</v>
      </c>
      <c r="S1354" s="4" t="s">
        <v>8</v>
      </c>
      <c r="T1354" s="4" t="s">
        <v>8</v>
      </c>
      <c r="U1354" s="4" t="s">
        <v>8</v>
      </c>
    </row>
    <row r="1355" spans="1:21">
      <c r="A1355" t="n">
        <v>10534</v>
      </c>
      <c r="B1355" s="39" t="n">
        <v>36</v>
      </c>
      <c r="C1355" s="7" t="n">
        <v>8</v>
      </c>
      <c r="D1355" s="7" t="n">
        <v>65534</v>
      </c>
      <c r="E1355" s="7" t="n">
        <v>0</v>
      </c>
      <c r="F1355" s="7" t="s">
        <v>119</v>
      </c>
      <c r="G1355" s="7" t="s">
        <v>14</v>
      </c>
      <c r="H1355" s="7" t="s">
        <v>14</v>
      </c>
      <c r="I1355" s="7" t="s">
        <v>14</v>
      </c>
      <c r="J1355" s="7" t="s">
        <v>14</v>
      </c>
      <c r="K1355" s="7" t="s">
        <v>14</v>
      </c>
      <c r="L1355" s="7" t="s">
        <v>14</v>
      </c>
      <c r="M1355" s="7" t="s">
        <v>14</v>
      </c>
      <c r="N1355" s="7" t="s">
        <v>14</v>
      </c>
      <c r="O1355" s="7" t="s">
        <v>14</v>
      </c>
      <c r="P1355" s="7" t="s">
        <v>14</v>
      </c>
      <c r="Q1355" s="7" t="s">
        <v>14</v>
      </c>
      <c r="R1355" s="7" t="s">
        <v>14</v>
      </c>
      <c r="S1355" s="7" t="s">
        <v>14</v>
      </c>
      <c r="T1355" s="7" t="s">
        <v>14</v>
      </c>
      <c r="U1355" s="7" t="s">
        <v>14</v>
      </c>
    </row>
    <row r="1356" spans="1:21">
      <c r="A1356" t="s">
        <v>4</v>
      </c>
      <c r="B1356" s="4" t="s">
        <v>5</v>
      </c>
      <c r="C1356" s="4" t="s">
        <v>12</v>
      </c>
      <c r="D1356" s="4" t="s">
        <v>7</v>
      </c>
      <c r="E1356" s="4" t="s">
        <v>8</v>
      </c>
      <c r="F1356" s="4" t="s">
        <v>59</v>
      </c>
      <c r="G1356" s="4" t="s">
        <v>59</v>
      </c>
      <c r="H1356" s="4" t="s">
        <v>59</v>
      </c>
    </row>
    <row r="1357" spans="1:21">
      <c r="A1357" t="n">
        <v>10564</v>
      </c>
      <c r="B1357" s="40" t="n">
        <v>48</v>
      </c>
      <c r="C1357" s="7" t="n">
        <v>65534</v>
      </c>
      <c r="D1357" s="7" t="n">
        <v>0</v>
      </c>
      <c r="E1357" s="7" t="s">
        <v>119</v>
      </c>
      <c r="F1357" s="7" t="n">
        <v>0</v>
      </c>
      <c r="G1357" s="7" t="n">
        <v>1</v>
      </c>
      <c r="H1357" s="7" t="n">
        <v>1.40129846432482e-45</v>
      </c>
    </row>
    <row r="1358" spans="1:21">
      <c r="A1358" t="s">
        <v>4</v>
      </c>
      <c r="B1358" s="4" t="s">
        <v>5</v>
      </c>
      <c r="C1358" s="4" t="s">
        <v>12</v>
      </c>
      <c r="D1358" s="4" t="s">
        <v>13</v>
      </c>
    </row>
    <row r="1359" spans="1:21">
      <c r="A1359" t="n">
        <v>10590</v>
      </c>
      <c r="B1359" s="41" t="n">
        <v>43</v>
      </c>
      <c r="C1359" s="7" t="n">
        <v>65534</v>
      </c>
      <c r="D1359" s="7" t="n">
        <v>64</v>
      </c>
    </row>
    <row r="1360" spans="1:21">
      <c r="A1360" t="s">
        <v>4</v>
      </c>
      <c r="B1360" s="4" t="s">
        <v>5</v>
      </c>
      <c r="C1360" s="4" t="s">
        <v>12</v>
      </c>
    </row>
    <row r="1361" spans="1:21">
      <c r="A1361" t="n">
        <v>10597</v>
      </c>
      <c r="B1361" s="22" t="n">
        <v>16</v>
      </c>
      <c r="C1361" s="7" t="n">
        <v>0</v>
      </c>
    </row>
    <row r="1362" spans="1:21">
      <c r="A1362" t="s">
        <v>4</v>
      </c>
      <c r="B1362" s="4" t="s">
        <v>5</v>
      </c>
      <c r="C1362" s="4" t="s">
        <v>12</v>
      </c>
      <c r="D1362" s="4" t="s">
        <v>59</v>
      </c>
      <c r="E1362" s="4" t="s">
        <v>59</v>
      </c>
      <c r="F1362" s="4" t="s">
        <v>59</v>
      </c>
      <c r="G1362" s="4" t="s">
        <v>12</v>
      </c>
      <c r="H1362" s="4" t="s">
        <v>12</v>
      </c>
    </row>
    <row r="1363" spans="1:21">
      <c r="A1363" t="n">
        <v>10600</v>
      </c>
      <c r="B1363" s="44" t="n">
        <v>60</v>
      </c>
      <c r="C1363" s="7" t="n">
        <v>65534</v>
      </c>
      <c r="D1363" s="7" t="n">
        <v>0</v>
      </c>
      <c r="E1363" s="7" t="n">
        <v>20</v>
      </c>
      <c r="F1363" s="7" t="n">
        <v>0</v>
      </c>
      <c r="G1363" s="7" t="n">
        <v>0</v>
      </c>
      <c r="H1363" s="7" t="n">
        <v>0</v>
      </c>
    </row>
    <row r="1364" spans="1:21">
      <c r="A1364" t="s">
        <v>4</v>
      </c>
      <c r="B1364" s="4" t="s">
        <v>5</v>
      </c>
      <c r="C1364" s="4" t="s">
        <v>27</v>
      </c>
    </row>
    <row r="1365" spans="1:21">
      <c r="A1365" t="n">
        <v>10619</v>
      </c>
      <c r="B1365" s="16" t="n">
        <v>3</v>
      </c>
      <c r="C1365" s="15" t="n">
        <f t="normal" ca="1">A1377</f>
        <v>0</v>
      </c>
    </row>
    <row r="1366" spans="1:21">
      <c r="A1366" t="s">
        <v>4</v>
      </c>
      <c r="B1366" s="4" t="s">
        <v>5</v>
      </c>
      <c r="C1366" s="4" t="s">
        <v>12</v>
      </c>
      <c r="D1366" s="4" t="s">
        <v>59</v>
      </c>
      <c r="E1366" s="4" t="s">
        <v>59</v>
      </c>
      <c r="F1366" s="4" t="s">
        <v>59</v>
      </c>
      <c r="G1366" s="4" t="s">
        <v>59</v>
      </c>
    </row>
    <row r="1367" spans="1:21">
      <c r="A1367" t="n">
        <v>10624</v>
      </c>
      <c r="B1367" s="28" t="n">
        <v>46</v>
      </c>
      <c r="C1367" s="7" t="n">
        <v>65534</v>
      </c>
      <c r="D1367" s="7" t="n">
        <v>9.0600004196167</v>
      </c>
      <c r="E1367" s="7" t="n">
        <v>5</v>
      </c>
      <c r="F1367" s="7" t="n">
        <v>-2.67000007629395</v>
      </c>
      <c r="G1367" s="7" t="n">
        <v>76.6999969482422</v>
      </c>
    </row>
    <row r="1368" spans="1:21">
      <c r="A1368" t="s">
        <v>4</v>
      </c>
      <c r="B1368" s="4" t="s">
        <v>5</v>
      </c>
      <c r="C1368" s="4" t="s">
        <v>12</v>
      </c>
    </row>
    <row r="1369" spans="1:21">
      <c r="A1369" t="n">
        <v>10643</v>
      </c>
      <c r="B1369" s="22" t="n">
        <v>16</v>
      </c>
      <c r="C1369" s="7" t="n">
        <v>0</v>
      </c>
    </row>
    <row r="1370" spans="1:21">
      <c r="A1370" t="s">
        <v>4</v>
      </c>
      <c r="B1370" s="4" t="s">
        <v>5</v>
      </c>
      <c r="C1370" s="4" t="s">
        <v>12</v>
      </c>
      <c r="D1370" s="4" t="s">
        <v>12</v>
      </c>
      <c r="E1370" s="4" t="s">
        <v>12</v>
      </c>
    </row>
    <row r="1371" spans="1:21">
      <c r="A1371" t="n">
        <v>10646</v>
      </c>
      <c r="B1371" s="45" t="n">
        <v>61</v>
      </c>
      <c r="C1371" s="7" t="n">
        <v>65534</v>
      </c>
      <c r="D1371" s="7" t="n">
        <v>96</v>
      </c>
      <c r="E1371" s="7" t="n">
        <v>0</v>
      </c>
    </row>
    <row r="1372" spans="1:21">
      <c r="A1372" t="s">
        <v>4</v>
      </c>
      <c r="B1372" s="4" t="s">
        <v>5</v>
      </c>
      <c r="C1372" s="4" t="s">
        <v>12</v>
      </c>
      <c r="D1372" s="4" t="s">
        <v>12</v>
      </c>
      <c r="E1372" s="4" t="s">
        <v>12</v>
      </c>
    </row>
    <row r="1373" spans="1:21">
      <c r="A1373" t="n">
        <v>10653</v>
      </c>
      <c r="B1373" s="45" t="n">
        <v>61</v>
      </c>
      <c r="C1373" s="7" t="n">
        <v>96</v>
      </c>
      <c r="D1373" s="7" t="n">
        <v>65534</v>
      </c>
      <c r="E1373" s="7" t="n">
        <v>0</v>
      </c>
    </row>
    <row r="1374" spans="1:21">
      <c r="A1374" t="s">
        <v>4</v>
      </c>
      <c r="B1374" s="4" t="s">
        <v>5</v>
      </c>
      <c r="C1374" s="4" t="s">
        <v>27</v>
      </c>
    </row>
    <row r="1375" spans="1:21">
      <c r="A1375" t="n">
        <v>10660</v>
      </c>
      <c r="B1375" s="16" t="n">
        <v>3</v>
      </c>
      <c r="C1375" s="15" t="n">
        <f t="normal" ca="1">A1377</f>
        <v>0</v>
      </c>
    </row>
    <row r="1376" spans="1:21">
      <c r="A1376" t="s">
        <v>4</v>
      </c>
      <c r="B1376" s="4" t="s">
        <v>5</v>
      </c>
    </row>
    <row r="1377" spans="1:8">
      <c r="A1377" t="n">
        <v>10665</v>
      </c>
      <c r="B1377" s="5" t="n">
        <v>1</v>
      </c>
    </row>
    <row r="1378" spans="1:8" s="3" customFormat="1" customHeight="0">
      <c r="A1378" s="3" t="s">
        <v>2</v>
      </c>
      <c r="B1378" s="3" t="s">
        <v>120</v>
      </c>
    </row>
    <row r="1379" spans="1:8">
      <c r="A1379" t="s">
        <v>4</v>
      </c>
      <c r="B1379" s="4" t="s">
        <v>5</v>
      </c>
      <c r="C1379" s="4" t="s">
        <v>12</v>
      </c>
      <c r="D1379" s="4" t="s">
        <v>7</v>
      </c>
      <c r="E1379" s="4" t="s">
        <v>7</v>
      </c>
      <c r="F1379" s="4" t="s">
        <v>8</v>
      </c>
    </row>
    <row r="1380" spans="1:8">
      <c r="A1380" t="n">
        <v>10668</v>
      </c>
      <c r="B1380" s="46" t="n">
        <v>20</v>
      </c>
      <c r="C1380" s="7" t="n">
        <v>102</v>
      </c>
      <c r="D1380" s="7" t="n">
        <v>3</v>
      </c>
      <c r="E1380" s="7" t="n">
        <v>10</v>
      </c>
      <c r="F1380" s="7" t="s">
        <v>121</v>
      </c>
    </row>
    <row r="1381" spans="1:8">
      <c r="A1381" t="s">
        <v>4</v>
      </c>
      <c r="B1381" s="4" t="s">
        <v>5</v>
      </c>
      <c r="C1381" s="4" t="s">
        <v>12</v>
      </c>
    </row>
    <row r="1382" spans="1:8">
      <c r="A1382" t="n">
        <v>10689</v>
      </c>
      <c r="B1382" s="22" t="n">
        <v>16</v>
      </c>
      <c r="C1382" s="7" t="n">
        <v>0</v>
      </c>
    </row>
    <row r="1383" spans="1:8">
      <c r="A1383" t="s">
        <v>4</v>
      </c>
      <c r="B1383" s="4" t="s">
        <v>5</v>
      </c>
      <c r="C1383" s="4" t="s">
        <v>12</v>
      </c>
      <c r="D1383" s="4" t="s">
        <v>13</v>
      </c>
    </row>
    <row r="1384" spans="1:8">
      <c r="A1384" t="n">
        <v>10692</v>
      </c>
      <c r="B1384" s="41" t="n">
        <v>43</v>
      </c>
      <c r="C1384" s="7" t="n">
        <v>102</v>
      </c>
      <c r="D1384" s="7" t="n">
        <v>1088</v>
      </c>
    </row>
    <row r="1385" spans="1:8">
      <c r="A1385" t="s">
        <v>4</v>
      </c>
      <c r="B1385" s="4" t="s">
        <v>5</v>
      </c>
      <c r="C1385" s="4" t="s">
        <v>12</v>
      </c>
      <c r="D1385" s="4" t="s">
        <v>7</v>
      </c>
      <c r="E1385" s="4" t="s">
        <v>7</v>
      </c>
      <c r="F1385" s="4" t="s">
        <v>8</v>
      </c>
    </row>
    <row r="1386" spans="1:8">
      <c r="A1386" t="n">
        <v>10699</v>
      </c>
      <c r="B1386" s="46" t="n">
        <v>20</v>
      </c>
      <c r="C1386" s="7" t="n">
        <v>96</v>
      </c>
      <c r="D1386" s="7" t="n">
        <v>3</v>
      </c>
      <c r="E1386" s="7" t="n">
        <v>10</v>
      </c>
      <c r="F1386" s="7" t="s">
        <v>121</v>
      </c>
    </row>
    <row r="1387" spans="1:8">
      <c r="A1387" t="s">
        <v>4</v>
      </c>
      <c r="B1387" s="4" t="s">
        <v>5</v>
      </c>
      <c r="C1387" s="4" t="s">
        <v>12</v>
      </c>
    </row>
    <row r="1388" spans="1:8">
      <c r="A1388" t="n">
        <v>10720</v>
      </c>
      <c r="B1388" s="22" t="n">
        <v>16</v>
      </c>
      <c r="C1388" s="7" t="n">
        <v>0</v>
      </c>
    </row>
    <row r="1389" spans="1:8">
      <c r="A1389" t="s">
        <v>4</v>
      </c>
      <c r="B1389" s="4" t="s">
        <v>5</v>
      </c>
      <c r="C1389" s="4" t="s">
        <v>12</v>
      </c>
      <c r="D1389" s="4" t="s">
        <v>13</v>
      </c>
    </row>
    <row r="1390" spans="1:8">
      <c r="A1390" t="n">
        <v>10723</v>
      </c>
      <c r="B1390" s="41" t="n">
        <v>43</v>
      </c>
      <c r="C1390" s="7" t="n">
        <v>96</v>
      </c>
      <c r="D1390" s="7" t="n">
        <v>1088</v>
      </c>
    </row>
    <row r="1391" spans="1:8">
      <c r="A1391" t="s">
        <v>4</v>
      </c>
      <c r="B1391" s="4" t="s">
        <v>5</v>
      </c>
      <c r="C1391" s="4" t="s">
        <v>7</v>
      </c>
      <c r="D1391" s="4" t="s">
        <v>12</v>
      </c>
    </row>
    <row r="1392" spans="1:8">
      <c r="A1392" t="n">
        <v>10730</v>
      </c>
      <c r="B1392" s="17" t="n">
        <v>22</v>
      </c>
      <c r="C1392" s="7" t="n">
        <v>11</v>
      </c>
      <c r="D1392" s="7" t="n">
        <v>0</v>
      </c>
    </row>
    <row r="1393" spans="1:6">
      <c r="A1393" t="s">
        <v>4</v>
      </c>
      <c r="B1393" s="4" t="s">
        <v>5</v>
      </c>
      <c r="C1393" s="4" t="s">
        <v>7</v>
      </c>
      <c r="D1393" s="4" t="s">
        <v>12</v>
      </c>
      <c r="E1393" s="4" t="s">
        <v>8</v>
      </c>
    </row>
    <row r="1394" spans="1:6">
      <c r="A1394" t="n">
        <v>10734</v>
      </c>
      <c r="B1394" s="29" t="n">
        <v>51</v>
      </c>
      <c r="C1394" s="7" t="n">
        <v>4</v>
      </c>
      <c r="D1394" s="7" t="n">
        <v>102</v>
      </c>
      <c r="E1394" s="7" t="s">
        <v>122</v>
      </c>
    </row>
    <row r="1395" spans="1:6">
      <c r="A1395" t="s">
        <v>4</v>
      </c>
      <c r="B1395" s="4" t="s">
        <v>5</v>
      </c>
      <c r="C1395" s="4" t="s">
        <v>12</v>
      </c>
    </row>
    <row r="1396" spans="1:6">
      <c r="A1396" t="n">
        <v>10747</v>
      </c>
      <c r="B1396" s="22" t="n">
        <v>16</v>
      </c>
      <c r="C1396" s="7" t="n">
        <v>0</v>
      </c>
    </row>
    <row r="1397" spans="1:6">
      <c r="A1397" t="s">
        <v>4</v>
      </c>
      <c r="B1397" s="4" t="s">
        <v>5</v>
      </c>
      <c r="C1397" s="4" t="s">
        <v>12</v>
      </c>
      <c r="D1397" s="4" t="s">
        <v>43</v>
      </c>
      <c r="E1397" s="4" t="s">
        <v>7</v>
      </c>
      <c r="F1397" s="4" t="s">
        <v>7</v>
      </c>
      <c r="G1397" s="4" t="s">
        <v>43</v>
      </c>
      <c r="H1397" s="4" t="s">
        <v>7</v>
      </c>
      <c r="I1397" s="4" t="s">
        <v>7</v>
      </c>
    </row>
    <row r="1398" spans="1:6">
      <c r="A1398" t="n">
        <v>10750</v>
      </c>
      <c r="B1398" s="30" t="n">
        <v>26</v>
      </c>
      <c r="C1398" s="7" t="n">
        <v>102</v>
      </c>
      <c r="D1398" s="7" t="s">
        <v>123</v>
      </c>
      <c r="E1398" s="7" t="n">
        <v>2</v>
      </c>
      <c r="F1398" s="7" t="n">
        <v>3</v>
      </c>
      <c r="G1398" s="7" t="s">
        <v>124</v>
      </c>
      <c r="H1398" s="7" t="n">
        <v>2</v>
      </c>
      <c r="I1398" s="7" t="n">
        <v>0</v>
      </c>
    </row>
    <row r="1399" spans="1:6">
      <c r="A1399" t="s">
        <v>4</v>
      </c>
      <c r="B1399" s="4" t="s">
        <v>5</v>
      </c>
    </row>
    <row r="1400" spans="1:6">
      <c r="A1400" t="n">
        <v>10943</v>
      </c>
      <c r="B1400" s="20" t="n">
        <v>28</v>
      </c>
    </row>
    <row r="1401" spans="1:6">
      <c r="A1401" t="s">
        <v>4</v>
      </c>
      <c r="B1401" s="4" t="s">
        <v>5</v>
      </c>
      <c r="C1401" s="4" t="s">
        <v>7</v>
      </c>
      <c r="D1401" s="4" t="s">
        <v>12</v>
      </c>
      <c r="E1401" s="4" t="s">
        <v>8</v>
      </c>
    </row>
    <row r="1402" spans="1:6">
      <c r="A1402" t="n">
        <v>10944</v>
      </c>
      <c r="B1402" s="29" t="n">
        <v>51</v>
      </c>
      <c r="C1402" s="7" t="n">
        <v>4</v>
      </c>
      <c r="D1402" s="7" t="n">
        <v>96</v>
      </c>
      <c r="E1402" s="7" t="s">
        <v>122</v>
      </c>
    </row>
    <row r="1403" spans="1:6">
      <c r="A1403" t="s">
        <v>4</v>
      </c>
      <c r="B1403" s="4" t="s">
        <v>5</v>
      </c>
      <c r="C1403" s="4" t="s">
        <v>12</v>
      </c>
    </row>
    <row r="1404" spans="1:6">
      <c r="A1404" t="n">
        <v>10957</v>
      </c>
      <c r="B1404" s="22" t="n">
        <v>16</v>
      </c>
      <c r="C1404" s="7" t="n">
        <v>0</v>
      </c>
    </row>
    <row r="1405" spans="1:6">
      <c r="A1405" t="s">
        <v>4</v>
      </c>
      <c r="B1405" s="4" t="s">
        <v>5</v>
      </c>
      <c r="C1405" s="4" t="s">
        <v>12</v>
      </c>
      <c r="D1405" s="4" t="s">
        <v>43</v>
      </c>
      <c r="E1405" s="4" t="s">
        <v>7</v>
      </c>
      <c r="F1405" s="4" t="s">
        <v>7</v>
      </c>
      <c r="G1405" s="4" t="s">
        <v>43</v>
      </c>
      <c r="H1405" s="4" t="s">
        <v>7</v>
      </c>
      <c r="I1405" s="4" t="s">
        <v>7</v>
      </c>
    </row>
    <row r="1406" spans="1:6">
      <c r="A1406" t="n">
        <v>10960</v>
      </c>
      <c r="B1406" s="30" t="n">
        <v>26</v>
      </c>
      <c r="C1406" s="7" t="n">
        <v>96</v>
      </c>
      <c r="D1406" s="7" t="s">
        <v>125</v>
      </c>
      <c r="E1406" s="7" t="n">
        <v>2</v>
      </c>
      <c r="F1406" s="7" t="n">
        <v>3</v>
      </c>
      <c r="G1406" s="7" t="s">
        <v>126</v>
      </c>
      <c r="H1406" s="7" t="n">
        <v>2</v>
      </c>
      <c r="I1406" s="7" t="n">
        <v>0</v>
      </c>
    </row>
    <row r="1407" spans="1:6">
      <c r="A1407" t="s">
        <v>4</v>
      </c>
      <c r="B1407" s="4" t="s">
        <v>5</v>
      </c>
    </row>
    <row r="1408" spans="1:6">
      <c r="A1408" t="n">
        <v>11113</v>
      </c>
      <c r="B1408" s="20" t="n">
        <v>28</v>
      </c>
    </row>
    <row r="1409" spans="1:9">
      <c r="A1409" t="s">
        <v>4</v>
      </c>
      <c r="B1409" s="4" t="s">
        <v>5</v>
      </c>
      <c r="C1409" s="4" t="s">
        <v>12</v>
      </c>
      <c r="D1409" s="4" t="s">
        <v>7</v>
      </c>
      <c r="E1409" s="4" t="s">
        <v>59</v>
      </c>
      <c r="F1409" s="4" t="s">
        <v>12</v>
      </c>
    </row>
    <row r="1410" spans="1:9">
      <c r="A1410" t="n">
        <v>11114</v>
      </c>
      <c r="B1410" s="47" t="n">
        <v>59</v>
      </c>
      <c r="C1410" s="7" t="n">
        <v>102</v>
      </c>
      <c r="D1410" s="7" t="n">
        <v>6</v>
      </c>
      <c r="E1410" s="7" t="n">
        <v>0</v>
      </c>
      <c r="F1410" s="7" t="n">
        <v>0</v>
      </c>
    </row>
    <row r="1411" spans="1:9">
      <c r="A1411" t="s">
        <v>4</v>
      </c>
      <c r="B1411" s="4" t="s">
        <v>5</v>
      </c>
      <c r="C1411" s="4" t="s">
        <v>12</v>
      </c>
    </row>
    <row r="1412" spans="1:9">
      <c r="A1412" t="n">
        <v>11124</v>
      </c>
      <c r="B1412" s="22" t="n">
        <v>16</v>
      </c>
      <c r="C1412" s="7" t="n">
        <v>1300</v>
      </c>
    </row>
    <row r="1413" spans="1:9">
      <c r="A1413" t="s">
        <v>4</v>
      </c>
      <c r="B1413" s="4" t="s">
        <v>5</v>
      </c>
      <c r="C1413" s="4" t="s">
        <v>7</v>
      </c>
      <c r="D1413" s="4" t="s">
        <v>12</v>
      </c>
      <c r="E1413" s="4" t="s">
        <v>8</v>
      </c>
    </row>
    <row r="1414" spans="1:9">
      <c r="A1414" t="n">
        <v>11127</v>
      </c>
      <c r="B1414" s="29" t="n">
        <v>51</v>
      </c>
      <c r="C1414" s="7" t="n">
        <v>4</v>
      </c>
      <c r="D1414" s="7" t="n">
        <v>102</v>
      </c>
      <c r="E1414" s="7" t="s">
        <v>122</v>
      </c>
    </row>
    <row r="1415" spans="1:9">
      <c r="A1415" t="s">
        <v>4</v>
      </c>
      <c r="B1415" s="4" t="s">
        <v>5</v>
      </c>
      <c r="C1415" s="4" t="s">
        <v>12</v>
      </c>
    </row>
    <row r="1416" spans="1:9">
      <c r="A1416" t="n">
        <v>11140</v>
      </c>
      <c r="B1416" s="22" t="n">
        <v>16</v>
      </c>
      <c r="C1416" s="7" t="n">
        <v>0</v>
      </c>
    </row>
    <row r="1417" spans="1:9">
      <c r="A1417" t="s">
        <v>4</v>
      </c>
      <c r="B1417" s="4" t="s">
        <v>5</v>
      </c>
      <c r="C1417" s="4" t="s">
        <v>12</v>
      </c>
      <c r="D1417" s="4" t="s">
        <v>43</v>
      </c>
      <c r="E1417" s="4" t="s">
        <v>7</v>
      </c>
      <c r="F1417" s="4" t="s">
        <v>7</v>
      </c>
    </row>
    <row r="1418" spans="1:9">
      <c r="A1418" t="n">
        <v>11143</v>
      </c>
      <c r="B1418" s="30" t="n">
        <v>26</v>
      </c>
      <c r="C1418" s="7" t="n">
        <v>102</v>
      </c>
      <c r="D1418" s="7" t="s">
        <v>127</v>
      </c>
      <c r="E1418" s="7" t="n">
        <v>2</v>
      </c>
      <c r="F1418" s="7" t="n">
        <v>0</v>
      </c>
    </row>
    <row r="1419" spans="1:9">
      <c r="A1419" t="s">
        <v>4</v>
      </c>
      <c r="B1419" s="4" t="s">
        <v>5</v>
      </c>
    </row>
    <row r="1420" spans="1:9">
      <c r="A1420" t="n">
        <v>11181</v>
      </c>
      <c r="B1420" s="20" t="n">
        <v>28</v>
      </c>
    </row>
    <row r="1421" spans="1:9">
      <c r="A1421" t="s">
        <v>4</v>
      </c>
      <c r="B1421" s="4" t="s">
        <v>5</v>
      </c>
      <c r="C1421" s="4" t="s">
        <v>12</v>
      </c>
    </row>
    <row r="1422" spans="1:9">
      <c r="A1422" t="n">
        <v>11182</v>
      </c>
      <c r="B1422" s="33" t="n">
        <v>12</v>
      </c>
      <c r="C1422" s="7" t="n">
        <v>7192</v>
      </c>
    </row>
    <row r="1423" spans="1:9">
      <c r="A1423" t="s">
        <v>4</v>
      </c>
      <c r="B1423" s="4" t="s">
        <v>5</v>
      </c>
      <c r="C1423" s="4" t="s">
        <v>12</v>
      </c>
    </row>
    <row r="1424" spans="1:9">
      <c r="A1424" t="n">
        <v>11185</v>
      </c>
      <c r="B1424" s="33" t="n">
        <v>12</v>
      </c>
      <c r="C1424" s="7" t="n">
        <v>7185</v>
      </c>
    </row>
    <row r="1425" spans="1:6">
      <c r="A1425" t="s">
        <v>4</v>
      </c>
      <c r="B1425" s="4" t="s">
        <v>5</v>
      </c>
      <c r="C1425" s="4" t="s">
        <v>7</v>
      </c>
      <c r="D1425" s="4" t="s">
        <v>12</v>
      </c>
      <c r="E1425" s="4" t="s">
        <v>12</v>
      </c>
    </row>
    <row r="1426" spans="1:6">
      <c r="A1426" t="n">
        <v>11188</v>
      </c>
      <c r="B1426" s="48" t="n">
        <v>135</v>
      </c>
      <c r="C1426" s="7" t="n">
        <v>0</v>
      </c>
      <c r="D1426" s="7" t="n">
        <v>96</v>
      </c>
      <c r="E1426" s="7" t="n">
        <v>64</v>
      </c>
    </row>
    <row r="1427" spans="1:6">
      <c r="A1427" t="s">
        <v>4</v>
      </c>
      <c r="B1427" s="4" t="s">
        <v>5</v>
      </c>
    </row>
    <row r="1428" spans="1:6">
      <c r="A1428" t="n">
        <v>11194</v>
      </c>
      <c r="B1428" s="5" t="n">
        <v>1</v>
      </c>
    </row>
    <row r="1429" spans="1:6" s="3" customFormat="1" customHeight="0">
      <c r="A1429" s="3" t="s">
        <v>2</v>
      </c>
      <c r="B1429" s="3" t="s">
        <v>128</v>
      </c>
    </row>
    <row r="1430" spans="1:6">
      <c r="A1430" t="s">
        <v>4</v>
      </c>
      <c r="B1430" s="4" t="s">
        <v>5</v>
      </c>
      <c r="C1430" s="4" t="s">
        <v>12</v>
      </c>
      <c r="D1430" s="4" t="s">
        <v>7</v>
      </c>
      <c r="E1430" s="4" t="s">
        <v>7</v>
      </c>
      <c r="F1430" s="4" t="s">
        <v>8</v>
      </c>
    </row>
    <row r="1431" spans="1:6">
      <c r="A1431" t="n">
        <v>11196</v>
      </c>
      <c r="B1431" s="46" t="n">
        <v>20</v>
      </c>
      <c r="C1431" s="7" t="n">
        <v>118</v>
      </c>
      <c r="D1431" s="7" t="n">
        <v>3</v>
      </c>
      <c r="E1431" s="7" t="n">
        <v>10</v>
      </c>
      <c r="F1431" s="7" t="s">
        <v>121</v>
      </c>
    </row>
    <row r="1432" spans="1:6">
      <c r="A1432" t="s">
        <v>4</v>
      </c>
      <c r="B1432" s="4" t="s">
        <v>5</v>
      </c>
      <c r="C1432" s="4" t="s">
        <v>12</v>
      </c>
    </row>
    <row r="1433" spans="1:6">
      <c r="A1433" t="n">
        <v>11217</v>
      </c>
      <c r="B1433" s="22" t="n">
        <v>16</v>
      </c>
      <c r="C1433" s="7" t="n">
        <v>0</v>
      </c>
    </row>
    <row r="1434" spans="1:6">
      <c r="A1434" t="s">
        <v>4</v>
      </c>
      <c r="B1434" s="4" t="s">
        <v>5</v>
      </c>
      <c r="C1434" s="4" t="s">
        <v>12</v>
      </c>
      <c r="D1434" s="4" t="s">
        <v>13</v>
      </c>
    </row>
    <row r="1435" spans="1:6">
      <c r="A1435" t="n">
        <v>11220</v>
      </c>
      <c r="B1435" s="41" t="n">
        <v>43</v>
      </c>
      <c r="C1435" s="7" t="n">
        <v>118</v>
      </c>
      <c r="D1435" s="7" t="n">
        <v>1088</v>
      </c>
    </row>
    <row r="1436" spans="1:6">
      <c r="A1436" t="s">
        <v>4</v>
      </c>
      <c r="B1436" s="4" t="s">
        <v>5</v>
      </c>
      <c r="C1436" s="4" t="s">
        <v>12</v>
      </c>
      <c r="D1436" s="4" t="s">
        <v>7</v>
      </c>
      <c r="E1436" s="4" t="s">
        <v>7</v>
      </c>
      <c r="F1436" s="4" t="s">
        <v>8</v>
      </c>
    </row>
    <row r="1437" spans="1:6">
      <c r="A1437" t="n">
        <v>11227</v>
      </c>
      <c r="B1437" s="46" t="n">
        <v>20</v>
      </c>
      <c r="C1437" s="7" t="n">
        <v>95</v>
      </c>
      <c r="D1437" s="7" t="n">
        <v>3</v>
      </c>
      <c r="E1437" s="7" t="n">
        <v>10</v>
      </c>
      <c r="F1437" s="7" t="s">
        <v>121</v>
      </c>
    </row>
    <row r="1438" spans="1:6">
      <c r="A1438" t="s">
        <v>4</v>
      </c>
      <c r="B1438" s="4" t="s">
        <v>5</v>
      </c>
      <c r="C1438" s="4" t="s">
        <v>12</v>
      </c>
    </row>
    <row r="1439" spans="1:6">
      <c r="A1439" t="n">
        <v>11248</v>
      </c>
      <c r="B1439" s="22" t="n">
        <v>16</v>
      </c>
      <c r="C1439" s="7" t="n">
        <v>0</v>
      </c>
    </row>
    <row r="1440" spans="1:6">
      <c r="A1440" t="s">
        <v>4</v>
      </c>
      <c r="B1440" s="4" t="s">
        <v>5</v>
      </c>
      <c r="C1440" s="4" t="s">
        <v>12</v>
      </c>
      <c r="D1440" s="4" t="s">
        <v>13</v>
      </c>
    </row>
    <row r="1441" spans="1:6">
      <c r="A1441" t="n">
        <v>11251</v>
      </c>
      <c r="B1441" s="41" t="n">
        <v>43</v>
      </c>
      <c r="C1441" s="7" t="n">
        <v>95</v>
      </c>
      <c r="D1441" s="7" t="n">
        <v>1088</v>
      </c>
    </row>
    <row r="1442" spans="1:6">
      <c r="A1442" t="s">
        <v>4</v>
      </c>
      <c r="B1442" s="4" t="s">
        <v>5</v>
      </c>
      <c r="C1442" s="4" t="s">
        <v>7</v>
      </c>
      <c r="D1442" s="4" t="s">
        <v>12</v>
      </c>
    </row>
    <row r="1443" spans="1:6">
      <c r="A1443" t="n">
        <v>11258</v>
      </c>
      <c r="B1443" s="17" t="n">
        <v>22</v>
      </c>
      <c r="C1443" s="7" t="n">
        <v>11</v>
      </c>
      <c r="D1443" s="7" t="n">
        <v>0</v>
      </c>
    </row>
    <row r="1444" spans="1:6">
      <c r="A1444" t="s">
        <v>4</v>
      </c>
      <c r="B1444" s="4" t="s">
        <v>5</v>
      </c>
      <c r="C1444" s="4" t="s">
        <v>7</v>
      </c>
      <c r="D1444" s="4" t="s">
        <v>12</v>
      </c>
      <c r="E1444" s="4" t="s">
        <v>8</v>
      </c>
    </row>
    <row r="1445" spans="1:6">
      <c r="A1445" t="n">
        <v>11262</v>
      </c>
      <c r="B1445" s="29" t="n">
        <v>51</v>
      </c>
      <c r="C1445" s="7" t="n">
        <v>4</v>
      </c>
      <c r="D1445" s="7" t="n">
        <v>118</v>
      </c>
      <c r="E1445" s="7" t="s">
        <v>122</v>
      </c>
    </row>
    <row r="1446" spans="1:6">
      <c r="A1446" t="s">
        <v>4</v>
      </c>
      <c r="B1446" s="4" t="s">
        <v>5</v>
      </c>
      <c r="C1446" s="4" t="s">
        <v>12</v>
      </c>
    </row>
    <row r="1447" spans="1:6">
      <c r="A1447" t="n">
        <v>11275</v>
      </c>
      <c r="B1447" s="22" t="n">
        <v>16</v>
      </c>
      <c r="C1447" s="7" t="n">
        <v>0</v>
      </c>
    </row>
    <row r="1448" spans="1:6">
      <c r="A1448" t="s">
        <v>4</v>
      </c>
      <c r="B1448" s="4" t="s">
        <v>5</v>
      </c>
      <c r="C1448" s="4" t="s">
        <v>12</v>
      </c>
      <c r="D1448" s="4" t="s">
        <v>43</v>
      </c>
      <c r="E1448" s="4" t="s">
        <v>7</v>
      </c>
      <c r="F1448" s="4" t="s">
        <v>7</v>
      </c>
      <c r="G1448" s="4" t="s">
        <v>43</v>
      </c>
      <c r="H1448" s="4" t="s">
        <v>7</v>
      </c>
      <c r="I1448" s="4" t="s">
        <v>7</v>
      </c>
    </row>
    <row r="1449" spans="1:6">
      <c r="A1449" t="n">
        <v>11278</v>
      </c>
      <c r="B1449" s="30" t="n">
        <v>26</v>
      </c>
      <c r="C1449" s="7" t="n">
        <v>118</v>
      </c>
      <c r="D1449" s="7" t="s">
        <v>129</v>
      </c>
      <c r="E1449" s="7" t="n">
        <v>2</v>
      </c>
      <c r="F1449" s="7" t="n">
        <v>3</v>
      </c>
      <c r="G1449" s="7" t="s">
        <v>130</v>
      </c>
      <c r="H1449" s="7" t="n">
        <v>2</v>
      </c>
      <c r="I1449" s="7" t="n">
        <v>0</v>
      </c>
    </row>
    <row r="1450" spans="1:6">
      <c r="A1450" t="s">
        <v>4</v>
      </c>
      <c r="B1450" s="4" t="s">
        <v>5</v>
      </c>
    </row>
    <row r="1451" spans="1:6">
      <c r="A1451" t="n">
        <v>11431</v>
      </c>
      <c r="B1451" s="20" t="n">
        <v>28</v>
      </c>
    </row>
    <row r="1452" spans="1:6">
      <c r="A1452" t="s">
        <v>4</v>
      </c>
      <c r="B1452" s="4" t="s">
        <v>5</v>
      </c>
      <c r="C1452" s="4" t="s">
        <v>7</v>
      </c>
      <c r="D1452" s="4" t="s">
        <v>12</v>
      </c>
      <c r="E1452" s="4" t="s">
        <v>8</v>
      </c>
    </row>
    <row r="1453" spans="1:6">
      <c r="A1453" t="n">
        <v>11432</v>
      </c>
      <c r="B1453" s="29" t="n">
        <v>51</v>
      </c>
      <c r="C1453" s="7" t="n">
        <v>4</v>
      </c>
      <c r="D1453" s="7" t="n">
        <v>95</v>
      </c>
      <c r="E1453" s="7" t="s">
        <v>122</v>
      </c>
    </row>
    <row r="1454" spans="1:6">
      <c r="A1454" t="s">
        <v>4</v>
      </c>
      <c r="B1454" s="4" t="s">
        <v>5</v>
      </c>
      <c r="C1454" s="4" t="s">
        <v>12</v>
      </c>
    </row>
    <row r="1455" spans="1:6">
      <c r="A1455" t="n">
        <v>11445</v>
      </c>
      <c r="B1455" s="22" t="n">
        <v>16</v>
      </c>
      <c r="C1455" s="7" t="n">
        <v>0</v>
      </c>
    </row>
    <row r="1456" spans="1:6">
      <c r="A1456" t="s">
        <v>4</v>
      </c>
      <c r="B1456" s="4" t="s">
        <v>5</v>
      </c>
      <c r="C1456" s="4" t="s">
        <v>12</v>
      </c>
      <c r="D1456" s="4" t="s">
        <v>43</v>
      </c>
      <c r="E1456" s="4" t="s">
        <v>7</v>
      </c>
      <c r="F1456" s="4" t="s">
        <v>7</v>
      </c>
      <c r="G1456" s="4" t="s">
        <v>43</v>
      </c>
      <c r="H1456" s="4" t="s">
        <v>7</v>
      </c>
      <c r="I1456" s="4" t="s">
        <v>7</v>
      </c>
      <c r="J1456" s="4" t="s">
        <v>43</v>
      </c>
      <c r="K1456" s="4" t="s">
        <v>7</v>
      </c>
      <c r="L1456" s="4" t="s">
        <v>7</v>
      </c>
      <c r="M1456" s="4" t="s">
        <v>43</v>
      </c>
      <c r="N1456" s="4" t="s">
        <v>7</v>
      </c>
      <c r="O1456" s="4" t="s">
        <v>7</v>
      </c>
    </row>
    <row r="1457" spans="1:15">
      <c r="A1457" t="n">
        <v>11448</v>
      </c>
      <c r="B1457" s="30" t="n">
        <v>26</v>
      </c>
      <c r="C1457" s="7" t="n">
        <v>95</v>
      </c>
      <c r="D1457" s="7" t="s">
        <v>131</v>
      </c>
      <c r="E1457" s="7" t="n">
        <v>2</v>
      </c>
      <c r="F1457" s="7" t="n">
        <v>3</v>
      </c>
      <c r="G1457" s="7" t="s">
        <v>132</v>
      </c>
      <c r="H1457" s="7" t="n">
        <v>2</v>
      </c>
      <c r="I1457" s="7" t="n">
        <v>3</v>
      </c>
      <c r="J1457" s="7" t="s">
        <v>133</v>
      </c>
      <c r="K1457" s="7" t="n">
        <v>2</v>
      </c>
      <c r="L1457" s="7" t="n">
        <v>3</v>
      </c>
      <c r="M1457" s="7" t="s">
        <v>134</v>
      </c>
      <c r="N1457" s="7" t="n">
        <v>2</v>
      </c>
      <c r="O1457" s="7" t="n">
        <v>0</v>
      </c>
    </row>
    <row r="1458" spans="1:15">
      <c r="A1458" t="s">
        <v>4</v>
      </c>
      <c r="B1458" s="4" t="s">
        <v>5</v>
      </c>
    </row>
    <row r="1459" spans="1:15">
      <c r="A1459" t="n">
        <v>11856</v>
      </c>
      <c r="B1459" s="20" t="n">
        <v>28</v>
      </c>
    </row>
    <row r="1460" spans="1:15">
      <c r="A1460" t="s">
        <v>4</v>
      </c>
      <c r="B1460" s="4" t="s">
        <v>5</v>
      </c>
      <c r="C1460" s="4" t="s">
        <v>7</v>
      </c>
      <c r="D1460" s="4" t="s">
        <v>12</v>
      </c>
      <c r="E1460" s="4" t="s">
        <v>8</v>
      </c>
    </row>
    <row r="1461" spans="1:15">
      <c r="A1461" t="n">
        <v>11857</v>
      </c>
      <c r="B1461" s="29" t="n">
        <v>51</v>
      </c>
      <c r="C1461" s="7" t="n">
        <v>4</v>
      </c>
      <c r="D1461" s="7" t="n">
        <v>118</v>
      </c>
      <c r="E1461" s="7" t="s">
        <v>122</v>
      </c>
    </row>
    <row r="1462" spans="1:15">
      <c r="A1462" t="s">
        <v>4</v>
      </c>
      <c r="B1462" s="4" t="s">
        <v>5</v>
      </c>
      <c r="C1462" s="4" t="s">
        <v>12</v>
      </c>
    </row>
    <row r="1463" spans="1:15">
      <c r="A1463" t="n">
        <v>11870</v>
      </c>
      <c r="B1463" s="22" t="n">
        <v>16</v>
      </c>
      <c r="C1463" s="7" t="n">
        <v>0</v>
      </c>
    </row>
    <row r="1464" spans="1:15">
      <c r="A1464" t="s">
        <v>4</v>
      </c>
      <c r="B1464" s="4" t="s">
        <v>5</v>
      </c>
      <c r="C1464" s="4" t="s">
        <v>12</v>
      </c>
      <c r="D1464" s="4" t="s">
        <v>43</v>
      </c>
      <c r="E1464" s="4" t="s">
        <v>7</v>
      </c>
      <c r="F1464" s="4" t="s">
        <v>7</v>
      </c>
      <c r="G1464" s="4" t="s">
        <v>43</v>
      </c>
      <c r="H1464" s="4" t="s">
        <v>7</v>
      </c>
      <c r="I1464" s="4" t="s">
        <v>7</v>
      </c>
    </row>
    <row r="1465" spans="1:15">
      <c r="A1465" t="n">
        <v>11873</v>
      </c>
      <c r="B1465" s="30" t="n">
        <v>26</v>
      </c>
      <c r="C1465" s="7" t="n">
        <v>118</v>
      </c>
      <c r="D1465" s="7" t="s">
        <v>135</v>
      </c>
      <c r="E1465" s="7" t="n">
        <v>2</v>
      </c>
      <c r="F1465" s="7" t="n">
        <v>3</v>
      </c>
      <c r="G1465" s="7" t="s">
        <v>136</v>
      </c>
      <c r="H1465" s="7" t="n">
        <v>2</v>
      </c>
      <c r="I1465" s="7" t="n">
        <v>0</v>
      </c>
    </row>
    <row r="1466" spans="1:15">
      <c r="A1466" t="s">
        <v>4</v>
      </c>
      <c r="B1466" s="4" t="s">
        <v>5</v>
      </c>
    </row>
    <row r="1467" spans="1:15">
      <c r="A1467" t="n">
        <v>11992</v>
      </c>
      <c r="B1467" s="20" t="n">
        <v>28</v>
      </c>
    </row>
    <row r="1468" spans="1:15">
      <c r="A1468" t="s">
        <v>4</v>
      </c>
      <c r="B1468" s="4" t="s">
        <v>5</v>
      </c>
      <c r="C1468" s="4" t="s">
        <v>12</v>
      </c>
    </row>
    <row r="1469" spans="1:15">
      <c r="A1469" t="n">
        <v>11993</v>
      </c>
      <c r="B1469" s="33" t="n">
        <v>12</v>
      </c>
      <c r="C1469" s="7" t="n">
        <v>7209</v>
      </c>
    </row>
    <row r="1470" spans="1:15">
      <c r="A1470" t="s">
        <v>4</v>
      </c>
      <c r="B1470" s="4" t="s">
        <v>5</v>
      </c>
      <c r="C1470" s="4" t="s">
        <v>12</v>
      </c>
    </row>
    <row r="1471" spans="1:15">
      <c r="A1471" t="n">
        <v>11996</v>
      </c>
      <c r="B1471" s="33" t="n">
        <v>12</v>
      </c>
      <c r="C1471" s="7" t="n">
        <v>7184</v>
      </c>
    </row>
    <row r="1472" spans="1:15">
      <c r="A1472" t="s">
        <v>4</v>
      </c>
      <c r="B1472" s="4" t="s">
        <v>5</v>
      </c>
      <c r="C1472" s="4" t="s">
        <v>7</v>
      </c>
      <c r="D1472" s="4" t="s">
        <v>12</v>
      </c>
      <c r="E1472" s="4" t="s">
        <v>12</v>
      </c>
    </row>
    <row r="1473" spans="1:15">
      <c r="A1473" t="n">
        <v>11999</v>
      </c>
      <c r="B1473" s="48" t="n">
        <v>135</v>
      </c>
      <c r="C1473" s="7" t="n">
        <v>0</v>
      </c>
      <c r="D1473" s="7" t="n">
        <v>95</v>
      </c>
      <c r="E1473" s="7" t="n">
        <v>64</v>
      </c>
    </row>
    <row r="1474" spans="1:15">
      <c r="A1474" t="s">
        <v>4</v>
      </c>
      <c r="B1474" s="4" t="s">
        <v>5</v>
      </c>
    </row>
    <row r="1475" spans="1:15">
      <c r="A1475" t="n">
        <v>12005</v>
      </c>
      <c r="B1475" s="5" t="n">
        <v>1</v>
      </c>
    </row>
    <row r="1476" spans="1:15" s="3" customFormat="1" customHeight="0">
      <c r="A1476" s="3" t="s">
        <v>2</v>
      </c>
      <c r="B1476" s="3" t="s">
        <v>137</v>
      </c>
    </row>
    <row r="1477" spans="1:15">
      <c r="A1477" t="s">
        <v>4</v>
      </c>
      <c r="B1477" s="4" t="s">
        <v>5</v>
      </c>
      <c r="C1477" s="4" t="s">
        <v>12</v>
      </c>
      <c r="D1477" s="4" t="s">
        <v>7</v>
      </c>
      <c r="E1477" s="4" t="s">
        <v>7</v>
      </c>
      <c r="F1477" s="4" t="s">
        <v>8</v>
      </c>
    </row>
    <row r="1478" spans="1:15">
      <c r="A1478" t="n">
        <v>12008</v>
      </c>
      <c r="B1478" s="46" t="n">
        <v>20</v>
      </c>
      <c r="C1478" s="7" t="n">
        <v>4</v>
      </c>
      <c r="D1478" s="7" t="n">
        <v>3</v>
      </c>
      <c r="E1478" s="7" t="n">
        <v>10</v>
      </c>
      <c r="F1478" s="7" t="s">
        <v>121</v>
      </c>
    </row>
    <row r="1479" spans="1:15">
      <c r="A1479" t="s">
        <v>4</v>
      </c>
      <c r="B1479" s="4" t="s">
        <v>5</v>
      </c>
      <c r="C1479" s="4" t="s">
        <v>12</v>
      </c>
    </row>
    <row r="1480" spans="1:15">
      <c r="A1480" t="n">
        <v>12029</v>
      </c>
      <c r="B1480" s="22" t="n">
        <v>16</v>
      </c>
      <c r="C1480" s="7" t="n">
        <v>0</v>
      </c>
    </row>
    <row r="1481" spans="1:15">
      <c r="A1481" t="s">
        <v>4</v>
      </c>
      <c r="B1481" s="4" t="s">
        <v>5</v>
      </c>
      <c r="C1481" s="4" t="s">
        <v>12</v>
      </c>
      <c r="D1481" s="4" t="s">
        <v>13</v>
      </c>
    </row>
    <row r="1482" spans="1:15">
      <c r="A1482" t="n">
        <v>12032</v>
      </c>
      <c r="B1482" s="41" t="n">
        <v>43</v>
      </c>
      <c r="C1482" s="7" t="n">
        <v>4</v>
      </c>
      <c r="D1482" s="7" t="n">
        <v>1088</v>
      </c>
    </row>
    <row r="1483" spans="1:15">
      <c r="A1483" t="s">
        <v>4</v>
      </c>
      <c r="B1483" s="4" t="s">
        <v>5</v>
      </c>
      <c r="C1483" s="4" t="s">
        <v>12</v>
      </c>
      <c r="D1483" s="4" t="s">
        <v>7</v>
      </c>
      <c r="E1483" s="4" t="s">
        <v>7</v>
      </c>
      <c r="F1483" s="4" t="s">
        <v>8</v>
      </c>
    </row>
    <row r="1484" spans="1:15">
      <c r="A1484" t="n">
        <v>12039</v>
      </c>
      <c r="B1484" s="46" t="n">
        <v>20</v>
      </c>
      <c r="C1484" s="7" t="n">
        <v>99</v>
      </c>
      <c r="D1484" s="7" t="n">
        <v>3</v>
      </c>
      <c r="E1484" s="7" t="n">
        <v>10</v>
      </c>
      <c r="F1484" s="7" t="s">
        <v>121</v>
      </c>
    </row>
    <row r="1485" spans="1:15">
      <c r="A1485" t="s">
        <v>4</v>
      </c>
      <c r="B1485" s="4" t="s">
        <v>5</v>
      </c>
      <c r="C1485" s="4" t="s">
        <v>12</v>
      </c>
    </row>
    <row r="1486" spans="1:15">
      <c r="A1486" t="n">
        <v>12060</v>
      </c>
      <c r="B1486" s="22" t="n">
        <v>16</v>
      </c>
      <c r="C1486" s="7" t="n">
        <v>0</v>
      </c>
    </row>
    <row r="1487" spans="1:15">
      <c r="A1487" t="s">
        <v>4</v>
      </c>
      <c r="B1487" s="4" t="s">
        <v>5</v>
      </c>
      <c r="C1487" s="4" t="s">
        <v>12</v>
      </c>
      <c r="D1487" s="4" t="s">
        <v>13</v>
      </c>
    </row>
    <row r="1488" spans="1:15">
      <c r="A1488" t="n">
        <v>12063</v>
      </c>
      <c r="B1488" s="41" t="n">
        <v>43</v>
      </c>
      <c r="C1488" s="7" t="n">
        <v>99</v>
      </c>
      <c r="D1488" s="7" t="n">
        <v>1088</v>
      </c>
    </row>
    <row r="1489" spans="1:6">
      <c r="A1489" t="s">
        <v>4</v>
      </c>
      <c r="B1489" s="4" t="s">
        <v>5</v>
      </c>
      <c r="C1489" s="4" t="s">
        <v>7</v>
      </c>
      <c r="D1489" s="4" t="s">
        <v>12</v>
      </c>
    </row>
    <row r="1490" spans="1:6">
      <c r="A1490" t="n">
        <v>12070</v>
      </c>
      <c r="B1490" s="17" t="n">
        <v>22</v>
      </c>
      <c r="C1490" s="7" t="n">
        <v>11</v>
      </c>
      <c r="D1490" s="7" t="n">
        <v>0</v>
      </c>
    </row>
    <row r="1491" spans="1:6">
      <c r="A1491" t="s">
        <v>4</v>
      </c>
      <c r="B1491" s="4" t="s">
        <v>5</v>
      </c>
      <c r="C1491" s="4" t="s">
        <v>7</v>
      </c>
      <c r="D1491" s="4" t="s">
        <v>12</v>
      </c>
      <c r="E1491" s="4" t="s">
        <v>8</v>
      </c>
    </row>
    <row r="1492" spans="1:6">
      <c r="A1492" t="n">
        <v>12074</v>
      </c>
      <c r="B1492" s="29" t="n">
        <v>51</v>
      </c>
      <c r="C1492" s="7" t="n">
        <v>4</v>
      </c>
      <c r="D1492" s="7" t="n">
        <v>4</v>
      </c>
      <c r="E1492" s="7" t="s">
        <v>138</v>
      </c>
    </row>
    <row r="1493" spans="1:6">
      <c r="A1493" t="s">
        <v>4</v>
      </c>
      <c r="B1493" s="4" t="s">
        <v>5</v>
      </c>
      <c r="C1493" s="4" t="s">
        <v>12</v>
      </c>
    </row>
    <row r="1494" spans="1:6">
      <c r="A1494" t="n">
        <v>12087</v>
      </c>
      <c r="B1494" s="22" t="n">
        <v>16</v>
      </c>
      <c r="C1494" s="7" t="n">
        <v>0</v>
      </c>
    </row>
    <row r="1495" spans="1:6">
      <c r="A1495" t="s">
        <v>4</v>
      </c>
      <c r="B1495" s="4" t="s">
        <v>5</v>
      </c>
      <c r="C1495" s="4" t="s">
        <v>12</v>
      </c>
      <c r="D1495" s="4" t="s">
        <v>43</v>
      </c>
      <c r="E1495" s="4" t="s">
        <v>7</v>
      </c>
      <c r="F1495" s="4" t="s">
        <v>7</v>
      </c>
      <c r="G1495" s="4" t="s">
        <v>43</v>
      </c>
      <c r="H1495" s="4" t="s">
        <v>7</v>
      </c>
      <c r="I1495" s="4" t="s">
        <v>7</v>
      </c>
    </row>
    <row r="1496" spans="1:6">
      <c r="A1496" t="n">
        <v>12090</v>
      </c>
      <c r="B1496" s="30" t="n">
        <v>26</v>
      </c>
      <c r="C1496" s="7" t="n">
        <v>4</v>
      </c>
      <c r="D1496" s="7" t="s">
        <v>139</v>
      </c>
      <c r="E1496" s="7" t="n">
        <v>2</v>
      </c>
      <c r="F1496" s="7" t="n">
        <v>3</v>
      </c>
      <c r="G1496" s="7" t="s">
        <v>140</v>
      </c>
      <c r="H1496" s="7" t="n">
        <v>2</v>
      </c>
      <c r="I1496" s="7" t="n">
        <v>0</v>
      </c>
    </row>
    <row r="1497" spans="1:6">
      <c r="A1497" t="s">
        <v>4</v>
      </c>
      <c r="B1497" s="4" t="s">
        <v>5</v>
      </c>
    </row>
    <row r="1498" spans="1:6">
      <c r="A1498" t="n">
        <v>12208</v>
      </c>
      <c r="B1498" s="20" t="n">
        <v>28</v>
      </c>
    </row>
    <row r="1499" spans="1:6">
      <c r="A1499" t="s">
        <v>4</v>
      </c>
      <c r="B1499" s="4" t="s">
        <v>5</v>
      </c>
      <c r="C1499" s="4" t="s">
        <v>7</v>
      </c>
      <c r="D1499" s="4" t="s">
        <v>12</v>
      </c>
      <c r="E1499" s="4" t="s">
        <v>8</v>
      </c>
    </row>
    <row r="1500" spans="1:6">
      <c r="A1500" t="n">
        <v>12209</v>
      </c>
      <c r="B1500" s="29" t="n">
        <v>51</v>
      </c>
      <c r="C1500" s="7" t="n">
        <v>4</v>
      </c>
      <c r="D1500" s="7" t="n">
        <v>99</v>
      </c>
      <c r="E1500" s="7" t="s">
        <v>122</v>
      </c>
    </row>
    <row r="1501" spans="1:6">
      <c r="A1501" t="s">
        <v>4</v>
      </c>
      <c r="B1501" s="4" t="s">
        <v>5</v>
      </c>
      <c r="C1501" s="4" t="s">
        <v>12</v>
      </c>
    </row>
    <row r="1502" spans="1:6">
      <c r="A1502" t="n">
        <v>12222</v>
      </c>
      <c r="B1502" s="22" t="n">
        <v>16</v>
      </c>
      <c r="C1502" s="7" t="n">
        <v>0</v>
      </c>
    </row>
    <row r="1503" spans="1:6">
      <c r="A1503" t="s">
        <v>4</v>
      </c>
      <c r="B1503" s="4" t="s">
        <v>5</v>
      </c>
      <c r="C1503" s="4" t="s">
        <v>12</v>
      </c>
      <c r="D1503" s="4" t="s">
        <v>43</v>
      </c>
      <c r="E1503" s="4" t="s">
        <v>7</v>
      </c>
      <c r="F1503" s="4" t="s">
        <v>7</v>
      </c>
      <c r="G1503" s="4" t="s">
        <v>43</v>
      </c>
      <c r="H1503" s="4" t="s">
        <v>7</v>
      </c>
      <c r="I1503" s="4" t="s">
        <v>7</v>
      </c>
      <c r="J1503" s="4" t="s">
        <v>43</v>
      </c>
      <c r="K1503" s="4" t="s">
        <v>7</v>
      </c>
      <c r="L1503" s="4" t="s">
        <v>7</v>
      </c>
    </row>
    <row r="1504" spans="1:6">
      <c r="A1504" t="n">
        <v>12225</v>
      </c>
      <c r="B1504" s="30" t="n">
        <v>26</v>
      </c>
      <c r="C1504" s="7" t="n">
        <v>99</v>
      </c>
      <c r="D1504" s="7" t="s">
        <v>141</v>
      </c>
      <c r="E1504" s="7" t="n">
        <v>2</v>
      </c>
      <c r="F1504" s="7" t="n">
        <v>3</v>
      </c>
      <c r="G1504" s="7" t="s">
        <v>142</v>
      </c>
      <c r="H1504" s="7" t="n">
        <v>2</v>
      </c>
      <c r="I1504" s="7" t="n">
        <v>3</v>
      </c>
      <c r="J1504" s="7" t="s">
        <v>143</v>
      </c>
      <c r="K1504" s="7" t="n">
        <v>2</v>
      </c>
      <c r="L1504" s="7" t="n">
        <v>0</v>
      </c>
    </row>
    <row r="1505" spans="1:12">
      <c r="A1505" t="s">
        <v>4</v>
      </c>
      <c r="B1505" s="4" t="s">
        <v>5</v>
      </c>
    </row>
    <row r="1506" spans="1:12">
      <c r="A1506" t="n">
        <v>12449</v>
      </c>
      <c r="B1506" s="20" t="n">
        <v>28</v>
      </c>
    </row>
    <row r="1507" spans="1:12">
      <c r="A1507" t="s">
        <v>4</v>
      </c>
      <c r="B1507" s="4" t="s">
        <v>5</v>
      </c>
      <c r="C1507" s="4" t="s">
        <v>7</v>
      </c>
      <c r="D1507" s="4" t="s">
        <v>12</v>
      </c>
      <c r="E1507" s="4" t="s">
        <v>8</v>
      </c>
    </row>
    <row r="1508" spans="1:12">
      <c r="A1508" t="n">
        <v>12450</v>
      </c>
      <c r="B1508" s="29" t="n">
        <v>51</v>
      </c>
      <c r="C1508" s="7" t="n">
        <v>4</v>
      </c>
      <c r="D1508" s="7" t="n">
        <v>4</v>
      </c>
      <c r="E1508" s="7" t="s">
        <v>144</v>
      </c>
    </row>
    <row r="1509" spans="1:12">
      <c r="A1509" t="s">
        <v>4</v>
      </c>
      <c r="B1509" s="4" t="s">
        <v>5</v>
      </c>
      <c r="C1509" s="4" t="s">
        <v>12</v>
      </c>
    </row>
    <row r="1510" spans="1:12">
      <c r="A1510" t="n">
        <v>12463</v>
      </c>
      <c r="B1510" s="22" t="n">
        <v>16</v>
      </c>
      <c r="C1510" s="7" t="n">
        <v>0</v>
      </c>
    </row>
    <row r="1511" spans="1:12">
      <c r="A1511" t="s">
        <v>4</v>
      </c>
      <c r="B1511" s="4" t="s">
        <v>5</v>
      </c>
      <c r="C1511" s="4" t="s">
        <v>12</v>
      </c>
      <c r="D1511" s="4" t="s">
        <v>43</v>
      </c>
      <c r="E1511" s="4" t="s">
        <v>7</v>
      </c>
      <c r="F1511" s="4" t="s">
        <v>7</v>
      </c>
    </row>
    <row r="1512" spans="1:12">
      <c r="A1512" t="n">
        <v>12466</v>
      </c>
      <c r="B1512" s="30" t="n">
        <v>26</v>
      </c>
      <c r="C1512" s="7" t="n">
        <v>4</v>
      </c>
      <c r="D1512" s="7" t="s">
        <v>145</v>
      </c>
      <c r="E1512" s="7" t="n">
        <v>2</v>
      </c>
      <c r="F1512" s="7" t="n">
        <v>0</v>
      </c>
    </row>
    <row r="1513" spans="1:12">
      <c r="A1513" t="s">
        <v>4</v>
      </c>
      <c r="B1513" s="4" t="s">
        <v>5</v>
      </c>
    </row>
    <row r="1514" spans="1:12">
      <c r="A1514" t="n">
        <v>12486</v>
      </c>
      <c r="B1514" s="20" t="n">
        <v>28</v>
      </c>
    </row>
    <row r="1515" spans="1:12">
      <c r="A1515" t="s">
        <v>4</v>
      </c>
      <c r="B1515" s="4" t="s">
        <v>5</v>
      </c>
      <c r="C1515" s="4" t="s">
        <v>12</v>
      </c>
    </row>
    <row r="1516" spans="1:12">
      <c r="A1516" t="n">
        <v>12487</v>
      </c>
      <c r="B1516" s="33" t="n">
        <v>12</v>
      </c>
      <c r="C1516" s="7" t="n">
        <v>7172</v>
      </c>
    </row>
    <row r="1517" spans="1:12">
      <c r="A1517" t="s">
        <v>4</v>
      </c>
      <c r="B1517" s="4" t="s">
        <v>5</v>
      </c>
      <c r="C1517" s="4" t="s">
        <v>12</v>
      </c>
    </row>
    <row r="1518" spans="1:12">
      <c r="A1518" t="n">
        <v>12490</v>
      </c>
      <c r="B1518" s="33" t="n">
        <v>12</v>
      </c>
      <c r="C1518" s="7" t="n">
        <v>7188</v>
      </c>
    </row>
    <row r="1519" spans="1:12">
      <c r="A1519" t="s">
        <v>4</v>
      </c>
      <c r="B1519" s="4" t="s">
        <v>5</v>
      </c>
    </row>
    <row r="1520" spans="1:12">
      <c r="A1520" t="n">
        <v>12493</v>
      </c>
      <c r="B1520" s="5" t="n">
        <v>1</v>
      </c>
    </row>
    <row r="1521" spans="1:6" s="3" customFormat="1" customHeight="0">
      <c r="A1521" s="3" t="s">
        <v>2</v>
      </c>
      <c r="B1521" s="3" t="s">
        <v>146</v>
      </c>
    </row>
    <row r="1522" spans="1:6">
      <c r="A1522" t="s">
        <v>4</v>
      </c>
      <c r="B1522" s="4" t="s">
        <v>5</v>
      </c>
      <c r="C1522" s="4" t="s">
        <v>7</v>
      </c>
      <c r="D1522" s="4" t="s">
        <v>12</v>
      </c>
      <c r="E1522" s="4" t="s">
        <v>7</v>
      </c>
      <c r="F1522" s="4" t="s">
        <v>7</v>
      </c>
      <c r="G1522" s="4" t="s">
        <v>7</v>
      </c>
      <c r="H1522" s="4" t="s">
        <v>12</v>
      </c>
      <c r="I1522" s="4" t="s">
        <v>27</v>
      </c>
      <c r="J1522" s="4" t="s">
        <v>12</v>
      </c>
      <c r="K1522" s="4" t="s">
        <v>27</v>
      </c>
      <c r="L1522" s="4" t="s">
        <v>12</v>
      </c>
      <c r="M1522" s="4" t="s">
        <v>27</v>
      </c>
      <c r="N1522" s="4" t="s">
        <v>12</v>
      </c>
      <c r="O1522" s="4" t="s">
        <v>27</v>
      </c>
      <c r="P1522" s="4" t="s">
        <v>12</v>
      </c>
      <c r="Q1522" s="4" t="s">
        <v>27</v>
      </c>
      <c r="R1522" s="4" t="s">
        <v>27</v>
      </c>
    </row>
    <row r="1523" spans="1:6">
      <c r="A1523" t="n">
        <v>12496</v>
      </c>
      <c r="B1523" s="38" t="n">
        <v>6</v>
      </c>
      <c r="C1523" s="7" t="n">
        <v>33</v>
      </c>
      <c r="D1523" s="7" t="n">
        <v>65534</v>
      </c>
      <c r="E1523" s="7" t="n">
        <v>9</v>
      </c>
      <c r="F1523" s="7" t="n">
        <v>1</v>
      </c>
      <c r="G1523" s="7" t="n">
        <v>5</v>
      </c>
      <c r="H1523" s="7" t="n">
        <v>17</v>
      </c>
      <c r="I1523" s="15" t="n">
        <f t="normal" ca="1">A1525</f>
        <v>0</v>
      </c>
      <c r="J1523" s="7" t="n">
        <v>18</v>
      </c>
      <c r="K1523" s="15" t="n">
        <f t="normal" ca="1">A1531</f>
        <v>0</v>
      </c>
      <c r="L1523" s="7" t="n">
        <v>41</v>
      </c>
      <c r="M1523" s="15" t="n">
        <f t="normal" ca="1">A1537</f>
        <v>0</v>
      </c>
      <c r="N1523" s="7" t="n">
        <v>43</v>
      </c>
      <c r="O1523" s="15" t="n">
        <f t="normal" ca="1">A1543</f>
        <v>0</v>
      </c>
      <c r="P1523" s="7" t="n">
        <v>44</v>
      </c>
      <c r="Q1523" s="15" t="n">
        <f t="normal" ca="1">A1549</f>
        <v>0</v>
      </c>
      <c r="R1523" s="15" t="n">
        <f t="normal" ca="1">A1555</f>
        <v>0</v>
      </c>
    </row>
    <row r="1524" spans="1:6">
      <c r="A1524" t="s">
        <v>4</v>
      </c>
      <c r="B1524" s="4" t="s">
        <v>5</v>
      </c>
      <c r="C1524" s="4" t="s">
        <v>12</v>
      </c>
      <c r="D1524" s="4" t="s">
        <v>59</v>
      </c>
      <c r="E1524" s="4" t="s">
        <v>59</v>
      </c>
      <c r="F1524" s="4" t="s">
        <v>59</v>
      </c>
      <c r="G1524" s="4" t="s">
        <v>59</v>
      </c>
    </row>
    <row r="1525" spans="1:6">
      <c r="A1525" t="n">
        <v>12537</v>
      </c>
      <c r="B1525" s="28" t="n">
        <v>46</v>
      </c>
      <c r="C1525" s="7" t="n">
        <v>65534</v>
      </c>
      <c r="D1525" s="7" t="n">
        <v>-2.10999989509583</v>
      </c>
      <c r="E1525" s="7" t="n">
        <v>0</v>
      </c>
      <c r="F1525" s="7" t="n">
        <v>-5.76000022888184</v>
      </c>
      <c r="G1525" s="7" t="n">
        <v>225</v>
      </c>
    </row>
    <row r="1526" spans="1:6">
      <c r="A1526" t="s">
        <v>4</v>
      </c>
      <c r="B1526" s="4" t="s">
        <v>5</v>
      </c>
      <c r="C1526" s="4" t="s">
        <v>8</v>
      </c>
      <c r="D1526" s="4" t="s">
        <v>7</v>
      </c>
      <c r="E1526" s="4" t="s">
        <v>12</v>
      </c>
      <c r="F1526" s="4" t="s">
        <v>59</v>
      </c>
      <c r="G1526" s="4" t="s">
        <v>59</v>
      </c>
      <c r="H1526" s="4" t="s">
        <v>59</v>
      </c>
      <c r="I1526" s="4" t="s">
        <v>59</v>
      </c>
      <c r="J1526" s="4" t="s">
        <v>59</v>
      </c>
      <c r="K1526" s="4" t="s">
        <v>59</v>
      </c>
      <c r="L1526" s="4" t="s">
        <v>59</v>
      </c>
      <c r="M1526" s="4" t="s">
        <v>12</v>
      </c>
    </row>
    <row r="1527" spans="1:6">
      <c r="A1527" t="n">
        <v>12556</v>
      </c>
      <c r="B1527" s="43" t="n">
        <v>87</v>
      </c>
      <c r="C1527" s="7" t="s">
        <v>147</v>
      </c>
      <c r="D1527" s="7" t="n">
        <v>11</v>
      </c>
      <c r="E1527" s="7" t="n">
        <v>6457</v>
      </c>
      <c r="F1527" s="7" t="n">
        <v>2.5</v>
      </c>
      <c r="G1527" s="7" t="n">
        <v>0</v>
      </c>
      <c r="H1527" s="7" t="n">
        <v>0</v>
      </c>
      <c r="I1527" s="7" t="n">
        <v>0</v>
      </c>
      <c r="J1527" s="7" t="n">
        <v>0</v>
      </c>
      <c r="K1527" s="7" t="n">
        <v>0</v>
      </c>
      <c r="L1527" s="7" t="n">
        <v>0</v>
      </c>
      <c r="M1527" s="7" t="n">
        <v>7</v>
      </c>
    </row>
    <row r="1528" spans="1:6">
      <c r="A1528" t="s">
        <v>4</v>
      </c>
      <c r="B1528" s="4" t="s">
        <v>5</v>
      </c>
      <c r="C1528" s="4" t="s">
        <v>27</v>
      </c>
    </row>
    <row r="1529" spans="1:6">
      <c r="A1529" t="n">
        <v>12601</v>
      </c>
      <c r="B1529" s="16" t="n">
        <v>3</v>
      </c>
      <c r="C1529" s="15" t="n">
        <f t="normal" ca="1">A1555</f>
        <v>0</v>
      </c>
    </row>
    <row r="1530" spans="1:6">
      <c r="A1530" t="s">
        <v>4</v>
      </c>
      <c r="B1530" s="4" t="s">
        <v>5</v>
      </c>
      <c r="C1530" s="4" t="s">
        <v>12</v>
      </c>
      <c r="D1530" s="4" t="s">
        <v>59</v>
      </c>
      <c r="E1530" s="4" t="s">
        <v>59</v>
      </c>
      <c r="F1530" s="4" t="s">
        <v>59</v>
      </c>
      <c r="G1530" s="4" t="s">
        <v>59</v>
      </c>
    </row>
    <row r="1531" spans="1:6">
      <c r="A1531" t="n">
        <v>12606</v>
      </c>
      <c r="B1531" s="28" t="n">
        <v>46</v>
      </c>
      <c r="C1531" s="7" t="n">
        <v>65534</v>
      </c>
      <c r="D1531" s="7" t="n">
        <v>-2.10999989509583</v>
      </c>
      <c r="E1531" s="7" t="n">
        <v>0</v>
      </c>
      <c r="F1531" s="7" t="n">
        <v>-5.76000022888184</v>
      </c>
      <c r="G1531" s="7" t="n">
        <v>225</v>
      </c>
    </row>
    <row r="1532" spans="1:6">
      <c r="A1532" t="s">
        <v>4</v>
      </c>
      <c r="B1532" s="4" t="s">
        <v>5</v>
      </c>
      <c r="C1532" s="4" t="s">
        <v>8</v>
      </c>
      <c r="D1532" s="4" t="s">
        <v>7</v>
      </c>
      <c r="E1532" s="4" t="s">
        <v>12</v>
      </c>
      <c r="F1532" s="4" t="s">
        <v>59</v>
      </c>
      <c r="G1532" s="4" t="s">
        <v>59</v>
      </c>
      <c r="H1532" s="4" t="s">
        <v>59</v>
      </c>
      <c r="I1532" s="4" t="s">
        <v>59</v>
      </c>
      <c r="J1532" s="4" t="s">
        <v>59</v>
      </c>
      <c r="K1532" s="4" t="s">
        <v>59</v>
      </c>
      <c r="L1532" s="4" t="s">
        <v>59</v>
      </c>
      <c r="M1532" s="4" t="s">
        <v>12</v>
      </c>
    </row>
    <row r="1533" spans="1:6">
      <c r="A1533" t="n">
        <v>12625</v>
      </c>
      <c r="B1533" s="43" t="n">
        <v>87</v>
      </c>
      <c r="C1533" s="7" t="s">
        <v>147</v>
      </c>
      <c r="D1533" s="7" t="n">
        <v>11</v>
      </c>
      <c r="E1533" s="7" t="n">
        <v>6457</v>
      </c>
      <c r="F1533" s="7" t="n">
        <v>2.5</v>
      </c>
      <c r="G1533" s="7" t="n">
        <v>0</v>
      </c>
      <c r="H1533" s="7" t="n">
        <v>0</v>
      </c>
      <c r="I1533" s="7" t="n">
        <v>0</v>
      </c>
      <c r="J1533" s="7" t="n">
        <v>0</v>
      </c>
      <c r="K1533" s="7" t="n">
        <v>0</v>
      </c>
      <c r="L1533" s="7" t="n">
        <v>0</v>
      </c>
      <c r="M1533" s="7" t="n">
        <v>7</v>
      </c>
    </row>
    <row r="1534" spans="1:6">
      <c r="A1534" t="s">
        <v>4</v>
      </c>
      <c r="B1534" s="4" t="s">
        <v>5</v>
      </c>
      <c r="C1534" s="4" t="s">
        <v>27</v>
      </c>
    </row>
    <row r="1535" spans="1:6">
      <c r="A1535" t="n">
        <v>12670</v>
      </c>
      <c r="B1535" s="16" t="n">
        <v>3</v>
      </c>
      <c r="C1535" s="15" t="n">
        <f t="normal" ca="1">A1555</f>
        <v>0</v>
      </c>
    </row>
    <row r="1536" spans="1:6">
      <c r="A1536" t="s">
        <v>4</v>
      </c>
      <c r="B1536" s="4" t="s">
        <v>5</v>
      </c>
      <c r="C1536" s="4" t="s">
        <v>12</v>
      </c>
      <c r="D1536" s="4" t="s">
        <v>59</v>
      </c>
      <c r="E1536" s="4" t="s">
        <v>59</v>
      </c>
      <c r="F1536" s="4" t="s">
        <v>59</v>
      </c>
      <c r="G1536" s="4" t="s">
        <v>59</v>
      </c>
    </row>
    <row r="1537" spans="1:18">
      <c r="A1537" t="n">
        <v>12675</v>
      </c>
      <c r="B1537" s="28" t="n">
        <v>46</v>
      </c>
      <c r="C1537" s="7" t="n">
        <v>65534</v>
      </c>
      <c r="D1537" s="7" t="n">
        <v>-2.10999989509583</v>
      </c>
      <c r="E1537" s="7" t="n">
        <v>0</v>
      </c>
      <c r="F1537" s="7" t="n">
        <v>-5.76000022888184</v>
      </c>
      <c r="G1537" s="7" t="n">
        <v>225</v>
      </c>
    </row>
    <row r="1538" spans="1:18">
      <c r="A1538" t="s">
        <v>4</v>
      </c>
      <c r="B1538" s="4" t="s">
        <v>5</v>
      </c>
      <c r="C1538" s="4" t="s">
        <v>8</v>
      </c>
      <c r="D1538" s="4" t="s">
        <v>7</v>
      </c>
      <c r="E1538" s="4" t="s">
        <v>12</v>
      </c>
      <c r="F1538" s="4" t="s">
        <v>59</v>
      </c>
      <c r="G1538" s="4" t="s">
        <v>59</v>
      </c>
      <c r="H1538" s="4" t="s">
        <v>59</v>
      </c>
      <c r="I1538" s="4" t="s">
        <v>59</v>
      </c>
      <c r="J1538" s="4" t="s">
        <v>59</v>
      </c>
      <c r="K1538" s="4" t="s">
        <v>59</v>
      </c>
      <c r="L1538" s="4" t="s">
        <v>59</v>
      </c>
      <c r="M1538" s="4" t="s">
        <v>12</v>
      </c>
    </row>
    <row r="1539" spans="1:18">
      <c r="A1539" t="n">
        <v>12694</v>
      </c>
      <c r="B1539" s="43" t="n">
        <v>87</v>
      </c>
      <c r="C1539" s="7" t="s">
        <v>147</v>
      </c>
      <c r="D1539" s="7" t="n">
        <v>11</v>
      </c>
      <c r="E1539" s="7" t="n">
        <v>6457</v>
      </c>
      <c r="F1539" s="7" t="n">
        <v>2.5</v>
      </c>
      <c r="G1539" s="7" t="n">
        <v>0</v>
      </c>
      <c r="H1539" s="7" t="n">
        <v>0</v>
      </c>
      <c r="I1539" s="7" t="n">
        <v>0</v>
      </c>
      <c r="J1539" s="7" t="n">
        <v>0</v>
      </c>
      <c r="K1539" s="7" t="n">
        <v>0</v>
      </c>
      <c r="L1539" s="7" t="n">
        <v>0</v>
      </c>
      <c r="M1539" s="7" t="n">
        <v>7</v>
      </c>
    </row>
    <row r="1540" spans="1:18">
      <c r="A1540" t="s">
        <v>4</v>
      </c>
      <c r="B1540" s="4" t="s">
        <v>5</v>
      </c>
      <c r="C1540" s="4" t="s">
        <v>27</v>
      </c>
    </row>
    <row r="1541" spans="1:18">
      <c r="A1541" t="n">
        <v>12739</v>
      </c>
      <c r="B1541" s="16" t="n">
        <v>3</v>
      </c>
      <c r="C1541" s="15" t="n">
        <f t="normal" ca="1">A1555</f>
        <v>0</v>
      </c>
    </row>
    <row r="1542" spans="1:18">
      <c r="A1542" t="s">
        <v>4</v>
      </c>
      <c r="B1542" s="4" t="s">
        <v>5</v>
      </c>
      <c r="C1542" s="4" t="s">
        <v>12</v>
      </c>
      <c r="D1542" s="4" t="s">
        <v>59</v>
      </c>
      <c r="E1542" s="4" t="s">
        <v>59</v>
      </c>
      <c r="F1542" s="4" t="s">
        <v>59</v>
      </c>
      <c r="G1542" s="4" t="s">
        <v>59</v>
      </c>
    </row>
    <row r="1543" spans="1:18">
      <c r="A1543" t="n">
        <v>12744</v>
      </c>
      <c r="B1543" s="28" t="n">
        <v>46</v>
      </c>
      <c r="C1543" s="7" t="n">
        <v>65534</v>
      </c>
      <c r="D1543" s="7" t="n">
        <v>-2.10999989509583</v>
      </c>
      <c r="E1543" s="7" t="n">
        <v>0</v>
      </c>
      <c r="F1543" s="7" t="n">
        <v>-5.76000022888184</v>
      </c>
      <c r="G1543" s="7" t="n">
        <v>225</v>
      </c>
    </row>
    <row r="1544" spans="1:18">
      <c r="A1544" t="s">
        <v>4</v>
      </c>
      <c r="B1544" s="4" t="s">
        <v>5</v>
      </c>
      <c r="C1544" s="4" t="s">
        <v>8</v>
      </c>
      <c r="D1544" s="4" t="s">
        <v>7</v>
      </c>
      <c r="E1544" s="4" t="s">
        <v>12</v>
      </c>
      <c r="F1544" s="4" t="s">
        <v>59</v>
      </c>
      <c r="G1544" s="4" t="s">
        <v>59</v>
      </c>
      <c r="H1544" s="4" t="s">
        <v>59</v>
      </c>
      <c r="I1544" s="4" t="s">
        <v>59</v>
      </c>
      <c r="J1544" s="4" t="s">
        <v>59</v>
      </c>
      <c r="K1544" s="4" t="s">
        <v>59</v>
      </c>
      <c r="L1544" s="4" t="s">
        <v>59</v>
      </c>
      <c r="M1544" s="4" t="s">
        <v>12</v>
      </c>
    </row>
    <row r="1545" spans="1:18">
      <c r="A1545" t="n">
        <v>12763</v>
      </c>
      <c r="B1545" s="43" t="n">
        <v>87</v>
      </c>
      <c r="C1545" s="7" t="s">
        <v>147</v>
      </c>
      <c r="D1545" s="7" t="n">
        <v>11</v>
      </c>
      <c r="E1545" s="7" t="n">
        <v>6457</v>
      </c>
      <c r="F1545" s="7" t="n">
        <v>2.5</v>
      </c>
      <c r="G1545" s="7" t="n">
        <v>0</v>
      </c>
      <c r="H1545" s="7" t="n">
        <v>0</v>
      </c>
      <c r="I1545" s="7" t="n">
        <v>0</v>
      </c>
      <c r="J1545" s="7" t="n">
        <v>0</v>
      </c>
      <c r="K1545" s="7" t="n">
        <v>0</v>
      </c>
      <c r="L1545" s="7" t="n">
        <v>0</v>
      </c>
      <c r="M1545" s="7" t="n">
        <v>7</v>
      </c>
    </row>
    <row r="1546" spans="1:18">
      <c r="A1546" t="s">
        <v>4</v>
      </c>
      <c r="B1546" s="4" t="s">
        <v>5</v>
      </c>
      <c r="C1546" s="4" t="s">
        <v>27</v>
      </c>
    </row>
    <row r="1547" spans="1:18">
      <c r="A1547" t="n">
        <v>12808</v>
      </c>
      <c r="B1547" s="16" t="n">
        <v>3</v>
      </c>
      <c r="C1547" s="15" t="n">
        <f t="normal" ca="1">A1555</f>
        <v>0</v>
      </c>
    </row>
    <row r="1548" spans="1:18">
      <c r="A1548" t="s">
        <v>4</v>
      </c>
      <c r="B1548" s="4" t="s">
        <v>5</v>
      </c>
      <c r="C1548" s="4" t="s">
        <v>12</v>
      </c>
      <c r="D1548" s="4" t="s">
        <v>59</v>
      </c>
      <c r="E1548" s="4" t="s">
        <v>59</v>
      </c>
      <c r="F1548" s="4" t="s">
        <v>59</v>
      </c>
      <c r="G1548" s="4" t="s">
        <v>59</v>
      </c>
    </row>
    <row r="1549" spans="1:18">
      <c r="A1549" t="n">
        <v>12813</v>
      </c>
      <c r="B1549" s="28" t="n">
        <v>46</v>
      </c>
      <c r="C1549" s="7" t="n">
        <v>65534</v>
      </c>
      <c r="D1549" s="7" t="n">
        <v>-2.10999989509583</v>
      </c>
      <c r="E1549" s="7" t="n">
        <v>0</v>
      </c>
      <c r="F1549" s="7" t="n">
        <v>-5.76000022888184</v>
      </c>
      <c r="G1549" s="7" t="n">
        <v>225</v>
      </c>
    </row>
    <row r="1550" spans="1:18">
      <c r="A1550" t="s">
        <v>4</v>
      </c>
      <c r="B1550" s="4" t="s">
        <v>5</v>
      </c>
      <c r="C1550" s="4" t="s">
        <v>8</v>
      </c>
      <c r="D1550" s="4" t="s">
        <v>7</v>
      </c>
      <c r="E1550" s="4" t="s">
        <v>12</v>
      </c>
      <c r="F1550" s="4" t="s">
        <v>59</v>
      </c>
      <c r="G1550" s="4" t="s">
        <v>59</v>
      </c>
      <c r="H1550" s="4" t="s">
        <v>59</v>
      </c>
      <c r="I1550" s="4" t="s">
        <v>59</v>
      </c>
      <c r="J1550" s="4" t="s">
        <v>59</v>
      </c>
      <c r="K1550" s="4" t="s">
        <v>59</v>
      </c>
      <c r="L1550" s="4" t="s">
        <v>59</v>
      </c>
      <c r="M1550" s="4" t="s">
        <v>12</v>
      </c>
    </row>
    <row r="1551" spans="1:18">
      <c r="A1551" t="n">
        <v>12832</v>
      </c>
      <c r="B1551" s="43" t="n">
        <v>87</v>
      </c>
      <c r="C1551" s="7" t="s">
        <v>147</v>
      </c>
      <c r="D1551" s="7" t="n">
        <v>11</v>
      </c>
      <c r="E1551" s="7" t="n">
        <v>6457</v>
      </c>
      <c r="F1551" s="7" t="n">
        <v>2.5</v>
      </c>
      <c r="G1551" s="7" t="n">
        <v>0</v>
      </c>
      <c r="H1551" s="7" t="n">
        <v>0</v>
      </c>
      <c r="I1551" s="7" t="n">
        <v>0</v>
      </c>
      <c r="J1551" s="7" t="n">
        <v>0</v>
      </c>
      <c r="K1551" s="7" t="n">
        <v>0</v>
      </c>
      <c r="L1551" s="7" t="n">
        <v>0</v>
      </c>
      <c r="M1551" s="7" t="n">
        <v>7</v>
      </c>
    </row>
    <row r="1552" spans="1:18">
      <c r="A1552" t="s">
        <v>4</v>
      </c>
      <c r="B1552" s="4" t="s">
        <v>5</v>
      </c>
      <c r="C1552" s="4" t="s">
        <v>27</v>
      </c>
    </row>
    <row r="1553" spans="1:13">
      <c r="A1553" t="n">
        <v>12877</v>
      </c>
      <c r="B1553" s="16" t="n">
        <v>3</v>
      </c>
      <c r="C1553" s="15" t="n">
        <f t="normal" ca="1">A1555</f>
        <v>0</v>
      </c>
    </row>
    <row r="1554" spans="1:13">
      <c r="A1554" t="s">
        <v>4</v>
      </c>
      <c r="B1554" s="4" t="s">
        <v>5</v>
      </c>
    </row>
    <row r="1555" spans="1:13">
      <c r="A1555" t="n">
        <v>12882</v>
      </c>
      <c r="B1555" s="5" t="n">
        <v>1</v>
      </c>
    </row>
    <row r="1556" spans="1:13" s="3" customFormat="1" customHeight="0">
      <c r="A1556" s="3" t="s">
        <v>2</v>
      </c>
      <c r="B1556" s="3" t="s">
        <v>148</v>
      </c>
    </row>
    <row r="1557" spans="1:13">
      <c r="A1557" t="s">
        <v>4</v>
      </c>
      <c r="B1557" s="4" t="s">
        <v>5</v>
      </c>
      <c r="C1557" s="4" t="s">
        <v>12</v>
      </c>
      <c r="D1557" s="4" t="s">
        <v>7</v>
      </c>
      <c r="E1557" s="4" t="s">
        <v>7</v>
      </c>
      <c r="F1557" s="4" t="s">
        <v>8</v>
      </c>
    </row>
    <row r="1558" spans="1:13">
      <c r="A1558" t="n">
        <v>12884</v>
      </c>
      <c r="B1558" s="46" t="n">
        <v>20</v>
      </c>
      <c r="C1558" s="7" t="n">
        <v>65534</v>
      </c>
      <c r="D1558" s="7" t="n">
        <v>3</v>
      </c>
      <c r="E1558" s="7" t="n">
        <v>10</v>
      </c>
      <c r="F1558" s="7" t="s">
        <v>121</v>
      </c>
    </row>
    <row r="1559" spans="1:13">
      <c r="A1559" t="s">
        <v>4</v>
      </c>
      <c r="B1559" s="4" t="s">
        <v>5</v>
      </c>
      <c r="C1559" s="4" t="s">
        <v>12</v>
      </c>
    </row>
    <row r="1560" spans="1:13">
      <c r="A1560" t="n">
        <v>12905</v>
      </c>
      <c r="B1560" s="22" t="n">
        <v>16</v>
      </c>
      <c r="C1560" s="7" t="n">
        <v>0</v>
      </c>
    </row>
    <row r="1561" spans="1:13">
      <c r="A1561" t="s">
        <v>4</v>
      </c>
      <c r="B1561" s="4" t="s">
        <v>5</v>
      </c>
      <c r="C1561" s="4" t="s">
        <v>7</v>
      </c>
      <c r="D1561" s="4" t="s">
        <v>12</v>
      </c>
    </row>
    <row r="1562" spans="1:13">
      <c r="A1562" t="n">
        <v>12908</v>
      </c>
      <c r="B1562" s="17" t="n">
        <v>22</v>
      </c>
      <c r="C1562" s="7" t="n">
        <v>10</v>
      </c>
      <c r="D1562" s="7" t="n">
        <v>0</v>
      </c>
    </row>
    <row r="1563" spans="1:13">
      <c r="A1563" t="s">
        <v>4</v>
      </c>
      <c r="B1563" s="4" t="s">
        <v>5</v>
      </c>
      <c r="C1563" s="4" t="s">
        <v>7</v>
      </c>
      <c r="D1563" s="4" t="s">
        <v>7</v>
      </c>
      <c r="E1563" s="4" t="s">
        <v>13</v>
      </c>
      <c r="F1563" s="4" t="s">
        <v>7</v>
      </c>
      <c r="G1563" s="4" t="s">
        <v>7</v>
      </c>
    </row>
    <row r="1564" spans="1:13">
      <c r="A1564" t="n">
        <v>12912</v>
      </c>
      <c r="B1564" s="49" t="n">
        <v>18</v>
      </c>
      <c r="C1564" s="7" t="n">
        <v>0</v>
      </c>
      <c r="D1564" s="7" t="n">
        <v>0</v>
      </c>
      <c r="E1564" s="7" t="n">
        <v>0</v>
      </c>
      <c r="F1564" s="7" t="n">
        <v>19</v>
      </c>
      <c r="G1564" s="7" t="n">
        <v>1</v>
      </c>
    </row>
    <row r="1565" spans="1:13">
      <c r="A1565" t="s">
        <v>4</v>
      </c>
      <c r="B1565" s="4" t="s">
        <v>5</v>
      </c>
      <c r="C1565" s="4" t="s">
        <v>7</v>
      </c>
      <c r="D1565" s="4" t="s">
        <v>7</v>
      </c>
      <c r="E1565" s="4" t="s">
        <v>7</v>
      </c>
      <c r="F1565" s="4" t="s">
        <v>13</v>
      </c>
      <c r="G1565" s="4" t="s">
        <v>7</v>
      </c>
      <c r="H1565" s="4" t="s">
        <v>7</v>
      </c>
      <c r="I1565" s="4" t="s">
        <v>7</v>
      </c>
      <c r="J1565" s="4" t="s">
        <v>27</v>
      </c>
    </row>
    <row r="1566" spans="1:13">
      <c r="A1566" t="n">
        <v>12921</v>
      </c>
      <c r="B1566" s="14" t="n">
        <v>5</v>
      </c>
      <c r="C1566" s="7" t="n">
        <v>35</v>
      </c>
      <c r="D1566" s="7" t="n">
        <v>0</v>
      </c>
      <c r="E1566" s="7" t="n">
        <v>0</v>
      </c>
      <c r="F1566" s="7" t="n">
        <v>2</v>
      </c>
      <c r="G1566" s="7" t="n">
        <v>14</v>
      </c>
      <c r="H1566" s="7" t="n">
        <v>3</v>
      </c>
      <c r="I1566" s="7" t="n">
        <v>1</v>
      </c>
      <c r="J1566" s="15" t="n">
        <f t="normal" ca="1">A1718</f>
        <v>0</v>
      </c>
    </row>
    <row r="1567" spans="1:13">
      <c r="A1567" t="s">
        <v>4</v>
      </c>
      <c r="B1567" s="4" t="s">
        <v>5</v>
      </c>
      <c r="C1567" s="4" t="s">
        <v>7</v>
      </c>
      <c r="D1567" s="4" t="s">
        <v>7</v>
      </c>
      <c r="E1567" s="4" t="s">
        <v>12</v>
      </c>
      <c r="F1567" s="4" t="s">
        <v>59</v>
      </c>
    </row>
    <row r="1568" spans="1:13">
      <c r="A1568" t="n">
        <v>12936</v>
      </c>
      <c r="B1568" s="50" t="n">
        <v>107</v>
      </c>
      <c r="C1568" s="7" t="n">
        <v>0</v>
      </c>
      <c r="D1568" s="7" t="n">
        <v>0</v>
      </c>
      <c r="E1568" s="7" t="n">
        <v>0</v>
      </c>
      <c r="F1568" s="7" t="n">
        <v>32</v>
      </c>
    </row>
    <row r="1569" spans="1:10">
      <c r="A1569" t="s">
        <v>4</v>
      </c>
      <c r="B1569" s="4" t="s">
        <v>5</v>
      </c>
      <c r="C1569" s="4" t="s">
        <v>7</v>
      </c>
      <c r="D1569" s="4" t="s">
        <v>7</v>
      </c>
      <c r="E1569" s="4" t="s">
        <v>8</v>
      </c>
      <c r="F1569" s="4" t="s">
        <v>12</v>
      </c>
    </row>
    <row r="1570" spans="1:10">
      <c r="A1570" t="n">
        <v>12945</v>
      </c>
      <c r="B1570" s="50" t="n">
        <v>107</v>
      </c>
      <c r="C1570" s="7" t="n">
        <v>1</v>
      </c>
      <c r="D1570" s="7" t="n">
        <v>0</v>
      </c>
      <c r="E1570" s="7" t="s">
        <v>149</v>
      </c>
      <c r="F1570" s="7" t="n">
        <v>0</v>
      </c>
    </row>
    <row r="1571" spans="1:10">
      <c r="A1571" t="s">
        <v>4</v>
      </c>
      <c r="B1571" s="4" t="s">
        <v>5</v>
      </c>
      <c r="C1571" s="4" t="s">
        <v>7</v>
      </c>
      <c r="D1571" s="4" t="s">
        <v>7</v>
      </c>
      <c r="E1571" s="4" t="s">
        <v>8</v>
      </c>
      <c r="F1571" s="4" t="s">
        <v>12</v>
      </c>
    </row>
    <row r="1572" spans="1:10">
      <c r="A1572" t="n">
        <v>12955</v>
      </c>
      <c r="B1572" s="50" t="n">
        <v>107</v>
      </c>
      <c r="C1572" s="7" t="n">
        <v>1</v>
      </c>
      <c r="D1572" s="7" t="n">
        <v>0</v>
      </c>
      <c r="E1572" s="7" t="s">
        <v>150</v>
      </c>
      <c r="F1572" s="7" t="n">
        <v>1</v>
      </c>
    </row>
    <row r="1573" spans="1:10">
      <c r="A1573" t="s">
        <v>4</v>
      </c>
      <c r="B1573" s="4" t="s">
        <v>5</v>
      </c>
      <c r="C1573" s="4" t="s">
        <v>7</v>
      </c>
      <c r="D1573" s="4" t="s">
        <v>7</v>
      </c>
      <c r="E1573" s="4" t="s">
        <v>8</v>
      </c>
      <c r="F1573" s="4" t="s">
        <v>12</v>
      </c>
    </row>
    <row r="1574" spans="1:10">
      <c r="A1574" t="n">
        <v>12965</v>
      </c>
      <c r="B1574" s="50" t="n">
        <v>107</v>
      </c>
      <c r="C1574" s="7" t="n">
        <v>1</v>
      </c>
      <c r="D1574" s="7" t="n">
        <v>0</v>
      </c>
      <c r="E1574" s="7" t="s">
        <v>151</v>
      </c>
      <c r="F1574" s="7" t="n">
        <v>2</v>
      </c>
    </row>
    <row r="1575" spans="1:10">
      <c r="A1575" t="s">
        <v>4</v>
      </c>
      <c r="B1575" s="4" t="s">
        <v>5</v>
      </c>
      <c r="C1575" s="4" t="s">
        <v>7</v>
      </c>
      <c r="D1575" s="4" t="s">
        <v>7</v>
      </c>
      <c r="E1575" s="4" t="s">
        <v>7</v>
      </c>
      <c r="F1575" s="4" t="s">
        <v>12</v>
      </c>
      <c r="G1575" s="4" t="s">
        <v>12</v>
      </c>
      <c r="H1575" s="4" t="s">
        <v>7</v>
      </c>
    </row>
    <row r="1576" spans="1:10">
      <c r="A1576" t="n">
        <v>12976</v>
      </c>
      <c r="B1576" s="50" t="n">
        <v>107</v>
      </c>
      <c r="C1576" s="7" t="n">
        <v>2</v>
      </c>
      <c r="D1576" s="7" t="n">
        <v>0</v>
      </c>
      <c r="E1576" s="7" t="n">
        <v>1</v>
      </c>
      <c r="F1576" s="7" t="n">
        <v>65535</v>
      </c>
      <c r="G1576" s="7" t="n">
        <v>65535</v>
      </c>
      <c r="H1576" s="7" t="n">
        <v>0</v>
      </c>
    </row>
    <row r="1577" spans="1:10">
      <c r="A1577" t="s">
        <v>4</v>
      </c>
      <c r="B1577" s="4" t="s">
        <v>5</v>
      </c>
      <c r="C1577" s="4" t="s">
        <v>7</v>
      </c>
      <c r="D1577" s="4" t="s">
        <v>7</v>
      </c>
      <c r="E1577" s="4" t="s">
        <v>7</v>
      </c>
    </row>
    <row r="1578" spans="1:10">
      <c r="A1578" t="n">
        <v>12985</v>
      </c>
      <c r="B1578" s="50" t="n">
        <v>107</v>
      </c>
      <c r="C1578" s="7" t="n">
        <v>4</v>
      </c>
      <c r="D1578" s="7" t="n">
        <v>0</v>
      </c>
      <c r="E1578" s="7" t="n">
        <v>0</v>
      </c>
    </row>
    <row r="1579" spans="1:10">
      <c r="A1579" t="s">
        <v>4</v>
      </c>
      <c r="B1579" s="4" t="s">
        <v>5</v>
      </c>
      <c r="C1579" s="4" t="s">
        <v>7</v>
      </c>
      <c r="D1579" s="4" t="s">
        <v>7</v>
      </c>
    </row>
    <row r="1580" spans="1:10">
      <c r="A1580" t="n">
        <v>12989</v>
      </c>
      <c r="B1580" s="50" t="n">
        <v>107</v>
      </c>
      <c r="C1580" s="7" t="n">
        <v>3</v>
      </c>
      <c r="D1580" s="7" t="n">
        <v>0</v>
      </c>
    </row>
    <row r="1581" spans="1:10">
      <c r="A1581" t="s">
        <v>4</v>
      </c>
      <c r="B1581" s="4" t="s">
        <v>5</v>
      </c>
      <c r="C1581" s="4" t="s">
        <v>7</v>
      </c>
      <c r="D1581" s="4" t="s">
        <v>7</v>
      </c>
      <c r="E1581" s="4" t="s">
        <v>7</v>
      </c>
      <c r="F1581" s="4" t="s">
        <v>13</v>
      </c>
      <c r="G1581" s="4" t="s">
        <v>7</v>
      </c>
      <c r="H1581" s="4" t="s">
        <v>7</v>
      </c>
      <c r="I1581" s="4" t="s">
        <v>27</v>
      </c>
    </row>
    <row r="1582" spans="1:10">
      <c r="A1582" t="n">
        <v>12992</v>
      </c>
      <c r="B1582" s="14" t="n">
        <v>5</v>
      </c>
      <c r="C1582" s="7" t="n">
        <v>35</v>
      </c>
      <c r="D1582" s="7" t="n">
        <v>0</v>
      </c>
      <c r="E1582" s="7" t="n">
        <v>0</v>
      </c>
      <c r="F1582" s="7" t="n">
        <v>1</v>
      </c>
      <c r="G1582" s="7" t="n">
        <v>2</v>
      </c>
      <c r="H1582" s="7" t="n">
        <v>1</v>
      </c>
      <c r="I1582" s="15" t="n">
        <f t="normal" ca="1">A1588</f>
        <v>0</v>
      </c>
    </row>
    <row r="1583" spans="1:10">
      <c r="A1583" t="s">
        <v>4</v>
      </c>
      <c r="B1583" s="4" t="s">
        <v>5</v>
      </c>
      <c r="C1583" s="4" t="s">
        <v>12</v>
      </c>
      <c r="D1583" s="4" t="s">
        <v>13</v>
      </c>
      <c r="E1583" s="4" t="s">
        <v>12</v>
      </c>
    </row>
    <row r="1584" spans="1:10">
      <c r="A1584" t="n">
        <v>13006</v>
      </c>
      <c r="B1584" s="51" t="n">
        <v>115</v>
      </c>
      <c r="C1584" s="7" t="n">
        <v>46</v>
      </c>
      <c r="D1584" s="7" t="n">
        <v>700047</v>
      </c>
      <c r="E1584" s="7" t="n">
        <v>0</v>
      </c>
    </row>
    <row r="1585" spans="1:9">
      <c r="A1585" t="s">
        <v>4</v>
      </c>
      <c r="B1585" s="4" t="s">
        <v>5</v>
      </c>
      <c r="C1585" s="4" t="s">
        <v>27</v>
      </c>
    </row>
    <row r="1586" spans="1:9">
      <c r="A1586" t="n">
        <v>13015</v>
      </c>
      <c r="B1586" s="16" t="n">
        <v>3</v>
      </c>
      <c r="C1586" s="15" t="n">
        <f t="normal" ca="1">A1716</f>
        <v>0</v>
      </c>
    </row>
    <row r="1587" spans="1:9">
      <c r="A1587" t="s">
        <v>4</v>
      </c>
      <c r="B1587" s="4" t="s">
        <v>5</v>
      </c>
      <c r="C1587" s="4" t="s">
        <v>7</v>
      </c>
      <c r="D1587" s="4" t="s">
        <v>7</v>
      </c>
      <c r="E1587" s="4" t="s">
        <v>7</v>
      </c>
      <c r="F1587" s="4" t="s">
        <v>13</v>
      </c>
      <c r="G1587" s="4" t="s">
        <v>7</v>
      </c>
      <c r="H1587" s="4" t="s">
        <v>7</v>
      </c>
      <c r="I1587" s="4" t="s">
        <v>27</v>
      </c>
    </row>
    <row r="1588" spans="1:9">
      <c r="A1588" t="n">
        <v>13020</v>
      </c>
      <c r="B1588" s="14" t="n">
        <v>5</v>
      </c>
      <c r="C1588" s="7" t="n">
        <v>35</v>
      </c>
      <c r="D1588" s="7" t="n">
        <v>0</v>
      </c>
      <c r="E1588" s="7" t="n">
        <v>0</v>
      </c>
      <c r="F1588" s="7" t="n">
        <v>2</v>
      </c>
      <c r="G1588" s="7" t="n">
        <v>2</v>
      </c>
      <c r="H1588" s="7" t="n">
        <v>1</v>
      </c>
      <c r="I1588" s="15" t="n">
        <f t="normal" ca="1">A1594</f>
        <v>0</v>
      </c>
    </row>
    <row r="1589" spans="1:9">
      <c r="A1589" t="s">
        <v>4</v>
      </c>
      <c r="B1589" s="4" t="s">
        <v>5</v>
      </c>
      <c r="C1589" s="4" t="s">
        <v>7</v>
      </c>
      <c r="D1589" s="4" t="s">
        <v>7</v>
      </c>
      <c r="E1589" s="4" t="s">
        <v>13</v>
      </c>
      <c r="F1589" s="4" t="s">
        <v>7</v>
      </c>
      <c r="G1589" s="4" t="s">
        <v>7</v>
      </c>
      <c r="H1589" s="4" t="s">
        <v>7</v>
      </c>
    </row>
    <row r="1590" spans="1:9">
      <c r="A1590" t="n">
        <v>13034</v>
      </c>
      <c r="B1590" s="49" t="n">
        <v>18</v>
      </c>
      <c r="C1590" s="7" t="n">
        <v>0</v>
      </c>
      <c r="D1590" s="7" t="n">
        <v>0</v>
      </c>
      <c r="E1590" s="7" t="n">
        <v>2</v>
      </c>
      <c r="F1590" s="7" t="n">
        <v>14</v>
      </c>
      <c r="G1590" s="7" t="n">
        <v>19</v>
      </c>
      <c r="H1590" s="7" t="n">
        <v>1</v>
      </c>
    </row>
    <row r="1591" spans="1:9">
      <c r="A1591" t="s">
        <v>4</v>
      </c>
      <c r="B1591" s="4" t="s">
        <v>5</v>
      </c>
      <c r="C1591" s="4" t="s">
        <v>27</v>
      </c>
    </row>
    <row r="1592" spans="1:9">
      <c r="A1592" t="n">
        <v>13044</v>
      </c>
      <c r="B1592" s="16" t="n">
        <v>3</v>
      </c>
      <c r="C1592" s="15" t="n">
        <f t="normal" ca="1">A1716</f>
        <v>0</v>
      </c>
    </row>
    <row r="1593" spans="1:9">
      <c r="A1593" t="s">
        <v>4</v>
      </c>
      <c r="B1593" s="4" t="s">
        <v>5</v>
      </c>
      <c r="C1593" s="4" t="s">
        <v>7</v>
      </c>
      <c r="D1593" s="4" t="s">
        <v>7</v>
      </c>
      <c r="E1593" s="4" t="s">
        <v>7</v>
      </c>
      <c r="F1593" s="4" t="s">
        <v>13</v>
      </c>
      <c r="G1593" s="4" t="s">
        <v>7</v>
      </c>
      <c r="H1593" s="4" t="s">
        <v>7</v>
      </c>
      <c r="I1593" s="4" t="s">
        <v>27</v>
      </c>
    </row>
    <row r="1594" spans="1:9">
      <c r="A1594" t="n">
        <v>13049</v>
      </c>
      <c r="B1594" s="14" t="n">
        <v>5</v>
      </c>
      <c r="C1594" s="7" t="n">
        <v>35</v>
      </c>
      <c r="D1594" s="7" t="n">
        <v>0</v>
      </c>
      <c r="E1594" s="7" t="n">
        <v>0</v>
      </c>
      <c r="F1594" s="7" t="n">
        <v>0</v>
      </c>
      <c r="G1594" s="7" t="n">
        <v>2</v>
      </c>
      <c r="H1594" s="7" t="n">
        <v>1</v>
      </c>
      <c r="I1594" s="15" t="n">
        <f t="normal" ca="1">A1716</f>
        <v>0</v>
      </c>
    </row>
    <row r="1595" spans="1:9">
      <c r="A1595" t="s">
        <v>4</v>
      </c>
      <c r="B1595" s="4" t="s">
        <v>5</v>
      </c>
      <c r="C1595" s="4" t="s">
        <v>7</v>
      </c>
      <c r="D1595" s="4" t="s">
        <v>12</v>
      </c>
      <c r="E1595" s="4" t="s">
        <v>7</v>
      </c>
      <c r="F1595" s="4" t="s">
        <v>27</v>
      </c>
    </row>
    <row r="1596" spans="1:9">
      <c r="A1596" t="n">
        <v>13063</v>
      </c>
      <c r="B1596" s="14" t="n">
        <v>5</v>
      </c>
      <c r="C1596" s="7" t="n">
        <v>30</v>
      </c>
      <c r="D1596" s="7" t="n">
        <v>10995</v>
      </c>
      <c r="E1596" s="7" t="n">
        <v>1</v>
      </c>
      <c r="F1596" s="15" t="n">
        <f t="normal" ca="1">A1642</f>
        <v>0</v>
      </c>
    </row>
    <row r="1597" spans="1:9">
      <c r="A1597" t="s">
        <v>4</v>
      </c>
      <c r="B1597" s="4" t="s">
        <v>5</v>
      </c>
      <c r="C1597" s="4" t="s">
        <v>7</v>
      </c>
      <c r="D1597" s="4" t="s">
        <v>12</v>
      </c>
      <c r="E1597" s="4" t="s">
        <v>7</v>
      </c>
      <c r="F1597" s="4" t="s">
        <v>7</v>
      </c>
      <c r="G1597" s="4" t="s">
        <v>27</v>
      </c>
    </row>
    <row r="1598" spans="1:9">
      <c r="A1598" t="n">
        <v>13072</v>
      </c>
      <c r="B1598" s="14" t="n">
        <v>5</v>
      </c>
      <c r="C1598" s="7" t="n">
        <v>30</v>
      </c>
      <c r="D1598" s="7" t="n">
        <v>0</v>
      </c>
      <c r="E1598" s="7" t="n">
        <v>8</v>
      </c>
      <c r="F1598" s="7" t="n">
        <v>1</v>
      </c>
      <c r="G1598" s="15" t="n">
        <f t="normal" ca="1">A1632</f>
        <v>0</v>
      </c>
    </row>
    <row r="1599" spans="1:9">
      <c r="A1599" t="s">
        <v>4</v>
      </c>
      <c r="B1599" s="4" t="s">
        <v>5</v>
      </c>
      <c r="C1599" s="4" t="s">
        <v>7</v>
      </c>
      <c r="D1599" s="4" t="s">
        <v>12</v>
      </c>
      <c r="E1599" s="4" t="s">
        <v>8</v>
      </c>
    </row>
    <row r="1600" spans="1:9">
      <c r="A1600" t="n">
        <v>13082</v>
      </c>
      <c r="B1600" s="29" t="n">
        <v>51</v>
      </c>
      <c r="C1600" s="7" t="n">
        <v>4</v>
      </c>
      <c r="D1600" s="7" t="n">
        <v>65534</v>
      </c>
      <c r="E1600" s="7" t="s">
        <v>122</v>
      </c>
    </row>
    <row r="1601" spans="1:9">
      <c r="A1601" t="s">
        <v>4</v>
      </c>
      <c r="B1601" s="4" t="s">
        <v>5</v>
      </c>
      <c r="C1601" s="4" t="s">
        <v>12</v>
      </c>
    </row>
    <row r="1602" spans="1:9">
      <c r="A1602" t="n">
        <v>13095</v>
      </c>
      <c r="B1602" s="22" t="n">
        <v>16</v>
      </c>
      <c r="C1602" s="7" t="n">
        <v>0</v>
      </c>
    </row>
    <row r="1603" spans="1:9">
      <c r="A1603" t="s">
        <v>4</v>
      </c>
      <c r="B1603" s="4" t="s">
        <v>5</v>
      </c>
      <c r="C1603" s="4" t="s">
        <v>12</v>
      </c>
      <c r="D1603" s="4" t="s">
        <v>43</v>
      </c>
      <c r="E1603" s="4" t="s">
        <v>7</v>
      </c>
      <c r="F1603" s="4" t="s">
        <v>7</v>
      </c>
      <c r="G1603" s="4" t="s">
        <v>43</v>
      </c>
      <c r="H1603" s="4" t="s">
        <v>7</v>
      </c>
      <c r="I1603" s="4" t="s">
        <v>7</v>
      </c>
      <c r="J1603" s="4" t="s">
        <v>43</v>
      </c>
      <c r="K1603" s="4" t="s">
        <v>7</v>
      </c>
      <c r="L1603" s="4" t="s">
        <v>7</v>
      </c>
    </row>
    <row r="1604" spans="1:9">
      <c r="A1604" t="n">
        <v>13098</v>
      </c>
      <c r="B1604" s="30" t="n">
        <v>26</v>
      </c>
      <c r="C1604" s="7" t="n">
        <v>65534</v>
      </c>
      <c r="D1604" s="7" t="s">
        <v>152</v>
      </c>
      <c r="E1604" s="7" t="n">
        <v>2</v>
      </c>
      <c r="F1604" s="7" t="n">
        <v>3</v>
      </c>
      <c r="G1604" s="7" t="s">
        <v>153</v>
      </c>
      <c r="H1604" s="7" t="n">
        <v>2</v>
      </c>
      <c r="I1604" s="7" t="n">
        <v>3</v>
      </c>
      <c r="J1604" s="7" t="s">
        <v>154</v>
      </c>
      <c r="K1604" s="7" t="n">
        <v>2</v>
      </c>
      <c r="L1604" s="7" t="n">
        <v>0</v>
      </c>
    </row>
    <row r="1605" spans="1:9">
      <c r="A1605" t="s">
        <v>4</v>
      </c>
      <c r="B1605" s="4" t="s">
        <v>5</v>
      </c>
    </row>
    <row r="1606" spans="1:9">
      <c r="A1606" t="n">
        <v>13367</v>
      </c>
      <c r="B1606" s="20" t="n">
        <v>28</v>
      </c>
    </row>
    <row r="1607" spans="1:9">
      <c r="A1607" t="s">
        <v>4</v>
      </c>
      <c r="B1607" s="4" t="s">
        <v>5</v>
      </c>
      <c r="C1607" s="4" t="s">
        <v>7</v>
      </c>
      <c r="D1607" s="52" t="s">
        <v>155</v>
      </c>
      <c r="E1607" s="4" t="s">
        <v>5</v>
      </c>
      <c r="F1607" s="4" t="s">
        <v>7</v>
      </c>
      <c r="G1607" s="4" t="s">
        <v>12</v>
      </c>
      <c r="H1607" s="52" t="s">
        <v>156</v>
      </c>
      <c r="I1607" s="4" t="s">
        <v>7</v>
      </c>
      <c r="J1607" s="4" t="s">
        <v>27</v>
      </c>
    </row>
    <row r="1608" spans="1:9">
      <c r="A1608" t="n">
        <v>13368</v>
      </c>
      <c r="B1608" s="14" t="n">
        <v>5</v>
      </c>
      <c r="C1608" s="7" t="n">
        <v>28</v>
      </c>
      <c r="D1608" s="52" t="s">
        <v>3</v>
      </c>
      <c r="E1608" s="26" t="n">
        <v>64</v>
      </c>
      <c r="F1608" s="7" t="n">
        <v>5</v>
      </c>
      <c r="G1608" s="7" t="n">
        <v>12</v>
      </c>
      <c r="H1608" s="52" t="s">
        <v>3</v>
      </c>
      <c r="I1608" s="7" t="n">
        <v>1</v>
      </c>
      <c r="J1608" s="15" t="n">
        <f t="normal" ca="1">A1618</f>
        <v>0</v>
      </c>
    </row>
    <row r="1609" spans="1:9">
      <c r="A1609" t="s">
        <v>4</v>
      </c>
      <c r="B1609" s="4" t="s">
        <v>5</v>
      </c>
      <c r="C1609" s="4" t="s">
        <v>7</v>
      </c>
      <c r="D1609" s="4" t="s">
        <v>12</v>
      </c>
      <c r="E1609" s="4" t="s">
        <v>8</v>
      </c>
    </row>
    <row r="1610" spans="1:9">
      <c r="A1610" t="n">
        <v>13379</v>
      </c>
      <c r="B1610" s="29" t="n">
        <v>51</v>
      </c>
      <c r="C1610" s="7" t="n">
        <v>4</v>
      </c>
      <c r="D1610" s="7" t="n">
        <v>12</v>
      </c>
      <c r="E1610" s="7" t="s">
        <v>157</v>
      </c>
    </row>
    <row r="1611" spans="1:9">
      <c r="A1611" t="s">
        <v>4</v>
      </c>
      <c r="B1611" s="4" t="s">
        <v>5</v>
      </c>
      <c r="C1611" s="4" t="s">
        <v>12</v>
      </c>
    </row>
    <row r="1612" spans="1:9">
      <c r="A1612" t="n">
        <v>13393</v>
      </c>
      <c r="B1612" s="22" t="n">
        <v>16</v>
      </c>
      <c r="C1612" s="7" t="n">
        <v>0</v>
      </c>
    </row>
    <row r="1613" spans="1:9">
      <c r="A1613" t="s">
        <v>4</v>
      </c>
      <c r="B1613" s="4" t="s">
        <v>5</v>
      </c>
      <c r="C1613" s="4" t="s">
        <v>12</v>
      </c>
      <c r="D1613" s="4" t="s">
        <v>43</v>
      </c>
      <c r="E1613" s="4" t="s">
        <v>7</v>
      </c>
      <c r="F1613" s="4" t="s">
        <v>7</v>
      </c>
    </row>
    <row r="1614" spans="1:9">
      <c r="A1614" t="n">
        <v>13396</v>
      </c>
      <c r="B1614" s="30" t="n">
        <v>26</v>
      </c>
      <c r="C1614" s="7" t="n">
        <v>12</v>
      </c>
      <c r="D1614" s="7" t="s">
        <v>158</v>
      </c>
      <c r="E1614" s="7" t="n">
        <v>2</v>
      </c>
      <c r="F1614" s="7" t="n">
        <v>0</v>
      </c>
    </row>
    <row r="1615" spans="1:9">
      <c r="A1615" t="s">
        <v>4</v>
      </c>
      <c r="B1615" s="4" t="s">
        <v>5</v>
      </c>
    </row>
    <row r="1616" spans="1:9">
      <c r="A1616" t="n">
        <v>13441</v>
      </c>
      <c r="B1616" s="20" t="n">
        <v>28</v>
      </c>
    </row>
    <row r="1617" spans="1:12">
      <c r="A1617" t="s">
        <v>4</v>
      </c>
      <c r="B1617" s="4" t="s">
        <v>5</v>
      </c>
      <c r="C1617" s="4" t="s">
        <v>7</v>
      </c>
      <c r="D1617" s="52" t="s">
        <v>155</v>
      </c>
      <c r="E1617" s="4" t="s">
        <v>5</v>
      </c>
      <c r="F1617" s="4" t="s">
        <v>7</v>
      </c>
      <c r="G1617" s="4" t="s">
        <v>12</v>
      </c>
      <c r="H1617" s="52" t="s">
        <v>156</v>
      </c>
      <c r="I1617" s="4" t="s">
        <v>7</v>
      </c>
      <c r="J1617" s="4" t="s">
        <v>27</v>
      </c>
    </row>
    <row r="1618" spans="1:12">
      <c r="A1618" t="n">
        <v>13442</v>
      </c>
      <c r="B1618" s="14" t="n">
        <v>5</v>
      </c>
      <c r="C1618" s="7" t="n">
        <v>28</v>
      </c>
      <c r="D1618" s="52" t="s">
        <v>3</v>
      </c>
      <c r="E1618" s="26" t="n">
        <v>64</v>
      </c>
      <c r="F1618" s="7" t="n">
        <v>5</v>
      </c>
      <c r="G1618" s="7" t="n">
        <v>13</v>
      </c>
      <c r="H1618" s="52" t="s">
        <v>3</v>
      </c>
      <c r="I1618" s="7" t="n">
        <v>1</v>
      </c>
      <c r="J1618" s="15" t="n">
        <f t="normal" ca="1">A1628</f>
        <v>0</v>
      </c>
    </row>
    <row r="1619" spans="1:12">
      <c r="A1619" t="s">
        <v>4</v>
      </c>
      <c r="B1619" s="4" t="s">
        <v>5</v>
      </c>
      <c r="C1619" s="4" t="s">
        <v>7</v>
      </c>
      <c r="D1619" s="4" t="s">
        <v>12</v>
      </c>
      <c r="E1619" s="4" t="s">
        <v>8</v>
      </c>
    </row>
    <row r="1620" spans="1:12">
      <c r="A1620" t="n">
        <v>13453</v>
      </c>
      <c r="B1620" s="29" t="n">
        <v>51</v>
      </c>
      <c r="C1620" s="7" t="n">
        <v>4</v>
      </c>
      <c r="D1620" s="7" t="n">
        <v>13</v>
      </c>
      <c r="E1620" s="7" t="s">
        <v>159</v>
      </c>
    </row>
    <row r="1621" spans="1:12">
      <c r="A1621" t="s">
        <v>4</v>
      </c>
      <c r="B1621" s="4" t="s">
        <v>5</v>
      </c>
      <c r="C1621" s="4" t="s">
        <v>12</v>
      </c>
    </row>
    <row r="1622" spans="1:12">
      <c r="A1622" t="n">
        <v>13467</v>
      </c>
      <c r="B1622" s="22" t="n">
        <v>16</v>
      </c>
      <c r="C1622" s="7" t="n">
        <v>0</v>
      </c>
    </row>
    <row r="1623" spans="1:12">
      <c r="A1623" t="s">
        <v>4</v>
      </c>
      <c r="B1623" s="4" t="s">
        <v>5</v>
      </c>
      <c r="C1623" s="4" t="s">
        <v>12</v>
      </c>
      <c r="D1623" s="4" t="s">
        <v>43</v>
      </c>
      <c r="E1623" s="4" t="s">
        <v>7</v>
      </c>
      <c r="F1623" s="4" t="s">
        <v>7</v>
      </c>
    </row>
    <row r="1624" spans="1:12">
      <c r="A1624" t="n">
        <v>13470</v>
      </c>
      <c r="B1624" s="30" t="n">
        <v>26</v>
      </c>
      <c r="C1624" s="7" t="n">
        <v>13</v>
      </c>
      <c r="D1624" s="7" t="s">
        <v>160</v>
      </c>
      <c r="E1624" s="7" t="n">
        <v>2</v>
      </c>
      <c r="F1624" s="7" t="n">
        <v>0</v>
      </c>
    </row>
    <row r="1625" spans="1:12">
      <c r="A1625" t="s">
        <v>4</v>
      </c>
      <c r="B1625" s="4" t="s">
        <v>5</v>
      </c>
    </row>
    <row r="1626" spans="1:12">
      <c r="A1626" t="n">
        <v>13505</v>
      </c>
      <c r="B1626" s="20" t="n">
        <v>28</v>
      </c>
    </row>
    <row r="1627" spans="1:12">
      <c r="A1627" t="s">
        <v>4</v>
      </c>
      <c r="B1627" s="4" t="s">
        <v>5</v>
      </c>
      <c r="C1627" s="4" t="s">
        <v>12</v>
      </c>
    </row>
    <row r="1628" spans="1:12">
      <c r="A1628" t="n">
        <v>13506</v>
      </c>
      <c r="B1628" s="33" t="n">
        <v>12</v>
      </c>
      <c r="C1628" s="7" t="n">
        <v>0</v>
      </c>
    </row>
    <row r="1629" spans="1:12">
      <c r="A1629" t="s">
        <v>4</v>
      </c>
      <c r="B1629" s="4" t="s">
        <v>5</v>
      </c>
      <c r="C1629" s="4" t="s">
        <v>27</v>
      </c>
    </row>
    <row r="1630" spans="1:12">
      <c r="A1630" t="n">
        <v>13509</v>
      </c>
      <c r="B1630" s="16" t="n">
        <v>3</v>
      </c>
      <c r="C1630" s="15" t="n">
        <f t="normal" ca="1">A1640</f>
        <v>0</v>
      </c>
    </row>
    <row r="1631" spans="1:12">
      <c r="A1631" t="s">
        <v>4</v>
      </c>
      <c r="B1631" s="4" t="s">
        <v>5</v>
      </c>
      <c r="C1631" s="4" t="s">
        <v>7</v>
      </c>
      <c r="D1631" s="4" t="s">
        <v>12</v>
      </c>
      <c r="E1631" s="4" t="s">
        <v>8</v>
      </c>
    </row>
    <row r="1632" spans="1:12">
      <c r="A1632" t="n">
        <v>13514</v>
      </c>
      <c r="B1632" s="29" t="n">
        <v>51</v>
      </c>
      <c r="C1632" s="7" t="n">
        <v>4</v>
      </c>
      <c r="D1632" s="7" t="n">
        <v>65534</v>
      </c>
      <c r="E1632" s="7" t="s">
        <v>122</v>
      </c>
    </row>
    <row r="1633" spans="1:10">
      <c r="A1633" t="s">
        <v>4</v>
      </c>
      <c r="B1633" s="4" t="s">
        <v>5</v>
      </c>
      <c r="C1633" s="4" t="s">
        <v>12</v>
      </c>
    </row>
    <row r="1634" spans="1:10">
      <c r="A1634" t="n">
        <v>13527</v>
      </c>
      <c r="B1634" s="22" t="n">
        <v>16</v>
      </c>
      <c r="C1634" s="7" t="n">
        <v>0</v>
      </c>
    </row>
    <row r="1635" spans="1:10">
      <c r="A1635" t="s">
        <v>4</v>
      </c>
      <c r="B1635" s="4" t="s">
        <v>5</v>
      </c>
      <c r="C1635" s="4" t="s">
        <v>12</v>
      </c>
      <c r="D1635" s="4" t="s">
        <v>43</v>
      </c>
      <c r="E1635" s="4" t="s">
        <v>7</v>
      </c>
      <c r="F1635" s="4" t="s">
        <v>7</v>
      </c>
      <c r="G1635" s="4" t="s">
        <v>43</v>
      </c>
      <c r="H1635" s="4" t="s">
        <v>7</v>
      </c>
      <c r="I1635" s="4" t="s">
        <v>7</v>
      </c>
    </row>
    <row r="1636" spans="1:10">
      <c r="A1636" t="n">
        <v>13530</v>
      </c>
      <c r="B1636" s="30" t="n">
        <v>26</v>
      </c>
      <c r="C1636" s="7" t="n">
        <v>65534</v>
      </c>
      <c r="D1636" s="7" t="s">
        <v>161</v>
      </c>
      <c r="E1636" s="7" t="n">
        <v>2</v>
      </c>
      <c r="F1636" s="7" t="n">
        <v>3</v>
      </c>
      <c r="G1636" s="7" t="s">
        <v>154</v>
      </c>
      <c r="H1636" s="7" t="n">
        <v>2</v>
      </c>
      <c r="I1636" s="7" t="n">
        <v>0</v>
      </c>
    </row>
    <row r="1637" spans="1:10">
      <c r="A1637" t="s">
        <v>4</v>
      </c>
      <c r="B1637" s="4" t="s">
        <v>5</v>
      </c>
    </row>
    <row r="1638" spans="1:10">
      <c r="A1638" t="n">
        <v>13736</v>
      </c>
      <c r="B1638" s="20" t="n">
        <v>28</v>
      </c>
    </row>
    <row r="1639" spans="1:10">
      <c r="A1639" t="s">
        <v>4</v>
      </c>
      <c r="B1639" s="4" t="s">
        <v>5</v>
      </c>
      <c r="C1639" s="4" t="s">
        <v>27</v>
      </c>
    </row>
    <row r="1640" spans="1:10">
      <c r="A1640" t="n">
        <v>13737</v>
      </c>
      <c r="B1640" s="16" t="n">
        <v>3</v>
      </c>
      <c r="C1640" s="15" t="n">
        <f t="normal" ca="1">A1716</f>
        <v>0</v>
      </c>
    </row>
    <row r="1641" spans="1:10">
      <c r="A1641" t="s">
        <v>4</v>
      </c>
      <c r="B1641" s="4" t="s">
        <v>5</v>
      </c>
      <c r="C1641" s="4" t="s">
        <v>7</v>
      </c>
      <c r="D1641" s="4" t="s">
        <v>12</v>
      </c>
      <c r="E1641" s="4" t="s">
        <v>7</v>
      </c>
      <c r="F1641" s="4" t="s">
        <v>27</v>
      </c>
    </row>
    <row r="1642" spans="1:10">
      <c r="A1642" t="n">
        <v>13742</v>
      </c>
      <c r="B1642" s="14" t="n">
        <v>5</v>
      </c>
      <c r="C1642" s="7" t="n">
        <v>30</v>
      </c>
      <c r="D1642" s="7" t="n">
        <v>10994</v>
      </c>
      <c r="E1642" s="7" t="n">
        <v>1</v>
      </c>
      <c r="F1642" s="15" t="n">
        <f t="normal" ca="1">A1668</f>
        <v>0</v>
      </c>
    </row>
    <row r="1643" spans="1:10">
      <c r="A1643" t="s">
        <v>4</v>
      </c>
      <c r="B1643" s="4" t="s">
        <v>5</v>
      </c>
      <c r="C1643" s="4" t="s">
        <v>7</v>
      </c>
      <c r="D1643" s="4" t="s">
        <v>12</v>
      </c>
      <c r="E1643" s="4" t="s">
        <v>7</v>
      </c>
      <c r="F1643" s="4" t="s">
        <v>7</v>
      </c>
      <c r="G1643" s="4" t="s">
        <v>27</v>
      </c>
    </row>
    <row r="1644" spans="1:10">
      <c r="A1644" t="n">
        <v>13751</v>
      </c>
      <c r="B1644" s="14" t="n">
        <v>5</v>
      </c>
      <c r="C1644" s="7" t="n">
        <v>30</v>
      </c>
      <c r="D1644" s="7" t="n">
        <v>0</v>
      </c>
      <c r="E1644" s="7" t="n">
        <v>8</v>
      </c>
      <c r="F1644" s="7" t="n">
        <v>1</v>
      </c>
      <c r="G1644" s="15" t="n">
        <f t="normal" ca="1">A1658</f>
        <v>0</v>
      </c>
    </row>
    <row r="1645" spans="1:10">
      <c r="A1645" t="s">
        <v>4</v>
      </c>
      <c r="B1645" s="4" t="s">
        <v>5</v>
      </c>
      <c r="C1645" s="4" t="s">
        <v>7</v>
      </c>
      <c r="D1645" s="4" t="s">
        <v>12</v>
      </c>
      <c r="E1645" s="4" t="s">
        <v>8</v>
      </c>
    </row>
    <row r="1646" spans="1:10">
      <c r="A1646" t="n">
        <v>13761</v>
      </c>
      <c r="B1646" s="29" t="n">
        <v>51</v>
      </c>
      <c r="C1646" s="7" t="n">
        <v>4</v>
      </c>
      <c r="D1646" s="7" t="n">
        <v>65534</v>
      </c>
      <c r="E1646" s="7" t="s">
        <v>122</v>
      </c>
    </row>
    <row r="1647" spans="1:10">
      <c r="A1647" t="s">
        <v>4</v>
      </c>
      <c r="B1647" s="4" t="s">
        <v>5</v>
      </c>
      <c r="C1647" s="4" t="s">
        <v>12</v>
      </c>
    </row>
    <row r="1648" spans="1:10">
      <c r="A1648" t="n">
        <v>13774</v>
      </c>
      <c r="B1648" s="22" t="n">
        <v>16</v>
      </c>
      <c r="C1648" s="7" t="n">
        <v>0</v>
      </c>
    </row>
    <row r="1649" spans="1:9">
      <c r="A1649" t="s">
        <v>4</v>
      </c>
      <c r="B1649" s="4" t="s">
        <v>5</v>
      </c>
      <c r="C1649" s="4" t="s">
        <v>12</v>
      </c>
      <c r="D1649" s="4" t="s">
        <v>43</v>
      </c>
      <c r="E1649" s="4" t="s">
        <v>7</v>
      </c>
      <c r="F1649" s="4" t="s">
        <v>7</v>
      </c>
      <c r="G1649" s="4" t="s">
        <v>43</v>
      </c>
      <c r="H1649" s="4" t="s">
        <v>7</v>
      </c>
      <c r="I1649" s="4" t="s">
        <v>7</v>
      </c>
      <c r="J1649" s="4" t="s">
        <v>43</v>
      </c>
      <c r="K1649" s="4" t="s">
        <v>7</v>
      </c>
      <c r="L1649" s="4" t="s">
        <v>7</v>
      </c>
    </row>
    <row r="1650" spans="1:9">
      <c r="A1650" t="n">
        <v>13777</v>
      </c>
      <c r="B1650" s="30" t="n">
        <v>26</v>
      </c>
      <c r="C1650" s="7" t="n">
        <v>65534</v>
      </c>
      <c r="D1650" s="7" t="s">
        <v>162</v>
      </c>
      <c r="E1650" s="7" t="n">
        <v>2</v>
      </c>
      <c r="F1650" s="7" t="n">
        <v>3</v>
      </c>
      <c r="G1650" s="7" t="s">
        <v>163</v>
      </c>
      <c r="H1650" s="7" t="n">
        <v>2</v>
      </c>
      <c r="I1650" s="7" t="n">
        <v>3</v>
      </c>
      <c r="J1650" s="7" t="s">
        <v>164</v>
      </c>
      <c r="K1650" s="7" t="n">
        <v>2</v>
      </c>
      <c r="L1650" s="7" t="n">
        <v>0</v>
      </c>
    </row>
    <row r="1651" spans="1:9">
      <c r="A1651" t="s">
        <v>4</v>
      </c>
      <c r="B1651" s="4" t="s">
        <v>5</v>
      </c>
    </row>
    <row r="1652" spans="1:9">
      <c r="A1652" t="n">
        <v>14044</v>
      </c>
      <c r="B1652" s="20" t="n">
        <v>28</v>
      </c>
    </row>
    <row r="1653" spans="1:9">
      <c r="A1653" t="s">
        <v>4</v>
      </c>
      <c r="B1653" s="4" t="s">
        <v>5</v>
      </c>
      <c r="C1653" s="4" t="s">
        <v>12</v>
      </c>
    </row>
    <row r="1654" spans="1:9">
      <c r="A1654" t="n">
        <v>14045</v>
      </c>
      <c r="B1654" s="33" t="n">
        <v>12</v>
      </c>
      <c r="C1654" s="7" t="n">
        <v>0</v>
      </c>
    </row>
    <row r="1655" spans="1:9">
      <c r="A1655" t="s">
        <v>4</v>
      </c>
      <c r="B1655" s="4" t="s">
        <v>5</v>
      </c>
      <c r="C1655" s="4" t="s">
        <v>27</v>
      </c>
    </row>
    <row r="1656" spans="1:9">
      <c r="A1656" t="n">
        <v>14048</v>
      </c>
      <c r="B1656" s="16" t="n">
        <v>3</v>
      </c>
      <c r="C1656" s="15" t="n">
        <f t="normal" ca="1">A1666</f>
        <v>0</v>
      </c>
    </row>
    <row r="1657" spans="1:9">
      <c r="A1657" t="s">
        <v>4</v>
      </c>
      <c r="B1657" s="4" t="s">
        <v>5</v>
      </c>
      <c r="C1657" s="4" t="s">
        <v>7</v>
      </c>
      <c r="D1657" s="4" t="s">
        <v>12</v>
      </c>
      <c r="E1657" s="4" t="s">
        <v>8</v>
      </c>
    </row>
    <row r="1658" spans="1:9">
      <c r="A1658" t="n">
        <v>14053</v>
      </c>
      <c r="B1658" s="29" t="n">
        <v>51</v>
      </c>
      <c r="C1658" s="7" t="n">
        <v>4</v>
      </c>
      <c r="D1658" s="7" t="n">
        <v>65534</v>
      </c>
      <c r="E1658" s="7" t="s">
        <v>122</v>
      </c>
    </row>
    <row r="1659" spans="1:9">
      <c r="A1659" t="s">
        <v>4</v>
      </c>
      <c r="B1659" s="4" t="s">
        <v>5</v>
      </c>
      <c r="C1659" s="4" t="s">
        <v>12</v>
      </c>
    </row>
    <row r="1660" spans="1:9">
      <c r="A1660" t="n">
        <v>14066</v>
      </c>
      <c r="B1660" s="22" t="n">
        <v>16</v>
      </c>
      <c r="C1660" s="7" t="n">
        <v>0</v>
      </c>
    </row>
    <row r="1661" spans="1:9">
      <c r="A1661" t="s">
        <v>4</v>
      </c>
      <c r="B1661" s="4" t="s">
        <v>5</v>
      </c>
      <c r="C1661" s="4" t="s">
        <v>12</v>
      </c>
      <c r="D1661" s="4" t="s">
        <v>43</v>
      </c>
      <c r="E1661" s="4" t="s">
        <v>7</v>
      </c>
      <c r="F1661" s="4" t="s">
        <v>7</v>
      </c>
      <c r="G1661" s="4" t="s">
        <v>43</v>
      </c>
      <c r="H1661" s="4" t="s">
        <v>7</v>
      </c>
      <c r="I1661" s="4" t="s">
        <v>7</v>
      </c>
    </row>
    <row r="1662" spans="1:9">
      <c r="A1662" t="n">
        <v>14069</v>
      </c>
      <c r="B1662" s="30" t="n">
        <v>26</v>
      </c>
      <c r="C1662" s="7" t="n">
        <v>65534</v>
      </c>
      <c r="D1662" s="7" t="s">
        <v>165</v>
      </c>
      <c r="E1662" s="7" t="n">
        <v>2</v>
      </c>
      <c r="F1662" s="7" t="n">
        <v>3</v>
      </c>
      <c r="G1662" s="7" t="s">
        <v>166</v>
      </c>
      <c r="H1662" s="7" t="n">
        <v>2</v>
      </c>
      <c r="I1662" s="7" t="n">
        <v>0</v>
      </c>
    </row>
    <row r="1663" spans="1:9">
      <c r="A1663" t="s">
        <v>4</v>
      </c>
      <c r="B1663" s="4" t="s">
        <v>5</v>
      </c>
    </row>
    <row r="1664" spans="1:9">
      <c r="A1664" t="n">
        <v>14185</v>
      </c>
      <c r="B1664" s="20" t="n">
        <v>28</v>
      </c>
    </row>
    <row r="1665" spans="1:12">
      <c r="A1665" t="s">
        <v>4</v>
      </c>
      <c r="B1665" s="4" t="s">
        <v>5</v>
      </c>
      <c r="C1665" s="4" t="s">
        <v>27</v>
      </c>
    </row>
    <row r="1666" spans="1:12">
      <c r="A1666" t="n">
        <v>14186</v>
      </c>
      <c r="B1666" s="16" t="n">
        <v>3</v>
      </c>
      <c r="C1666" s="15" t="n">
        <f t="normal" ca="1">A1716</f>
        <v>0</v>
      </c>
    </row>
    <row r="1667" spans="1:12">
      <c r="A1667" t="s">
        <v>4</v>
      </c>
      <c r="B1667" s="4" t="s">
        <v>5</v>
      </c>
      <c r="C1667" s="4" t="s">
        <v>7</v>
      </c>
      <c r="D1667" s="4" t="s">
        <v>12</v>
      </c>
      <c r="E1667" s="4" t="s">
        <v>7</v>
      </c>
      <c r="F1667" s="4" t="s">
        <v>27</v>
      </c>
    </row>
    <row r="1668" spans="1:12">
      <c r="A1668" t="n">
        <v>14191</v>
      </c>
      <c r="B1668" s="14" t="n">
        <v>5</v>
      </c>
      <c r="C1668" s="7" t="n">
        <v>30</v>
      </c>
      <c r="D1668" s="7" t="n">
        <v>10992</v>
      </c>
      <c r="E1668" s="7" t="n">
        <v>1</v>
      </c>
      <c r="F1668" s="15" t="n">
        <f t="normal" ca="1">A1694</f>
        <v>0</v>
      </c>
    </row>
    <row r="1669" spans="1:12">
      <c r="A1669" t="s">
        <v>4</v>
      </c>
      <c r="B1669" s="4" t="s">
        <v>5</v>
      </c>
      <c r="C1669" s="4" t="s">
        <v>7</v>
      </c>
      <c r="D1669" s="4" t="s">
        <v>12</v>
      </c>
      <c r="E1669" s="4" t="s">
        <v>7</v>
      </c>
      <c r="F1669" s="4" t="s">
        <v>7</v>
      </c>
      <c r="G1669" s="4" t="s">
        <v>27</v>
      </c>
    </row>
    <row r="1670" spans="1:12">
      <c r="A1670" t="n">
        <v>14200</v>
      </c>
      <c r="B1670" s="14" t="n">
        <v>5</v>
      </c>
      <c r="C1670" s="7" t="n">
        <v>30</v>
      </c>
      <c r="D1670" s="7" t="n">
        <v>0</v>
      </c>
      <c r="E1670" s="7" t="n">
        <v>8</v>
      </c>
      <c r="F1670" s="7" t="n">
        <v>1</v>
      </c>
      <c r="G1670" s="15" t="n">
        <f t="normal" ca="1">A1684</f>
        <v>0</v>
      </c>
    </row>
    <row r="1671" spans="1:12">
      <c r="A1671" t="s">
        <v>4</v>
      </c>
      <c r="B1671" s="4" t="s">
        <v>5</v>
      </c>
      <c r="C1671" s="4" t="s">
        <v>7</v>
      </c>
      <c r="D1671" s="4" t="s">
        <v>12</v>
      </c>
      <c r="E1671" s="4" t="s">
        <v>8</v>
      </c>
    </row>
    <row r="1672" spans="1:12">
      <c r="A1672" t="n">
        <v>14210</v>
      </c>
      <c r="B1672" s="29" t="n">
        <v>51</v>
      </c>
      <c r="C1672" s="7" t="n">
        <v>4</v>
      </c>
      <c r="D1672" s="7" t="n">
        <v>65534</v>
      </c>
      <c r="E1672" s="7" t="s">
        <v>122</v>
      </c>
    </row>
    <row r="1673" spans="1:12">
      <c r="A1673" t="s">
        <v>4</v>
      </c>
      <c r="B1673" s="4" t="s">
        <v>5</v>
      </c>
      <c r="C1673" s="4" t="s">
        <v>12</v>
      </c>
    </row>
    <row r="1674" spans="1:12">
      <c r="A1674" t="n">
        <v>14223</v>
      </c>
      <c r="B1674" s="22" t="n">
        <v>16</v>
      </c>
      <c r="C1674" s="7" t="n">
        <v>0</v>
      </c>
    </row>
    <row r="1675" spans="1:12">
      <c r="A1675" t="s">
        <v>4</v>
      </c>
      <c r="B1675" s="4" t="s">
        <v>5</v>
      </c>
      <c r="C1675" s="4" t="s">
        <v>12</v>
      </c>
      <c r="D1675" s="4" t="s">
        <v>43</v>
      </c>
      <c r="E1675" s="4" t="s">
        <v>7</v>
      </c>
      <c r="F1675" s="4" t="s">
        <v>7</v>
      </c>
      <c r="G1675" s="4" t="s">
        <v>43</v>
      </c>
      <c r="H1675" s="4" t="s">
        <v>7</v>
      </c>
      <c r="I1675" s="4" t="s">
        <v>7</v>
      </c>
      <c r="J1675" s="4" t="s">
        <v>43</v>
      </c>
      <c r="K1675" s="4" t="s">
        <v>7</v>
      </c>
      <c r="L1675" s="4" t="s">
        <v>7</v>
      </c>
    </row>
    <row r="1676" spans="1:12">
      <c r="A1676" t="n">
        <v>14226</v>
      </c>
      <c r="B1676" s="30" t="n">
        <v>26</v>
      </c>
      <c r="C1676" s="7" t="n">
        <v>65534</v>
      </c>
      <c r="D1676" s="7" t="s">
        <v>167</v>
      </c>
      <c r="E1676" s="7" t="n">
        <v>2</v>
      </c>
      <c r="F1676" s="7" t="n">
        <v>3</v>
      </c>
      <c r="G1676" s="7" t="s">
        <v>168</v>
      </c>
      <c r="H1676" s="7" t="n">
        <v>2</v>
      </c>
      <c r="I1676" s="7" t="n">
        <v>3</v>
      </c>
      <c r="J1676" s="7" t="s">
        <v>169</v>
      </c>
      <c r="K1676" s="7" t="n">
        <v>2</v>
      </c>
      <c r="L1676" s="7" t="n">
        <v>0</v>
      </c>
    </row>
    <row r="1677" spans="1:12">
      <c r="A1677" t="s">
        <v>4</v>
      </c>
      <c r="B1677" s="4" t="s">
        <v>5</v>
      </c>
    </row>
    <row r="1678" spans="1:12">
      <c r="A1678" t="n">
        <v>14384</v>
      </c>
      <c r="B1678" s="20" t="n">
        <v>28</v>
      </c>
    </row>
    <row r="1679" spans="1:12">
      <c r="A1679" t="s">
        <v>4</v>
      </c>
      <c r="B1679" s="4" t="s">
        <v>5</v>
      </c>
      <c r="C1679" s="4" t="s">
        <v>12</v>
      </c>
    </row>
    <row r="1680" spans="1:12">
      <c r="A1680" t="n">
        <v>14385</v>
      </c>
      <c r="B1680" s="33" t="n">
        <v>12</v>
      </c>
      <c r="C1680" s="7" t="n">
        <v>0</v>
      </c>
    </row>
    <row r="1681" spans="1:12">
      <c r="A1681" t="s">
        <v>4</v>
      </c>
      <c r="B1681" s="4" t="s">
        <v>5</v>
      </c>
      <c r="C1681" s="4" t="s">
        <v>27</v>
      </c>
    </row>
    <row r="1682" spans="1:12">
      <c r="A1682" t="n">
        <v>14388</v>
      </c>
      <c r="B1682" s="16" t="n">
        <v>3</v>
      </c>
      <c r="C1682" s="15" t="n">
        <f t="normal" ca="1">A1692</f>
        <v>0</v>
      </c>
    </row>
    <row r="1683" spans="1:12">
      <c r="A1683" t="s">
        <v>4</v>
      </c>
      <c r="B1683" s="4" t="s">
        <v>5</v>
      </c>
      <c r="C1683" s="4" t="s">
        <v>7</v>
      </c>
      <c r="D1683" s="4" t="s">
        <v>12</v>
      </c>
      <c r="E1683" s="4" t="s">
        <v>8</v>
      </c>
    </row>
    <row r="1684" spans="1:12">
      <c r="A1684" t="n">
        <v>14393</v>
      </c>
      <c r="B1684" s="29" t="n">
        <v>51</v>
      </c>
      <c r="C1684" s="7" t="n">
        <v>4</v>
      </c>
      <c r="D1684" s="7" t="n">
        <v>65534</v>
      </c>
      <c r="E1684" s="7" t="s">
        <v>122</v>
      </c>
    </row>
    <row r="1685" spans="1:12">
      <c r="A1685" t="s">
        <v>4</v>
      </c>
      <c r="B1685" s="4" t="s">
        <v>5</v>
      </c>
      <c r="C1685" s="4" t="s">
        <v>12</v>
      </c>
    </row>
    <row r="1686" spans="1:12">
      <c r="A1686" t="n">
        <v>14406</v>
      </c>
      <c r="B1686" s="22" t="n">
        <v>16</v>
      </c>
      <c r="C1686" s="7" t="n">
        <v>0</v>
      </c>
    </row>
    <row r="1687" spans="1:12">
      <c r="A1687" t="s">
        <v>4</v>
      </c>
      <c r="B1687" s="4" t="s">
        <v>5</v>
      </c>
      <c r="C1687" s="4" t="s">
        <v>12</v>
      </c>
      <c r="D1687" s="4" t="s">
        <v>43</v>
      </c>
      <c r="E1687" s="4" t="s">
        <v>7</v>
      </c>
      <c r="F1687" s="4" t="s">
        <v>7</v>
      </c>
      <c r="G1687" s="4" t="s">
        <v>43</v>
      </c>
      <c r="H1687" s="4" t="s">
        <v>7</v>
      </c>
      <c r="I1687" s="4" t="s">
        <v>7</v>
      </c>
    </row>
    <row r="1688" spans="1:12">
      <c r="A1688" t="n">
        <v>14409</v>
      </c>
      <c r="B1688" s="30" t="n">
        <v>26</v>
      </c>
      <c r="C1688" s="7" t="n">
        <v>65534</v>
      </c>
      <c r="D1688" s="7" t="s">
        <v>170</v>
      </c>
      <c r="E1688" s="7" t="n">
        <v>2</v>
      </c>
      <c r="F1688" s="7" t="n">
        <v>3</v>
      </c>
      <c r="G1688" s="7" t="s">
        <v>169</v>
      </c>
      <c r="H1688" s="7" t="n">
        <v>2</v>
      </c>
      <c r="I1688" s="7" t="n">
        <v>0</v>
      </c>
    </row>
    <row r="1689" spans="1:12">
      <c r="A1689" t="s">
        <v>4</v>
      </c>
      <c r="B1689" s="4" t="s">
        <v>5</v>
      </c>
    </row>
    <row r="1690" spans="1:12">
      <c r="A1690" t="n">
        <v>14501</v>
      </c>
      <c r="B1690" s="20" t="n">
        <v>28</v>
      </c>
    </row>
    <row r="1691" spans="1:12">
      <c r="A1691" t="s">
        <v>4</v>
      </c>
      <c r="B1691" s="4" t="s">
        <v>5</v>
      </c>
      <c r="C1691" s="4" t="s">
        <v>27</v>
      </c>
    </row>
    <row r="1692" spans="1:12">
      <c r="A1692" t="n">
        <v>14502</v>
      </c>
      <c r="B1692" s="16" t="n">
        <v>3</v>
      </c>
      <c r="C1692" s="15" t="n">
        <f t="normal" ca="1">A1716</f>
        <v>0</v>
      </c>
    </row>
    <row r="1693" spans="1:12">
      <c r="A1693" t="s">
        <v>4</v>
      </c>
      <c r="B1693" s="4" t="s">
        <v>5</v>
      </c>
      <c r="C1693" s="4" t="s">
        <v>7</v>
      </c>
      <c r="D1693" s="4" t="s">
        <v>12</v>
      </c>
      <c r="E1693" s="4" t="s">
        <v>7</v>
      </c>
      <c r="F1693" s="4" t="s">
        <v>27</v>
      </c>
    </row>
    <row r="1694" spans="1:12">
      <c r="A1694" t="n">
        <v>14507</v>
      </c>
      <c r="B1694" s="14" t="n">
        <v>5</v>
      </c>
      <c r="C1694" s="7" t="n">
        <v>30</v>
      </c>
      <c r="D1694" s="7" t="n">
        <v>10225</v>
      </c>
      <c r="E1694" s="7" t="n">
        <v>1</v>
      </c>
      <c r="F1694" s="15" t="n">
        <f t="normal" ca="1">A1706</f>
        <v>0</v>
      </c>
    </row>
    <row r="1695" spans="1:12">
      <c r="A1695" t="s">
        <v>4</v>
      </c>
      <c r="B1695" s="4" t="s">
        <v>5</v>
      </c>
      <c r="C1695" s="4" t="s">
        <v>7</v>
      </c>
      <c r="D1695" s="4" t="s">
        <v>12</v>
      </c>
      <c r="E1695" s="4" t="s">
        <v>8</v>
      </c>
    </row>
    <row r="1696" spans="1:12">
      <c r="A1696" t="n">
        <v>14516</v>
      </c>
      <c r="B1696" s="29" t="n">
        <v>51</v>
      </c>
      <c r="C1696" s="7" t="n">
        <v>4</v>
      </c>
      <c r="D1696" s="7" t="n">
        <v>65534</v>
      </c>
      <c r="E1696" s="7" t="s">
        <v>122</v>
      </c>
    </row>
    <row r="1697" spans="1:9">
      <c r="A1697" t="s">
        <v>4</v>
      </c>
      <c r="B1697" s="4" t="s">
        <v>5</v>
      </c>
      <c r="C1697" s="4" t="s">
        <v>12</v>
      </c>
    </row>
    <row r="1698" spans="1:9">
      <c r="A1698" t="n">
        <v>14529</v>
      </c>
      <c r="B1698" s="22" t="n">
        <v>16</v>
      </c>
      <c r="C1698" s="7" t="n">
        <v>0</v>
      </c>
    </row>
    <row r="1699" spans="1:9">
      <c r="A1699" t="s">
        <v>4</v>
      </c>
      <c r="B1699" s="4" t="s">
        <v>5</v>
      </c>
      <c r="C1699" s="4" t="s">
        <v>12</v>
      </c>
      <c r="D1699" s="4" t="s">
        <v>43</v>
      </c>
      <c r="E1699" s="4" t="s">
        <v>7</v>
      </c>
      <c r="F1699" s="4" t="s">
        <v>7</v>
      </c>
      <c r="G1699" s="4" t="s">
        <v>43</v>
      </c>
      <c r="H1699" s="4" t="s">
        <v>7</v>
      </c>
      <c r="I1699" s="4" t="s">
        <v>7</v>
      </c>
    </row>
    <row r="1700" spans="1:9">
      <c r="A1700" t="n">
        <v>14532</v>
      </c>
      <c r="B1700" s="30" t="n">
        <v>26</v>
      </c>
      <c r="C1700" s="7" t="n">
        <v>65534</v>
      </c>
      <c r="D1700" s="7" t="s">
        <v>171</v>
      </c>
      <c r="E1700" s="7" t="n">
        <v>2</v>
      </c>
      <c r="F1700" s="7" t="n">
        <v>3</v>
      </c>
      <c r="G1700" s="7" t="s">
        <v>172</v>
      </c>
      <c r="H1700" s="7" t="n">
        <v>2</v>
      </c>
      <c r="I1700" s="7" t="n">
        <v>0</v>
      </c>
    </row>
    <row r="1701" spans="1:9">
      <c r="A1701" t="s">
        <v>4</v>
      </c>
      <c r="B1701" s="4" t="s">
        <v>5</v>
      </c>
    </row>
    <row r="1702" spans="1:9">
      <c r="A1702" t="n">
        <v>14685</v>
      </c>
      <c r="B1702" s="20" t="n">
        <v>28</v>
      </c>
    </row>
    <row r="1703" spans="1:9">
      <c r="A1703" t="s">
        <v>4</v>
      </c>
      <c r="B1703" s="4" t="s">
        <v>5</v>
      </c>
      <c r="C1703" s="4" t="s">
        <v>27</v>
      </c>
    </row>
    <row r="1704" spans="1:9">
      <c r="A1704" t="n">
        <v>14686</v>
      </c>
      <c r="B1704" s="16" t="n">
        <v>3</v>
      </c>
      <c r="C1704" s="15" t="n">
        <f t="normal" ca="1">A1716</f>
        <v>0</v>
      </c>
    </row>
    <row r="1705" spans="1:9">
      <c r="A1705" t="s">
        <v>4</v>
      </c>
      <c r="B1705" s="4" t="s">
        <v>5</v>
      </c>
      <c r="C1705" s="4" t="s">
        <v>7</v>
      </c>
      <c r="D1705" s="4" t="s">
        <v>12</v>
      </c>
      <c r="E1705" s="4" t="s">
        <v>7</v>
      </c>
      <c r="F1705" s="4" t="s">
        <v>27</v>
      </c>
    </row>
    <row r="1706" spans="1:9">
      <c r="A1706" t="n">
        <v>14691</v>
      </c>
      <c r="B1706" s="14" t="n">
        <v>5</v>
      </c>
      <c r="C1706" s="7" t="n">
        <v>30</v>
      </c>
      <c r="D1706" s="7" t="n">
        <v>10224</v>
      </c>
      <c r="E1706" s="7" t="n">
        <v>1</v>
      </c>
      <c r="F1706" s="15" t="n">
        <f t="normal" ca="1">A1716</f>
        <v>0</v>
      </c>
    </row>
    <row r="1707" spans="1:9">
      <c r="A1707" t="s">
        <v>4</v>
      </c>
      <c r="B1707" s="4" t="s">
        <v>5</v>
      </c>
      <c r="C1707" s="4" t="s">
        <v>7</v>
      </c>
      <c r="D1707" s="4" t="s">
        <v>12</v>
      </c>
      <c r="E1707" s="4" t="s">
        <v>8</v>
      </c>
    </row>
    <row r="1708" spans="1:9">
      <c r="A1708" t="n">
        <v>14700</v>
      </c>
      <c r="B1708" s="29" t="n">
        <v>51</v>
      </c>
      <c r="C1708" s="7" t="n">
        <v>4</v>
      </c>
      <c r="D1708" s="7" t="n">
        <v>65534</v>
      </c>
      <c r="E1708" s="7" t="s">
        <v>122</v>
      </c>
    </row>
    <row r="1709" spans="1:9">
      <c r="A1709" t="s">
        <v>4</v>
      </c>
      <c r="B1709" s="4" t="s">
        <v>5</v>
      </c>
      <c r="C1709" s="4" t="s">
        <v>12</v>
      </c>
    </row>
    <row r="1710" spans="1:9">
      <c r="A1710" t="n">
        <v>14713</v>
      </c>
      <c r="B1710" s="22" t="n">
        <v>16</v>
      </c>
      <c r="C1710" s="7" t="n">
        <v>0</v>
      </c>
    </row>
    <row r="1711" spans="1:9">
      <c r="A1711" t="s">
        <v>4</v>
      </c>
      <c r="B1711" s="4" t="s">
        <v>5</v>
      </c>
      <c r="C1711" s="4" t="s">
        <v>12</v>
      </c>
      <c r="D1711" s="4" t="s">
        <v>43</v>
      </c>
      <c r="E1711" s="4" t="s">
        <v>7</v>
      </c>
      <c r="F1711" s="4" t="s">
        <v>7</v>
      </c>
      <c r="G1711" s="4" t="s">
        <v>43</v>
      </c>
      <c r="H1711" s="4" t="s">
        <v>7</v>
      </c>
      <c r="I1711" s="4" t="s">
        <v>7</v>
      </c>
    </row>
    <row r="1712" spans="1:9">
      <c r="A1712" t="n">
        <v>14716</v>
      </c>
      <c r="B1712" s="30" t="n">
        <v>26</v>
      </c>
      <c r="C1712" s="7" t="n">
        <v>65534</v>
      </c>
      <c r="D1712" s="7" t="s">
        <v>173</v>
      </c>
      <c r="E1712" s="7" t="n">
        <v>2</v>
      </c>
      <c r="F1712" s="7" t="n">
        <v>3</v>
      </c>
      <c r="G1712" s="7" t="s">
        <v>174</v>
      </c>
      <c r="H1712" s="7" t="n">
        <v>2</v>
      </c>
      <c r="I1712" s="7" t="n">
        <v>0</v>
      </c>
    </row>
    <row r="1713" spans="1:9">
      <c r="A1713" t="s">
        <v>4</v>
      </c>
      <c r="B1713" s="4" t="s">
        <v>5</v>
      </c>
    </row>
    <row r="1714" spans="1:9">
      <c r="A1714" t="n">
        <v>14866</v>
      </c>
      <c r="B1714" s="20" t="n">
        <v>28</v>
      </c>
    </row>
    <row r="1715" spans="1:9">
      <c r="A1715" t="s">
        <v>4</v>
      </c>
      <c r="B1715" s="4" t="s">
        <v>5</v>
      </c>
      <c r="C1715" s="4" t="s">
        <v>27</v>
      </c>
    </row>
    <row r="1716" spans="1:9">
      <c r="A1716" t="n">
        <v>14867</v>
      </c>
      <c r="B1716" s="16" t="n">
        <v>3</v>
      </c>
      <c r="C1716" s="15" t="n">
        <f t="normal" ca="1">A1566</f>
        <v>0</v>
      </c>
    </row>
    <row r="1717" spans="1:9">
      <c r="A1717" t="s">
        <v>4</v>
      </c>
      <c r="B1717" s="4" t="s">
        <v>5</v>
      </c>
      <c r="C1717" s="4" t="s">
        <v>7</v>
      </c>
    </row>
    <row r="1718" spans="1:9">
      <c r="A1718" t="n">
        <v>14872</v>
      </c>
      <c r="B1718" s="23" t="n">
        <v>23</v>
      </c>
      <c r="C1718" s="7" t="n">
        <v>10</v>
      </c>
    </row>
    <row r="1719" spans="1:9">
      <c r="A1719" t="s">
        <v>4</v>
      </c>
      <c r="B1719" s="4" t="s">
        <v>5</v>
      </c>
      <c r="C1719" s="4" t="s">
        <v>7</v>
      </c>
      <c r="D1719" s="4" t="s">
        <v>8</v>
      </c>
    </row>
    <row r="1720" spans="1:9">
      <c r="A1720" t="n">
        <v>14874</v>
      </c>
      <c r="B1720" s="6" t="n">
        <v>2</v>
      </c>
      <c r="C1720" s="7" t="n">
        <v>10</v>
      </c>
      <c r="D1720" s="7" t="s">
        <v>45</v>
      </c>
    </row>
    <row r="1721" spans="1:9">
      <c r="A1721" t="s">
        <v>4</v>
      </c>
      <c r="B1721" s="4" t="s">
        <v>5</v>
      </c>
      <c r="C1721" s="4" t="s">
        <v>7</v>
      </c>
    </row>
    <row r="1722" spans="1:9">
      <c r="A1722" t="n">
        <v>14897</v>
      </c>
      <c r="B1722" s="53" t="n">
        <v>74</v>
      </c>
      <c r="C1722" s="7" t="n">
        <v>46</v>
      </c>
    </row>
    <row r="1723" spans="1:9">
      <c r="A1723" t="s">
        <v>4</v>
      </c>
      <c r="B1723" s="4" t="s">
        <v>5</v>
      </c>
      <c r="C1723" s="4" t="s">
        <v>7</v>
      </c>
    </row>
    <row r="1724" spans="1:9">
      <c r="A1724" t="n">
        <v>14899</v>
      </c>
      <c r="B1724" s="53" t="n">
        <v>74</v>
      </c>
      <c r="C1724" s="7" t="n">
        <v>54</v>
      </c>
    </row>
    <row r="1725" spans="1:9">
      <c r="A1725" t="s">
        <v>4</v>
      </c>
      <c r="B1725" s="4" t="s">
        <v>5</v>
      </c>
    </row>
    <row r="1726" spans="1:9">
      <c r="A1726" t="n">
        <v>14901</v>
      </c>
      <c r="B1726" s="5" t="n">
        <v>1</v>
      </c>
    </row>
    <row r="1727" spans="1:9" s="3" customFormat="1" customHeight="0">
      <c r="A1727" s="3" t="s">
        <v>2</v>
      </c>
      <c r="B1727" s="3" t="s">
        <v>175</v>
      </c>
    </row>
    <row r="1728" spans="1:9">
      <c r="A1728" t="s">
        <v>4</v>
      </c>
      <c r="B1728" s="4" t="s">
        <v>5</v>
      </c>
      <c r="C1728" s="4" t="s">
        <v>7</v>
      </c>
      <c r="D1728" s="4" t="s">
        <v>12</v>
      </c>
      <c r="E1728" s="4" t="s">
        <v>7</v>
      </c>
      <c r="F1728" s="4" t="s">
        <v>7</v>
      </c>
      <c r="G1728" s="4" t="s">
        <v>7</v>
      </c>
      <c r="H1728" s="4" t="s">
        <v>12</v>
      </c>
      <c r="I1728" s="4" t="s">
        <v>27</v>
      </c>
      <c r="J1728" s="4" t="s">
        <v>12</v>
      </c>
      <c r="K1728" s="4" t="s">
        <v>27</v>
      </c>
      <c r="L1728" s="4" t="s">
        <v>12</v>
      </c>
      <c r="M1728" s="4" t="s">
        <v>27</v>
      </c>
      <c r="N1728" s="4" t="s">
        <v>12</v>
      </c>
      <c r="O1728" s="4" t="s">
        <v>27</v>
      </c>
      <c r="P1728" s="4" t="s">
        <v>12</v>
      </c>
      <c r="Q1728" s="4" t="s">
        <v>27</v>
      </c>
      <c r="R1728" s="4" t="s">
        <v>27</v>
      </c>
    </row>
    <row r="1729" spans="1:18">
      <c r="A1729" t="n">
        <v>14904</v>
      </c>
      <c r="B1729" s="38" t="n">
        <v>6</v>
      </c>
      <c r="C1729" s="7" t="n">
        <v>33</v>
      </c>
      <c r="D1729" s="7" t="n">
        <v>65534</v>
      </c>
      <c r="E1729" s="7" t="n">
        <v>9</v>
      </c>
      <c r="F1729" s="7" t="n">
        <v>1</v>
      </c>
      <c r="G1729" s="7" t="n">
        <v>5</v>
      </c>
      <c r="H1729" s="7" t="n">
        <v>17</v>
      </c>
      <c r="I1729" s="15" t="n">
        <f t="normal" ca="1">A1731</f>
        <v>0</v>
      </c>
      <c r="J1729" s="7" t="n">
        <v>18</v>
      </c>
      <c r="K1729" s="15" t="n">
        <f t="normal" ca="1">A1735</f>
        <v>0</v>
      </c>
      <c r="L1729" s="7" t="n">
        <v>41</v>
      </c>
      <c r="M1729" s="15" t="n">
        <f t="normal" ca="1">A1739</f>
        <v>0</v>
      </c>
      <c r="N1729" s="7" t="n">
        <v>43</v>
      </c>
      <c r="O1729" s="15" t="n">
        <f t="normal" ca="1">A1743</f>
        <v>0</v>
      </c>
      <c r="P1729" s="7" t="n">
        <v>44</v>
      </c>
      <c r="Q1729" s="15" t="n">
        <f t="normal" ca="1">A1747</f>
        <v>0</v>
      </c>
      <c r="R1729" s="15" t="n">
        <f t="normal" ca="1">A1751</f>
        <v>0</v>
      </c>
    </row>
    <row r="1730" spans="1:18">
      <c r="A1730" t="s">
        <v>4</v>
      </c>
      <c r="B1730" s="4" t="s">
        <v>5</v>
      </c>
      <c r="C1730" s="4" t="s">
        <v>12</v>
      </c>
      <c r="D1730" s="4" t="s">
        <v>59</v>
      </c>
      <c r="E1730" s="4" t="s">
        <v>59</v>
      </c>
      <c r="F1730" s="4" t="s">
        <v>59</v>
      </c>
      <c r="G1730" s="4" t="s">
        <v>59</v>
      </c>
    </row>
    <row r="1731" spans="1:18">
      <c r="A1731" t="n">
        <v>14945</v>
      </c>
      <c r="B1731" s="28" t="n">
        <v>46</v>
      </c>
      <c r="C1731" s="7" t="n">
        <v>65534</v>
      </c>
      <c r="D1731" s="7" t="n">
        <v>4.15999984741211</v>
      </c>
      <c r="E1731" s="7" t="n">
        <v>0</v>
      </c>
      <c r="F1731" s="7" t="n">
        <v>9</v>
      </c>
      <c r="G1731" s="7" t="n">
        <v>90</v>
      </c>
    </row>
    <row r="1732" spans="1:18">
      <c r="A1732" t="s">
        <v>4</v>
      </c>
      <c r="B1732" s="4" t="s">
        <v>5</v>
      </c>
      <c r="C1732" s="4" t="s">
        <v>27</v>
      </c>
    </row>
    <row r="1733" spans="1:18">
      <c r="A1733" t="n">
        <v>14964</v>
      </c>
      <c r="B1733" s="16" t="n">
        <v>3</v>
      </c>
      <c r="C1733" s="15" t="n">
        <f t="normal" ca="1">A1751</f>
        <v>0</v>
      </c>
    </row>
    <row r="1734" spans="1:18">
      <c r="A1734" t="s">
        <v>4</v>
      </c>
      <c r="B1734" s="4" t="s">
        <v>5</v>
      </c>
      <c r="C1734" s="4" t="s">
        <v>12</v>
      </c>
      <c r="D1734" s="4" t="s">
        <v>59</v>
      </c>
      <c r="E1734" s="4" t="s">
        <v>59</v>
      </c>
      <c r="F1734" s="4" t="s">
        <v>59</v>
      </c>
      <c r="G1734" s="4" t="s">
        <v>59</v>
      </c>
    </row>
    <row r="1735" spans="1:18">
      <c r="A1735" t="n">
        <v>14969</v>
      </c>
      <c r="B1735" s="28" t="n">
        <v>46</v>
      </c>
      <c r="C1735" s="7" t="n">
        <v>65534</v>
      </c>
      <c r="D1735" s="7" t="n">
        <v>4.15999984741211</v>
      </c>
      <c r="E1735" s="7" t="n">
        <v>0</v>
      </c>
      <c r="F1735" s="7" t="n">
        <v>9</v>
      </c>
      <c r="G1735" s="7" t="n">
        <v>90</v>
      </c>
    </row>
    <row r="1736" spans="1:18">
      <c r="A1736" t="s">
        <v>4</v>
      </c>
      <c r="B1736" s="4" t="s">
        <v>5</v>
      </c>
      <c r="C1736" s="4" t="s">
        <v>27</v>
      </c>
    </row>
    <row r="1737" spans="1:18">
      <c r="A1737" t="n">
        <v>14988</v>
      </c>
      <c r="B1737" s="16" t="n">
        <v>3</v>
      </c>
      <c r="C1737" s="15" t="n">
        <f t="normal" ca="1">A1751</f>
        <v>0</v>
      </c>
    </row>
    <row r="1738" spans="1:18">
      <c r="A1738" t="s">
        <v>4</v>
      </c>
      <c r="B1738" s="4" t="s">
        <v>5</v>
      </c>
      <c r="C1738" s="4" t="s">
        <v>12</v>
      </c>
      <c r="D1738" s="4" t="s">
        <v>59</v>
      </c>
      <c r="E1738" s="4" t="s">
        <v>59</v>
      </c>
      <c r="F1738" s="4" t="s">
        <v>59</v>
      </c>
      <c r="G1738" s="4" t="s">
        <v>59</v>
      </c>
    </row>
    <row r="1739" spans="1:18">
      <c r="A1739" t="n">
        <v>14993</v>
      </c>
      <c r="B1739" s="28" t="n">
        <v>46</v>
      </c>
      <c r="C1739" s="7" t="n">
        <v>65534</v>
      </c>
      <c r="D1739" s="7" t="n">
        <v>4.15999984741211</v>
      </c>
      <c r="E1739" s="7" t="n">
        <v>0</v>
      </c>
      <c r="F1739" s="7" t="n">
        <v>9</v>
      </c>
      <c r="G1739" s="7" t="n">
        <v>90</v>
      </c>
    </row>
    <row r="1740" spans="1:18">
      <c r="A1740" t="s">
        <v>4</v>
      </c>
      <c r="B1740" s="4" t="s">
        <v>5</v>
      </c>
      <c r="C1740" s="4" t="s">
        <v>27</v>
      </c>
    </row>
    <row r="1741" spans="1:18">
      <c r="A1741" t="n">
        <v>15012</v>
      </c>
      <c r="B1741" s="16" t="n">
        <v>3</v>
      </c>
      <c r="C1741" s="15" t="n">
        <f t="normal" ca="1">A1751</f>
        <v>0</v>
      </c>
    </row>
    <row r="1742" spans="1:18">
      <c r="A1742" t="s">
        <v>4</v>
      </c>
      <c r="B1742" s="4" t="s">
        <v>5</v>
      </c>
      <c r="C1742" s="4" t="s">
        <v>12</v>
      </c>
      <c r="D1742" s="4" t="s">
        <v>59</v>
      </c>
      <c r="E1742" s="4" t="s">
        <v>59</v>
      </c>
      <c r="F1742" s="4" t="s">
        <v>59</v>
      </c>
      <c r="G1742" s="4" t="s">
        <v>59</v>
      </c>
    </row>
    <row r="1743" spans="1:18">
      <c r="A1743" t="n">
        <v>15017</v>
      </c>
      <c r="B1743" s="28" t="n">
        <v>46</v>
      </c>
      <c r="C1743" s="7" t="n">
        <v>65534</v>
      </c>
      <c r="D1743" s="7" t="n">
        <v>4.15999984741211</v>
      </c>
      <c r="E1743" s="7" t="n">
        <v>0</v>
      </c>
      <c r="F1743" s="7" t="n">
        <v>9</v>
      </c>
      <c r="G1743" s="7" t="n">
        <v>90</v>
      </c>
    </row>
    <row r="1744" spans="1:18">
      <c r="A1744" t="s">
        <v>4</v>
      </c>
      <c r="B1744" s="4" t="s">
        <v>5</v>
      </c>
      <c r="C1744" s="4" t="s">
        <v>27</v>
      </c>
    </row>
    <row r="1745" spans="1:18">
      <c r="A1745" t="n">
        <v>15036</v>
      </c>
      <c r="B1745" s="16" t="n">
        <v>3</v>
      </c>
      <c r="C1745" s="15" t="n">
        <f t="normal" ca="1">A1751</f>
        <v>0</v>
      </c>
    </row>
    <row r="1746" spans="1:18">
      <c r="A1746" t="s">
        <v>4</v>
      </c>
      <c r="B1746" s="4" t="s">
        <v>5</v>
      </c>
      <c r="C1746" s="4" t="s">
        <v>12</v>
      </c>
      <c r="D1746" s="4" t="s">
        <v>59</v>
      </c>
      <c r="E1746" s="4" t="s">
        <v>59</v>
      </c>
      <c r="F1746" s="4" t="s">
        <v>59</v>
      </c>
      <c r="G1746" s="4" t="s">
        <v>59</v>
      </c>
    </row>
    <row r="1747" spans="1:18">
      <c r="A1747" t="n">
        <v>15041</v>
      </c>
      <c r="B1747" s="28" t="n">
        <v>46</v>
      </c>
      <c r="C1747" s="7" t="n">
        <v>65534</v>
      </c>
      <c r="D1747" s="7" t="n">
        <v>4.15999984741211</v>
      </c>
      <c r="E1747" s="7" t="n">
        <v>0</v>
      </c>
      <c r="F1747" s="7" t="n">
        <v>9</v>
      </c>
      <c r="G1747" s="7" t="n">
        <v>90</v>
      </c>
    </row>
    <row r="1748" spans="1:18">
      <c r="A1748" t="s">
        <v>4</v>
      </c>
      <c r="B1748" s="4" t="s">
        <v>5</v>
      </c>
      <c r="C1748" s="4" t="s">
        <v>27</v>
      </c>
    </row>
    <row r="1749" spans="1:18">
      <c r="A1749" t="n">
        <v>15060</v>
      </c>
      <c r="B1749" s="16" t="n">
        <v>3</v>
      </c>
      <c r="C1749" s="15" t="n">
        <f t="normal" ca="1">A1751</f>
        <v>0</v>
      </c>
    </row>
    <row r="1750" spans="1:18">
      <c r="A1750" t="s">
        <v>4</v>
      </c>
      <c r="B1750" s="4" t="s">
        <v>5</v>
      </c>
    </row>
    <row r="1751" spans="1:18">
      <c r="A1751" t="n">
        <v>15065</v>
      </c>
      <c r="B1751" s="5" t="n">
        <v>1</v>
      </c>
    </row>
    <row r="1752" spans="1:18" s="3" customFormat="1" customHeight="0">
      <c r="A1752" s="3" t="s">
        <v>2</v>
      </c>
      <c r="B1752" s="3" t="s">
        <v>176</v>
      </c>
    </row>
    <row r="1753" spans="1:18">
      <c r="A1753" t="s">
        <v>4</v>
      </c>
      <c r="B1753" s="4" t="s">
        <v>5</v>
      </c>
      <c r="C1753" s="4" t="s">
        <v>7</v>
      </c>
      <c r="D1753" s="4" t="s">
        <v>12</v>
      </c>
      <c r="E1753" s="4" t="s">
        <v>7</v>
      </c>
      <c r="F1753" s="4" t="s">
        <v>27</v>
      </c>
    </row>
    <row r="1754" spans="1:18">
      <c r="A1754" t="n">
        <v>15068</v>
      </c>
      <c r="B1754" s="14" t="n">
        <v>5</v>
      </c>
      <c r="C1754" s="7" t="n">
        <v>30</v>
      </c>
      <c r="D1754" s="7" t="n">
        <v>10995</v>
      </c>
      <c r="E1754" s="7" t="n">
        <v>1</v>
      </c>
      <c r="F1754" s="15" t="n">
        <f t="normal" ca="1">A1786</f>
        <v>0</v>
      </c>
    </row>
    <row r="1755" spans="1:18">
      <c r="A1755" t="s">
        <v>4</v>
      </c>
      <c r="B1755" s="4" t="s">
        <v>5</v>
      </c>
      <c r="C1755" s="4" t="s">
        <v>12</v>
      </c>
      <c r="D1755" s="4" t="s">
        <v>7</v>
      </c>
      <c r="E1755" s="4" t="s">
        <v>7</v>
      </c>
      <c r="F1755" s="4" t="s">
        <v>8</v>
      </c>
    </row>
    <row r="1756" spans="1:18">
      <c r="A1756" t="n">
        <v>15077</v>
      </c>
      <c r="B1756" s="46" t="n">
        <v>20</v>
      </c>
      <c r="C1756" s="7" t="n">
        <v>65534</v>
      </c>
      <c r="D1756" s="7" t="n">
        <v>3</v>
      </c>
      <c r="E1756" s="7" t="n">
        <v>10</v>
      </c>
      <c r="F1756" s="7" t="s">
        <v>121</v>
      </c>
    </row>
    <row r="1757" spans="1:18">
      <c r="A1757" t="s">
        <v>4</v>
      </c>
      <c r="B1757" s="4" t="s">
        <v>5</v>
      </c>
      <c r="C1757" s="4" t="s">
        <v>12</v>
      </c>
    </row>
    <row r="1758" spans="1:18">
      <c r="A1758" t="n">
        <v>15098</v>
      </c>
      <c r="B1758" s="22" t="n">
        <v>16</v>
      </c>
      <c r="C1758" s="7" t="n">
        <v>0</v>
      </c>
    </row>
    <row r="1759" spans="1:18">
      <c r="A1759" t="s">
        <v>4</v>
      </c>
      <c r="B1759" s="4" t="s">
        <v>5</v>
      </c>
      <c r="C1759" s="4" t="s">
        <v>7</v>
      </c>
      <c r="D1759" s="4" t="s">
        <v>12</v>
      </c>
    </row>
    <row r="1760" spans="1:18">
      <c r="A1760" t="n">
        <v>15101</v>
      </c>
      <c r="B1760" s="17" t="n">
        <v>22</v>
      </c>
      <c r="C1760" s="7" t="n">
        <v>10</v>
      </c>
      <c r="D1760" s="7" t="n">
        <v>0</v>
      </c>
    </row>
    <row r="1761" spans="1:7">
      <c r="A1761" t="s">
        <v>4</v>
      </c>
      <c r="B1761" s="4" t="s">
        <v>5</v>
      </c>
      <c r="C1761" s="4" t="s">
        <v>7</v>
      </c>
      <c r="D1761" s="4" t="s">
        <v>12</v>
      </c>
      <c r="E1761" s="4" t="s">
        <v>7</v>
      </c>
      <c r="F1761" s="4" t="s">
        <v>7</v>
      </c>
      <c r="G1761" s="4" t="s">
        <v>27</v>
      </c>
    </row>
    <row r="1762" spans="1:7">
      <c r="A1762" t="n">
        <v>15105</v>
      </c>
      <c r="B1762" s="14" t="n">
        <v>5</v>
      </c>
      <c r="C1762" s="7" t="n">
        <v>30</v>
      </c>
      <c r="D1762" s="7" t="n">
        <v>1</v>
      </c>
      <c r="E1762" s="7" t="n">
        <v>8</v>
      </c>
      <c r="F1762" s="7" t="n">
        <v>1</v>
      </c>
      <c r="G1762" s="15" t="n">
        <f t="normal" ca="1">A1776</f>
        <v>0</v>
      </c>
    </row>
    <row r="1763" spans="1:7">
      <c r="A1763" t="s">
        <v>4</v>
      </c>
      <c r="B1763" s="4" t="s">
        <v>5</v>
      </c>
      <c r="C1763" s="4" t="s">
        <v>7</v>
      </c>
      <c r="D1763" s="4" t="s">
        <v>12</v>
      </c>
      <c r="E1763" s="4" t="s">
        <v>8</v>
      </c>
    </row>
    <row r="1764" spans="1:7">
      <c r="A1764" t="n">
        <v>15115</v>
      </c>
      <c r="B1764" s="29" t="n">
        <v>51</v>
      </c>
      <c r="C1764" s="7" t="n">
        <v>4</v>
      </c>
      <c r="D1764" s="7" t="n">
        <v>65534</v>
      </c>
      <c r="E1764" s="7" t="s">
        <v>122</v>
      </c>
    </row>
    <row r="1765" spans="1:7">
      <c r="A1765" t="s">
        <v>4</v>
      </c>
      <c r="B1765" s="4" t="s">
        <v>5</v>
      </c>
      <c r="C1765" s="4" t="s">
        <v>12</v>
      </c>
    </row>
    <row r="1766" spans="1:7">
      <c r="A1766" t="n">
        <v>15128</v>
      </c>
      <c r="B1766" s="22" t="n">
        <v>16</v>
      </c>
      <c r="C1766" s="7" t="n">
        <v>0</v>
      </c>
    </row>
    <row r="1767" spans="1:7">
      <c r="A1767" t="s">
        <v>4</v>
      </c>
      <c r="B1767" s="4" t="s">
        <v>5</v>
      </c>
      <c r="C1767" s="4" t="s">
        <v>12</v>
      </c>
      <c r="D1767" s="4" t="s">
        <v>43</v>
      </c>
      <c r="E1767" s="4" t="s">
        <v>7</v>
      </c>
      <c r="F1767" s="4" t="s">
        <v>7</v>
      </c>
      <c r="G1767" s="4" t="s">
        <v>43</v>
      </c>
      <c r="H1767" s="4" t="s">
        <v>7</v>
      </c>
      <c r="I1767" s="4" t="s">
        <v>7</v>
      </c>
      <c r="J1767" s="4" t="s">
        <v>43</v>
      </c>
      <c r="K1767" s="4" t="s">
        <v>7</v>
      </c>
      <c r="L1767" s="4" t="s">
        <v>7</v>
      </c>
    </row>
    <row r="1768" spans="1:7">
      <c r="A1768" t="n">
        <v>15131</v>
      </c>
      <c r="B1768" s="30" t="n">
        <v>26</v>
      </c>
      <c r="C1768" s="7" t="n">
        <v>65534</v>
      </c>
      <c r="D1768" s="7" t="s">
        <v>177</v>
      </c>
      <c r="E1768" s="7" t="n">
        <v>2</v>
      </c>
      <c r="F1768" s="7" t="n">
        <v>3</v>
      </c>
      <c r="G1768" s="7" t="s">
        <v>178</v>
      </c>
      <c r="H1768" s="7" t="n">
        <v>2</v>
      </c>
      <c r="I1768" s="7" t="n">
        <v>3</v>
      </c>
      <c r="J1768" s="7" t="s">
        <v>179</v>
      </c>
      <c r="K1768" s="7" t="n">
        <v>2</v>
      </c>
      <c r="L1768" s="7" t="n">
        <v>0</v>
      </c>
    </row>
    <row r="1769" spans="1:7">
      <c r="A1769" t="s">
        <v>4</v>
      </c>
      <c r="B1769" s="4" t="s">
        <v>5</v>
      </c>
    </row>
    <row r="1770" spans="1:7">
      <c r="A1770" t="n">
        <v>15429</v>
      </c>
      <c r="B1770" s="20" t="n">
        <v>28</v>
      </c>
    </row>
    <row r="1771" spans="1:7">
      <c r="A1771" t="s">
        <v>4</v>
      </c>
      <c r="B1771" s="4" t="s">
        <v>5</v>
      </c>
      <c r="C1771" s="4" t="s">
        <v>12</v>
      </c>
    </row>
    <row r="1772" spans="1:7">
      <c r="A1772" t="n">
        <v>15430</v>
      </c>
      <c r="B1772" s="33" t="n">
        <v>12</v>
      </c>
      <c r="C1772" s="7" t="n">
        <v>1</v>
      </c>
    </row>
    <row r="1773" spans="1:7">
      <c r="A1773" t="s">
        <v>4</v>
      </c>
      <c r="B1773" s="4" t="s">
        <v>5</v>
      </c>
      <c r="C1773" s="4" t="s">
        <v>27</v>
      </c>
    </row>
    <row r="1774" spans="1:7">
      <c r="A1774" t="n">
        <v>15433</v>
      </c>
      <c r="B1774" s="16" t="n">
        <v>3</v>
      </c>
      <c r="C1774" s="15" t="n">
        <f t="normal" ca="1">A1784</f>
        <v>0</v>
      </c>
    </row>
    <row r="1775" spans="1:7">
      <c r="A1775" t="s">
        <v>4</v>
      </c>
      <c r="B1775" s="4" t="s">
        <v>5</v>
      </c>
      <c r="C1775" s="4" t="s">
        <v>7</v>
      </c>
      <c r="D1775" s="4" t="s">
        <v>12</v>
      </c>
      <c r="E1775" s="4" t="s">
        <v>8</v>
      </c>
    </row>
    <row r="1776" spans="1:7">
      <c r="A1776" t="n">
        <v>15438</v>
      </c>
      <c r="B1776" s="29" t="n">
        <v>51</v>
      </c>
      <c r="C1776" s="7" t="n">
        <v>4</v>
      </c>
      <c r="D1776" s="7" t="n">
        <v>65534</v>
      </c>
      <c r="E1776" s="7" t="s">
        <v>122</v>
      </c>
    </row>
    <row r="1777" spans="1:12">
      <c r="A1777" t="s">
        <v>4</v>
      </c>
      <c r="B1777" s="4" t="s">
        <v>5</v>
      </c>
      <c r="C1777" s="4" t="s">
        <v>12</v>
      </c>
    </row>
    <row r="1778" spans="1:12">
      <c r="A1778" t="n">
        <v>15451</v>
      </c>
      <c r="B1778" s="22" t="n">
        <v>16</v>
      </c>
      <c r="C1778" s="7" t="n">
        <v>0</v>
      </c>
    </row>
    <row r="1779" spans="1:12">
      <c r="A1779" t="s">
        <v>4</v>
      </c>
      <c r="B1779" s="4" t="s">
        <v>5</v>
      </c>
      <c r="C1779" s="4" t="s">
        <v>12</v>
      </c>
      <c r="D1779" s="4" t="s">
        <v>43</v>
      </c>
      <c r="E1779" s="4" t="s">
        <v>7</v>
      </c>
      <c r="F1779" s="4" t="s">
        <v>7</v>
      </c>
      <c r="G1779" s="4" t="s">
        <v>43</v>
      </c>
      <c r="H1779" s="4" t="s">
        <v>7</v>
      </c>
      <c r="I1779" s="4" t="s">
        <v>7</v>
      </c>
    </row>
    <row r="1780" spans="1:12">
      <c r="A1780" t="n">
        <v>15454</v>
      </c>
      <c r="B1780" s="30" t="n">
        <v>26</v>
      </c>
      <c r="C1780" s="7" t="n">
        <v>65534</v>
      </c>
      <c r="D1780" s="7" t="s">
        <v>180</v>
      </c>
      <c r="E1780" s="7" t="n">
        <v>2</v>
      </c>
      <c r="F1780" s="7" t="n">
        <v>3</v>
      </c>
      <c r="G1780" s="7" t="s">
        <v>179</v>
      </c>
      <c r="H1780" s="7" t="n">
        <v>2</v>
      </c>
      <c r="I1780" s="7" t="n">
        <v>0</v>
      </c>
    </row>
    <row r="1781" spans="1:12">
      <c r="A1781" t="s">
        <v>4</v>
      </c>
      <c r="B1781" s="4" t="s">
        <v>5</v>
      </c>
    </row>
    <row r="1782" spans="1:12">
      <c r="A1782" t="n">
        <v>15667</v>
      </c>
      <c r="B1782" s="20" t="n">
        <v>28</v>
      </c>
    </row>
    <row r="1783" spans="1:12">
      <c r="A1783" t="s">
        <v>4</v>
      </c>
      <c r="B1783" s="4" t="s">
        <v>5</v>
      </c>
      <c r="C1783" s="4" t="s">
        <v>27</v>
      </c>
    </row>
    <row r="1784" spans="1:12">
      <c r="A1784" t="n">
        <v>15668</v>
      </c>
      <c r="B1784" s="16" t="n">
        <v>3</v>
      </c>
      <c r="C1784" s="15" t="n">
        <f t="normal" ca="1">A1884</f>
        <v>0</v>
      </c>
    </row>
    <row r="1785" spans="1:12">
      <c r="A1785" t="s">
        <v>4</v>
      </c>
      <c r="B1785" s="4" t="s">
        <v>5</v>
      </c>
      <c r="C1785" s="4" t="s">
        <v>7</v>
      </c>
      <c r="D1785" s="4" t="s">
        <v>12</v>
      </c>
      <c r="E1785" s="4" t="s">
        <v>7</v>
      </c>
      <c r="F1785" s="4" t="s">
        <v>27</v>
      </c>
    </row>
    <row r="1786" spans="1:12">
      <c r="A1786" t="n">
        <v>15673</v>
      </c>
      <c r="B1786" s="14" t="n">
        <v>5</v>
      </c>
      <c r="C1786" s="7" t="n">
        <v>30</v>
      </c>
      <c r="D1786" s="7" t="n">
        <v>10994</v>
      </c>
      <c r="E1786" s="7" t="n">
        <v>1</v>
      </c>
      <c r="F1786" s="15" t="n">
        <f t="normal" ca="1">A1818</f>
        <v>0</v>
      </c>
    </row>
    <row r="1787" spans="1:12">
      <c r="A1787" t="s">
        <v>4</v>
      </c>
      <c r="B1787" s="4" t="s">
        <v>5</v>
      </c>
      <c r="C1787" s="4" t="s">
        <v>12</v>
      </c>
      <c r="D1787" s="4" t="s">
        <v>7</v>
      </c>
      <c r="E1787" s="4" t="s">
        <v>7</v>
      </c>
      <c r="F1787" s="4" t="s">
        <v>8</v>
      </c>
    </row>
    <row r="1788" spans="1:12">
      <c r="A1788" t="n">
        <v>15682</v>
      </c>
      <c r="B1788" s="46" t="n">
        <v>20</v>
      </c>
      <c r="C1788" s="7" t="n">
        <v>65534</v>
      </c>
      <c r="D1788" s="7" t="n">
        <v>3</v>
      </c>
      <c r="E1788" s="7" t="n">
        <v>10</v>
      </c>
      <c r="F1788" s="7" t="s">
        <v>121</v>
      </c>
    </row>
    <row r="1789" spans="1:12">
      <c r="A1789" t="s">
        <v>4</v>
      </c>
      <c r="B1789" s="4" t="s">
        <v>5</v>
      </c>
      <c r="C1789" s="4" t="s">
        <v>12</v>
      </c>
    </row>
    <row r="1790" spans="1:12">
      <c r="A1790" t="n">
        <v>15703</v>
      </c>
      <c r="B1790" s="22" t="n">
        <v>16</v>
      </c>
      <c r="C1790" s="7" t="n">
        <v>0</v>
      </c>
    </row>
    <row r="1791" spans="1:12">
      <c r="A1791" t="s">
        <v>4</v>
      </c>
      <c r="B1791" s="4" t="s">
        <v>5</v>
      </c>
      <c r="C1791" s="4" t="s">
        <v>7</v>
      </c>
      <c r="D1791" s="4" t="s">
        <v>12</v>
      </c>
    </row>
    <row r="1792" spans="1:12">
      <c r="A1792" t="n">
        <v>15706</v>
      </c>
      <c r="B1792" s="17" t="n">
        <v>22</v>
      </c>
      <c r="C1792" s="7" t="n">
        <v>10</v>
      </c>
      <c r="D1792" s="7" t="n">
        <v>0</v>
      </c>
    </row>
    <row r="1793" spans="1:9">
      <c r="A1793" t="s">
        <v>4</v>
      </c>
      <c r="B1793" s="4" t="s">
        <v>5</v>
      </c>
      <c r="C1793" s="4" t="s">
        <v>7</v>
      </c>
      <c r="D1793" s="4" t="s">
        <v>12</v>
      </c>
      <c r="E1793" s="4" t="s">
        <v>7</v>
      </c>
      <c r="F1793" s="4" t="s">
        <v>7</v>
      </c>
      <c r="G1793" s="4" t="s">
        <v>27</v>
      </c>
    </row>
    <row r="1794" spans="1:9">
      <c r="A1794" t="n">
        <v>15710</v>
      </c>
      <c r="B1794" s="14" t="n">
        <v>5</v>
      </c>
      <c r="C1794" s="7" t="n">
        <v>30</v>
      </c>
      <c r="D1794" s="7" t="n">
        <v>1</v>
      </c>
      <c r="E1794" s="7" t="n">
        <v>8</v>
      </c>
      <c r="F1794" s="7" t="n">
        <v>1</v>
      </c>
      <c r="G1794" s="15" t="n">
        <f t="normal" ca="1">A1808</f>
        <v>0</v>
      </c>
    </row>
    <row r="1795" spans="1:9">
      <c r="A1795" t="s">
        <v>4</v>
      </c>
      <c r="B1795" s="4" t="s">
        <v>5</v>
      </c>
      <c r="C1795" s="4" t="s">
        <v>7</v>
      </c>
      <c r="D1795" s="4" t="s">
        <v>12</v>
      </c>
      <c r="E1795" s="4" t="s">
        <v>8</v>
      </c>
    </row>
    <row r="1796" spans="1:9">
      <c r="A1796" t="n">
        <v>15720</v>
      </c>
      <c r="B1796" s="29" t="n">
        <v>51</v>
      </c>
      <c r="C1796" s="7" t="n">
        <v>4</v>
      </c>
      <c r="D1796" s="7" t="n">
        <v>65534</v>
      </c>
      <c r="E1796" s="7" t="s">
        <v>122</v>
      </c>
    </row>
    <row r="1797" spans="1:9">
      <c r="A1797" t="s">
        <v>4</v>
      </c>
      <c r="B1797" s="4" t="s">
        <v>5</v>
      </c>
      <c r="C1797" s="4" t="s">
        <v>12</v>
      </c>
    </row>
    <row r="1798" spans="1:9">
      <c r="A1798" t="n">
        <v>15733</v>
      </c>
      <c r="B1798" s="22" t="n">
        <v>16</v>
      </c>
      <c r="C1798" s="7" t="n">
        <v>0</v>
      </c>
    </row>
    <row r="1799" spans="1:9">
      <c r="A1799" t="s">
        <v>4</v>
      </c>
      <c r="B1799" s="4" t="s">
        <v>5</v>
      </c>
      <c r="C1799" s="4" t="s">
        <v>12</v>
      </c>
      <c r="D1799" s="4" t="s">
        <v>43</v>
      </c>
      <c r="E1799" s="4" t="s">
        <v>7</v>
      </c>
      <c r="F1799" s="4" t="s">
        <v>7</v>
      </c>
      <c r="G1799" s="4" t="s">
        <v>43</v>
      </c>
      <c r="H1799" s="4" t="s">
        <v>7</v>
      </c>
      <c r="I1799" s="4" t="s">
        <v>7</v>
      </c>
      <c r="J1799" s="4" t="s">
        <v>43</v>
      </c>
      <c r="K1799" s="4" t="s">
        <v>7</v>
      </c>
      <c r="L1799" s="4" t="s">
        <v>7</v>
      </c>
    </row>
    <row r="1800" spans="1:9">
      <c r="A1800" t="n">
        <v>15736</v>
      </c>
      <c r="B1800" s="30" t="n">
        <v>26</v>
      </c>
      <c r="C1800" s="7" t="n">
        <v>65534</v>
      </c>
      <c r="D1800" s="7" t="s">
        <v>181</v>
      </c>
      <c r="E1800" s="7" t="n">
        <v>2</v>
      </c>
      <c r="F1800" s="7" t="n">
        <v>3</v>
      </c>
      <c r="G1800" s="7" t="s">
        <v>182</v>
      </c>
      <c r="H1800" s="7" t="n">
        <v>2</v>
      </c>
      <c r="I1800" s="7" t="n">
        <v>3</v>
      </c>
      <c r="J1800" s="7" t="s">
        <v>183</v>
      </c>
      <c r="K1800" s="7" t="n">
        <v>2</v>
      </c>
      <c r="L1800" s="7" t="n">
        <v>0</v>
      </c>
    </row>
    <row r="1801" spans="1:9">
      <c r="A1801" t="s">
        <v>4</v>
      </c>
      <c r="B1801" s="4" t="s">
        <v>5</v>
      </c>
    </row>
    <row r="1802" spans="1:9">
      <c r="A1802" t="n">
        <v>15988</v>
      </c>
      <c r="B1802" s="20" t="n">
        <v>28</v>
      </c>
    </row>
    <row r="1803" spans="1:9">
      <c r="A1803" t="s">
        <v>4</v>
      </c>
      <c r="B1803" s="4" t="s">
        <v>5</v>
      </c>
      <c r="C1803" s="4" t="s">
        <v>12</v>
      </c>
    </row>
    <row r="1804" spans="1:9">
      <c r="A1804" t="n">
        <v>15989</v>
      </c>
      <c r="B1804" s="33" t="n">
        <v>12</v>
      </c>
      <c r="C1804" s="7" t="n">
        <v>1</v>
      </c>
    </row>
    <row r="1805" spans="1:9">
      <c r="A1805" t="s">
        <v>4</v>
      </c>
      <c r="B1805" s="4" t="s">
        <v>5</v>
      </c>
      <c r="C1805" s="4" t="s">
        <v>27</v>
      </c>
    </row>
    <row r="1806" spans="1:9">
      <c r="A1806" t="n">
        <v>15992</v>
      </c>
      <c r="B1806" s="16" t="n">
        <v>3</v>
      </c>
      <c r="C1806" s="15" t="n">
        <f t="normal" ca="1">A1816</f>
        <v>0</v>
      </c>
    </row>
    <row r="1807" spans="1:9">
      <c r="A1807" t="s">
        <v>4</v>
      </c>
      <c r="B1807" s="4" t="s">
        <v>5</v>
      </c>
      <c r="C1807" s="4" t="s">
        <v>7</v>
      </c>
      <c r="D1807" s="4" t="s">
        <v>12</v>
      </c>
      <c r="E1807" s="4" t="s">
        <v>8</v>
      </c>
    </row>
    <row r="1808" spans="1:9">
      <c r="A1808" t="n">
        <v>15997</v>
      </c>
      <c r="B1808" s="29" t="n">
        <v>51</v>
      </c>
      <c r="C1808" s="7" t="n">
        <v>4</v>
      </c>
      <c r="D1808" s="7" t="n">
        <v>65534</v>
      </c>
      <c r="E1808" s="7" t="s">
        <v>122</v>
      </c>
    </row>
    <row r="1809" spans="1:12">
      <c r="A1809" t="s">
        <v>4</v>
      </c>
      <c r="B1809" s="4" t="s">
        <v>5</v>
      </c>
      <c r="C1809" s="4" t="s">
        <v>12</v>
      </c>
    </row>
    <row r="1810" spans="1:12">
      <c r="A1810" t="n">
        <v>16010</v>
      </c>
      <c r="B1810" s="22" t="n">
        <v>16</v>
      </c>
      <c r="C1810" s="7" t="n">
        <v>0</v>
      </c>
    </row>
    <row r="1811" spans="1:12">
      <c r="A1811" t="s">
        <v>4</v>
      </c>
      <c r="B1811" s="4" t="s">
        <v>5</v>
      </c>
      <c r="C1811" s="4" t="s">
        <v>12</v>
      </c>
      <c r="D1811" s="4" t="s">
        <v>43</v>
      </c>
      <c r="E1811" s="4" t="s">
        <v>7</v>
      </c>
      <c r="F1811" s="4" t="s">
        <v>7</v>
      </c>
      <c r="G1811" s="4" t="s">
        <v>43</v>
      </c>
      <c r="H1811" s="4" t="s">
        <v>7</v>
      </c>
      <c r="I1811" s="4" t="s">
        <v>7</v>
      </c>
    </row>
    <row r="1812" spans="1:12">
      <c r="A1812" t="n">
        <v>16013</v>
      </c>
      <c r="B1812" s="30" t="n">
        <v>26</v>
      </c>
      <c r="C1812" s="7" t="n">
        <v>65534</v>
      </c>
      <c r="D1812" s="7" t="s">
        <v>181</v>
      </c>
      <c r="E1812" s="7" t="n">
        <v>2</v>
      </c>
      <c r="F1812" s="7" t="n">
        <v>3</v>
      </c>
      <c r="G1812" s="7" t="s">
        <v>183</v>
      </c>
      <c r="H1812" s="7" t="n">
        <v>2</v>
      </c>
      <c r="I1812" s="7" t="n">
        <v>0</v>
      </c>
    </row>
    <row r="1813" spans="1:12">
      <c r="A1813" t="s">
        <v>4</v>
      </c>
      <c r="B1813" s="4" t="s">
        <v>5</v>
      </c>
    </row>
    <row r="1814" spans="1:12">
      <c r="A1814" t="n">
        <v>16147</v>
      </c>
      <c r="B1814" s="20" t="n">
        <v>28</v>
      </c>
    </row>
    <row r="1815" spans="1:12">
      <c r="A1815" t="s">
        <v>4</v>
      </c>
      <c r="B1815" s="4" t="s">
        <v>5</v>
      </c>
      <c r="C1815" s="4" t="s">
        <v>27</v>
      </c>
    </row>
    <row r="1816" spans="1:12">
      <c r="A1816" t="n">
        <v>16148</v>
      </c>
      <c r="B1816" s="16" t="n">
        <v>3</v>
      </c>
      <c r="C1816" s="15" t="n">
        <f t="normal" ca="1">A1884</f>
        <v>0</v>
      </c>
    </row>
    <row r="1817" spans="1:12">
      <c r="A1817" t="s">
        <v>4</v>
      </c>
      <c r="B1817" s="4" t="s">
        <v>5</v>
      </c>
      <c r="C1817" s="4" t="s">
        <v>7</v>
      </c>
      <c r="D1817" s="4" t="s">
        <v>12</v>
      </c>
      <c r="E1817" s="4" t="s">
        <v>7</v>
      </c>
      <c r="F1817" s="4" t="s">
        <v>27</v>
      </c>
    </row>
    <row r="1818" spans="1:12">
      <c r="A1818" t="n">
        <v>16153</v>
      </c>
      <c r="B1818" s="14" t="n">
        <v>5</v>
      </c>
      <c r="C1818" s="7" t="n">
        <v>30</v>
      </c>
      <c r="D1818" s="7" t="n">
        <v>10992</v>
      </c>
      <c r="E1818" s="7" t="n">
        <v>1</v>
      </c>
      <c r="F1818" s="15" t="n">
        <f t="normal" ca="1">A1850</f>
        <v>0</v>
      </c>
    </row>
    <row r="1819" spans="1:12">
      <c r="A1819" t="s">
        <v>4</v>
      </c>
      <c r="B1819" s="4" t="s">
        <v>5</v>
      </c>
      <c r="C1819" s="4" t="s">
        <v>12</v>
      </c>
      <c r="D1819" s="4" t="s">
        <v>7</v>
      </c>
      <c r="E1819" s="4" t="s">
        <v>7</v>
      </c>
      <c r="F1819" s="4" t="s">
        <v>8</v>
      </c>
    </row>
    <row r="1820" spans="1:12">
      <c r="A1820" t="n">
        <v>16162</v>
      </c>
      <c r="B1820" s="46" t="n">
        <v>20</v>
      </c>
      <c r="C1820" s="7" t="n">
        <v>65534</v>
      </c>
      <c r="D1820" s="7" t="n">
        <v>3</v>
      </c>
      <c r="E1820" s="7" t="n">
        <v>10</v>
      </c>
      <c r="F1820" s="7" t="s">
        <v>121</v>
      </c>
    </row>
    <row r="1821" spans="1:12">
      <c r="A1821" t="s">
        <v>4</v>
      </c>
      <c r="B1821" s="4" t="s">
        <v>5</v>
      </c>
      <c r="C1821" s="4" t="s">
        <v>12</v>
      </c>
    </row>
    <row r="1822" spans="1:12">
      <c r="A1822" t="n">
        <v>16183</v>
      </c>
      <c r="B1822" s="22" t="n">
        <v>16</v>
      </c>
      <c r="C1822" s="7" t="n">
        <v>0</v>
      </c>
    </row>
    <row r="1823" spans="1:12">
      <c r="A1823" t="s">
        <v>4</v>
      </c>
      <c r="B1823" s="4" t="s">
        <v>5</v>
      </c>
      <c r="C1823" s="4" t="s">
        <v>7</v>
      </c>
      <c r="D1823" s="4" t="s">
        <v>12</v>
      </c>
    </row>
    <row r="1824" spans="1:12">
      <c r="A1824" t="n">
        <v>16186</v>
      </c>
      <c r="B1824" s="17" t="n">
        <v>22</v>
      </c>
      <c r="C1824" s="7" t="n">
        <v>10</v>
      </c>
      <c r="D1824" s="7" t="n">
        <v>0</v>
      </c>
    </row>
    <row r="1825" spans="1:9">
      <c r="A1825" t="s">
        <v>4</v>
      </c>
      <c r="B1825" s="4" t="s">
        <v>5</v>
      </c>
      <c r="C1825" s="4" t="s">
        <v>7</v>
      </c>
      <c r="D1825" s="4" t="s">
        <v>12</v>
      </c>
      <c r="E1825" s="4" t="s">
        <v>7</v>
      </c>
      <c r="F1825" s="4" t="s">
        <v>7</v>
      </c>
      <c r="G1825" s="4" t="s">
        <v>27</v>
      </c>
    </row>
    <row r="1826" spans="1:9">
      <c r="A1826" t="n">
        <v>16190</v>
      </c>
      <c r="B1826" s="14" t="n">
        <v>5</v>
      </c>
      <c r="C1826" s="7" t="n">
        <v>30</v>
      </c>
      <c r="D1826" s="7" t="n">
        <v>1</v>
      </c>
      <c r="E1826" s="7" t="n">
        <v>8</v>
      </c>
      <c r="F1826" s="7" t="n">
        <v>1</v>
      </c>
      <c r="G1826" s="15" t="n">
        <f t="normal" ca="1">A1840</f>
        <v>0</v>
      </c>
    </row>
    <row r="1827" spans="1:9">
      <c r="A1827" t="s">
        <v>4</v>
      </c>
      <c r="B1827" s="4" t="s">
        <v>5</v>
      </c>
      <c r="C1827" s="4" t="s">
        <v>7</v>
      </c>
      <c r="D1827" s="4" t="s">
        <v>12</v>
      </c>
      <c r="E1827" s="4" t="s">
        <v>8</v>
      </c>
    </row>
    <row r="1828" spans="1:9">
      <c r="A1828" t="n">
        <v>16200</v>
      </c>
      <c r="B1828" s="29" t="n">
        <v>51</v>
      </c>
      <c r="C1828" s="7" t="n">
        <v>4</v>
      </c>
      <c r="D1828" s="7" t="n">
        <v>65534</v>
      </c>
      <c r="E1828" s="7" t="s">
        <v>122</v>
      </c>
    </row>
    <row r="1829" spans="1:9">
      <c r="A1829" t="s">
        <v>4</v>
      </c>
      <c r="B1829" s="4" t="s">
        <v>5</v>
      </c>
      <c r="C1829" s="4" t="s">
        <v>12</v>
      </c>
    </row>
    <row r="1830" spans="1:9">
      <c r="A1830" t="n">
        <v>16213</v>
      </c>
      <c r="B1830" s="22" t="n">
        <v>16</v>
      </c>
      <c r="C1830" s="7" t="n">
        <v>0</v>
      </c>
    </row>
    <row r="1831" spans="1:9">
      <c r="A1831" t="s">
        <v>4</v>
      </c>
      <c r="B1831" s="4" t="s">
        <v>5</v>
      </c>
      <c r="C1831" s="4" t="s">
        <v>12</v>
      </c>
      <c r="D1831" s="4" t="s">
        <v>43</v>
      </c>
      <c r="E1831" s="4" t="s">
        <v>7</v>
      </c>
      <c r="F1831" s="4" t="s">
        <v>7</v>
      </c>
      <c r="G1831" s="4" t="s">
        <v>43</v>
      </c>
      <c r="H1831" s="4" t="s">
        <v>7</v>
      </c>
      <c r="I1831" s="4" t="s">
        <v>7</v>
      </c>
      <c r="J1831" s="4" t="s">
        <v>43</v>
      </c>
      <c r="K1831" s="4" t="s">
        <v>7</v>
      </c>
      <c r="L1831" s="4" t="s">
        <v>7</v>
      </c>
    </row>
    <row r="1832" spans="1:9">
      <c r="A1832" t="n">
        <v>16216</v>
      </c>
      <c r="B1832" s="30" t="n">
        <v>26</v>
      </c>
      <c r="C1832" s="7" t="n">
        <v>65534</v>
      </c>
      <c r="D1832" s="7" t="s">
        <v>184</v>
      </c>
      <c r="E1832" s="7" t="n">
        <v>2</v>
      </c>
      <c r="F1832" s="7" t="n">
        <v>3</v>
      </c>
      <c r="G1832" s="7" t="s">
        <v>185</v>
      </c>
      <c r="H1832" s="7" t="n">
        <v>2</v>
      </c>
      <c r="I1832" s="7" t="n">
        <v>3</v>
      </c>
      <c r="J1832" s="7" t="s">
        <v>186</v>
      </c>
      <c r="K1832" s="7" t="n">
        <v>2</v>
      </c>
      <c r="L1832" s="7" t="n">
        <v>0</v>
      </c>
    </row>
    <row r="1833" spans="1:9">
      <c r="A1833" t="s">
        <v>4</v>
      </c>
      <c r="B1833" s="4" t="s">
        <v>5</v>
      </c>
    </row>
    <row r="1834" spans="1:9">
      <c r="A1834" t="n">
        <v>16431</v>
      </c>
      <c r="B1834" s="20" t="n">
        <v>28</v>
      </c>
    </row>
    <row r="1835" spans="1:9">
      <c r="A1835" t="s">
        <v>4</v>
      </c>
      <c r="B1835" s="4" t="s">
        <v>5</v>
      </c>
      <c r="C1835" s="4" t="s">
        <v>12</v>
      </c>
    </row>
    <row r="1836" spans="1:9">
      <c r="A1836" t="n">
        <v>16432</v>
      </c>
      <c r="B1836" s="33" t="n">
        <v>12</v>
      </c>
      <c r="C1836" s="7" t="n">
        <v>1</v>
      </c>
    </row>
    <row r="1837" spans="1:9">
      <c r="A1837" t="s">
        <v>4</v>
      </c>
      <c r="B1837" s="4" t="s">
        <v>5</v>
      </c>
      <c r="C1837" s="4" t="s">
        <v>27</v>
      </c>
    </row>
    <row r="1838" spans="1:9">
      <c r="A1838" t="n">
        <v>16435</v>
      </c>
      <c r="B1838" s="16" t="n">
        <v>3</v>
      </c>
      <c r="C1838" s="15" t="n">
        <f t="normal" ca="1">A1848</f>
        <v>0</v>
      </c>
    </row>
    <row r="1839" spans="1:9">
      <c r="A1839" t="s">
        <v>4</v>
      </c>
      <c r="B1839" s="4" t="s">
        <v>5</v>
      </c>
      <c r="C1839" s="4" t="s">
        <v>7</v>
      </c>
      <c r="D1839" s="4" t="s">
        <v>12</v>
      </c>
      <c r="E1839" s="4" t="s">
        <v>8</v>
      </c>
    </row>
    <row r="1840" spans="1:9">
      <c r="A1840" t="n">
        <v>16440</v>
      </c>
      <c r="B1840" s="29" t="n">
        <v>51</v>
      </c>
      <c r="C1840" s="7" t="n">
        <v>4</v>
      </c>
      <c r="D1840" s="7" t="n">
        <v>65534</v>
      </c>
      <c r="E1840" s="7" t="s">
        <v>122</v>
      </c>
    </row>
    <row r="1841" spans="1:12">
      <c r="A1841" t="s">
        <v>4</v>
      </c>
      <c r="B1841" s="4" t="s">
        <v>5</v>
      </c>
      <c r="C1841" s="4" t="s">
        <v>12</v>
      </c>
    </row>
    <row r="1842" spans="1:12">
      <c r="A1842" t="n">
        <v>16453</v>
      </c>
      <c r="B1842" s="22" t="n">
        <v>16</v>
      </c>
      <c r="C1842" s="7" t="n">
        <v>0</v>
      </c>
    </row>
    <row r="1843" spans="1:12">
      <c r="A1843" t="s">
        <v>4</v>
      </c>
      <c r="B1843" s="4" t="s">
        <v>5</v>
      </c>
      <c r="C1843" s="4" t="s">
        <v>12</v>
      </c>
      <c r="D1843" s="4" t="s">
        <v>43</v>
      </c>
      <c r="E1843" s="4" t="s">
        <v>7</v>
      </c>
      <c r="F1843" s="4" t="s">
        <v>7</v>
      </c>
      <c r="G1843" s="4" t="s">
        <v>43</v>
      </c>
      <c r="H1843" s="4" t="s">
        <v>7</v>
      </c>
      <c r="I1843" s="4" t="s">
        <v>7</v>
      </c>
    </row>
    <row r="1844" spans="1:12">
      <c r="A1844" t="n">
        <v>16456</v>
      </c>
      <c r="B1844" s="30" t="n">
        <v>26</v>
      </c>
      <c r="C1844" s="7" t="n">
        <v>65534</v>
      </c>
      <c r="D1844" s="7" t="s">
        <v>187</v>
      </c>
      <c r="E1844" s="7" t="n">
        <v>2</v>
      </c>
      <c r="F1844" s="7" t="n">
        <v>3</v>
      </c>
      <c r="G1844" s="7" t="s">
        <v>186</v>
      </c>
      <c r="H1844" s="7" t="n">
        <v>2</v>
      </c>
      <c r="I1844" s="7" t="n">
        <v>0</v>
      </c>
    </row>
    <row r="1845" spans="1:12">
      <c r="A1845" t="s">
        <v>4</v>
      </c>
      <c r="B1845" s="4" t="s">
        <v>5</v>
      </c>
    </row>
    <row r="1846" spans="1:12">
      <c r="A1846" t="n">
        <v>16598</v>
      </c>
      <c r="B1846" s="20" t="n">
        <v>28</v>
      </c>
    </row>
    <row r="1847" spans="1:12">
      <c r="A1847" t="s">
        <v>4</v>
      </c>
      <c r="B1847" s="4" t="s">
        <v>5</v>
      </c>
      <c r="C1847" s="4" t="s">
        <v>27</v>
      </c>
    </row>
    <row r="1848" spans="1:12">
      <c r="A1848" t="n">
        <v>16599</v>
      </c>
      <c r="B1848" s="16" t="n">
        <v>3</v>
      </c>
      <c r="C1848" s="15" t="n">
        <f t="normal" ca="1">A1884</f>
        <v>0</v>
      </c>
    </row>
    <row r="1849" spans="1:12">
      <c r="A1849" t="s">
        <v>4</v>
      </c>
      <c r="B1849" s="4" t="s">
        <v>5</v>
      </c>
      <c r="C1849" s="4" t="s">
        <v>7</v>
      </c>
      <c r="D1849" s="4" t="s">
        <v>12</v>
      </c>
      <c r="E1849" s="4" t="s">
        <v>7</v>
      </c>
      <c r="F1849" s="4" t="s">
        <v>27</v>
      </c>
    </row>
    <row r="1850" spans="1:12">
      <c r="A1850" t="n">
        <v>16604</v>
      </c>
      <c r="B1850" s="14" t="n">
        <v>5</v>
      </c>
      <c r="C1850" s="7" t="n">
        <v>30</v>
      </c>
      <c r="D1850" s="7" t="n">
        <v>10225</v>
      </c>
      <c r="E1850" s="7" t="n">
        <v>1</v>
      </c>
      <c r="F1850" s="15" t="n">
        <f t="normal" ca="1">A1868</f>
        <v>0</v>
      </c>
    </row>
    <row r="1851" spans="1:12">
      <c r="A1851" t="s">
        <v>4</v>
      </c>
      <c r="B1851" s="4" t="s">
        <v>5</v>
      </c>
      <c r="C1851" s="4" t="s">
        <v>12</v>
      </c>
      <c r="D1851" s="4" t="s">
        <v>7</v>
      </c>
      <c r="E1851" s="4" t="s">
        <v>7</v>
      </c>
      <c r="F1851" s="4" t="s">
        <v>8</v>
      </c>
    </row>
    <row r="1852" spans="1:12">
      <c r="A1852" t="n">
        <v>16613</v>
      </c>
      <c r="B1852" s="46" t="n">
        <v>20</v>
      </c>
      <c r="C1852" s="7" t="n">
        <v>65534</v>
      </c>
      <c r="D1852" s="7" t="n">
        <v>3</v>
      </c>
      <c r="E1852" s="7" t="n">
        <v>10</v>
      </c>
      <c r="F1852" s="7" t="s">
        <v>121</v>
      </c>
    </row>
    <row r="1853" spans="1:12">
      <c r="A1853" t="s">
        <v>4</v>
      </c>
      <c r="B1853" s="4" t="s">
        <v>5</v>
      </c>
      <c r="C1853" s="4" t="s">
        <v>12</v>
      </c>
    </row>
    <row r="1854" spans="1:12">
      <c r="A1854" t="n">
        <v>16634</v>
      </c>
      <c r="B1854" s="22" t="n">
        <v>16</v>
      </c>
      <c r="C1854" s="7" t="n">
        <v>0</v>
      </c>
    </row>
    <row r="1855" spans="1:12">
      <c r="A1855" t="s">
        <v>4</v>
      </c>
      <c r="B1855" s="4" t="s">
        <v>5</v>
      </c>
      <c r="C1855" s="4" t="s">
        <v>7</v>
      </c>
      <c r="D1855" s="4" t="s">
        <v>12</v>
      </c>
    </row>
    <row r="1856" spans="1:12">
      <c r="A1856" t="n">
        <v>16637</v>
      </c>
      <c r="B1856" s="17" t="n">
        <v>22</v>
      </c>
      <c r="C1856" s="7" t="n">
        <v>10</v>
      </c>
      <c r="D1856" s="7" t="n">
        <v>0</v>
      </c>
    </row>
    <row r="1857" spans="1:9">
      <c r="A1857" t="s">
        <v>4</v>
      </c>
      <c r="B1857" s="4" t="s">
        <v>5</v>
      </c>
      <c r="C1857" s="4" t="s">
        <v>7</v>
      </c>
      <c r="D1857" s="4" t="s">
        <v>12</v>
      </c>
      <c r="E1857" s="4" t="s">
        <v>8</v>
      </c>
    </row>
    <row r="1858" spans="1:9">
      <c r="A1858" t="n">
        <v>16641</v>
      </c>
      <c r="B1858" s="29" t="n">
        <v>51</v>
      </c>
      <c r="C1858" s="7" t="n">
        <v>4</v>
      </c>
      <c r="D1858" s="7" t="n">
        <v>65534</v>
      </c>
      <c r="E1858" s="7" t="s">
        <v>122</v>
      </c>
    </row>
    <row r="1859" spans="1:9">
      <c r="A1859" t="s">
        <v>4</v>
      </c>
      <c r="B1859" s="4" t="s">
        <v>5</v>
      </c>
      <c r="C1859" s="4" t="s">
        <v>12</v>
      </c>
    </row>
    <row r="1860" spans="1:9">
      <c r="A1860" t="n">
        <v>16654</v>
      </c>
      <c r="B1860" s="22" t="n">
        <v>16</v>
      </c>
      <c r="C1860" s="7" t="n">
        <v>0</v>
      </c>
    </row>
    <row r="1861" spans="1:9">
      <c r="A1861" t="s">
        <v>4</v>
      </c>
      <c r="B1861" s="4" t="s">
        <v>5</v>
      </c>
      <c r="C1861" s="4" t="s">
        <v>12</v>
      </c>
      <c r="D1861" s="4" t="s">
        <v>43</v>
      </c>
      <c r="E1861" s="4" t="s">
        <v>7</v>
      </c>
      <c r="F1861" s="4" t="s">
        <v>7</v>
      </c>
      <c r="G1861" s="4" t="s">
        <v>43</v>
      </c>
      <c r="H1861" s="4" t="s">
        <v>7</v>
      </c>
      <c r="I1861" s="4" t="s">
        <v>7</v>
      </c>
    </row>
    <row r="1862" spans="1:9">
      <c r="A1862" t="n">
        <v>16657</v>
      </c>
      <c r="B1862" s="30" t="n">
        <v>26</v>
      </c>
      <c r="C1862" s="7" t="n">
        <v>65534</v>
      </c>
      <c r="D1862" s="7" t="s">
        <v>188</v>
      </c>
      <c r="E1862" s="7" t="n">
        <v>2</v>
      </c>
      <c r="F1862" s="7" t="n">
        <v>3</v>
      </c>
      <c r="G1862" s="7" t="s">
        <v>189</v>
      </c>
      <c r="H1862" s="7" t="n">
        <v>2</v>
      </c>
      <c r="I1862" s="7" t="n">
        <v>0</v>
      </c>
    </row>
    <row r="1863" spans="1:9">
      <c r="A1863" t="s">
        <v>4</v>
      </c>
      <c r="B1863" s="4" t="s">
        <v>5</v>
      </c>
    </row>
    <row r="1864" spans="1:9">
      <c r="A1864" t="n">
        <v>16821</v>
      </c>
      <c r="B1864" s="20" t="n">
        <v>28</v>
      </c>
    </row>
    <row r="1865" spans="1:9">
      <c r="A1865" t="s">
        <v>4</v>
      </c>
      <c r="B1865" s="4" t="s">
        <v>5</v>
      </c>
      <c r="C1865" s="4" t="s">
        <v>27</v>
      </c>
    </row>
    <row r="1866" spans="1:9">
      <c r="A1866" t="n">
        <v>16822</v>
      </c>
      <c r="B1866" s="16" t="n">
        <v>3</v>
      </c>
      <c r="C1866" s="15" t="n">
        <f t="normal" ca="1">A1884</f>
        <v>0</v>
      </c>
    </row>
    <row r="1867" spans="1:9">
      <c r="A1867" t="s">
        <v>4</v>
      </c>
      <c r="B1867" s="4" t="s">
        <v>5</v>
      </c>
      <c r="C1867" s="4" t="s">
        <v>7</v>
      </c>
      <c r="D1867" s="4" t="s">
        <v>12</v>
      </c>
      <c r="E1867" s="4" t="s">
        <v>7</v>
      </c>
      <c r="F1867" s="4" t="s">
        <v>27</v>
      </c>
    </row>
    <row r="1868" spans="1:9">
      <c r="A1868" t="n">
        <v>16827</v>
      </c>
      <c r="B1868" s="14" t="n">
        <v>5</v>
      </c>
      <c r="C1868" s="7" t="n">
        <v>30</v>
      </c>
      <c r="D1868" s="7" t="n">
        <v>10224</v>
      </c>
      <c r="E1868" s="7" t="n">
        <v>1</v>
      </c>
      <c r="F1868" s="15" t="n">
        <f t="normal" ca="1">A1884</f>
        <v>0</v>
      </c>
    </row>
    <row r="1869" spans="1:9">
      <c r="A1869" t="s">
        <v>4</v>
      </c>
      <c r="B1869" s="4" t="s">
        <v>5</v>
      </c>
      <c r="C1869" s="4" t="s">
        <v>12</v>
      </c>
      <c r="D1869" s="4" t="s">
        <v>7</v>
      </c>
      <c r="E1869" s="4" t="s">
        <v>7</v>
      </c>
      <c r="F1869" s="4" t="s">
        <v>8</v>
      </c>
    </row>
    <row r="1870" spans="1:9">
      <c r="A1870" t="n">
        <v>16836</v>
      </c>
      <c r="B1870" s="46" t="n">
        <v>20</v>
      </c>
      <c r="C1870" s="7" t="n">
        <v>65534</v>
      </c>
      <c r="D1870" s="7" t="n">
        <v>3</v>
      </c>
      <c r="E1870" s="7" t="n">
        <v>10</v>
      </c>
      <c r="F1870" s="7" t="s">
        <v>121</v>
      </c>
    </row>
    <row r="1871" spans="1:9">
      <c r="A1871" t="s">
        <v>4</v>
      </c>
      <c r="B1871" s="4" t="s">
        <v>5</v>
      </c>
      <c r="C1871" s="4" t="s">
        <v>12</v>
      </c>
    </row>
    <row r="1872" spans="1:9">
      <c r="A1872" t="n">
        <v>16857</v>
      </c>
      <c r="B1872" s="22" t="n">
        <v>16</v>
      </c>
      <c r="C1872" s="7" t="n">
        <v>0</v>
      </c>
    </row>
    <row r="1873" spans="1:9">
      <c r="A1873" t="s">
        <v>4</v>
      </c>
      <c r="B1873" s="4" t="s">
        <v>5</v>
      </c>
      <c r="C1873" s="4" t="s">
        <v>7</v>
      </c>
      <c r="D1873" s="4" t="s">
        <v>12</v>
      </c>
    </row>
    <row r="1874" spans="1:9">
      <c r="A1874" t="n">
        <v>16860</v>
      </c>
      <c r="B1874" s="17" t="n">
        <v>22</v>
      </c>
      <c r="C1874" s="7" t="n">
        <v>10</v>
      </c>
      <c r="D1874" s="7" t="n">
        <v>0</v>
      </c>
    </row>
    <row r="1875" spans="1:9">
      <c r="A1875" t="s">
        <v>4</v>
      </c>
      <c r="B1875" s="4" t="s">
        <v>5</v>
      </c>
      <c r="C1875" s="4" t="s">
        <v>7</v>
      </c>
      <c r="D1875" s="4" t="s">
        <v>12</v>
      </c>
      <c r="E1875" s="4" t="s">
        <v>8</v>
      </c>
    </row>
    <row r="1876" spans="1:9">
      <c r="A1876" t="n">
        <v>16864</v>
      </c>
      <c r="B1876" s="29" t="n">
        <v>51</v>
      </c>
      <c r="C1876" s="7" t="n">
        <v>4</v>
      </c>
      <c r="D1876" s="7" t="n">
        <v>65534</v>
      </c>
      <c r="E1876" s="7" t="s">
        <v>122</v>
      </c>
    </row>
    <row r="1877" spans="1:9">
      <c r="A1877" t="s">
        <v>4</v>
      </c>
      <c r="B1877" s="4" t="s">
        <v>5</v>
      </c>
      <c r="C1877" s="4" t="s">
        <v>12</v>
      </c>
    </row>
    <row r="1878" spans="1:9">
      <c r="A1878" t="n">
        <v>16877</v>
      </c>
      <c r="B1878" s="22" t="n">
        <v>16</v>
      </c>
      <c r="C1878" s="7" t="n">
        <v>0</v>
      </c>
    </row>
    <row r="1879" spans="1:9">
      <c r="A1879" t="s">
        <v>4</v>
      </c>
      <c r="B1879" s="4" t="s">
        <v>5</v>
      </c>
      <c r="C1879" s="4" t="s">
        <v>12</v>
      </c>
      <c r="D1879" s="4" t="s">
        <v>43</v>
      </c>
      <c r="E1879" s="4" t="s">
        <v>7</v>
      </c>
      <c r="F1879" s="4" t="s">
        <v>7</v>
      </c>
      <c r="G1879" s="4" t="s">
        <v>43</v>
      </c>
      <c r="H1879" s="4" t="s">
        <v>7</v>
      </c>
      <c r="I1879" s="4" t="s">
        <v>7</v>
      </c>
    </row>
    <row r="1880" spans="1:9">
      <c r="A1880" t="n">
        <v>16880</v>
      </c>
      <c r="B1880" s="30" t="n">
        <v>26</v>
      </c>
      <c r="C1880" s="7" t="n">
        <v>65534</v>
      </c>
      <c r="D1880" s="7" t="s">
        <v>190</v>
      </c>
      <c r="E1880" s="7" t="n">
        <v>2</v>
      </c>
      <c r="F1880" s="7" t="n">
        <v>3</v>
      </c>
      <c r="G1880" s="7" t="s">
        <v>191</v>
      </c>
      <c r="H1880" s="7" t="n">
        <v>2</v>
      </c>
      <c r="I1880" s="7" t="n">
        <v>0</v>
      </c>
    </row>
    <row r="1881" spans="1:9">
      <c r="A1881" t="s">
        <v>4</v>
      </c>
      <c r="B1881" s="4" t="s">
        <v>5</v>
      </c>
    </row>
    <row r="1882" spans="1:9">
      <c r="A1882" t="n">
        <v>17084</v>
      </c>
      <c r="B1882" s="20" t="n">
        <v>28</v>
      </c>
    </row>
    <row r="1883" spans="1:9">
      <c r="A1883" t="s">
        <v>4</v>
      </c>
      <c r="B1883" s="4" t="s">
        <v>5</v>
      </c>
      <c r="C1883" s="4" t="s">
        <v>7</v>
      </c>
    </row>
    <row r="1884" spans="1:9">
      <c r="A1884" t="n">
        <v>17085</v>
      </c>
      <c r="B1884" s="23" t="n">
        <v>23</v>
      </c>
      <c r="C1884" s="7" t="n">
        <v>10</v>
      </c>
    </row>
    <row r="1885" spans="1:9">
      <c r="A1885" t="s">
        <v>4</v>
      </c>
      <c r="B1885" s="4" t="s">
        <v>5</v>
      </c>
      <c r="C1885" s="4" t="s">
        <v>7</v>
      </c>
      <c r="D1885" s="4" t="s">
        <v>8</v>
      </c>
    </row>
    <row r="1886" spans="1:9">
      <c r="A1886" t="n">
        <v>17087</v>
      </c>
      <c r="B1886" s="6" t="n">
        <v>2</v>
      </c>
      <c r="C1886" s="7" t="n">
        <v>10</v>
      </c>
      <c r="D1886" s="7" t="s">
        <v>45</v>
      </c>
    </row>
    <row r="1887" spans="1:9">
      <c r="A1887" t="s">
        <v>4</v>
      </c>
      <c r="B1887" s="4" t="s">
        <v>5</v>
      </c>
      <c r="C1887" s="4" t="s">
        <v>7</v>
      </c>
    </row>
    <row r="1888" spans="1:9">
      <c r="A1888" t="n">
        <v>17110</v>
      </c>
      <c r="B1888" s="53" t="n">
        <v>74</v>
      </c>
      <c r="C1888" s="7" t="n">
        <v>46</v>
      </c>
    </row>
    <row r="1889" spans="1:9">
      <c r="A1889" t="s">
        <v>4</v>
      </c>
      <c r="B1889" s="4" t="s">
        <v>5</v>
      </c>
      <c r="C1889" s="4" t="s">
        <v>7</v>
      </c>
    </row>
    <row r="1890" spans="1:9">
      <c r="A1890" t="n">
        <v>17112</v>
      </c>
      <c r="B1890" s="53" t="n">
        <v>74</v>
      </c>
      <c r="C1890" s="7" t="n">
        <v>54</v>
      </c>
    </row>
    <row r="1891" spans="1:9">
      <c r="A1891" t="s">
        <v>4</v>
      </c>
      <c r="B1891" s="4" t="s">
        <v>5</v>
      </c>
    </row>
    <row r="1892" spans="1:9">
      <c r="A1892" t="n">
        <v>17114</v>
      </c>
      <c r="B1892" s="5" t="n">
        <v>1</v>
      </c>
    </row>
    <row r="1893" spans="1:9" s="3" customFormat="1" customHeight="0">
      <c r="A1893" s="3" t="s">
        <v>2</v>
      </c>
      <c r="B1893" s="3" t="s">
        <v>192</v>
      </c>
    </row>
    <row r="1894" spans="1:9">
      <c r="A1894" t="s">
        <v>4</v>
      </c>
      <c r="B1894" s="4" t="s">
        <v>5</v>
      </c>
      <c r="C1894" s="4" t="s">
        <v>7</v>
      </c>
      <c r="D1894" s="4" t="s">
        <v>12</v>
      </c>
      <c r="E1894" s="4" t="s">
        <v>7</v>
      </c>
      <c r="F1894" s="4" t="s">
        <v>7</v>
      </c>
      <c r="G1894" s="4" t="s">
        <v>7</v>
      </c>
      <c r="H1894" s="4" t="s">
        <v>12</v>
      </c>
      <c r="I1894" s="4" t="s">
        <v>27</v>
      </c>
      <c r="J1894" s="4" t="s">
        <v>12</v>
      </c>
      <c r="K1894" s="4" t="s">
        <v>27</v>
      </c>
      <c r="L1894" s="4" t="s">
        <v>12</v>
      </c>
      <c r="M1894" s="4" t="s">
        <v>27</v>
      </c>
      <c r="N1894" s="4" t="s">
        <v>12</v>
      </c>
      <c r="O1894" s="4" t="s">
        <v>27</v>
      </c>
      <c r="P1894" s="4" t="s">
        <v>12</v>
      </c>
      <c r="Q1894" s="4" t="s">
        <v>27</v>
      </c>
      <c r="R1894" s="4" t="s">
        <v>27</v>
      </c>
    </row>
    <row r="1895" spans="1:9">
      <c r="A1895" t="n">
        <v>17116</v>
      </c>
      <c r="B1895" s="38" t="n">
        <v>6</v>
      </c>
      <c r="C1895" s="7" t="n">
        <v>33</v>
      </c>
      <c r="D1895" s="7" t="n">
        <v>65534</v>
      </c>
      <c r="E1895" s="7" t="n">
        <v>9</v>
      </c>
      <c r="F1895" s="7" t="n">
        <v>1</v>
      </c>
      <c r="G1895" s="7" t="n">
        <v>5</v>
      </c>
      <c r="H1895" s="7" t="n">
        <v>17</v>
      </c>
      <c r="I1895" s="15" t="n">
        <f t="normal" ca="1">A1897</f>
        <v>0</v>
      </c>
      <c r="J1895" s="7" t="n">
        <v>18</v>
      </c>
      <c r="K1895" s="15" t="n">
        <f t="normal" ca="1">A1903</f>
        <v>0</v>
      </c>
      <c r="L1895" s="7" t="n">
        <v>41</v>
      </c>
      <c r="M1895" s="15" t="n">
        <f t="normal" ca="1">A1909</f>
        <v>0</v>
      </c>
      <c r="N1895" s="7" t="n">
        <v>43</v>
      </c>
      <c r="O1895" s="15" t="n">
        <f t="normal" ca="1">A1915</f>
        <v>0</v>
      </c>
      <c r="P1895" s="7" t="n">
        <v>44</v>
      </c>
      <c r="Q1895" s="15" t="n">
        <f t="normal" ca="1">A1921</f>
        <v>0</v>
      </c>
      <c r="R1895" s="15" t="n">
        <f t="normal" ca="1">A1927</f>
        <v>0</v>
      </c>
    </row>
    <row r="1896" spans="1:9">
      <c r="A1896" t="s">
        <v>4</v>
      </c>
      <c r="B1896" s="4" t="s">
        <v>5</v>
      </c>
      <c r="C1896" s="4" t="s">
        <v>12</v>
      </c>
      <c r="D1896" s="4" t="s">
        <v>59</v>
      </c>
      <c r="E1896" s="4" t="s">
        <v>59</v>
      </c>
      <c r="F1896" s="4" t="s">
        <v>59</v>
      </c>
      <c r="G1896" s="4" t="s">
        <v>59</v>
      </c>
    </row>
    <row r="1897" spans="1:9">
      <c r="A1897" t="n">
        <v>17157</v>
      </c>
      <c r="B1897" s="28" t="n">
        <v>46</v>
      </c>
      <c r="C1897" s="7" t="n">
        <v>65534</v>
      </c>
      <c r="D1897" s="7" t="n">
        <v>-8</v>
      </c>
      <c r="E1897" s="7" t="n">
        <v>0</v>
      </c>
      <c r="F1897" s="7" t="n">
        <v>-17</v>
      </c>
      <c r="G1897" s="7" t="n">
        <v>0</v>
      </c>
    </row>
    <row r="1898" spans="1:9">
      <c r="A1898" t="s">
        <v>4</v>
      </c>
      <c r="B1898" s="4" t="s">
        <v>5</v>
      </c>
      <c r="C1898" s="4" t="s">
        <v>8</v>
      </c>
      <c r="D1898" s="4" t="s">
        <v>7</v>
      </c>
      <c r="E1898" s="4" t="s">
        <v>12</v>
      </c>
      <c r="F1898" s="4" t="s">
        <v>59</v>
      </c>
      <c r="G1898" s="4" t="s">
        <v>59</v>
      </c>
      <c r="H1898" s="4" t="s">
        <v>59</v>
      </c>
      <c r="I1898" s="4" t="s">
        <v>59</v>
      </c>
      <c r="J1898" s="4" t="s">
        <v>59</v>
      </c>
      <c r="K1898" s="4" t="s">
        <v>59</v>
      </c>
      <c r="L1898" s="4" t="s">
        <v>59</v>
      </c>
      <c r="M1898" s="4" t="s">
        <v>12</v>
      </c>
    </row>
    <row r="1899" spans="1:9">
      <c r="A1899" t="n">
        <v>17176</v>
      </c>
      <c r="B1899" s="43" t="n">
        <v>87</v>
      </c>
      <c r="C1899" s="7" t="s">
        <v>193</v>
      </c>
      <c r="D1899" s="7" t="n">
        <v>11</v>
      </c>
      <c r="E1899" s="7" t="n">
        <v>6459</v>
      </c>
      <c r="F1899" s="7" t="n">
        <v>2.5</v>
      </c>
      <c r="G1899" s="7" t="n">
        <v>0</v>
      </c>
      <c r="H1899" s="7" t="n">
        <v>0</v>
      </c>
      <c r="I1899" s="7" t="n">
        <v>0</v>
      </c>
      <c r="J1899" s="7" t="n">
        <v>0</v>
      </c>
      <c r="K1899" s="7" t="n">
        <v>0</v>
      </c>
      <c r="L1899" s="7" t="n">
        <v>0</v>
      </c>
      <c r="M1899" s="7" t="n">
        <v>7</v>
      </c>
    </row>
    <row r="1900" spans="1:9">
      <c r="A1900" t="s">
        <v>4</v>
      </c>
      <c r="B1900" s="4" t="s">
        <v>5</v>
      </c>
      <c r="C1900" s="4" t="s">
        <v>27</v>
      </c>
    </row>
    <row r="1901" spans="1:9">
      <c r="A1901" t="n">
        <v>17219</v>
      </c>
      <c r="B1901" s="16" t="n">
        <v>3</v>
      </c>
      <c r="C1901" s="15" t="n">
        <f t="normal" ca="1">A1927</f>
        <v>0</v>
      </c>
    </row>
    <row r="1902" spans="1:9">
      <c r="A1902" t="s">
        <v>4</v>
      </c>
      <c r="B1902" s="4" t="s">
        <v>5</v>
      </c>
      <c r="C1902" s="4" t="s">
        <v>12</v>
      </c>
      <c r="D1902" s="4" t="s">
        <v>59</v>
      </c>
      <c r="E1902" s="4" t="s">
        <v>59</v>
      </c>
      <c r="F1902" s="4" t="s">
        <v>59</v>
      </c>
      <c r="G1902" s="4" t="s">
        <v>59</v>
      </c>
    </row>
    <row r="1903" spans="1:9">
      <c r="A1903" t="n">
        <v>17224</v>
      </c>
      <c r="B1903" s="28" t="n">
        <v>46</v>
      </c>
      <c r="C1903" s="7" t="n">
        <v>65534</v>
      </c>
      <c r="D1903" s="7" t="n">
        <v>-8</v>
      </c>
      <c r="E1903" s="7" t="n">
        <v>0</v>
      </c>
      <c r="F1903" s="7" t="n">
        <v>-17</v>
      </c>
      <c r="G1903" s="7" t="n">
        <v>0</v>
      </c>
    </row>
    <row r="1904" spans="1:9">
      <c r="A1904" t="s">
        <v>4</v>
      </c>
      <c r="B1904" s="4" t="s">
        <v>5</v>
      </c>
      <c r="C1904" s="4" t="s">
        <v>8</v>
      </c>
      <c r="D1904" s="4" t="s">
        <v>7</v>
      </c>
      <c r="E1904" s="4" t="s">
        <v>12</v>
      </c>
      <c r="F1904" s="4" t="s">
        <v>59</v>
      </c>
      <c r="G1904" s="4" t="s">
        <v>59</v>
      </c>
      <c r="H1904" s="4" t="s">
        <v>59</v>
      </c>
      <c r="I1904" s="4" t="s">
        <v>59</v>
      </c>
      <c r="J1904" s="4" t="s">
        <v>59</v>
      </c>
      <c r="K1904" s="4" t="s">
        <v>59</v>
      </c>
      <c r="L1904" s="4" t="s">
        <v>59</v>
      </c>
      <c r="M1904" s="4" t="s">
        <v>12</v>
      </c>
    </row>
    <row r="1905" spans="1:18">
      <c r="A1905" t="n">
        <v>17243</v>
      </c>
      <c r="B1905" s="43" t="n">
        <v>87</v>
      </c>
      <c r="C1905" s="7" t="s">
        <v>193</v>
      </c>
      <c r="D1905" s="7" t="n">
        <v>11</v>
      </c>
      <c r="E1905" s="7" t="n">
        <v>6459</v>
      </c>
      <c r="F1905" s="7" t="n">
        <v>2.5</v>
      </c>
      <c r="G1905" s="7" t="n">
        <v>0</v>
      </c>
      <c r="H1905" s="7" t="n">
        <v>0</v>
      </c>
      <c r="I1905" s="7" t="n">
        <v>0</v>
      </c>
      <c r="J1905" s="7" t="n">
        <v>0</v>
      </c>
      <c r="K1905" s="7" t="n">
        <v>0</v>
      </c>
      <c r="L1905" s="7" t="n">
        <v>0</v>
      </c>
      <c r="M1905" s="7" t="n">
        <v>7</v>
      </c>
    </row>
    <row r="1906" spans="1:18">
      <c r="A1906" t="s">
        <v>4</v>
      </c>
      <c r="B1906" s="4" t="s">
        <v>5</v>
      </c>
      <c r="C1906" s="4" t="s">
        <v>27</v>
      </c>
    </row>
    <row r="1907" spans="1:18">
      <c r="A1907" t="n">
        <v>17286</v>
      </c>
      <c r="B1907" s="16" t="n">
        <v>3</v>
      </c>
      <c r="C1907" s="15" t="n">
        <f t="normal" ca="1">A1927</f>
        <v>0</v>
      </c>
    </row>
    <row r="1908" spans="1:18">
      <c r="A1908" t="s">
        <v>4</v>
      </c>
      <c r="B1908" s="4" t="s">
        <v>5</v>
      </c>
      <c r="C1908" s="4" t="s">
        <v>12</v>
      </c>
      <c r="D1908" s="4" t="s">
        <v>59</v>
      </c>
      <c r="E1908" s="4" t="s">
        <v>59</v>
      </c>
      <c r="F1908" s="4" t="s">
        <v>59</v>
      </c>
      <c r="G1908" s="4" t="s">
        <v>59</v>
      </c>
    </row>
    <row r="1909" spans="1:18">
      <c r="A1909" t="n">
        <v>17291</v>
      </c>
      <c r="B1909" s="28" t="n">
        <v>46</v>
      </c>
      <c r="C1909" s="7" t="n">
        <v>65534</v>
      </c>
      <c r="D1909" s="7" t="n">
        <v>-8</v>
      </c>
      <c r="E1909" s="7" t="n">
        <v>0</v>
      </c>
      <c r="F1909" s="7" t="n">
        <v>-17</v>
      </c>
      <c r="G1909" s="7" t="n">
        <v>0</v>
      </c>
    </row>
    <row r="1910" spans="1:18">
      <c r="A1910" t="s">
        <v>4</v>
      </c>
      <c r="B1910" s="4" t="s">
        <v>5</v>
      </c>
      <c r="C1910" s="4" t="s">
        <v>8</v>
      </c>
      <c r="D1910" s="4" t="s">
        <v>7</v>
      </c>
      <c r="E1910" s="4" t="s">
        <v>12</v>
      </c>
      <c r="F1910" s="4" t="s">
        <v>59</v>
      </c>
      <c r="G1910" s="4" t="s">
        <v>59</v>
      </c>
      <c r="H1910" s="4" t="s">
        <v>59</v>
      </c>
      <c r="I1910" s="4" t="s">
        <v>59</v>
      </c>
      <c r="J1910" s="4" t="s">
        <v>59</v>
      </c>
      <c r="K1910" s="4" t="s">
        <v>59</v>
      </c>
      <c r="L1910" s="4" t="s">
        <v>59</v>
      </c>
      <c r="M1910" s="4" t="s">
        <v>12</v>
      </c>
    </row>
    <row r="1911" spans="1:18">
      <c r="A1911" t="n">
        <v>17310</v>
      </c>
      <c r="B1911" s="43" t="n">
        <v>87</v>
      </c>
      <c r="C1911" s="7" t="s">
        <v>193</v>
      </c>
      <c r="D1911" s="7" t="n">
        <v>11</v>
      </c>
      <c r="E1911" s="7" t="n">
        <v>6459</v>
      </c>
      <c r="F1911" s="7" t="n">
        <v>2.5</v>
      </c>
      <c r="G1911" s="7" t="n">
        <v>0</v>
      </c>
      <c r="H1911" s="7" t="n">
        <v>0</v>
      </c>
      <c r="I1911" s="7" t="n">
        <v>0</v>
      </c>
      <c r="J1911" s="7" t="n">
        <v>0</v>
      </c>
      <c r="K1911" s="7" t="n">
        <v>0</v>
      </c>
      <c r="L1911" s="7" t="n">
        <v>0</v>
      </c>
      <c r="M1911" s="7" t="n">
        <v>7</v>
      </c>
    </row>
    <row r="1912" spans="1:18">
      <c r="A1912" t="s">
        <v>4</v>
      </c>
      <c r="B1912" s="4" t="s">
        <v>5</v>
      </c>
      <c r="C1912" s="4" t="s">
        <v>27</v>
      </c>
    </row>
    <row r="1913" spans="1:18">
      <c r="A1913" t="n">
        <v>17353</v>
      </c>
      <c r="B1913" s="16" t="n">
        <v>3</v>
      </c>
      <c r="C1913" s="15" t="n">
        <f t="normal" ca="1">A1927</f>
        <v>0</v>
      </c>
    </row>
    <row r="1914" spans="1:18">
      <c r="A1914" t="s">
        <v>4</v>
      </c>
      <c r="B1914" s="4" t="s">
        <v>5</v>
      </c>
      <c r="C1914" s="4" t="s">
        <v>12</v>
      </c>
      <c r="D1914" s="4" t="s">
        <v>59</v>
      </c>
      <c r="E1914" s="4" t="s">
        <v>59</v>
      </c>
      <c r="F1914" s="4" t="s">
        <v>59</v>
      </c>
      <c r="G1914" s="4" t="s">
        <v>59</v>
      </c>
    </row>
    <row r="1915" spans="1:18">
      <c r="A1915" t="n">
        <v>17358</v>
      </c>
      <c r="B1915" s="28" t="n">
        <v>46</v>
      </c>
      <c r="C1915" s="7" t="n">
        <v>65534</v>
      </c>
      <c r="D1915" s="7" t="n">
        <v>-8</v>
      </c>
      <c r="E1915" s="7" t="n">
        <v>0</v>
      </c>
      <c r="F1915" s="7" t="n">
        <v>-17</v>
      </c>
      <c r="G1915" s="7" t="n">
        <v>0</v>
      </c>
    </row>
    <row r="1916" spans="1:18">
      <c r="A1916" t="s">
        <v>4</v>
      </c>
      <c r="B1916" s="4" t="s">
        <v>5</v>
      </c>
      <c r="C1916" s="4" t="s">
        <v>8</v>
      </c>
      <c r="D1916" s="4" t="s">
        <v>7</v>
      </c>
      <c r="E1916" s="4" t="s">
        <v>12</v>
      </c>
      <c r="F1916" s="4" t="s">
        <v>59</v>
      </c>
      <c r="G1916" s="4" t="s">
        <v>59</v>
      </c>
      <c r="H1916" s="4" t="s">
        <v>59</v>
      </c>
      <c r="I1916" s="4" t="s">
        <v>59</v>
      </c>
      <c r="J1916" s="4" t="s">
        <v>59</v>
      </c>
      <c r="K1916" s="4" t="s">
        <v>59</v>
      </c>
      <c r="L1916" s="4" t="s">
        <v>59</v>
      </c>
      <c r="M1916" s="4" t="s">
        <v>12</v>
      </c>
    </row>
    <row r="1917" spans="1:18">
      <c r="A1917" t="n">
        <v>17377</v>
      </c>
      <c r="B1917" s="43" t="n">
        <v>87</v>
      </c>
      <c r="C1917" s="7" t="s">
        <v>193</v>
      </c>
      <c r="D1917" s="7" t="n">
        <v>11</v>
      </c>
      <c r="E1917" s="7" t="n">
        <v>6459</v>
      </c>
      <c r="F1917" s="7" t="n">
        <v>2.5</v>
      </c>
      <c r="G1917" s="7" t="n">
        <v>0</v>
      </c>
      <c r="H1917" s="7" t="n">
        <v>0</v>
      </c>
      <c r="I1917" s="7" t="n">
        <v>0</v>
      </c>
      <c r="J1917" s="7" t="n">
        <v>0</v>
      </c>
      <c r="K1917" s="7" t="n">
        <v>0</v>
      </c>
      <c r="L1917" s="7" t="n">
        <v>0</v>
      </c>
      <c r="M1917" s="7" t="n">
        <v>7</v>
      </c>
    </row>
    <row r="1918" spans="1:18">
      <c r="A1918" t="s">
        <v>4</v>
      </c>
      <c r="B1918" s="4" t="s">
        <v>5</v>
      </c>
      <c r="C1918" s="4" t="s">
        <v>27</v>
      </c>
    </row>
    <row r="1919" spans="1:18">
      <c r="A1919" t="n">
        <v>17420</v>
      </c>
      <c r="B1919" s="16" t="n">
        <v>3</v>
      </c>
      <c r="C1919" s="15" t="n">
        <f t="normal" ca="1">A1927</f>
        <v>0</v>
      </c>
    </row>
    <row r="1920" spans="1:18">
      <c r="A1920" t="s">
        <v>4</v>
      </c>
      <c r="B1920" s="4" t="s">
        <v>5</v>
      </c>
      <c r="C1920" s="4" t="s">
        <v>12</v>
      </c>
      <c r="D1920" s="4" t="s">
        <v>59</v>
      </c>
      <c r="E1920" s="4" t="s">
        <v>59</v>
      </c>
      <c r="F1920" s="4" t="s">
        <v>59</v>
      </c>
      <c r="G1920" s="4" t="s">
        <v>59</v>
      </c>
    </row>
    <row r="1921" spans="1:13">
      <c r="A1921" t="n">
        <v>17425</v>
      </c>
      <c r="B1921" s="28" t="n">
        <v>46</v>
      </c>
      <c r="C1921" s="7" t="n">
        <v>65534</v>
      </c>
      <c r="D1921" s="7" t="n">
        <v>-8</v>
      </c>
      <c r="E1921" s="7" t="n">
        <v>0</v>
      </c>
      <c r="F1921" s="7" t="n">
        <v>-17</v>
      </c>
      <c r="G1921" s="7" t="n">
        <v>0</v>
      </c>
    </row>
    <row r="1922" spans="1:13">
      <c r="A1922" t="s">
        <v>4</v>
      </c>
      <c r="B1922" s="4" t="s">
        <v>5</v>
      </c>
      <c r="C1922" s="4" t="s">
        <v>8</v>
      </c>
      <c r="D1922" s="4" t="s">
        <v>7</v>
      </c>
      <c r="E1922" s="4" t="s">
        <v>12</v>
      </c>
      <c r="F1922" s="4" t="s">
        <v>59</v>
      </c>
      <c r="G1922" s="4" t="s">
        <v>59</v>
      </c>
      <c r="H1922" s="4" t="s">
        <v>59</v>
      </c>
      <c r="I1922" s="4" t="s">
        <v>59</v>
      </c>
      <c r="J1922" s="4" t="s">
        <v>59</v>
      </c>
      <c r="K1922" s="4" t="s">
        <v>59</v>
      </c>
      <c r="L1922" s="4" t="s">
        <v>59</v>
      </c>
      <c r="M1922" s="4" t="s">
        <v>12</v>
      </c>
    </row>
    <row r="1923" spans="1:13">
      <c r="A1923" t="n">
        <v>17444</v>
      </c>
      <c r="B1923" s="43" t="n">
        <v>87</v>
      </c>
      <c r="C1923" s="7" t="s">
        <v>193</v>
      </c>
      <c r="D1923" s="7" t="n">
        <v>11</v>
      </c>
      <c r="E1923" s="7" t="n">
        <v>6459</v>
      </c>
      <c r="F1923" s="7" t="n">
        <v>2.5</v>
      </c>
      <c r="G1923" s="7" t="n">
        <v>0</v>
      </c>
      <c r="H1923" s="7" t="n">
        <v>0</v>
      </c>
      <c r="I1923" s="7" t="n">
        <v>0</v>
      </c>
      <c r="J1923" s="7" t="n">
        <v>0</v>
      </c>
      <c r="K1923" s="7" t="n">
        <v>0</v>
      </c>
      <c r="L1923" s="7" t="n">
        <v>0</v>
      </c>
      <c r="M1923" s="7" t="n">
        <v>7</v>
      </c>
    </row>
    <row r="1924" spans="1:13">
      <c r="A1924" t="s">
        <v>4</v>
      </c>
      <c r="B1924" s="4" t="s">
        <v>5</v>
      </c>
      <c r="C1924" s="4" t="s">
        <v>27</v>
      </c>
    </row>
    <row r="1925" spans="1:13">
      <c r="A1925" t="n">
        <v>17487</v>
      </c>
      <c r="B1925" s="16" t="n">
        <v>3</v>
      </c>
      <c r="C1925" s="15" t="n">
        <f t="normal" ca="1">A1927</f>
        <v>0</v>
      </c>
    </row>
    <row r="1926" spans="1:13">
      <c r="A1926" t="s">
        <v>4</v>
      </c>
      <c r="B1926" s="4" t="s">
        <v>5</v>
      </c>
    </row>
    <row r="1927" spans="1:13">
      <c r="A1927" t="n">
        <v>17492</v>
      </c>
      <c r="B1927" s="5" t="n">
        <v>1</v>
      </c>
    </row>
    <row r="1928" spans="1:13" s="3" customFormat="1" customHeight="0">
      <c r="A1928" s="3" t="s">
        <v>2</v>
      </c>
      <c r="B1928" s="3" t="s">
        <v>194</v>
      </c>
    </row>
    <row r="1929" spans="1:13">
      <c r="A1929" t="s">
        <v>4</v>
      </c>
      <c r="B1929" s="4" t="s">
        <v>5</v>
      </c>
      <c r="C1929" s="4" t="s">
        <v>12</v>
      </c>
      <c r="D1929" s="4" t="s">
        <v>7</v>
      </c>
      <c r="E1929" s="4" t="s">
        <v>7</v>
      </c>
      <c r="F1929" s="4" t="s">
        <v>8</v>
      </c>
    </row>
    <row r="1930" spans="1:13">
      <c r="A1930" t="n">
        <v>17496</v>
      </c>
      <c r="B1930" s="46" t="n">
        <v>20</v>
      </c>
      <c r="C1930" s="7" t="n">
        <v>65534</v>
      </c>
      <c r="D1930" s="7" t="n">
        <v>3</v>
      </c>
      <c r="E1930" s="7" t="n">
        <v>10</v>
      </c>
      <c r="F1930" s="7" t="s">
        <v>121</v>
      </c>
    </row>
    <row r="1931" spans="1:13">
      <c r="A1931" t="s">
        <v>4</v>
      </c>
      <c r="B1931" s="4" t="s">
        <v>5</v>
      </c>
      <c r="C1931" s="4" t="s">
        <v>12</v>
      </c>
    </row>
    <row r="1932" spans="1:13">
      <c r="A1932" t="n">
        <v>17517</v>
      </c>
      <c r="B1932" s="22" t="n">
        <v>16</v>
      </c>
      <c r="C1932" s="7" t="n">
        <v>0</v>
      </c>
    </row>
    <row r="1933" spans="1:13">
      <c r="A1933" t="s">
        <v>4</v>
      </c>
      <c r="B1933" s="4" t="s">
        <v>5</v>
      </c>
      <c r="C1933" s="4" t="s">
        <v>7</v>
      </c>
      <c r="D1933" s="4" t="s">
        <v>12</v>
      </c>
    </row>
    <row r="1934" spans="1:13">
      <c r="A1934" t="n">
        <v>17520</v>
      </c>
      <c r="B1934" s="17" t="n">
        <v>22</v>
      </c>
      <c r="C1934" s="7" t="n">
        <v>10</v>
      </c>
      <c r="D1934" s="7" t="n">
        <v>0</v>
      </c>
    </row>
    <row r="1935" spans="1:13">
      <c r="A1935" t="s">
        <v>4</v>
      </c>
      <c r="B1935" s="4" t="s">
        <v>5</v>
      </c>
      <c r="C1935" s="4" t="s">
        <v>7</v>
      </c>
      <c r="D1935" s="4" t="s">
        <v>7</v>
      </c>
      <c r="E1935" s="4" t="s">
        <v>13</v>
      </c>
      <c r="F1935" s="4" t="s">
        <v>7</v>
      </c>
      <c r="G1935" s="4" t="s">
        <v>7</v>
      </c>
    </row>
    <row r="1936" spans="1:13">
      <c r="A1936" t="n">
        <v>17524</v>
      </c>
      <c r="B1936" s="49" t="n">
        <v>18</v>
      </c>
      <c r="C1936" s="7" t="n">
        <v>0</v>
      </c>
      <c r="D1936" s="7" t="n">
        <v>0</v>
      </c>
      <c r="E1936" s="7" t="n">
        <v>0</v>
      </c>
      <c r="F1936" s="7" t="n">
        <v>19</v>
      </c>
      <c r="G1936" s="7" t="n">
        <v>1</v>
      </c>
    </row>
    <row r="1937" spans="1:13">
      <c r="A1937" t="s">
        <v>4</v>
      </c>
      <c r="B1937" s="4" t="s">
        <v>5</v>
      </c>
      <c r="C1937" s="4" t="s">
        <v>7</v>
      </c>
      <c r="D1937" s="4" t="s">
        <v>7</v>
      </c>
      <c r="E1937" s="4" t="s">
        <v>7</v>
      </c>
      <c r="F1937" s="4" t="s">
        <v>13</v>
      </c>
      <c r="G1937" s="4" t="s">
        <v>7</v>
      </c>
      <c r="H1937" s="4" t="s">
        <v>7</v>
      </c>
      <c r="I1937" s="4" t="s">
        <v>7</v>
      </c>
      <c r="J1937" s="4" t="s">
        <v>27</v>
      </c>
    </row>
    <row r="1938" spans="1:13">
      <c r="A1938" t="n">
        <v>17533</v>
      </c>
      <c r="B1938" s="14" t="n">
        <v>5</v>
      </c>
      <c r="C1938" s="7" t="n">
        <v>35</v>
      </c>
      <c r="D1938" s="7" t="n">
        <v>0</v>
      </c>
      <c r="E1938" s="7" t="n">
        <v>0</v>
      </c>
      <c r="F1938" s="7" t="n">
        <v>2</v>
      </c>
      <c r="G1938" s="7" t="n">
        <v>14</v>
      </c>
      <c r="H1938" s="7" t="n">
        <v>3</v>
      </c>
      <c r="I1938" s="7" t="n">
        <v>1</v>
      </c>
      <c r="J1938" s="15" t="n">
        <f t="normal" ca="1">A2078</f>
        <v>0</v>
      </c>
    </row>
    <row r="1939" spans="1:13">
      <c r="A1939" t="s">
        <v>4</v>
      </c>
      <c r="B1939" s="4" t="s">
        <v>5</v>
      </c>
      <c r="C1939" s="4" t="s">
        <v>7</v>
      </c>
      <c r="D1939" s="4" t="s">
        <v>7</v>
      </c>
      <c r="E1939" s="4" t="s">
        <v>12</v>
      </c>
      <c r="F1939" s="4" t="s">
        <v>59</v>
      </c>
    </row>
    <row r="1940" spans="1:13">
      <c r="A1940" t="n">
        <v>17548</v>
      </c>
      <c r="B1940" s="50" t="n">
        <v>107</v>
      </c>
      <c r="C1940" s="7" t="n">
        <v>0</v>
      </c>
      <c r="D1940" s="7" t="n">
        <v>0</v>
      </c>
      <c r="E1940" s="7" t="n">
        <v>0</v>
      </c>
      <c r="F1940" s="7" t="n">
        <v>32</v>
      </c>
    </row>
    <row r="1941" spans="1:13">
      <c r="A1941" t="s">
        <v>4</v>
      </c>
      <c r="B1941" s="4" t="s">
        <v>5</v>
      </c>
      <c r="C1941" s="4" t="s">
        <v>7</v>
      </c>
      <c r="D1941" s="4" t="s">
        <v>7</v>
      </c>
      <c r="E1941" s="4" t="s">
        <v>8</v>
      </c>
      <c r="F1941" s="4" t="s">
        <v>12</v>
      </c>
    </row>
    <row r="1942" spans="1:13">
      <c r="A1942" t="n">
        <v>17557</v>
      </c>
      <c r="B1942" s="50" t="n">
        <v>107</v>
      </c>
      <c r="C1942" s="7" t="n">
        <v>1</v>
      </c>
      <c r="D1942" s="7" t="n">
        <v>0</v>
      </c>
      <c r="E1942" s="7" t="s">
        <v>149</v>
      </c>
      <c r="F1942" s="7" t="n">
        <v>0</v>
      </c>
    </row>
    <row r="1943" spans="1:13">
      <c r="A1943" t="s">
        <v>4</v>
      </c>
      <c r="B1943" s="4" t="s">
        <v>5</v>
      </c>
      <c r="C1943" s="4" t="s">
        <v>7</v>
      </c>
      <c r="D1943" s="4" t="s">
        <v>7</v>
      </c>
      <c r="E1943" s="4" t="s">
        <v>8</v>
      </c>
      <c r="F1943" s="4" t="s">
        <v>12</v>
      </c>
    </row>
    <row r="1944" spans="1:13">
      <c r="A1944" t="n">
        <v>17567</v>
      </c>
      <c r="B1944" s="50" t="n">
        <v>107</v>
      </c>
      <c r="C1944" s="7" t="n">
        <v>1</v>
      </c>
      <c r="D1944" s="7" t="n">
        <v>0</v>
      </c>
      <c r="E1944" s="7" t="s">
        <v>150</v>
      </c>
      <c r="F1944" s="7" t="n">
        <v>1</v>
      </c>
    </row>
    <row r="1945" spans="1:13">
      <c r="A1945" t="s">
        <v>4</v>
      </c>
      <c r="B1945" s="4" t="s">
        <v>5</v>
      </c>
      <c r="C1945" s="4" t="s">
        <v>7</v>
      </c>
      <c r="D1945" s="4" t="s">
        <v>7</v>
      </c>
      <c r="E1945" s="4" t="s">
        <v>8</v>
      </c>
      <c r="F1945" s="4" t="s">
        <v>12</v>
      </c>
    </row>
    <row r="1946" spans="1:13">
      <c r="A1946" t="n">
        <v>17577</v>
      </c>
      <c r="B1946" s="50" t="n">
        <v>107</v>
      </c>
      <c r="C1946" s="7" t="n">
        <v>1</v>
      </c>
      <c r="D1946" s="7" t="n">
        <v>0</v>
      </c>
      <c r="E1946" s="7" t="s">
        <v>151</v>
      </c>
      <c r="F1946" s="7" t="n">
        <v>2</v>
      </c>
    </row>
    <row r="1947" spans="1:13">
      <c r="A1947" t="s">
        <v>4</v>
      </c>
      <c r="B1947" s="4" t="s">
        <v>5</v>
      </c>
      <c r="C1947" s="4" t="s">
        <v>7</v>
      </c>
      <c r="D1947" s="4" t="s">
        <v>7</v>
      </c>
      <c r="E1947" s="4" t="s">
        <v>7</v>
      </c>
      <c r="F1947" s="4" t="s">
        <v>12</v>
      </c>
      <c r="G1947" s="4" t="s">
        <v>12</v>
      </c>
      <c r="H1947" s="4" t="s">
        <v>7</v>
      </c>
    </row>
    <row r="1948" spans="1:13">
      <c r="A1948" t="n">
        <v>17588</v>
      </c>
      <c r="B1948" s="50" t="n">
        <v>107</v>
      </c>
      <c r="C1948" s="7" t="n">
        <v>2</v>
      </c>
      <c r="D1948" s="7" t="n">
        <v>0</v>
      </c>
      <c r="E1948" s="7" t="n">
        <v>1</v>
      </c>
      <c r="F1948" s="7" t="n">
        <v>65535</v>
      </c>
      <c r="G1948" s="7" t="n">
        <v>65535</v>
      </c>
      <c r="H1948" s="7" t="n">
        <v>0</v>
      </c>
    </row>
    <row r="1949" spans="1:13">
      <c r="A1949" t="s">
        <v>4</v>
      </c>
      <c r="B1949" s="4" t="s">
        <v>5</v>
      </c>
      <c r="C1949" s="4" t="s">
        <v>7</v>
      </c>
      <c r="D1949" s="4" t="s">
        <v>7</v>
      </c>
      <c r="E1949" s="4" t="s">
        <v>7</v>
      </c>
    </row>
    <row r="1950" spans="1:13">
      <c r="A1950" t="n">
        <v>17597</v>
      </c>
      <c r="B1950" s="50" t="n">
        <v>107</v>
      </c>
      <c r="C1950" s="7" t="n">
        <v>4</v>
      </c>
      <c r="D1950" s="7" t="n">
        <v>0</v>
      </c>
      <c r="E1950" s="7" t="n">
        <v>0</v>
      </c>
    </row>
    <row r="1951" spans="1:13">
      <c r="A1951" t="s">
        <v>4</v>
      </c>
      <c r="B1951" s="4" t="s">
        <v>5</v>
      </c>
      <c r="C1951" s="4" t="s">
        <v>7</v>
      </c>
      <c r="D1951" s="4" t="s">
        <v>7</v>
      </c>
    </row>
    <row r="1952" spans="1:13">
      <c r="A1952" t="n">
        <v>17601</v>
      </c>
      <c r="B1952" s="50" t="n">
        <v>107</v>
      </c>
      <c r="C1952" s="7" t="n">
        <v>3</v>
      </c>
      <c r="D1952" s="7" t="n">
        <v>0</v>
      </c>
    </row>
    <row r="1953" spans="1:10">
      <c r="A1953" t="s">
        <v>4</v>
      </c>
      <c r="B1953" s="4" t="s">
        <v>5</v>
      </c>
      <c r="C1953" s="4" t="s">
        <v>7</v>
      </c>
      <c r="D1953" s="4" t="s">
        <v>7</v>
      </c>
      <c r="E1953" s="4" t="s">
        <v>7</v>
      </c>
      <c r="F1953" s="4" t="s">
        <v>13</v>
      </c>
      <c r="G1953" s="4" t="s">
        <v>7</v>
      </c>
      <c r="H1953" s="4" t="s">
        <v>7</v>
      </c>
      <c r="I1953" s="4" t="s">
        <v>27</v>
      </c>
    </row>
    <row r="1954" spans="1:10">
      <c r="A1954" t="n">
        <v>17604</v>
      </c>
      <c r="B1954" s="14" t="n">
        <v>5</v>
      </c>
      <c r="C1954" s="7" t="n">
        <v>35</v>
      </c>
      <c r="D1954" s="7" t="n">
        <v>0</v>
      </c>
      <c r="E1954" s="7" t="n">
        <v>0</v>
      </c>
      <c r="F1954" s="7" t="n">
        <v>1</v>
      </c>
      <c r="G1954" s="7" t="n">
        <v>2</v>
      </c>
      <c r="H1954" s="7" t="n">
        <v>1</v>
      </c>
      <c r="I1954" s="15" t="n">
        <f t="normal" ca="1">A1960</f>
        <v>0</v>
      </c>
    </row>
    <row r="1955" spans="1:10">
      <c r="A1955" t="s">
        <v>4</v>
      </c>
      <c r="B1955" s="4" t="s">
        <v>5</v>
      </c>
      <c r="C1955" s="4" t="s">
        <v>12</v>
      </c>
      <c r="D1955" s="4" t="s">
        <v>13</v>
      </c>
      <c r="E1955" s="4" t="s">
        <v>12</v>
      </c>
    </row>
    <row r="1956" spans="1:10">
      <c r="A1956" t="n">
        <v>17618</v>
      </c>
      <c r="B1956" s="51" t="n">
        <v>115</v>
      </c>
      <c r="C1956" s="7" t="n">
        <v>43</v>
      </c>
      <c r="D1956" s="7" t="n">
        <v>700046</v>
      </c>
      <c r="E1956" s="7" t="n">
        <v>0</v>
      </c>
    </row>
    <row r="1957" spans="1:10">
      <c r="A1957" t="s">
        <v>4</v>
      </c>
      <c r="B1957" s="4" t="s">
        <v>5</v>
      </c>
      <c r="C1957" s="4" t="s">
        <v>27</v>
      </c>
    </row>
    <row r="1958" spans="1:10">
      <c r="A1958" t="n">
        <v>17627</v>
      </c>
      <c r="B1958" s="16" t="n">
        <v>3</v>
      </c>
      <c r="C1958" s="15" t="n">
        <f t="normal" ca="1">A2076</f>
        <v>0</v>
      </c>
    </row>
    <row r="1959" spans="1:10">
      <c r="A1959" t="s">
        <v>4</v>
      </c>
      <c r="B1959" s="4" t="s">
        <v>5</v>
      </c>
      <c r="C1959" s="4" t="s">
        <v>7</v>
      </c>
      <c r="D1959" s="4" t="s">
        <v>7</v>
      </c>
      <c r="E1959" s="4" t="s">
        <v>7</v>
      </c>
      <c r="F1959" s="4" t="s">
        <v>13</v>
      </c>
      <c r="G1959" s="4" t="s">
        <v>7</v>
      </c>
      <c r="H1959" s="4" t="s">
        <v>7</v>
      </c>
      <c r="I1959" s="4" t="s">
        <v>27</v>
      </c>
    </row>
    <row r="1960" spans="1:10">
      <c r="A1960" t="n">
        <v>17632</v>
      </c>
      <c r="B1960" s="14" t="n">
        <v>5</v>
      </c>
      <c r="C1960" s="7" t="n">
        <v>35</v>
      </c>
      <c r="D1960" s="7" t="n">
        <v>0</v>
      </c>
      <c r="E1960" s="7" t="n">
        <v>0</v>
      </c>
      <c r="F1960" s="7" t="n">
        <v>2</v>
      </c>
      <c r="G1960" s="7" t="n">
        <v>2</v>
      </c>
      <c r="H1960" s="7" t="n">
        <v>1</v>
      </c>
      <c r="I1960" s="15" t="n">
        <f t="normal" ca="1">A1966</f>
        <v>0</v>
      </c>
    </row>
    <row r="1961" spans="1:10">
      <c r="A1961" t="s">
        <v>4</v>
      </c>
      <c r="B1961" s="4" t="s">
        <v>5</v>
      </c>
      <c r="C1961" s="4" t="s">
        <v>7</v>
      </c>
      <c r="D1961" s="4" t="s">
        <v>7</v>
      </c>
      <c r="E1961" s="4" t="s">
        <v>13</v>
      </c>
      <c r="F1961" s="4" t="s">
        <v>7</v>
      </c>
      <c r="G1961" s="4" t="s">
        <v>7</v>
      </c>
      <c r="H1961" s="4" t="s">
        <v>7</v>
      </c>
    </row>
    <row r="1962" spans="1:10">
      <c r="A1962" t="n">
        <v>17646</v>
      </c>
      <c r="B1962" s="49" t="n">
        <v>18</v>
      </c>
      <c r="C1962" s="7" t="n">
        <v>0</v>
      </c>
      <c r="D1962" s="7" t="n">
        <v>0</v>
      </c>
      <c r="E1962" s="7" t="n">
        <v>2</v>
      </c>
      <c r="F1962" s="7" t="n">
        <v>14</v>
      </c>
      <c r="G1962" s="7" t="n">
        <v>19</v>
      </c>
      <c r="H1962" s="7" t="n">
        <v>1</v>
      </c>
    </row>
    <row r="1963" spans="1:10">
      <c r="A1963" t="s">
        <v>4</v>
      </c>
      <c r="B1963" s="4" t="s">
        <v>5</v>
      </c>
      <c r="C1963" s="4" t="s">
        <v>27</v>
      </c>
    </row>
    <row r="1964" spans="1:10">
      <c r="A1964" t="n">
        <v>17656</v>
      </c>
      <c r="B1964" s="16" t="n">
        <v>3</v>
      </c>
      <c r="C1964" s="15" t="n">
        <f t="normal" ca="1">A2076</f>
        <v>0</v>
      </c>
    </row>
    <row r="1965" spans="1:10">
      <c r="A1965" t="s">
        <v>4</v>
      </c>
      <c r="B1965" s="4" t="s">
        <v>5</v>
      </c>
      <c r="C1965" s="4" t="s">
        <v>7</v>
      </c>
      <c r="D1965" s="4" t="s">
        <v>7</v>
      </c>
      <c r="E1965" s="4" t="s">
        <v>7</v>
      </c>
      <c r="F1965" s="4" t="s">
        <v>13</v>
      </c>
      <c r="G1965" s="4" t="s">
        <v>7</v>
      </c>
      <c r="H1965" s="4" t="s">
        <v>7</v>
      </c>
      <c r="I1965" s="4" t="s">
        <v>27</v>
      </c>
    </row>
    <row r="1966" spans="1:10">
      <c r="A1966" t="n">
        <v>17661</v>
      </c>
      <c r="B1966" s="14" t="n">
        <v>5</v>
      </c>
      <c r="C1966" s="7" t="n">
        <v>35</v>
      </c>
      <c r="D1966" s="7" t="n">
        <v>0</v>
      </c>
      <c r="E1966" s="7" t="n">
        <v>0</v>
      </c>
      <c r="F1966" s="7" t="n">
        <v>0</v>
      </c>
      <c r="G1966" s="7" t="n">
        <v>2</v>
      </c>
      <c r="H1966" s="7" t="n">
        <v>1</v>
      </c>
      <c r="I1966" s="15" t="n">
        <f t="normal" ca="1">A2076</f>
        <v>0</v>
      </c>
    </row>
    <row r="1967" spans="1:10">
      <c r="A1967" t="s">
        <v>4</v>
      </c>
      <c r="B1967" s="4" t="s">
        <v>5</v>
      </c>
      <c r="C1967" s="4" t="s">
        <v>7</v>
      </c>
      <c r="D1967" s="4" t="s">
        <v>12</v>
      </c>
      <c r="E1967" s="4" t="s">
        <v>7</v>
      </c>
      <c r="F1967" s="4" t="s">
        <v>27</v>
      </c>
    </row>
    <row r="1968" spans="1:10">
      <c r="A1968" t="n">
        <v>17675</v>
      </c>
      <c r="B1968" s="14" t="n">
        <v>5</v>
      </c>
      <c r="C1968" s="7" t="n">
        <v>30</v>
      </c>
      <c r="D1968" s="7" t="n">
        <v>10995</v>
      </c>
      <c r="E1968" s="7" t="n">
        <v>1</v>
      </c>
      <c r="F1968" s="15" t="n">
        <f t="normal" ca="1">A1994</f>
        <v>0</v>
      </c>
    </row>
    <row r="1969" spans="1:9">
      <c r="A1969" t="s">
        <v>4</v>
      </c>
      <c r="B1969" s="4" t="s">
        <v>5</v>
      </c>
      <c r="C1969" s="4" t="s">
        <v>7</v>
      </c>
      <c r="D1969" s="4" t="s">
        <v>12</v>
      </c>
      <c r="E1969" s="4" t="s">
        <v>7</v>
      </c>
      <c r="F1969" s="4" t="s">
        <v>7</v>
      </c>
      <c r="G1969" s="4" t="s">
        <v>27</v>
      </c>
    </row>
    <row r="1970" spans="1:9">
      <c r="A1970" t="n">
        <v>17684</v>
      </c>
      <c r="B1970" s="14" t="n">
        <v>5</v>
      </c>
      <c r="C1970" s="7" t="n">
        <v>30</v>
      </c>
      <c r="D1970" s="7" t="n">
        <v>2</v>
      </c>
      <c r="E1970" s="7" t="n">
        <v>8</v>
      </c>
      <c r="F1970" s="7" t="n">
        <v>1</v>
      </c>
      <c r="G1970" s="15" t="n">
        <f t="normal" ca="1">A1984</f>
        <v>0</v>
      </c>
    </row>
    <row r="1971" spans="1:9">
      <c r="A1971" t="s">
        <v>4</v>
      </c>
      <c r="B1971" s="4" t="s">
        <v>5</v>
      </c>
      <c r="C1971" s="4" t="s">
        <v>7</v>
      </c>
      <c r="D1971" s="4" t="s">
        <v>12</v>
      </c>
      <c r="E1971" s="4" t="s">
        <v>8</v>
      </c>
    </row>
    <row r="1972" spans="1:9">
      <c r="A1972" t="n">
        <v>17694</v>
      </c>
      <c r="B1972" s="29" t="n">
        <v>51</v>
      </c>
      <c r="C1972" s="7" t="n">
        <v>4</v>
      </c>
      <c r="D1972" s="7" t="n">
        <v>65534</v>
      </c>
      <c r="E1972" s="7" t="s">
        <v>122</v>
      </c>
    </row>
    <row r="1973" spans="1:9">
      <c r="A1973" t="s">
        <v>4</v>
      </c>
      <c r="B1973" s="4" t="s">
        <v>5</v>
      </c>
      <c r="C1973" s="4" t="s">
        <v>12</v>
      </c>
    </row>
    <row r="1974" spans="1:9">
      <c r="A1974" t="n">
        <v>17707</v>
      </c>
      <c r="B1974" s="22" t="n">
        <v>16</v>
      </c>
      <c r="C1974" s="7" t="n">
        <v>0</v>
      </c>
    </row>
    <row r="1975" spans="1:9">
      <c r="A1975" t="s">
        <v>4</v>
      </c>
      <c r="B1975" s="4" t="s">
        <v>5</v>
      </c>
      <c r="C1975" s="4" t="s">
        <v>12</v>
      </c>
      <c r="D1975" s="4" t="s">
        <v>43</v>
      </c>
      <c r="E1975" s="4" t="s">
        <v>7</v>
      </c>
      <c r="F1975" s="4" t="s">
        <v>7</v>
      </c>
      <c r="G1975" s="4" t="s">
        <v>43</v>
      </c>
      <c r="H1975" s="4" t="s">
        <v>7</v>
      </c>
      <c r="I1975" s="4" t="s">
        <v>7</v>
      </c>
      <c r="J1975" s="4" t="s">
        <v>43</v>
      </c>
      <c r="K1975" s="4" t="s">
        <v>7</v>
      </c>
      <c r="L1975" s="4" t="s">
        <v>7</v>
      </c>
    </row>
    <row r="1976" spans="1:9">
      <c r="A1976" t="n">
        <v>17710</v>
      </c>
      <c r="B1976" s="30" t="n">
        <v>26</v>
      </c>
      <c r="C1976" s="7" t="n">
        <v>65534</v>
      </c>
      <c r="D1976" s="7" t="s">
        <v>195</v>
      </c>
      <c r="E1976" s="7" t="n">
        <v>2</v>
      </c>
      <c r="F1976" s="7" t="n">
        <v>3</v>
      </c>
      <c r="G1976" s="7" t="s">
        <v>196</v>
      </c>
      <c r="H1976" s="7" t="n">
        <v>2</v>
      </c>
      <c r="I1976" s="7" t="n">
        <v>3</v>
      </c>
      <c r="J1976" s="7" t="s">
        <v>197</v>
      </c>
      <c r="K1976" s="7" t="n">
        <v>2</v>
      </c>
      <c r="L1976" s="7" t="n">
        <v>0</v>
      </c>
    </row>
    <row r="1977" spans="1:9">
      <c r="A1977" t="s">
        <v>4</v>
      </c>
      <c r="B1977" s="4" t="s">
        <v>5</v>
      </c>
    </row>
    <row r="1978" spans="1:9">
      <c r="A1978" t="n">
        <v>17899</v>
      </c>
      <c r="B1978" s="20" t="n">
        <v>28</v>
      </c>
    </row>
    <row r="1979" spans="1:9">
      <c r="A1979" t="s">
        <v>4</v>
      </c>
      <c r="B1979" s="4" t="s">
        <v>5</v>
      </c>
      <c r="C1979" s="4" t="s">
        <v>12</v>
      </c>
    </row>
    <row r="1980" spans="1:9">
      <c r="A1980" t="n">
        <v>17900</v>
      </c>
      <c r="B1980" s="33" t="n">
        <v>12</v>
      </c>
      <c r="C1980" s="7" t="n">
        <v>2</v>
      </c>
    </row>
    <row r="1981" spans="1:9">
      <c r="A1981" t="s">
        <v>4</v>
      </c>
      <c r="B1981" s="4" t="s">
        <v>5</v>
      </c>
      <c r="C1981" s="4" t="s">
        <v>27</v>
      </c>
    </row>
    <row r="1982" spans="1:9">
      <c r="A1982" t="n">
        <v>17903</v>
      </c>
      <c r="B1982" s="16" t="n">
        <v>3</v>
      </c>
      <c r="C1982" s="15" t="n">
        <f t="normal" ca="1">A1992</f>
        <v>0</v>
      </c>
    </row>
    <row r="1983" spans="1:9">
      <c r="A1983" t="s">
        <v>4</v>
      </c>
      <c r="B1983" s="4" t="s">
        <v>5</v>
      </c>
      <c r="C1983" s="4" t="s">
        <v>7</v>
      </c>
      <c r="D1983" s="4" t="s">
        <v>12</v>
      </c>
      <c r="E1983" s="4" t="s">
        <v>8</v>
      </c>
    </row>
    <row r="1984" spans="1:9">
      <c r="A1984" t="n">
        <v>17908</v>
      </c>
      <c r="B1984" s="29" t="n">
        <v>51</v>
      </c>
      <c r="C1984" s="7" t="n">
        <v>4</v>
      </c>
      <c r="D1984" s="7" t="n">
        <v>65534</v>
      </c>
      <c r="E1984" s="7" t="s">
        <v>122</v>
      </c>
    </row>
    <row r="1985" spans="1:12">
      <c r="A1985" t="s">
        <v>4</v>
      </c>
      <c r="B1985" s="4" t="s">
        <v>5</v>
      </c>
      <c r="C1985" s="4" t="s">
        <v>12</v>
      </c>
    </row>
    <row r="1986" spans="1:12">
      <c r="A1986" t="n">
        <v>17921</v>
      </c>
      <c r="B1986" s="22" t="n">
        <v>16</v>
      </c>
      <c r="C1986" s="7" t="n">
        <v>0</v>
      </c>
    </row>
    <row r="1987" spans="1:12">
      <c r="A1987" t="s">
        <v>4</v>
      </c>
      <c r="B1987" s="4" t="s">
        <v>5</v>
      </c>
      <c r="C1987" s="4" t="s">
        <v>12</v>
      </c>
      <c r="D1987" s="4" t="s">
        <v>43</v>
      </c>
      <c r="E1987" s="4" t="s">
        <v>7</v>
      </c>
      <c r="F1987" s="4" t="s">
        <v>7</v>
      </c>
      <c r="G1987" s="4" t="s">
        <v>43</v>
      </c>
      <c r="H1987" s="4" t="s">
        <v>7</v>
      </c>
      <c r="I1987" s="4" t="s">
        <v>7</v>
      </c>
    </row>
    <row r="1988" spans="1:12">
      <c r="A1988" t="n">
        <v>17924</v>
      </c>
      <c r="B1988" s="30" t="n">
        <v>26</v>
      </c>
      <c r="C1988" s="7" t="n">
        <v>65534</v>
      </c>
      <c r="D1988" s="7" t="s">
        <v>198</v>
      </c>
      <c r="E1988" s="7" t="n">
        <v>2</v>
      </c>
      <c r="F1988" s="7" t="n">
        <v>3</v>
      </c>
      <c r="G1988" s="7" t="s">
        <v>197</v>
      </c>
      <c r="H1988" s="7" t="n">
        <v>2</v>
      </c>
      <c r="I1988" s="7" t="n">
        <v>0</v>
      </c>
    </row>
    <row r="1989" spans="1:12">
      <c r="A1989" t="s">
        <v>4</v>
      </c>
      <c r="B1989" s="4" t="s">
        <v>5</v>
      </c>
    </row>
    <row r="1990" spans="1:12">
      <c r="A1990" t="n">
        <v>18011</v>
      </c>
      <c r="B1990" s="20" t="n">
        <v>28</v>
      </c>
    </row>
    <row r="1991" spans="1:12">
      <c r="A1991" t="s">
        <v>4</v>
      </c>
      <c r="B1991" s="4" t="s">
        <v>5</v>
      </c>
      <c r="C1991" s="4" t="s">
        <v>27</v>
      </c>
    </row>
    <row r="1992" spans="1:12">
      <c r="A1992" t="n">
        <v>18012</v>
      </c>
      <c r="B1992" s="16" t="n">
        <v>3</v>
      </c>
      <c r="C1992" s="15" t="n">
        <f t="normal" ca="1">A2076</f>
        <v>0</v>
      </c>
    </row>
    <row r="1993" spans="1:12">
      <c r="A1993" t="s">
        <v>4</v>
      </c>
      <c r="B1993" s="4" t="s">
        <v>5</v>
      </c>
      <c r="C1993" s="4" t="s">
        <v>7</v>
      </c>
      <c r="D1993" s="4" t="s">
        <v>12</v>
      </c>
      <c r="E1993" s="4" t="s">
        <v>7</v>
      </c>
      <c r="F1993" s="4" t="s">
        <v>27</v>
      </c>
    </row>
    <row r="1994" spans="1:12">
      <c r="A1994" t="n">
        <v>18017</v>
      </c>
      <c r="B1994" s="14" t="n">
        <v>5</v>
      </c>
      <c r="C1994" s="7" t="n">
        <v>30</v>
      </c>
      <c r="D1994" s="7" t="n">
        <v>10994</v>
      </c>
      <c r="E1994" s="7" t="n">
        <v>1</v>
      </c>
      <c r="F1994" s="15" t="n">
        <f t="normal" ca="1">A2020</f>
        <v>0</v>
      </c>
    </row>
    <row r="1995" spans="1:12">
      <c r="A1995" t="s">
        <v>4</v>
      </c>
      <c r="B1995" s="4" t="s">
        <v>5</v>
      </c>
      <c r="C1995" s="4" t="s">
        <v>7</v>
      </c>
      <c r="D1995" s="4" t="s">
        <v>12</v>
      </c>
      <c r="E1995" s="4" t="s">
        <v>7</v>
      </c>
      <c r="F1995" s="4" t="s">
        <v>7</v>
      </c>
      <c r="G1995" s="4" t="s">
        <v>27</v>
      </c>
    </row>
    <row r="1996" spans="1:12">
      <c r="A1996" t="n">
        <v>18026</v>
      </c>
      <c r="B1996" s="14" t="n">
        <v>5</v>
      </c>
      <c r="C1996" s="7" t="n">
        <v>30</v>
      </c>
      <c r="D1996" s="7" t="n">
        <v>2</v>
      </c>
      <c r="E1996" s="7" t="n">
        <v>8</v>
      </c>
      <c r="F1996" s="7" t="n">
        <v>1</v>
      </c>
      <c r="G1996" s="15" t="n">
        <f t="normal" ca="1">A2010</f>
        <v>0</v>
      </c>
    </row>
    <row r="1997" spans="1:12">
      <c r="A1997" t="s">
        <v>4</v>
      </c>
      <c r="B1997" s="4" t="s">
        <v>5</v>
      </c>
      <c r="C1997" s="4" t="s">
        <v>7</v>
      </c>
      <c r="D1997" s="4" t="s">
        <v>12</v>
      </c>
      <c r="E1997" s="4" t="s">
        <v>8</v>
      </c>
    </row>
    <row r="1998" spans="1:12">
      <c r="A1998" t="n">
        <v>18036</v>
      </c>
      <c r="B1998" s="29" t="n">
        <v>51</v>
      </c>
      <c r="C1998" s="7" t="n">
        <v>4</v>
      </c>
      <c r="D1998" s="7" t="n">
        <v>65534</v>
      </c>
      <c r="E1998" s="7" t="s">
        <v>122</v>
      </c>
    </row>
    <row r="1999" spans="1:12">
      <c r="A1999" t="s">
        <v>4</v>
      </c>
      <c r="B1999" s="4" t="s">
        <v>5</v>
      </c>
      <c r="C1999" s="4" t="s">
        <v>12</v>
      </c>
    </row>
    <row r="2000" spans="1:12">
      <c r="A2000" t="n">
        <v>18049</v>
      </c>
      <c r="B2000" s="22" t="n">
        <v>16</v>
      </c>
      <c r="C2000" s="7" t="n">
        <v>0</v>
      </c>
    </row>
    <row r="2001" spans="1:9">
      <c r="A2001" t="s">
        <v>4</v>
      </c>
      <c r="B2001" s="4" t="s">
        <v>5</v>
      </c>
      <c r="C2001" s="4" t="s">
        <v>12</v>
      </c>
      <c r="D2001" s="4" t="s">
        <v>43</v>
      </c>
      <c r="E2001" s="4" t="s">
        <v>7</v>
      </c>
      <c r="F2001" s="4" t="s">
        <v>7</v>
      </c>
      <c r="G2001" s="4" t="s">
        <v>43</v>
      </c>
      <c r="H2001" s="4" t="s">
        <v>7</v>
      </c>
      <c r="I2001" s="4" t="s">
        <v>7</v>
      </c>
      <c r="J2001" s="4" t="s">
        <v>43</v>
      </c>
      <c r="K2001" s="4" t="s">
        <v>7</v>
      </c>
      <c r="L2001" s="4" t="s">
        <v>7</v>
      </c>
    </row>
    <row r="2002" spans="1:9">
      <c r="A2002" t="n">
        <v>18052</v>
      </c>
      <c r="B2002" s="30" t="n">
        <v>26</v>
      </c>
      <c r="C2002" s="7" t="n">
        <v>65534</v>
      </c>
      <c r="D2002" s="7" t="s">
        <v>199</v>
      </c>
      <c r="E2002" s="7" t="n">
        <v>2</v>
      </c>
      <c r="F2002" s="7" t="n">
        <v>3</v>
      </c>
      <c r="G2002" s="7" t="s">
        <v>200</v>
      </c>
      <c r="H2002" s="7" t="n">
        <v>2</v>
      </c>
      <c r="I2002" s="7" t="n">
        <v>3</v>
      </c>
      <c r="J2002" s="7" t="s">
        <v>201</v>
      </c>
      <c r="K2002" s="7" t="n">
        <v>2</v>
      </c>
      <c r="L2002" s="7" t="n">
        <v>0</v>
      </c>
    </row>
    <row r="2003" spans="1:9">
      <c r="A2003" t="s">
        <v>4</v>
      </c>
      <c r="B2003" s="4" t="s">
        <v>5</v>
      </c>
    </row>
    <row r="2004" spans="1:9">
      <c r="A2004" t="n">
        <v>18284</v>
      </c>
      <c r="B2004" s="20" t="n">
        <v>28</v>
      </c>
    </row>
    <row r="2005" spans="1:9">
      <c r="A2005" t="s">
        <v>4</v>
      </c>
      <c r="B2005" s="4" t="s">
        <v>5</v>
      </c>
      <c r="C2005" s="4" t="s">
        <v>12</v>
      </c>
    </row>
    <row r="2006" spans="1:9">
      <c r="A2006" t="n">
        <v>18285</v>
      </c>
      <c r="B2006" s="33" t="n">
        <v>12</v>
      </c>
      <c r="C2006" s="7" t="n">
        <v>2</v>
      </c>
    </row>
    <row r="2007" spans="1:9">
      <c r="A2007" t="s">
        <v>4</v>
      </c>
      <c r="B2007" s="4" t="s">
        <v>5</v>
      </c>
      <c r="C2007" s="4" t="s">
        <v>27</v>
      </c>
    </row>
    <row r="2008" spans="1:9">
      <c r="A2008" t="n">
        <v>18288</v>
      </c>
      <c r="B2008" s="16" t="n">
        <v>3</v>
      </c>
      <c r="C2008" s="15" t="n">
        <f t="normal" ca="1">A2018</f>
        <v>0</v>
      </c>
    </row>
    <row r="2009" spans="1:9">
      <c r="A2009" t="s">
        <v>4</v>
      </c>
      <c r="B2009" s="4" t="s">
        <v>5</v>
      </c>
      <c r="C2009" s="4" t="s">
        <v>7</v>
      </c>
      <c r="D2009" s="4" t="s">
        <v>12</v>
      </c>
      <c r="E2009" s="4" t="s">
        <v>8</v>
      </c>
    </row>
    <row r="2010" spans="1:9">
      <c r="A2010" t="n">
        <v>18293</v>
      </c>
      <c r="B2010" s="29" t="n">
        <v>51</v>
      </c>
      <c r="C2010" s="7" t="n">
        <v>4</v>
      </c>
      <c r="D2010" s="7" t="n">
        <v>65534</v>
      </c>
      <c r="E2010" s="7" t="s">
        <v>122</v>
      </c>
    </row>
    <row r="2011" spans="1:9">
      <c r="A2011" t="s">
        <v>4</v>
      </c>
      <c r="B2011" s="4" t="s">
        <v>5</v>
      </c>
      <c r="C2011" s="4" t="s">
        <v>12</v>
      </c>
    </row>
    <row r="2012" spans="1:9">
      <c r="A2012" t="n">
        <v>18306</v>
      </c>
      <c r="B2012" s="22" t="n">
        <v>16</v>
      </c>
      <c r="C2012" s="7" t="n">
        <v>0</v>
      </c>
    </row>
    <row r="2013" spans="1:9">
      <c r="A2013" t="s">
        <v>4</v>
      </c>
      <c r="B2013" s="4" t="s">
        <v>5</v>
      </c>
      <c r="C2013" s="4" t="s">
        <v>12</v>
      </c>
      <c r="D2013" s="4" t="s">
        <v>43</v>
      </c>
      <c r="E2013" s="4" t="s">
        <v>7</v>
      </c>
      <c r="F2013" s="4" t="s">
        <v>7</v>
      </c>
      <c r="G2013" s="4" t="s">
        <v>43</v>
      </c>
      <c r="H2013" s="4" t="s">
        <v>7</v>
      </c>
      <c r="I2013" s="4" t="s">
        <v>7</v>
      </c>
    </row>
    <row r="2014" spans="1:9">
      <c r="A2014" t="n">
        <v>18309</v>
      </c>
      <c r="B2014" s="30" t="n">
        <v>26</v>
      </c>
      <c r="C2014" s="7" t="n">
        <v>65534</v>
      </c>
      <c r="D2014" s="7" t="s">
        <v>202</v>
      </c>
      <c r="E2014" s="7" t="n">
        <v>2</v>
      </c>
      <c r="F2014" s="7" t="n">
        <v>3</v>
      </c>
      <c r="G2014" s="7" t="s">
        <v>203</v>
      </c>
      <c r="H2014" s="7" t="n">
        <v>2</v>
      </c>
      <c r="I2014" s="7" t="n">
        <v>0</v>
      </c>
    </row>
    <row r="2015" spans="1:9">
      <c r="A2015" t="s">
        <v>4</v>
      </c>
      <c r="B2015" s="4" t="s">
        <v>5</v>
      </c>
    </row>
    <row r="2016" spans="1:9">
      <c r="A2016" t="n">
        <v>18463</v>
      </c>
      <c r="B2016" s="20" t="n">
        <v>28</v>
      </c>
    </row>
    <row r="2017" spans="1:12">
      <c r="A2017" t="s">
        <v>4</v>
      </c>
      <c r="B2017" s="4" t="s">
        <v>5</v>
      </c>
      <c r="C2017" s="4" t="s">
        <v>27</v>
      </c>
    </row>
    <row r="2018" spans="1:12">
      <c r="A2018" t="n">
        <v>18464</v>
      </c>
      <c r="B2018" s="16" t="n">
        <v>3</v>
      </c>
      <c r="C2018" s="15" t="n">
        <f t="normal" ca="1">A2076</f>
        <v>0</v>
      </c>
    </row>
    <row r="2019" spans="1:12">
      <c r="A2019" t="s">
        <v>4</v>
      </c>
      <c r="B2019" s="4" t="s">
        <v>5</v>
      </c>
      <c r="C2019" s="4" t="s">
        <v>7</v>
      </c>
      <c r="D2019" s="4" t="s">
        <v>12</v>
      </c>
      <c r="E2019" s="4" t="s">
        <v>7</v>
      </c>
      <c r="F2019" s="4" t="s">
        <v>27</v>
      </c>
    </row>
    <row r="2020" spans="1:12">
      <c r="A2020" t="n">
        <v>18469</v>
      </c>
      <c r="B2020" s="14" t="n">
        <v>5</v>
      </c>
      <c r="C2020" s="7" t="n">
        <v>30</v>
      </c>
      <c r="D2020" s="7" t="n">
        <v>10992</v>
      </c>
      <c r="E2020" s="7" t="n">
        <v>1</v>
      </c>
      <c r="F2020" s="15" t="n">
        <f t="normal" ca="1">A2054</f>
        <v>0</v>
      </c>
    </row>
    <row r="2021" spans="1:12">
      <c r="A2021" t="s">
        <v>4</v>
      </c>
      <c r="B2021" s="4" t="s">
        <v>5</v>
      </c>
      <c r="C2021" s="4" t="s">
        <v>7</v>
      </c>
      <c r="D2021" s="4" t="s">
        <v>12</v>
      </c>
      <c r="E2021" s="4" t="s">
        <v>7</v>
      </c>
      <c r="F2021" s="4" t="s">
        <v>7</v>
      </c>
      <c r="G2021" s="4" t="s">
        <v>27</v>
      </c>
    </row>
    <row r="2022" spans="1:12">
      <c r="A2022" t="n">
        <v>18478</v>
      </c>
      <c r="B2022" s="14" t="n">
        <v>5</v>
      </c>
      <c r="C2022" s="7" t="n">
        <v>30</v>
      </c>
      <c r="D2022" s="7" t="n">
        <v>2</v>
      </c>
      <c r="E2022" s="7" t="n">
        <v>8</v>
      </c>
      <c r="F2022" s="7" t="n">
        <v>1</v>
      </c>
      <c r="G2022" s="15" t="n">
        <f t="normal" ca="1">A2044</f>
        <v>0</v>
      </c>
    </row>
    <row r="2023" spans="1:12">
      <c r="A2023" t="s">
        <v>4</v>
      </c>
      <c r="B2023" s="4" t="s">
        <v>5</v>
      </c>
      <c r="C2023" s="4" t="s">
        <v>7</v>
      </c>
      <c r="D2023" s="4" t="s">
        <v>12</v>
      </c>
      <c r="E2023" s="4" t="s">
        <v>8</v>
      </c>
    </row>
    <row r="2024" spans="1:12">
      <c r="A2024" t="n">
        <v>18488</v>
      </c>
      <c r="B2024" s="29" t="n">
        <v>51</v>
      </c>
      <c r="C2024" s="7" t="n">
        <v>4</v>
      </c>
      <c r="D2024" s="7" t="n">
        <v>65534</v>
      </c>
      <c r="E2024" s="7" t="s">
        <v>122</v>
      </c>
    </row>
    <row r="2025" spans="1:12">
      <c r="A2025" t="s">
        <v>4</v>
      </c>
      <c r="B2025" s="4" t="s">
        <v>5</v>
      </c>
      <c r="C2025" s="4" t="s">
        <v>12</v>
      </c>
    </row>
    <row r="2026" spans="1:12">
      <c r="A2026" t="n">
        <v>18501</v>
      </c>
      <c r="B2026" s="22" t="n">
        <v>16</v>
      </c>
      <c r="C2026" s="7" t="n">
        <v>0</v>
      </c>
    </row>
    <row r="2027" spans="1:12">
      <c r="A2027" t="s">
        <v>4</v>
      </c>
      <c r="B2027" s="4" t="s">
        <v>5</v>
      </c>
      <c r="C2027" s="4" t="s">
        <v>12</v>
      </c>
      <c r="D2027" s="4" t="s">
        <v>43</v>
      </c>
      <c r="E2027" s="4" t="s">
        <v>7</v>
      </c>
      <c r="F2027" s="4" t="s">
        <v>7</v>
      </c>
      <c r="G2027" s="4" t="s">
        <v>43</v>
      </c>
      <c r="H2027" s="4" t="s">
        <v>7</v>
      </c>
      <c r="I2027" s="4" t="s">
        <v>7</v>
      </c>
      <c r="J2027" s="4" t="s">
        <v>43</v>
      </c>
      <c r="K2027" s="4" t="s">
        <v>7</v>
      </c>
      <c r="L2027" s="4" t="s">
        <v>7</v>
      </c>
    </row>
    <row r="2028" spans="1:12">
      <c r="A2028" t="n">
        <v>18504</v>
      </c>
      <c r="B2028" s="30" t="n">
        <v>26</v>
      </c>
      <c r="C2028" s="7" t="n">
        <v>65534</v>
      </c>
      <c r="D2028" s="7" t="s">
        <v>204</v>
      </c>
      <c r="E2028" s="7" t="n">
        <v>2</v>
      </c>
      <c r="F2028" s="7" t="n">
        <v>3</v>
      </c>
      <c r="G2028" s="7" t="s">
        <v>205</v>
      </c>
      <c r="H2028" s="7" t="n">
        <v>2</v>
      </c>
      <c r="I2028" s="7" t="n">
        <v>3</v>
      </c>
      <c r="J2028" s="7" t="s">
        <v>206</v>
      </c>
      <c r="K2028" s="7" t="n">
        <v>2</v>
      </c>
      <c r="L2028" s="7" t="n">
        <v>0</v>
      </c>
    </row>
    <row r="2029" spans="1:12">
      <c r="A2029" t="s">
        <v>4</v>
      </c>
      <c r="B2029" s="4" t="s">
        <v>5</v>
      </c>
    </row>
    <row r="2030" spans="1:12">
      <c r="A2030" t="n">
        <v>18739</v>
      </c>
      <c r="B2030" s="20" t="n">
        <v>28</v>
      </c>
    </row>
    <row r="2031" spans="1:12">
      <c r="A2031" t="s">
        <v>4</v>
      </c>
      <c r="B2031" s="4" t="s">
        <v>5</v>
      </c>
      <c r="C2031" s="4" t="s">
        <v>7</v>
      </c>
      <c r="D2031" s="4" t="s">
        <v>12</v>
      </c>
      <c r="E2031" s="4" t="s">
        <v>8</v>
      </c>
    </row>
    <row r="2032" spans="1:12">
      <c r="A2032" t="n">
        <v>18740</v>
      </c>
      <c r="B2032" s="29" t="n">
        <v>51</v>
      </c>
      <c r="C2032" s="7" t="n">
        <v>4</v>
      </c>
      <c r="D2032" s="7" t="n">
        <v>0</v>
      </c>
      <c r="E2032" s="7" t="s">
        <v>207</v>
      </c>
    </row>
    <row r="2033" spans="1:12">
      <c r="A2033" t="s">
        <v>4</v>
      </c>
      <c r="B2033" s="4" t="s">
        <v>5</v>
      </c>
      <c r="C2033" s="4" t="s">
        <v>12</v>
      </c>
    </row>
    <row r="2034" spans="1:12">
      <c r="A2034" t="n">
        <v>18754</v>
      </c>
      <c r="B2034" s="22" t="n">
        <v>16</v>
      </c>
      <c r="C2034" s="7" t="n">
        <v>0</v>
      </c>
    </row>
    <row r="2035" spans="1:12">
      <c r="A2035" t="s">
        <v>4</v>
      </c>
      <c r="B2035" s="4" t="s">
        <v>5</v>
      </c>
      <c r="C2035" s="4" t="s">
        <v>12</v>
      </c>
      <c r="D2035" s="4" t="s">
        <v>43</v>
      </c>
      <c r="E2035" s="4" t="s">
        <v>7</v>
      </c>
      <c r="F2035" s="4" t="s">
        <v>7</v>
      </c>
    </row>
    <row r="2036" spans="1:12">
      <c r="A2036" t="n">
        <v>18757</v>
      </c>
      <c r="B2036" s="30" t="n">
        <v>26</v>
      </c>
      <c r="C2036" s="7" t="n">
        <v>0</v>
      </c>
      <c r="D2036" s="7" t="s">
        <v>208</v>
      </c>
      <c r="E2036" s="7" t="n">
        <v>2</v>
      </c>
      <c r="F2036" s="7" t="n">
        <v>0</v>
      </c>
    </row>
    <row r="2037" spans="1:12">
      <c r="A2037" t="s">
        <v>4</v>
      </c>
      <c r="B2037" s="4" t="s">
        <v>5</v>
      </c>
    </row>
    <row r="2038" spans="1:12">
      <c r="A2038" t="n">
        <v>18769</v>
      </c>
      <c r="B2038" s="20" t="n">
        <v>28</v>
      </c>
    </row>
    <row r="2039" spans="1:12">
      <c r="A2039" t="s">
        <v>4</v>
      </c>
      <c r="B2039" s="4" t="s">
        <v>5</v>
      </c>
      <c r="C2039" s="4" t="s">
        <v>12</v>
      </c>
    </row>
    <row r="2040" spans="1:12">
      <c r="A2040" t="n">
        <v>18770</v>
      </c>
      <c r="B2040" s="33" t="n">
        <v>12</v>
      </c>
      <c r="C2040" s="7" t="n">
        <v>2</v>
      </c>
    </row>
    <row r="2041" spans="1:12">
      <c r="A2041" t="s">
        <v>4</v>
      </c>
      <c r="B2041" s="4" t="s">
        <v>5</v>
      </c>
      <c r="C2041" s="4" t="s">
        <v>27</v>
      </c>
    </row>
    <row r="2042" spans="1:12">
      <c r="A2042" t="n">
        <v>18773</v>
      </c>
      <c r="B2042" s="16" t="n">
        <v>3</v>
      </c>
      <c r="C2042" s="15" t="n">
        <f t="normal" ca="1">A2052</f>
        <v>0</v>
      </c>
    </row>
    <row r="2043" spans="1:12">
      <c r="A2043" t="s">
        <v>4</v>
      </c>
      <c r="B2043" s="4" t="s">
        <v>5</v>
      </c>
      <c r="C2043" s="4" t="s">
        <v>7</v>
      </c>
      <c r="D2043" s="4" t="s">
        <v>12</v>
      </c>
      <c r="E2043" s="4" t="s">
        <v>8</v>
      </c>
    </row>
    <row r="2044" spans="1:12">
      <c r="A2044" t="n">
        <v>18778</v>
      </c>
      <c r="B2044" s="29" t="n">
        <v>51</v>
      </c>
      <c r="C2044" s="7" t="n">
        <v>4</v>
      </c>
      <c r="D2044" s="7" t="n">
        <v>65534</v>
      </c>
      <c r="E2044" s="7" t="s">
        <v>122</v>
      </c>
    </row>
    <row r="2045" spans="1:12">
      <c r="A2045" t="s">
        <v>4</v>
      </c>
      <c r="B2045" s="4" t="s">
        <v>5</v>
      </c>
      <c r="C2045" s="4" t="s">
        <v>12</v>
      </c>
    </row>
    <row r="2046" spans="1:12">
      <c r="A2046" t="n">
        <v>18791</v>
      </c>
      <c r="B2046" s="22" t="n">
        <v>16</v>
      </c>
      <c r="C2046" s="7" t="n">
        <v>0</v>
      </c>
    </row>
    <row r="2047" spans="1:12">
      <c r="A2047" t="s">
        <v>4</v>
      </c>
      <c r="B2047" s="4" t="s">
        <v>5</v>
      </c>
      <c r="C2047" s="4" t="s">
        <v>12</v>
      </c>
      <c r="D2047" s="4" t="s">
        <v>43</v>
      </c>
      <c r="E2047" s="4" t="s">
        <v>7</v>
      </c>
      <c r="F2047" s="4" t="s">
        <v>7</v>
      </c>
      <c r="G2047" s="4" t="s">
        <v>43</v>
      </c>
      <c r="H2047" s="4" t="s">
        <v>7</v>
      </c>
      <c r="I2047" s="4" t="s">
        <v>7</v>
      </c>
    </row>
    <row r="2048" spans="1:12">
      <c r="A2048" t="n">
        <v>18794</v>
      </c>
      <c r="B2048" s="30" t="n">
        <v>26</v>
      </c>
      <c r="C2048" s="7" t="n">
        <v>65534</v>
      </c>
      <c r="D2048" s="7" t="s">
        <v>209</v>
      </c>
      <c r="E2048" s="7" t="n">
        <v>2</v>
      </c>
      <c r="F2048" s="7" t="n">
        <v>3</v>
      </c>
      <c r="G2048" s="7" t="s">
        <v>210</v>
      </c>
      <c r="H2048" s="7" t="n">
        <v>2</v>
      </c>
      <c r="I2048" s="7" t="n">
        <v>0</v>
      </c>
    </row>
    <row r="2049" spans="1:9">
      <c r="A2049" t="s">
        <v>4</v>
      </c>
      <c r="B2049" s="4" t="s">
        <v>5</v>
      </c>
    </row>
    <row r="2050" spans="1:9">
      <c r="A2050" t="n">
        <v>18953</v>
      </c>
      <c r="B2050" s="20" t="n">
        <v>28</v>
      </c>
    </row>
    <row r="2051" spans="1:9">
      <c r="A2051" t="s">
        <v>4</v>
      </c>
      <c r="B2051" s="4" t="s">
        <v>5</v>
      </c>
      <c r="C2051" s="4" t="s">
        <v>27</v>
      </c>
    </row>
    <row r="2052" spans="1:9">
      <c r="A2052" t="n">
        <v>18954</v>
      </c>
      <c r="B2052" s="16" t="n">
        <v>3</v>
      </c>
      <c r="C2052" s="15" t="n">
        <f t="normal" ca="1">A2076</f>
        <v>0</v>
      </c>
    </row>
    <row r="2053" spans="1:9">
      <c r="A2053" t="s">
        <v>4</v>
      </c>
      <c r="B2053" s="4" t="s">
        <v>5</v>
      </c>
      <c r="C2053" s="4" t="s">
        <v>7</v>
      </c>
      <c r="D2053" s="4" t="s">
        <v>12</v>
      </c>
      <c r="E2053" s="4" t="s">
        <v>7</v>
      </c>
      <c r="F2053" s="4" t="s">
        <v>27</v>
      </c>
    </row>
    <row r="2054" spans="1:9">
      <c r="A2054" t="n">
        <v>18959</v>
      </c>
      <c r="B2054" s="14" t="n">
        <v>5</v>
      </c>
      <c r="C2054" s="7" t="n">
        <v>30</v>
      </c>
      <c r="D2054" s="7" t="n">
        <v>10225</v>
      </c>
      <c r="E2054" s="7" t="n">
        <v>1</v>
      </c>
      <c r="F2054" s="15" t="n">
        <f t="normal" ca="1">A2066</f>
        <v>0</v>
      </c>
    </row>
    <row r="2055" spans="1:9">
      <c r="A2055" t="s">
        <v>4</v>
      </c>
      <c r="B2055" s="4" t="s">
        <v>5</v>
      </c>
      <c r="C2055" s="4" t="s">
        <v>7</v>
      </c>
      <c r="D2055" s="4" t="s">
        <v>12</v>
      </c>
      <c r="E2055" s="4" t="s">
        <v>8</v>
      </c>
    </row>
    <row r="2056" spans="1:9">
      <c r="A2056" t="n">
        <v>18968</v>
      </c>
      <c r="B2056" s="29" t="n">
        <v>51</v>
      </c>
      <c r="C2056" s="7" t="n">
        <v>4</v>
      </c>
      <c r="D2056" s="7" t="n">
        <v>65534</v>
      </c>
      <c r="E2056" s="7" t="s">
        <v>122</v>
      </c>
    </row>
    <row r="2057" spans="1:9">
      <c r="A2057" t="s">
        <v>4</v>
      </c>
      <c r="B2057" s="4" t="s">
        <v>5</v>
      </c>
      <c r="C2057" s="4" t="s">
        <v>12</v>
      </c>
    </row>
    <row r="2058" spans="1:9">
      <c r="A2058" t="n">
        <v>18981</v>
      </c>
      <c r="B2058" s="22" t="n">
        <v>16</v>
      </c>
      <c r="C2058" s="7" t="n">
        <v>0</v>
      </c>
    </row>
    <row r="2059" spans="1:9">
      <c r="A2059" t="s">
        <v>4</v>
      </c>
      <c r="B2059" s="4" t="s">
        <v>5</v>
      </c>
      <c r="C2059" s="4" t="s">
        <v>12</v>
      </c>
      <c r="D2059" s="4" t="s">
        <v>43</v>
      </c>
      <c r="E2059" s="4" t="s">
        <v>7</v>
      </c>
      <c r="F2059" s="4" t="s">
        <v>7</v>
      </c>
      <c r="G2059" s="4" t="s">
        <v>43</v>
      </c>
      <c r="H2059" s="4" t="s">
        <v>7</v>
      </c>
      <c r="I2059" s="4" t="s">
        <v>7</v>
      </c>
    </row>
    <row r="2060" spans="1:9">
      <c r="A2060" t="n">
        <v>18984</v>
      </c>
      <c r="B2060" s="30" t="n">
        <v>26</v>
      </c>
      <c r="C2060" s="7" t="n">
        <v>65534</v>
      </c>
      <c r="D2060" s="7" t="s">
        <v>211</v>
      </c>
      <c r="E2060" s="7" t="n">
        <v>2</v>
      </c>
      <c r="F2060" s="7" t="n">
        <v>3</v>
      </c>
      <c r="G2060" s="7" t="s">
        <v>212</v>
      </c>
      <c r="H2060" s="7" t="n">
        <v>2</v>
      </c>
      <c r="I2060" s="7" t="n">
        <v>0</v>
      </c>
    </row>
    <row r="2061" spans="1:9">
      <c r="A2061" t="s">
        <v>4</v>
      </c>
      <c r="B2061" s="4" t="s">
        <v>5</v>
      </c>
    </row>
    <row r="2062" spans="1:9">
      <c r="A2062" t="n">
        <v>19169</v>
      </c>
      <c r="B2062" s="20" t="n">
        <v>28</v>
      </c>
    </row>
    <row r="2063" spans="1:9">
      <c r="A2063" t="s">
        <v>4</v>
      </c>
      <c r="B2063" s="4" t="s">
        <v>5</v>
      </c>
      <c r="C2063" s="4" t="s">
        <v>27</v>
      </c>
    </row>
    <row r="2064" spans="1:9">
      <c r="A2064" t="n">
        <v>19170</v>
      </c>
      <c r="B2064" s="16" t="n">
        <v>3</v>
      </c>
      <c r="C2064" s="15" t="n">
        <f t="normal" ca="1">A2076</f>
        <v>0</v>
      </c>
    </row>
    <row r="2065" spans="1:9">
      <c r="A2065" t="s">
        <v>4</v>
      </c>
      <c r="B2065" s="4" t="s">
        <v>5</v>
      </c>
      <c r="C2065" s="4" t="s">
        <v>7</v>
      </c>
      <c r="D2065" s="4" t="s">
        <v>12</v>
      </c>
      <c r="E2065" s="4" t="s">
        <v>7</v>
      </c>
      <c r="F2065" s="4" t="s">
        <v>27</v>
      </c>
    </row>
    <row r="2066" spans="1:9">
      <c r="A2066" t="n">
        <v>19175</v>
      </c>
      <c r="B2066" s="14" t="n">
        <v>5</v>
      </c>
      <c r="C2066" s="7" t="n">
        <v>30</v>
      </c>
      <c r="D2066" s="7" t="n">
        <v>10224</v>
      </c>
      <c r="E2066" s="7" t="n">
        <v>1</v>
      </c>
      <c r="F2066" s="15" t="n">
        <f t="normal" ca="1">A2076</f>
        <v>0</v>
      </c>
    </row>
    <row r="2067" spans="1:9">
      <c r="A2067" t="s">
        <v>4</v>
      </c>
      <c r="B2067" s="4" t="s">
        <v>5</v>
      </c>
      <c r="C2067" s="4" t="s">
        <v>7</v>
      </c>
      <c r="D2067" s="4" t="s">
        <v>12</v>
      </c>
      <c r="E2067" s="4" t="s">
        <v>8</v>
      </c>
    </row>
    <row r="2068" spans="1:9">
      <c r="A2068" t="n">
        <v>19184</v>
      </c>
      <c r="B2068" s="29" t="n">
        <v>51</v>
      </c>
      <c r="C2068" s="7" t="n">
        <v>4</v>
      </c>
      <c r="D2068" s="7" t="n">
        <v>65534</v>
      </c>
      <c r="E2068" s="7" t="s">
        <v>122</v>
      </c>
    </row>
    <row r="2069" spans="1:9">
      <c r="A2069" t="s">
        <v>4</v>
      </c>
      <c r="B2069" s="4" t="s">
        <v>5</v>
      </c>
      <c r="C2069" s="4" t="s">
        <v>12</v>
      </c>
    </row>
    <row r="2070" spans="1:9">
      <c r="A2070" t="n">
        <v>19197</v>
      </c>
      <c r="B2070" s="22" t="n">
        <v>16</v>
      </c>
      <c r="C2070" s="7" t="n">
        <v>0</v>
      </c>
    </row>
    <row r="2071" spans="1:9">
      <c r="A2071" t="s">
        <v>4</v>
      </c>
      <c r="B2071" s="4" t="s">
        <v>5</v>
      </c>
      <c r="C2071" s="4" t="s">
        <v>12</v>
      </c>
      <c r="D2071" s="4" t="s">
        <v>43</v>
      </c>
      <c r="E2071" s="4" t="s">
        <v>7</v>
      </c>
      <c r="F2071" s="4" t="s">
        <v>7</v>
      </c>
      <c r="G2071" s="4" t="s">
        <v>43</v>
      </c>
      <c r="H2071" s="4" t="s">
        <v>7</v>
      </c>
      <c r="I2071" s="4" t="s">
        <v>7</v>
      </c>
    </row>
    <row r="2072" spans="1:9">
      <c r="A2072" t="n">
        <v>19200</v>
      </c>
      <c r="B2072" s="30" t="n">
        <v>26</v>
      </c>
      <c r="C2072" s="7" t="n">
        <v>65534</v>
      </c>
      <c r="D2072" s="7" t="s">
        <v>213</v>
      </c>
      <c r="E2072" s="7" t="n">
        <v>2</v>
      </c>
      <c r="F2072" s="7" t="n">
        <v>3</v>
      </c>
      <c r="G2072" s="7" t="s">
        <v>214</v>
      </c>
      <c r="H2072" s="7" t="n">
        <v>2</v>
      </c>
      <c r="I2072" s="7" t="n">
        <v>0</v>
      </c>
    </row>
    <row r="2073" spans="1:9">
      <c r="A2073" t="s">
        <v>4</v>
      </c>
      <c r="B2073" s="4" t="s">
        <v>5</v>
      </c>
    </row>
    <row r="2074" spans="1:9">
      <c r="A2074" t="n">
        <v>19304</v>
      </c>
      <c r="B2074" s="20" t="n">
        <v>28</v>
      </c>
    </row>
    <row r="2075" spans="1:9">
      <c r="A2075" t="s">
        <v>4</v>
      </c>
      <c r="B2075" s="4" t="s">
        <v>5</v>
      </c>
      <c r="C2075" s="4" t="s">
        <v>27</v>
      </c>
    </row>
    <row r="2076" spans="1:9">
      <c r="A2076" t="n">
        <v>19305</v>
      </c>
      <c r="B2076" s="16" t="n">
        <v>3</v>
      </c>
      <c r="C2076" s="15" t="n">
        <f t="normal" ca="1">A1938</f>
        <v>0</v>
      </c>
    </row>
    <row r="2077" spans="1:9">
      <c r="A2077" t="s">
        <v>4</v>
      </c>
      <c r="B2077" s="4" t="s">
        <v>5</v>
      </c>
      <c r="C2077" s="4" t="s">
        <v>7</v>
      </c>
    </row>
    <row r="2078" spans="1:9">
      <c r="A2078" t="n">
        <v>19310</v>
      </c>
      <c r="B2078" s="23" t="n">
        <v>23</v>
      </c>
      <c r="C2078" s="7" t="n">
        <v>10</v>
      </c>
    </row>
    <row r="2079" spans="1:9">
      <c r="A2079" t="s">
        <v>4</v>
      </c>
      <c r="B2079" s="4" t="s">
        <v>5</v>
      </c>
      <c r="C2079" s="4" t="s">
        <v>7</v>
      </c>
      <c r="D2079" s="4" t="s">
        <v>8</v>
      </c>
    </row>
    <row r="2080" spans="1:9">
      <c r="A2080" t="n">
        <v>19312</v>
      </c>
      <c r="B2080" s="6" t="n">
        <v>2</v>
      </c>
      <c r="C2080" s="7" t="n">
        <v>10</v>
      </c>
      <c r="D2080" s="7" t="s">
        <v>45</v>
      </c>
    </row>
    <row r="2081" spans="1:9">
      <c r="A2081" t="s">
        <v>4</v>
      </c>
      <c r="B2081" s="4" t="s">
        <v>5</v>
      </c>
      <c r="C2081" s="4" t="s">
        <v>7</v>
      </c>
    </row>
    <row r="2082" spans="1:9">
      <c r="A2082" t="n">
        <v>19335</v>
      </c>
      <c r="B2082" s="53" t="n">
        <v>74</v>
      </c>
      <c r="C2082" s="7" t="n">
        <v>46</v>
      </c>
    </row>
    <row r="2083" spans="1:9">
      <c r="A2083" t="s">
        <v>4</v>
      </c>
      <c r="B2083" s="4" t="s">
        <v>5</v>
      </c>
      <c r="C2083" s="4" t="s">
        <v>7</v>
      </c>
    </row>
    <row r="2084" spans="1:9">
      <c r="A2084" t="n">
        <v>19337</v>
      </c>
      <c r="B2084" s="53" t="n">
        <v>74</v>
      </c>
      <c r="C2084" s="7" t="n">
        <v>54</v>
      </c>
    </row>
    <row r="2085" spans="1:9">
      <c r="A2085" t="s">
        <v>4</v>
      </c>
      <c r="B2085" s="4" t="s">
        <v>5</v>
      </c>
    </row>
    <row r="2086" spans="1:9">
      <c r="A2086" t="n">
        <v>19339</v>
      </c>
      <c r="B2086" s="5" t="n">
        <v>1</v>
      </c>
    </row>
    <row r="2087" spans="1:9" s="3" customFormat="1" customHeight="0">
      <c r="A2087" s="3" t="s">
        <v>2</v>
      </c>
      <c r="B2087" s="3" t="s">
        <v>215</v>
      </c>
    </row>
    <row r="2088" spans="1:9">
      <c r="A2088" t="s">
        <v>4</v>
      </c>
      <c r="B2088" s="4" t="s">
        <v>5</v>
      </c>
      <c r="C2088" s="4" t="s">
        <v>12</v>
      </c>
      <c r="D2088" s="4" t="s">
        <v>7</v>
      </c>
      <c r="E2088" s="4" t="s">
        <v>7</v>
      </c>
      <c r="F2088" s="4" t="s">
        <v>8</v>
      </c>
    </row>
    <row r="2089" spans="1:9">
      <c r="A2089" t="n">
        <v>19340</v>
      </c>
      <c r="B2089" s="42" t="n">
        <v>47</v>
      </c>
      <c r="C2089" s="7" t="n">
        <v>65534</v>
      </c>
      <c r="D2089" s="7" t="n">
        <v>0</v>
      </c>
      <c r="E2089" s="7" t="n">
        <v>1</v>
      </c>
      <c r="F2089" s="7" t="s">
        <v>216</v>
      </c>
    </row>
    <row r="2090" spans="1:9">
      <c r="A2090" t="s">
        <v>4</v>
      </c>
      <c r="B2090" s="4" t="s">
        <v>5</v>
      </c>
      <c r="C2090" s="4" t="s">
        <v>7</v>
      </c>
      <c r="D2090" s="4" t="s">
        <v>12</v>
      </c>
      <c r="E2090" s="4" t="s">
        <v>7</v>
      </c>
      <c r="F2090" s="4" t="s">
        <v>7</v>
      </c>
      <c r="G2090" s="4" t="s">
        <v>7</v>
      </c>
      <c r="H2090" s="4" t="s">
        <v>12</v>
      </c>
      <c r="I2090" s="4" t="s">
        <v>27</v>
      </c>
      <c r="J2090" s="4" t="s">
        <v>12</v>
      </c>
      <c r="K2090" s="4" t="s">
        <v>27</v>
      </c>
      <c r="L2090" s="4" t="s">
        <v>27</v>
      </c>
    </row>
    <row r="2091" spans="1:9">
      <c r="A2091" t="n">
        <v>19361</v>
      </c>
      <c r="B2091" s="38" t="n">
        <v>6</v>
      </c>
      <c r="C2091" s="7" t="n">
        <v>33</v>
      </c>
      <c r="D2091" s="7" t="n">
        <v>65534</v>
      </c>
      <c r="E2091" s="7" t="n">
        <v>9</v>
      </c>
      <c r="F2091" s="7" t="n">
        <v>1</v>
      </c>
      <c r="G2091" s="7" t="n">
        <v>2</v>
      </c>
      <c r="H2091" s="7" t="n">
        <v>17</v>
      </c>
      <c r="I2091" s="15" t="n">
        <f t="normal" ca="1">A2093</f>
        <v>0</v>
      </c>
      <c r="J2091" s="7" t="n">
        <v>44</v>
      </c>
      <c r="K2091" s="15" t="n">
        <f t="normal" ca="1">A2105</f>
        <v>0</v>
      </c>
      <c r="L2091" s="15" t="n">
        <f t="normal" ca="1">A2109</f>
        <v>0</v>
      </c>
    </row>
    <row r="2092" spans="1:9">
      <c r="A2092" t="s">
        <v>4</v>
      </c>
      <c r="B2092" s="4" t="s">
        <v>5</v>
      </c>
      <c r="C2092" s="4" t="s">
        <v>12</v>
      </c>
      <c r="D2092" s="4" t="s">
        <v>59</v>
      </c>
      <c r="E2092" s="4" t="s">
        <v>59</v>
      </c>
      <c r="F2092" s="4" t="s">
        <v>59</v>
      </c>
      <c r="G2092" s="4" t="s">
        <v>59</v>
      </c>
    </row>
    <row r="2093" spans="1:9">
      <c r="A2093" t="n">
        <v>19384</v>
      </c>
      <c r="B2093" s="28" t="n">
        <v>46</v>
      </c>
      <c r="C2093" s="7" t="n">
        <v>65534</v>
      </c>
      <c r="D2093" s="7" t="n">
        <v>-11.1300001144409</v>
      </c>
      <c r="E2093" s="7" t="n">
        <v>5</v>
      </c>
      <c r="F2093" s="7" t="n">
        <v>13.5500001907349</v>
      </c>
      <c r="G2093" s="7" t="n">
        <v>345.100006103516</v>
      </c>
    </row>
    <row r="2094" spans="1:9">
      <c r="A2094" t="s">
        <v>4</v>
      </c>
      <c r="B2094" s="4" t="s">
        <v>5</v>
      </c>
      <c r="C2094" s="4" t="s">
        <v>7</v>
      </c>
      <c r="D2094" s="4" t="s">
        <v>12</v>
      </c>
      <c r="E2094" s="4" t="s">
        <v>7</v>
      </c>
      <c r="F2094" s="4" t="s">
        <v>8</v>
      </c>
      <c r="G2094" s="4" t="s">
        <v>8</v>
      </c>
      <c r="H2094" s="4" t="s">
        <v>8</v>
      </c>
      <c r="I2094" s="4" t="s">
        <v>8</v>
      </c>
      <c r="J2094" s="4" t="s">
        <v>8</v>
      </c>
      <c r="K2094" s="4" t="s">
        <v>8</v>
      </c>
      <c r="L2094" s="4" t="s">
        <v>8</v>
      </c>
      <c r="M2094" s="4" t="s">
        <v>8</v>
      </c>
      <c r="N2094" s="4" t="s">
        <v>8</v>
      </c>
      <c r="O2094" s="4" t="s">
        <v>8</v>
      </c>
      <c r="P2094" s="4" t="s">
        <v>8</v>
      </c>
      <c r="Q2094" s="4" t="s">
        <v>8</v>
      </c>
      <c r="R2094" s="4" t="s">
        <v>8</v>
      </c>
      <c r="S2094" s="4" t="s">
        <v>8</v>
      </c>
      <c r="T2094" s="4" t="s">
        <v>8</v>
      </c>
      <c r="U2094" s="4" t="s">
        <v>8</v>
      </c>
    </row>
    <row r="2095" spans="1:9">
      <c r="A2095" t="n">
        <v>19403</v>
      </c>
      <c r="B2095" s="39" t="n">
        <v>36</v>
      </c>
      <c r="C2095" s="7" t="n">
        <v>8</v>
      </c>
      <c r="D2095" s="7" t="n">
        <v>65534</v>
      </c>
      <c r="E2095" s="7" t="n">
        <v>0</v>
      </c>
      <c r="F2095" s="7" t="s">
        <v>217</v>
      </c>
      <c r="G2095" s="7" t="s">
        <v>14</v>
      </c>
      <c r="H2095" s="7" t="s">
        <v>14</v>
      </c>
      <c r="I2095" s="7" t="s">
        <v>14</v>
      </c>
      <c r="J2095" s="7" t="s">
        <v>14</v>
      </c>
      <c r="K2095" s="7" t="s">
        <v>14</v>
      </c>
      <c r="L2095" s="7" t="s">
        <v>14</v>
      </c>
      <c r="M2095" s="7" t="s">
        <v>14</v>
      </c>
      <c r="N2095" s="7" t="s">
        <v>14</v>
      </c>
      <c r="O2095" s="7" t="s">
        <v>14</v>
      </c>
      <c r="P2095" s="7" t="s">
        <v>14</v>
      </c>
      <c r="Q2095" s="7" t="s">
        <v>14</v>
      </c>
      <c r="R2095" s="7" t="s">
        <v>14</v>
      </c>
      <c r="S2095" s="7" t="s">
        <v>14</v>
      </c>
      <c r="T2095" s="7" t="s">
        <v>14</v>
      </c>
      <c r="U2095" s="7" t="s">
        <v>14</v>
      </c>
    </row>
    <row r="2096" spans="1:9">
      <c r="A2096" t="s">
        <v>4</v>
      </c>
      <c r="B2096" s="4" t="s">
        <v>5</v>
      </c>
      <c r="C2096" s="4" t="s">
        <v>12</v>
      </c>
      <c r="D2096" s="4" t="s">
        <v>7</v>
      </c>
      <c r="E2096" s="4" t="s">
        <v>7</v>
      </c>
      <c r="F2096" s="4" t="s">
        <v>8</v>
      </c>
    </row>
    <row r="2097" spans="1:21">
      <c r="A2097" t="n">
        <v>19433</v>
      </c>
      <c r="B2097" s="42" t="n">
        <v>47</v>
      </c>
      <c r="C2097" s="7" t="n">
        <v>65534</v>
      </c>
      <c r="D2097" s="7" t="n">
        <v>0</v>
      </c>
      <c r="E2097" s="7" t="n">
        <v>0</v>
      </c>
      <c r="F2097" s="7" t="s">
        <v>218</v>
      </c>
    </row>
    <row r="2098" spans="1:21">
      <c r="A2098" t="s">
        <v>4</v>
      </c>
      <c r="B2098" s="4" t="s">
        <v>5</v>
      </c>
      <c r="C2098" s="4" t="s">
        <v>12</v>
      </c>
      <c r="D2098" s="4" t="s">
        <v>7</v>
      </c>
      <c r="E2098" s="4" t="s">
        <v>8</v>
      </c>
      <c r="F2098" s="4" t="s">
        <v>59</v>
      </c>
      <c r="G2098" s="4" t="s">
        <v>59</v>
      </c>
      <c r="H2098" s="4" t="s">
        <v>59</v>
      </c>
    </row>
    <row r="2099" spans="1:21">
      <c r="A2099" t="n">
        <v>19454</v>
      </c>
      <c r="B2099" s="40" t="n">
        <v>48</v>
      </c>
      <c r="C2099" s="7" t="n">
        <v>65534</v>
      </c>
      <c r="D2099" s="7" t="n">
        <v>0</v>
      </c>
      <c r="E2099" s="7" t="s">
        <v>217</v>
      </c>
      <c r="F2099" s="7" t="n">
        <v>0</v>
      </c>
      <c r="G2099" s="7" t="n">
        <v>1</v>
      </c>
      <c r="H2099" s="7" t="n">
        <v>0</v>
      </c>
    </row>
    <row r="2100" spans="1:21">
      <c r="A2100" t="s">
        <v>4</v>
      </c>
      <c r="B2100" s="4" t="s">
        <v>5</v>
      </c>
      <c r="C2100" s="4" t="s">
        <v>12</v>
      </c>
      <c r="D2100" s="4" t="s">
        <v>13</v>
      </c>
    </row>
    <row r="2101" spans="1:21">
      <c r="A2101" t="n">
        <v>19480</v>
      </c>
      <c r="B2101" s="41" t="n">
        <v>43</v>
      </c>
      <c r="C2101" s="7" t="n">
        <v>65534</v>
      </c>
      <c r="D2101" s="7" t="n">
        <v>64</v>
      </c>
    </row>
    <row r="2102" spans="1:21">
      <c r="A2102" t="s">
        <v>4</v>
      </c>
      <c r="B2102" s="4" t="s">
        <v>5</v>
      </c>
      <c r="C2102" s="4" t="s">
        <v>27</v>
      </c>
    </row>
    <row r="2103" spans="1:21">
      <c r="A2103" t="n">
        <v>19487</v>
      </c>
      <c r="B2103" s="16" t="n">
        <v>3</v>
      </c>
      <c r="C2103" s="15" t="n">
        <f t="normal" ca="1">A2109</f>
        <v>0</v>
      </c>
    </row>
    <row r="2104" spans="1:21">
      <c r="A2104" t="s">
        <v>4</v>
      </c>
      <c r="B2104" s="4" t="s">
        <v>5</v>
      </c>
      <c r="C2104" s="4" t="s">
        <v>12</v>
      </c>
      <c r="D2104" s="4" t="s">
        <v>59</v>
      </c>
      <c r="E2104" s="4" t="s">
        <v>59</v>
      </c>
      <c r="F2104" s="4" t="s">
        <v>59</v>
      </c>
      <c r="G2104" s="4" t="s">
        <v>59</v>
      </c>
    </row>
    <row r="2105" spans="1:21">
      <c r="A2105" t="n">
        <v>19492</v>
      </c>
      <c r="B2105" s="28" t="n">
        <v>46</v>
      </c>
      <c r="C2105" s="7" t="n">
        <v>65534</v>
      </c>
      <c r="D2105" s="7" t="n">
        <v>-2.51999998092651</v>
      </c>
      <c r="E2105" s="7" t="n">
        <v>5</v>
      </c>
      <c r="F2105" s="7" t="n">
        <v>10.2600002288818</v>
      </c>
      <c r="G2105" s="7" t="n">
        <v>349.799987792969</v>
      </c>
    </row>
    <row r="2106" spans="1:21">
      <c r="A2106" t="s">
        <v>4</v>
      </c>
      <c r="B2106" s="4" t="s">
        <v>5</v>
      </c>
      <c r="C2106" s="4" t="s">
        <v>27</v>
      </c>
    </row>
    <row r="2107" spans="1:21">
      <c r="A2107" t="n">
        <v>19511</v>
      </c>
      <c r="B2107" s="16" t="n">
        <v>3</v>
      </c>
      <c r="C2107" s="15" t="n">
        <f t="normal" ca="1">A2109</f>
        <v>0</v>
      </c>
    </row>
    <row r="2108" spans="1:21">
      <c r="A2108" t="s">
        <v>4</v>
      </c>
      <c r="B2108" s="4" t="s">
        <v>5</v>
      </c>
    </row>
    <row r="2109" spans="1:21">
      <c r="A2109" t="n">
        <v>19516</v>
      </c>
      <c r="B2109" s="5" t="n">
        <v>1</v>
      </c>
    </row>
    <row r="2110" spans="1:21" s="3" customFormat="1" customHeight="0">
      <c r="A2110" s="3" t="s">
        <v>2</v>
      </c>
      <c r="B2110" s="3" t="s">
        <v>219</v>
      </c>
    </row>
    <row r="2111" spans="1:21">
      <c r="A2111" t="s">
        <v>4</v>
      </c>
      <c r="B2111" s="4" t="s">
        <v>5</v>
      </c>
      <c r="C2111" s="4" t="s">
        <v>7</v>
      </c>
      <c r="D2111" s="4" t="s">
        <v>12</v>
      </c>
      <c r="E2111" s="4" t="s">
        <v>7</v>
      </c>
      <c r="F2111" s="4" t="s">
        <v>27</v>
      </c>
    </row>
    <row r="2112" spans="1:21">
      <c r="A2112" t="n">
        <v>19520</v>
      </c>
      <c r="B2112" s="14" t="n">
        <v>5</v>
      </c>
      <c r="C2112" s="7" t="n">
        <v>30</v>
      </c>
      <c r="D2112" s="7" t="n">
        <v>10995</v>
      </c>
      <c r="E2112" s="7" t="n">
        <v>1</v>
      </c>
      <c r="F2112" s="15" t="n">
        <f t="normal" ca="1">A2172</f>
        <v>0</v>
      </c>
    </row>
    <row r="2113" spans="1:8">
      <c r="A2113" t="s">
        <v>4</v>
      </c>
      <c r="B2113" s="4" t="s">
        <v>5</v>
      </c>
      <c r="C2113" s="4" t="s">
        <v>12</v>
      </c>
      <c r="D2113" s="4" t="s">
        <v>7</v>
      </c>
      <c r="E2113" s="4" t="s">
        <v>7</v>
      </c>
      <c r="F2113" s="4" t="s">
        <v>8</v>
      </c>
    </row>
    <row r="2114" spans="1:8">
      <c r="A2114" t="n">
        <v>19529</v>
      </c>
      <c r="B2114" s="46" t="n">
        <v>20</v>
      </c>
      <c r="C2114" s="7" t="n">
        <v>65534</v>
      </c>
      <c r="D2114" s="7" t="n">
        <v>3</v>
      </c>
      <c r="E2114" s="7" t="n">
        <v>10</v>
      </c>
      <c r="F2114" s="7" t="s">
        <v>121</v>
      </c>
    </row>
    <row r="2115" spans="1:8">
      <c r="A2115" t="s">
        <v>4</v>
      </c>
      <c r="B2115" s="4" t="s">
        <v>5</v>
      </c>
      <c r="C2115" s="4" t="s">
        <v>12</v>
      </c>
    </row>
    <row r="2116" spans="1:8">
      <c r="A2116" t="n">
        <v>19550</v>
      </c>
      <c r="B2116" s="22" t="n">
        <v>16</v>
      </c>
      <c r="C2116" s="7" t="n">
        <v>0</v>
      </c>
    </row>
    <row r="2117" spans="1:8">
      <c r="A2117" t="s">
        <v>4</v>
      </c>
      <c r="B2117" s="4" t="s">
        <v>5</v>
      </c>
      <c r="C2117" s="4" t="s">
        <v>7</v>
      </c>
      <c r="D2117" s="4" t="s">
        <v>12</v>
      </c>
    </row>
    <row r="2118" spans="1:8">
      <c r="A2118" t="n">
        <v>19553</v>
      </c>
      <c r="B2118" s="17" t="n">
        <v>22</v>
      </c>
      <c r="C2118" s="7" t="n">
        <v>10</v>
      </c>
      <c r="D2118" s="7" t="n">
        <v>0</v>
      </c>
    </row>
    <row r="2119" spans="1:8">
      <c r="A2119" t="s">
        <v>4</v>
      </c>
      <c r="B2119" s="4" t="s">
        <v>5</v>
      </c>
      <c r="C2119" s="4" t="s">
        <v>7</v>
      </c>
      <c r="D2119" s="52" t="s">
        <v>155</v>
      </c>
      <c r="E2119" s="4" t="s">
        <v>5</v>
      </c>
      <c r="F2119" s="4" t="s">
        <v>7</v>
      </c>
      <c r="G2119" s="4" t="s">
        <v>12</v>
      </c>
      <c r="H2119" s="52" t="s">
        <v>156</v>
      </c>
      <c r="I2119" s="4" t="s">
        <v>7</v>
      </c>
      <c r="J2119" s="4" t="s">
        <v>27</v>
      </c>
    </row>
    <row r="2120" spans="1:8">
      <c r="A2120" t="n">
        <v>19557</v>
      </c>
      <c r="B2120" s="14" t="n">
        <v>5</v>
      </c>
      <c r="C2120" s="7" t="n">
        <v>28</v>
      </c>
      <c r="D2120" s="52" t="s">
        <v>3</v>
      </c>
      <c r="E2120" s="26" t="n">
        <v>64</v>
      </c>
      <c r="F2120" s="7" t="n">
        <v>5</v>
      </c>
      <c r="G2120" s="7" t="n">
        <v>13</v>
      </c>
      <c r="H2120" s="52" t="s">
        <v>3</v>
      </c>
      <c r="I2120" s="7" t="n">
        <v>1</v>
      </c>
      <c r="J2120" s="15" t="n">
        <f t="normal" ca="1">A2162</f>
        <v>0</v>
      </c>
    </row>
    <row r="2121" spans="1:8">
      <c r="A2121" t="s">
        <v>4</v>
      </c>
      <c r="B2121" s="4" t="s">
        <v>5</v>
      </c>
      <c r="C2121" s="4" t="s">
        <v>7</v>
      </c>
      <c r="D2121" s="4" t="s">
        <v>12</v>
      </c>
      <c r="E2121" s="4" t="s">
        <v>7</v>
      </c>
      <c r="F2121" s="4" t="s">
        <v>7</v>
      </c>
      <c r="G2121" s="4" t="s">
        <v>27</v>
      </c>
    </row>
    <row r="2122" spans="1:8">
      <c r="A2122" t="n">
        <v>19568</v>
      </c>
      <c r="B2122" s="14" t="n">
        <v>5</v>
      </c>
      <c r="C2122" s="7" t="n">
        <v>30</v>
      </c>
      <c r="D2122" s="7" t="n">
        <v>3</v>
      </c>
      <c r="E2122" s="7" t="n">
        <v>8</v>
      </c>
      <c r="F2122" s="7" t="n">
        <v>1</v>
      </c>
      <c r="G2122" s="15" t="n">
        <f t="normal" ca="1">A2152</f>
        <v>0</v>
      </c>
    </row>
    <row r="2123" spans="1:8">
      <c r="A2123" t="s">
        <v>4</v>
      </c>
      <c r="B2123" s="4" t="s">
        <v>5</v>
      </c>
      <c r="C2123" s="4" t="s">
        <v>7</v>
      </c>
      <c r="D2123" s="4" t="s">
        <v>12</v>
      </c>
      <c r="E2123" s="4" t="s">
        <v>8</v>
      </c>
    </row>
    <row r="2124" spans="1:8">
      <c r="A2124" t="n">
        <v>19578</v>
      </c>
      <c r="B2124" s="29" t="n">
        <v>51</v>
      </c>
      <c r="C2124" s="7" t="n">
        <v>4</v>
      </c>
      <c r="D2124" s="7" t="n">
        <v>65534</v>
      </c>
      <c r="E2124" s="7" t="s">
        <v>122</v>
      </c>
    </row>
    <row r="2125" spans="1:8">
      <c r="A2125" t="s">
        <v>4</v>
      </c>
      <c r="B2125" s="4" t="s">
        <v>5</v>
      </c>
      <c r="C2125" s="4" t="s">
        <v>12</v>
      </c>
    </row>
    <row r="2126" spans="1:8">
      <c r="A2126" t="n">
        <v>19591</v>
      </c>
      <c r="B2126" s="22" t="n">
        <v>16</v>
      </c>
      <c r="C2126" s="7" t="n">
        <v>0</v>
      </c>
    </row>
    <row r="2127" spans="1:8">
      <c r="A2127" t="s">
        <v>4</v>
      </c>
      <c r="B2127" s="4" t="s">
        <v>5</v>
      </c>
      <c r="C2127" s="4" t="s">
        <v>12</v>
      </c>
      <c r="D2127" s="4" t="s">
        <v>43</v>
      </c>
      <c r="E2127" s="4" t="s">
        <v>7</v>
      </c>
      <c r="F2127" s="4" t="s">
        <v>7</v>
      </c>
    </row>
    <row r="2128" spans="1:8">
      <c r="A2128" t="n">
        <v>19594</v>
      </c>
      <c r="B2128" s="30" t="n">
        <v>26</v>
      </c>
      <c r="C2128" s="7" t="n">
        <v>65534</v>
      </c>
      <c r="D2128" s="7" t="s">
        <v>220</v>
      </c>
      <c r="E2128" s="7" t="n">
        <v>2</v>
      </c>
      <c r="F2128" s="7" t="n">
        <v>0</v>
      </c>
    </row>
    <row r="2129" spans="1:10">
      <c r="A2129" t="s">
        <v>4</v>
      </c>
      <c r="B2129" s="4" t="s">
        <v>5</v>
      </c>
    </row>
    <row r="2130" spans="1:10">
      <c r="A2130" t="n">
        <v>19691</v>
      </c>
      <c r="B2130" s="20" t="n">
        <v>28</v>
      </c>
    </row>
    <row r="2131" spans="1:10">
      <c r="A2131" t="s">
        <v>4</v>
      </c>
      <c r="B2131" s="4" t="s">
        <v>5</v>
      </c>
      <c r="C2131" s="4" t="s">
        <v>7</v>
      </c>
      <c r="D2131" s="4" t="s">
        <v>12</v>
      </c>
      <c r="E2131" s="4" t="s">
        <v>8</v>
      </c>
    </row>
    <row r="2132" spans="1:10">
      <c r="A2132" t="n">
        <v>19692</v>
      </c>
      <c r="B2132" s="29" t="n">
        <v>51</v>
      </c>
      <c r="C2132" s="7" t="n">
        <v>4</v>
      </c>
      <c r="D2132" s="7" t="n">
        <v>13</v>
      </c>
      <c r="E2132" s="7" t="s">
        <v>221</v>
      </c>
    </row>
    <row r="2133" spans="1:10">
      <c r="A2133" t="s">
        <v>4</v>
      </c>
      <c r="B2133" s="4" t="s">
        <v>5</v>
      </c>
      <c r="C2133" s="4" t="s">
        <v>12</v>
      </c>
    </row>
    <row r="2134" spans="1:10">
      <c r="A2134" t="n">
        <v>19705</v>
      </c>
      <c r="B2134" s="22" t="n">
        <v>16</v>
      </c>
      <c r="C2134" s="7" t="n">
        <v>0</v>
      </c>
    </row>
    <row r="2135" spans="1:10">
      <c r="A2135" t="s">
        <v>4</v>
      </c>
      <c r="B2135" s="4" t="s">
        <v>5</v>
      </c>
      <c r="C2135" s="4" t="s">
        <v>12</v>
      </c>
      <c r="D2135" s="4" t="s">
        <v>43</v>
      </c>
      <c r="E2135" s="4" t="s">
        <v>7</v>
      </c>
      <c r="F2135" s="4" t="s">
        <v>7</v>
      </c>
      <c r="G2135" s="4" t="s">
        <v>43</v>
      </c>
      <c r="H2135" s="4" t="s">
        <v>7</v>
      </c>
      <c r="I2135" s="4" t="s">
        <v>7</v>
      </c>
    </row>
    <row r="2136" spans="1:10">
      <c r="A2136" t="n">
        <v>19708</v>
      </c>
      <c r="B2136" s="30" t="n">
        <v>26</v>
      </c>
      <c r="C2136" s="7" t="n">
        <v>13</v>
      </c>
      <c r="D2136" s="7" t="s">
        <v>222</v>
      </c>
      <c r="E2136" s="7" t="n">
        <v>2</v>
      </c>
      <c r="F2136" s="7" t="n">
        <v>3</v>
      </c>
      <c r="G2136" s="7" t="s">
        <v>223</v>
      </c>
      <c r="H2136" s="7" t="n">
        <v>2</v>
      </c>
      <c r="I2136" s="7" t="n">
        <v>0</v>
      </c>
    </row>
    <row r="2137" spans="1:10">
      <c r="A2137" t="s">
        <v>4</v>
      </c>
      <c r="B2137" s="4" t="s">
        <v>5</v>
      </c>
    </row>
    <row r="2138" spans="1:10">
      <c r="A2138" t="n">
        <v>19895</v>
      </c>
      <c r="B2138" s="20" t="n">
        <v>28</v>
      </c>
    </row>
    <row r="2139" spans="1:10">
      <c r="A2139" t="s">
        <v>4</v>
      </c>
      <c r="B2139" s="4" t="s">
        <v>5</v>
      </c>
      <c r="C2139" s="4" t="s">
        <v>7</v>
      </c>
      <c r="D2139" s="4" t="s">
        <v>12</v>
      </c>
      <c r="E2139" s="4" t="s">
        <v>8</v>
      </c>
    </row>
    <row r="2140" spans="1:10">
      <c r="A2140" t="n">
        <v>19896</v>
      </c>
      <c r="B2140" s="29" t="n">
        <v>51</v>
      </c>
      <c r="C2140" s="7" t="n">
        <v>4</v>
      </c>
      <c r="D2140" s="7" t="n">
        <v>65534</v>
      </c>
      <c r="E2140" s="7" t="s">
        <v>122</v>
      </c>
    </row>
    <row r="2141" spans="1:10">
      <c r="A2141" t="s">
        <v>4</v>
      </c>
      <c r="B2141" s="4" t="s">
        <v>5</v>
      </c>
      <c r="C2141" s="4" t="s">
        <v>12</v>
      </c>
    </row>
    <row r="2142" spans="1:10">
      <c r="A2142" t="n">
        <v>19909</v>
      </c>
      <c r="B2142" s="22" t="n">
        <v>16</v>
      </c>
      <c r="C2142" s="7" t="n">
        <v>0</v>
      </c>
    </row>
    <row r="2143" spans="1:10">
      <c r="A2143" t="s">
        <v>4</v>
      </c>
      <c r="B2143" s="4" t="s">
        <v>5</v>
      </c>
      <c r="C2143" s="4" t="s">
        <v>12</v>
      </c>
      <c r="D2143" s="4" t="s">
        <v>43</v>
      </c>
      <c r="E2143" s="4" t="s">
        <v>7</v>
      </c>
      <c r="F2143" s="4" t="s">
        <v>7</v>
      </c>
    </row>
    <row r="2144" spans="1:10">
      <c r="A2144" t="n">
        <v>19912</v>
      </c>
      <c r="B2144" s="30" t="n">
        <v>26</v>
      </c>
      <c r="C2144" s="7" t="n">
        <v>65534</v>
      </c>
      <c r="D2144" s="7" t="s">
        <v>224</v>
      </c>
      <c r="E2144" s="7" t="n">
        <v>2</v>
      </c>
      <c r="F2144" s="7" t="n">
        <v>0</v>
      </c>
    </row>
    <row r="2145" spans="1:9">
      <c r="A2145" t="s">
        <v>4</v>
      </c>
      <c r="B2145" s="4" t="s">
        <v>5</v>
      </c>
    </row>
    <row r="2146" spans="1:9">
      <c r="A2146" t="n">
        <v>19929</v>
      </c>
      <c r="B2146" s="20" t="n">
        <v>28</v>
      </c>
    </row>
    <row r="2147" spans="1:9">
      <c r="A2147" t="s">
        <v>4</v>
      </c>
      <c r="B2147" s="4" t="s">
        <v>5</v>
      </c>
      <c r="C2147" s="4" t="s">
        <v>12</v>
      </c>
    </row>
    <row r="2148" spans="1:9">
      <c r="A2148" t="n">
        <v>19930</v>
      </c>
      <c r="B2148" s="33" t="n">
        <v>12</v>
      </c>
      <c r="C2148" s="7" t="n">
        <v>3</v>
      </c>
    </row>
    <row r="2149" spans="1:9">
      <c r="A2149" t="s">
        <v>4</v>
      </c>
      <c r="B2149" s="4" t="s">
        <v>5</v>
      </c>
      <c r="C2149" s="4" t="s">
        <v>27</v>
      </c>
    </row>
    <row r="2150" spans="1:9">
      <c r="A2150" t="n">
        <v>19933</v>
      </c>
      <c r="B2150" s="16" t="n">
        <v>3</v>
      </c>
      <c r="C2150" s="15" t="n">
        <f t="normal" ca="1">A2160</f>
        <v>0</v>
      </c>
    </row>
    <row r="2151" spans="1:9">
      <c r="A2151" t="s">
        <v>4</v>
      </c>
      <c r="B2151" s="4" t="s">
        <v>5</v>
      </c>
      <c r="C2151" s="4" t="s">
        <v>7</v>
      </c>
      <c r="D2151" s="4" t="s">
        <v>12</v>
      </c>
      <c r="E2151" s="4" t="s">
        <v>8</v>
      </c>
    </row>
    <row r="2152" spans="1:9">
      <c r="A2152" t="n">
        <v>19938</v>
      </c>
      <c r="B2152" s="29" t="n">
        <v>51</v>
      </c>
      <c r="C2152" s="7" t="n">
        <v>4</v>
      </c>
      <c r="D2152" s="7" t="n">
        <v>65534</v>
      </c>
      <c r="E2152" s="7" t="s">
        <v>122</v>
      </c>
    </row>
    <row r="2153" spans="1:9">
      <c r="A2153" t="s">
        <v>4</v>
      </c>
      <c r="B2153" s="4" t="s">
        <v>5</v>
      </c>
      <c r="C2153" s="4" t="s">
        <v>12</v>
      </c>
    </row>
    <row r="2154" spans="1:9">
      <c r="A2154" t="n">
        <v>19951</v>
      </c>
      <c r="B2154" s="22" t="n">
        <v>16</v>
      </c>
      <c r="C2154" s="7" t="n">
        <v>0</v>
      </c>
    </row>
    <row r="2155" spans="1:9">
      <c r="A2155" t="s">
        <v>4</v>
      </c>
      <c r="B2155" s="4" t="s">
        <v>5</v>
      </c>
      <c r="C2155" s="4" t="s">
        <v>12</v>
      </c>
      <c r="D2155" s="4" t="s">
        <v>43</v>
      </c>
      <c r="E2155" s="4" t="s">
        <v>7</v>
      </c>
      <c r="F2155" s="4" t="s">
        <v>7</v>
      </c>
      <c r="G2155" s="4" t="s">
        <v>43</v>
      </c>
      <c r="H2155" s="4" t="s">
        <v>7</v>
      </c>
      <c r="I2155" s="4" t="s">
        <v>7</v>
      </c>
    </row>
    <row r="2156" spans="1:9">
      <c r="A2156" t="n">
        <v>19954</v>
      </c>
      <c r="B2156" s="30" t="n">
        <v>26</v>
      </c>
      <c r="C2156" s="7" t="n">
        <v>65534</v>
      </c>
      <c r="D2156" s="7" t="s">
        <v>225</v>
      </c>
      <c r="E2156" s="7" t="n">
        <v>2</v>
      </c>
      <c r="F2156" s="7" t="n">
        <v>3</v>
      </c>
      <c r="G2156" s="7" t="s">
        <v>226</v>
      </c>
      <c r="H2156" s="7" t="n">
        <v>2</v>
      </c>
      <c r="I2156" s="7" t="n">
        <v>0</v>
      </c>
    </row>
    <row r="2157" spans="1:9">
      <c r="A2157" t="s">
        <v>4</v>
      </c>
      <c r="B2157" s="4" t="s">
        <v>5</v>
      </c>
    </row>
    <row r="2158" spans="1:9">
      <c r="A2158" t="n">
        <v>20144</v>
      </c>
      <c r="B2158" s="20" t="n">
        <v>28</v>
      </c>
    </row>
    <row r="2159" spans="1:9">
      <c r="A2159" t="s">
        <v>4</v>
      </c>
      <c r="B2159" s="4" t="s">
        <v>5</v>
      </c>
      <c r="C2159" s="4" t="s">
        <v>27</v>
      </c>
    </row>
    <row r="2160" spans="1:9">
      <c r="A2160" t="n">
        <v>20145</v>
      </c>
      <c r="B2160" s="16" t="n">
        <v>3</v>
      </c>
      <c r="C2160" s="15" t="n">
        <f t="normal" ca="1">A2170</f>
        <v>0</v>
      </c>
    </row>
    <row r="2161" spans="1:9">
      <c r="A2161" t="s">
        <v>4</v>
      </c>
      <c r="B2161" s="4" t="s">
        <v>5</v>
      </c>
      <c r="C2161" s="4" t="s">
        <v>7</v>
      </c>
      <c r="D2161" s="4" t="s">
        <v>12</v>
      </c>
      <c r="E2161" s="4" t="s">
        <v>8</v>
      </c>
    </row>
    <row r="2162" spans="1:9">
      <c r="A2162" t="n">
        <v>20150</v>
      </c>
      <c r="B2162" s="29" t="n">
        <v>51</v>
      </c>
      <c r="C2162" s="7" t="n">
        <v>4</v>
      </c>
      <c r="D2162" s="7" t="n">
        <v>65534</v>
      </c>
      <c r="E2162" s="7" t="s">
        <v>122</v>
      </c>
    </row>
    <row r="2163" spans="1:9">
      <c r="A2163" t="s">
        <v>4</v>
      </c>
      <c r="B2163" s="4" t="s">
        <v>5</v>
      </c>
      <c r="C2163" s="4" t="s">
        <v>12</v>
      </c>
    </row>
    <row r="2164" spans="1:9">
      <c r="A2164" t="n">
        <v>20163</v>
      </c>
      <c r="B2164" s="22" t="n">
        <v>16</v>
      </c>
      <c r="C2164" s="7" t="n">
        <v>0</v>
      </c>
    </row>
    <row r="2165" spans="1:9">
      <c r="A2165" t="s">
        <v>4</v>
      </c>
      <c r="B2165" s="4" t="s">
        <v>5</v>
      </c>
      <c r="C2165" s="4" t="s">
        <v>12</v>
      </c>
      <c r="D2165" s="4" t="s">
        <v>43</v>
      </c>
      <c r="E2165" s="4" t="s">
        <v>7</v>
      </c>
      <c r="F2165" s="4" t="s">
        <v>7</v>
      </c>
    </row>
    <row r="2166" spans="1:9">
      <c r="A2166" t="n">
        <v>20166</v>
      </c>
      <c r="B2166" s="30" t="n">
        <v>26</v>
      </c>
      <c r="C2166" s="7" t="n">
        <v>65534</v>
      </c>
      <c r="D2166" s="7" t="s">
        <v>220</v>
      </c>
      <c r="E2166" s="7" t="n">
        <v>2</v>
      </c>
      <c r="F2166" s="7" t="n">
        <v>0</v>
      </c>
    </row>
    <row r="2167" spans="1:9">
      <c r="A2167" t="s">
        <v>4</v>
      </c>
      <c r="B2167" s="4" t="s">
        <v>5</v>
      </c>
    </row>
    <row r="2168" spans="1:9">
      <c r="A2168" t="n">
        <v>20263</v>
      </c>
      <c r="B2168" s="20" t="n">
        <v>28</v>
      </c>
    </row>
    <row r="2169" spans="1:9">
      <c r="A2169" t="s">
        <v>4</v>
      </c>
      <c r="B2169" s="4" t="s">
        <v>5</v>
      </c>
      <c r="C2169" s="4" t="s">
        <v>27</v>
      </c>
    </row>
    <row r="2170" spans="1:9">
      <c r="A2170" t="n">
        <v>20264</v>
      </c>
      <c r="B2170" s="16" t="n">
        <v>3</v>
      </c>
      <c r="C2170" s="15" t="n">
        <f t="normal" ca="1">A2200</f>
        <v>0</v>
      </c>
    </row>
    <row r="2171" spans="1:9">
      <c r="A2171" t="s">
        <v>4</v>
      </c>
      <c r="B2171" s="4" t="s">
        <v>5</v>
      </c>
      <c r="C2171" s="4" t="s">
        <v>7</v>
      </c>
      <c r="D2171" s="4" t="s">
        <v>12</v>
      </c>
      <c r="E2171" s="4" t="s">
        <v>7</v>
      </c>
      <c r="F2171" s="4" t="s">
        <v>27</v>
      </c>
    </row>
    <row r="2172" spans="1:9">
      <c r="A2172" t="n">
        <v>20269</v>
      </c>
      <c r="B2172" s="14" t="n">
        <v>5</v>
      </c>
      <c r="C2172" s="7" t="n">
        <v>30</v>
      </c>
      <c r="D2172" s="7" t="n">
        <v>10224</v>
      </c>
      <c r="E2172" s="7" t="n">
        <v>1</v>
      </c>
      <c r="F2172" s="15" t="n">
        <f t="normal" ca="1">A2200</f>
        <v>0</v>
      </c>
    </row>
    <row r="2173" spans="1:9">
      <c r="A2173" t="s">
        <v>4</v>
      </c>
      <c r="B2173" s="4" t="s">
        <v>5</v>
      </c>
      <c r="C2173" s="4" t="s">
        <v>12</v>
      </c>
      <c r="D2173" s="4" t="s">
        <v>7</v>
      </c>
      <c r="E2173" s="4" t="s">
        <v>7</v>
      </c>
      <c r="F2173" s="4" t="s">
        <v>8</v>
      </c>
    </row>
    <row r="2174" spans="1:9">
      <c r="A2174" t="n">
        <v>20278</v>
      </c>
      <c r="B2174" s="46" t="n">
        <v>20</v>
      </c>
      <c r="C2174" s="7" t="n">
        <v>65534</v>
      </c>
      <c r="D2174" s="7" t="n">
        <v>3</v>
      </c>
      <c r="E2174" s="7" t="n">
        <v>10</v>
      </c>
      <c r="F2174" s="7" t="s">
        <v>121</v>
      </c>
    </row>
    <row r="2175" spans="1:9">
      <c r="A2175" t="s">
        <v>4</v>
      </c>
      <c r="B2175" s="4" t="s">
        <v>5</v>
      </c>
      <c r="C2175" s="4" t="s">
        <v>12</v>
      </c>
    </row>
    <row r="2176" spans="1:9">
      <c r="A2176" t="n">
        <v>20299</v>
      </c>
      <c r="B2176" s="22" t="n">
        <v>16</v>
      </c>
      <c r="C2176" s="7" t="n">
        <v>0</v>
      </c>
    </row>
    <row r="2177" spans="1:6">
      <c r="A2177" t="s">
        <v>4</v>
      </c>
      <c r="B2177" s="4" t="s">
        <v>5</v>
      </c>
      <c r="C2177" s="4" t="s">
        <v>7</v>
      </c>
      <c r="D2177" s="4" t="s">
        <v>12</v>
      </c>
    </row>
    <row r="2178" spans="1:6">
      <c r="A2178" t="n">
        <v>20302</v>
      </c>
      <c r="B2178" s="17" t="n">
        <v>22</v>
      </c>
      <c r="C2178" s="7" t="n">
        <v>10</v>
      </c>
      <c r="D2178" s="7" t="n">
        <v>0</v>
      </c>
    </row>
    <row r="2179" spans="1:6">
      <c r="A2179" t="s">
        <v>4</v>
      </c>
      <c r="B2179" s="4" t="s">
        <v>5</v>
      </c>
      <c r="C2179" s="4" t="s">
        <v>7</v>
      </c>
      <c r="D2179" s="4" t="s">
        <v>12</v>
      </c>
      <c r="E2179" s="4" t="s">
        <v>7</v>
      </c>
      <c r="F2179" s="4" t="s">
        <v>7</v>
      </c>
      <c r="G2179" s="4" t="s">
        <v>27</v>
      </c>
    </row>
    <row r="2180" spans="1:6">
      <c r="A2180" t="n">
        <v>20306</v>
      </c>
      <c r="B2180" s="14" t="n">
        <v>5</v>
      </c>
      <c r="C2180" s="7" t="n">
        <v>30</v>
      </c>
      <c r="D2180" s="7" t="n">
        <v>10293</v>
      </c>
      <c r="E2180" s="7" t="n">
        <v>8</v>
      </c>
      <c r="F2180" s="7" t="n">
        <v>1</v>
      </c>
      <c r="G2180" s="15" t="n">
        <f t="normal" ca="1">A2192</f>
        <v>0</v>
      </c>
    </row>
    <row r="2181" spans="1:6">
      <c r="A2181" t="s">
        <v>4</v>
      </c>
      <c r="B2181" s="4" t="s">
        <v>5</v>
      </c>
      <c r="C2181" s="4" t="s">
        <v>7</v>
      </c>
      <c r="D2181" s="4" t="s">
        <v>12</v>
      </c>
      <c r="E2181" s="4" t="s">
        <v>8</v>
      </c>
    </row>
    <row r="2182" spans="1:6">
      <c r="A2182" t="n">
        <v>20316</v>
      </c>
      <c r="B2182" s="29" t="n">
        <v>51</v>
      </c>
      <c r="C2182" s="7" t="n">
        <v>4</v>
      </c>
      <c r="D2182" s="7" t="n">
        <v>65534</v>
      </c>
      <c r="E2182" s="7" t="s">
        <v>122</v>
      </c>
    </row>
    <row r="2183" spans="1:6">
      <c r="A2183" t="s">
        <v>4</v>
      </c>
      <c r="B2183" s="4" t="s">
        <v>5</v>
      </c>
      <c r="C2183" s="4" t="s">
        <v>12</v>
      </c>
    </row>
    <row r="2184" spans="1:6">
      <c r="A2184" t="n">
        <v>20329</v>
      </c>
      <c r="B2184" s="22" t="n">
        <v>16</v>
      </c>
      <c r="C2184" s="7" t="n">
        <v>0</v>
      </c>
    </row>
    <row r="2185" spans="1:6">
      <c r="A2185" t="s">
        <v>4</v>
      </c>
      <c r="B2185" s="4" t="s">
        <v>5</v>
      </c>
      <c r="C2185" s="4" t="s">
        <v>12</v>
      </c>
      <c r="D2185" s="4" t="s">
        <v>43</v>
      </c>
      <c r="E2185" s="4" t="s">
        <v>7</v>
      </c>
      <c r="F2185" s="4" t="s">
        <v>7</v>
      </c>
      <c r="G2185" s="4" t="s">
        <v>43</v>
      </c>
      <c r="H2185" s="4" t="s">
        <v>7</v>
      </c>
      <c r="I2185" s="4" t="s">
        <v>7</v>
      </c>
    </row>
    <row r="2186" spans="1:6">
      <c r="A2186" t="n">
        <v>20332</v>
      </c>
      <c r="B2186" s="30" t="n">
        <v>26</v>
      </c>
      <c r="C2186" s="7" t="n">
        <v>65534</v>
      </c>
      <c r="D2186" s="7" t="s">
        <v>227</v>
      </c>
      <c r="E2186" s="7" t="n">
        <v>2</v>
      </c>
      <c r="F2186" s="7" t="n">
        <v>3</v>
      </c>
      <c r="G2186" s="7" t="s">
        <v>228</v>
      </c>
      <c r="H2186" s="7" t="n">
        <v>2</v>
      </c>
      <c r="I2186" s="7" t="n">
        <v>0</v>
      </c>
    </row>
    <row r="2187" spans="1:6">
      <c r="A2187" t="s">
        <v>4</v>
      </c>
      <c r="B2187" s="4" t="s">
        <v>5</v>
      </c>
    </row>
    <row r="2188" spans="1:6">
      <c r="A2188" t="n">
        <v>20429</v>
      </c>
      <c r="B2188" s="20" t="n">
        <v>28</v>
      </c>
    </row>
    <row r="2189" spans="1:6">
      <c r="A2189" t="s">
        <v>4</v>
      </c>
      <c r="B2189" s="4" t="s">
        <v>5</v>
      </c>
      <c r="C2189" s="4" t="s">
        <v>27</v>
      </c>
    </row>
    <row r="2190" spans="1:6">
      <c r="A2190" t="n">
        <v>20430</v>
      </c>
      <c r="B2190" s="16" t="n">
        <v>3</v>
      </c>
      <c r="C2190" s="15" t="n">
        <f t="normal" ca="1">A2200</f>
        <v>0</v>
      </c>
    </row>
    <row r="2191" spans="1:6">
      <c r="A2191" t="s">
        <v>4</v>
      </c>
      <c r="B2191" s="4" t="s">
        <v>5</v>
      </c>
      <c r="C2191" s="4" t="s">
        <v>7</v>
      </c>
      <c r="D2191" s="4" t="s">
        <v>12</v>
      </c>
      <c r="E2191" s="4" t="s">
        <v>8</v>
      </c>
    </row>
    <row r="2192" spans="1:6">
      <c r="A2192" t="n">
        <v>20435</v>
      </c>
      <c r="B2192" s="29" t="n">
        <v>51</v>
      </c>
      <c r="C2192" s="7" t="n">
        <v>4</v>
      </c>
      <c r="D2192" s="7" t="n">
        <v>65534</v>
      </c>
      <c r="E2192" s="7" t="s">
        <v>122</v>
      </c>
    </row>
    <row r="2193" spans="1:9">
      <c r="A2193" t="s">
        <v>4</v>
      </c>
      <c r="B2193" s="4" t="s">
        <v>5</v>
      </c>
      <c r="C2193" s="4" t="s">
        <v>12</v>
      </c>
    </row>
    <row r="2194" spans="1:9">
      <c r="A2194" t="n">
        <v>20448</v>
      </c>
      <c r="B2194" s="22" t="n">
        <v>16</v>
      </c>
      <c r="C2194" s="7" t="n">
        <v>0</v>
      </c>
    </row>
    <row r="2195" spans="1:9">
      <c r="A2195" t="s">
        <v>4</v>
      </c>
      <c r="B2195" s="4" t="s">
        <v>5</v>
      </c>
      <c r="C2195" s="4" t="s">
        <v>12</v>
      </c>
      <c r="D2195" s="4" t="s">
        <v>43</v>
      </c>
      <c r="E2195" s="4" t="s">
        <v>7</v>
      </c>
      <c r="F2195" s="4" t="s">
        <v>7</v>
      </c>
    </row>
    <row r="2196" spans="1:9">
      <c r="A2196" t="n">
        <v>20451</v>
      </c>
      <c r="B2196" s="30" t="n">
        <v>26</v>
      </c>
      <c r="C2196" s="7" t="n">
        <v>65534</v>
      </c>
      <c r="D2196" s="7" t="s">
        <v>229</v>
      </c>
      <c r="E2196" s="7" t="n">
        <v>2</v>
      </c>
      <c r="F2196" s="7" t="n">
        <v>0</v>
      </c>
    </row>
    <row r="2197" spans="1:9">
      <c r="A2197" t="s">
        <v>4</v>
      </c>
      <c r="B2197" s="4" t="s">
        <v>5</v>
      </c>
    </row>
    <row r="2198" spans="1:9">
      <c r="A2198" t="n">
        <v>20506</v>
      </c>
      <c r="B2198" s="20" t="n">
        <v>28</v>
      </c>
    </row>
    <row r="2199" spans="1:9">
      <c r="A2199" t="s">
        <v>4</v>
      </c>
      <c r="B2199" s="4" t="s">
        <v>5</v>
      </c>
      <c r="C2199" s="4" t="s">
        <v>7</v>
      </c>
    </row>
    <row r="2200" spans="1:9">
      <c r="A2200" t="n">
        <v>20507</v>
      </c>
      <c r="B2200" s="23" t="n">
        <v>23</v>
      </c>
      <c r="C2200" s="7" t="n">
        <v>10</v>
      </c>
    </row>
    <row r="2201" spans="1:9">
      <c r="A2201" t="s">
        <v>4</v>
      </c>
      <c r="B2201" s="4" t="s">
        <v>5</v>
      </c>
      <c r="C2201" s="4" t="s">
        <v>7</v>
      </c>
      <c r="D2201" s="4" t="s">
        <v>8</v>
      </c>
    </row>
    <row r="2202" spans="1:9">
      <c r="A2202" t="n">
        <v>20509</v>
      </c>
      <c r="B2202" s="6" t="n">
        <v>2</v>
      </c>
      <c r="C2202" s="7" t="n">
        <v>10</v>
      </c>
      <c r="D2202" s="7" t="s">
        <v>45</v>
      </c>
    </row>
    <row r="2203" spans="1:9">
      <c r="A2203" t="s">
        <v>4</v>
      </c>
      <c r="B2203" s="4" t="s">
        <v>5</v>
      </c>
      <c r="C2203" s="4" t="s">
        <v>7</v>
      </c>
    </row>
    <row r="2204" spans="1:9">
      <c r="A2204" t="n">
        <v>20532</v>
      </c>
      <c r="B2204" s="53" t="n">
        <v>74</v>
      </c>
      <c r="C2204" s="7" t="n">
        <v>46</v>
      </c>
    </row>
    <row r="2205" spans="1:9">
      <c r="A2205" t="s">
        <v>4</v>
      </c>
      <c r="B2205" s="4" t="s">
        <v>5</v>
      </c>
      <c r="C2205" s="4" t="s">
        <v>7</v>
      </c>
    </row>
    <row r="2206" spans="1:9">
      <c r="A2206" t="n">
        <v>20534</v>
      </c>
      <c r="B2206" s="53" t="n">
        <v>74</v>
      </c>
      <c r="C2206" s="7" t="n">
        <v>54</v>
      </c>
    </row>
    <row r="2207" spans="1:9">
      <c r="A2207" t="s">
        <v>4</v>
      </c>
      <c r="B2207" s="4" t="s">
        <v>5</v>
      </c>
    </row>
    <row r="2208" spans="1:9">
      <c r="A2208" t="n">
        <v>20536</v>
      </c>
      <c r="B2208" s="5" t="n">
        <v>1</v>
      </c>
    </row>
    <row r="2209" spans="1:6" s="3" customFormat="1" customHeight="0">
      <c r="A2209" s="3" t="s">
        <v>2</v>
      </c>
      <c r="B2209" s="3" t="s">
        <v>230</v>
      </c>
    </row>
    <row r="2210" spans="1:6">
      <c r="A2210" t="s">
        <v>4</v>
      </c>
      <c r="B2210" s="4" t="s">
        <v>5</v>
      </c>
      <c r="C2210" s="4" t="s">
        <v>12</v>
      </c>
      <c r="D2210" s="4" t="s">
        <v>7</v>
      </c>
      <c r="E2210" s="4" t="s">
        <v>7</v>
      </c>
      <c r="F2210" s="4" t="s">
        <v>8</v>
      </c>
    </row>
    <row r="2211" spans="1:6">
      <c r="A2211" t="n">
        <v>20540</v>
      </c>
      <c r="B2211" s="42" t="n">
        <v>47</v>
      </c>
      <c r="C2211" s="7" t="n">
        <v>65534</v>
      </c>
      <c r="D2211" s="7" t="n">
        <v>0</v>
      </c>
      <c r="E2211" s="7" t="n">
        <v>1</v>
      </c>
      <c r="F2211" s="7" t="s">
        <v>216</v>
      </c>
    </row>
    <row r="2212" spans="1:6">
      <c r="A2212" t="s">
        <v>4</v>
      </c>
      <c r="B2212" s="4" t="s">
        <v>5</v>
      </c>
      <c r="C2212" s="4" t="s">
        <v>7</v>
      </c>
      <c r="D2212" s="4" t="s">
        <v>12</v>
      </c>
      <c r="E2212" s="4" t="s">
        <v>7</v>
      </c>
      <c r="F2212" s="4" t="s">
        <v>7</v>
      </c>
      <c r="G2212" s="4" t="s">
        <v>7</v>
      </c>
      <c r="H2212" s="4" t="s">
        <v>12</v>
      </c>
      <c r="I2212" s="4" t="s">
        <v>27</v>
      </c>
      <c r="J2212" s="4" t="s">
        <v>27</v>
      </c>
    </row>
    <row r="2213" spans="1:6">
      <c r="A2213" t="n">
        <v>20561</v>
      </c>
      <c r="B2213" s="38" t="n">
        <v>6</v>
      </c>
      <c r="C2213" s="7" t="n">
        <v>33</v>
      </c>
      <c r="D2213" s="7" t="n">
        <v>65534</v>
      </c>
      <c r="E2213" s="7" t="n">
        <v>9</v>
      </c>
      <c r="F2213" s="7" t="n">
        <v>1</v>
      </c>
      <c r="G2213" s="7" t="n">
        <v>1</v>
      </c>
      <c r="H2213" s="7" t="n">
        <v>17</v>
      </c>
      <c r="I2213" s="15" t="n">
        <f t="normal" ca="1">A2215</f>
        <v>0</v>
      </c>
      <c r="J2213" s="15" t="n">
        <f t="normal" ca="1">A2225</f>
        <v>0</v>
      </c>
    </row>
    <row r="2214" spans="1:6">
      <c r="A2214" t="s">
        <v>4</v>
      </c>
      <c r="B2214" s="4" t="s">
        <v>5</v>
      </c>
      <c r="C2214" s="4" t="s">
        <v>12</v>
      </c>
      <c r="D2214" s="4" t="s">
        <v>59</v>
      </c>
      <c r="E2214" s="4" t="s">
        <v>59</v>
      </c>
      <c r="F2214" s="4" t="s">
        <v>59</v>
      </c>
      <c r="G2214" s="4" t="s">
        <v>59</v>
      </c>
    </row>
    <row r="2215" spans="1:6">
      <c r="A2215" t="n">
        <v>20578</v>
      </c>
      <c r="B2215" s="28" t="n">
        <v>46</v>
      </c>
      <c r="C2215" s="7" t="n">
        <v>65534</v>
      </c>
      <c r="D2215" s="7" t="n">
        <v>4.13000011444092</v>
      </c>
      <c r="E2215" s="7" t="n">
        <v>5</v>
      </c>
      <c r="F2215" s="7" t="n">
        <v>13.5699996948242</v>
      </c>
      <c r="G2215" s="7" t="n">
        <v>90.8000030517578</v>
      </c>
    </row>
    <row r="2216" spans="1:6">
      <c r="A2216" t="s">
        <v>4</v>
      </c>
      <c r="B2216" s="4" t="s">
        <v>5</v>
      </c>
      <c r="C2216" s="4" t="s">
        <v>7</v>
      </c>
      <c r="D2216" s="4" t="s">
        <v>12</v>
      </c>
      <c r="E2216" s="4" t="s">
        <v>7</v>
      </c>
      <c r="F2216" s="4" t="s">
        <v>8</v>
      </c>
      <c r="G2216" s="4" t="s">
        <v>8</v>
      </c>
      <c r="H2216" s="4" t="s">
        <v>8</v>
      </c>
      <c r="I2216" s="4" t="s">
        <v>8</v>
      </c>
      <c r="J2216" s="4" t="s">
        <v>8</v>
      </c>
      <c r="K2216" s="4" t="s">
        <v>8</v>
      </c>
      <c r="L2216" s="4" t="s">
        <v>8</v>
      </c>
      <c r="M2216" s="4" t="s">
        <v>8</v>
      </c>
      <c r="N2216" s="4" t="s">
        <v>8</v>
      </c>
      <c r="O2216" s="4" t="s">
        <v>8</v>
      </c>
      <c r="P2216" s="4" t="s">
        <v>8</v>
      </c>
      <c r="Q2216" s="4" t="s">
        <v>8</v>
      </c>
      <c r="R2216" s="4" t="s">
        <v>8</v>
      </c>
      <c r="S2216" s="4" t="s">
        <v>8</v>
      </c>
      <c r="T2216" s="4" t="s">
        <v>8</v>
      </c>
      <c r="U2216" s="4" t="s">
        <v>8</v>
      </c>
    </row>
    <row r="2217" spans="1:6">
      <c r="A2217" t="n">
        <v>20597</v>
      </c>
      <c r="B2217" s="39" t="n">
        <v>36</v>
      </c>
      <c r="C2217" s="7" t="n">
        <v>8</v>
      </c>
      <c r="D2217" s="7" t="n">
        <v>65534</v>
      </c>
      <c r="E2217" s="7" t="n">
        <v>0</v>
      </c>
      <c r="F2217" s="7" t="s">
        <v>119</v>
      </c>
      <c r="G2217" s="7" t="s">
        <v>14</v>
      </c>
      <c r="H2217" s="7" t="s">
        <v>14</v>
      </c>
      <c r="I2217" s="7" t="s">
        <v>14</v>
      </c>
      <c r="J2217" s="7" t="s">
        <v>14</v>
      </c>
      <c r="K2217" s="7" t="s">
        <v>14</v>
      </c>
      <c r="L2217" s="7" t="s">
        <v>14</v>
      </c>
      <c r="M2217" s="7" t="s">
        <v>14</v>
      </c>
      <c r="N2217" s="7" t="s">
        <v>14</v>
      </c>
      <c r="O2217" s="7" t="s">
        <v>14</v>
      </c>
      <c r="P2217" s="7" t="s">
        <v>14</v>
      </c>
      <c r="Q2217" s="7" t="s">
        <v>14</v>
      </c>
      <c r="R2217" s="7" t="s">
        <v>14</v>
      </c>
      <c r="S2217" s="7" t="s">
        <v>14</v>
      </c>
      <c r="T2217" s="7" t="s">
        <v>14</v>
      </c>
      <c r="U2217" s="7" t="s">
        <v>14</v>
      </c>
    </row>
    <row r="2218" spans="1:6">
      <c r="A2218" t="s">
        <v>4</v>
      </c>
      <c r="B2218" s="4" t="s">
        <v>5</v>
      </c>
      <c r="C2218" s="4" t="s">
        <v>12</v>
      </c>
      <c r="D2218" s="4" t="s">
        <v>7</v>
      </c>
      <c r="E2218" s="4" t="s">
        <v>8</v>
      </c>
      <c r="F2218" s="4" t="s">
        <v>59</v>
      </c>
      <c r="G2218" s="4" t="s">
        <v>59</v>
      </c>
      <c r="H2218" s="4" t="s">
        <v>59</v>
      </c>
    </row>
    <row r="2219" spans="1:6">
      <c r="A2219" t="n">
        <v>20627</v>
      </c>
      <c r="B2219" s="40" t="n">
        <v>48</v>
      </c>
      <c r="C2219" s="7" t="n">
        <v>65534</v>
      </c>
      <c r="D2219" s="7" t="n">
        <v>0</v>
      </c>
      <c r="E2219" s="7" t="s">
        <v>119</v>
      </c>
      <c r="F2219" s="7" t="n">
        <v>0</v>
      </c>
      <c r="G2219" s="7" t="n">
        <v>1</v>
      </c>
      <c r="H2219" s="7" t="n">
        <v>1.40129846432482e-45</v>
      </c>
    </row>
    <row r="2220" spans="1:6">
      <c r="A2220" t="s">
        <v>4</v>
      </c>
      <c r="B2220" s="4" t="s">
        <v>5</v>
      </c>
      <c r="C2220" s="4" t="s">
        <v>12</v>
      </c>
      <c r="D2220" s="4" t="s">
        <v>13</v>
      </c>
    </row>
    <row r="2221" spans="1:6">
      <c r="A2221" t="n">
        <v>20653</v>
      </c>
      <c r="B2221" s="41" t="n">
        <v>43</v>
      </c>
      <c r="C2221" s="7" t="n">
        <v>65534</v>
      </c>
      <c r="D2221" s="7" t="n">
        <v>64</v>
      </c>
    </row>
    <row r="2222" spans="1:6">
      <c r="A2222" t="s">
        <v>4</v>
      </c>
      <c r="B2222" s="4" t="s">
        <v>5</v>
      </c>
      <c r="C2222" s="4" t="s">
        <v>27</v>
      </c>
    </row>
    <row r="2223" spans="1:6">
      <c r="A2223" t="n">
        <v>20660</v>
      </c>
      <c r="B2223" s="16" t="n">
        <v>3</v>
      </c>
      <c r="C2223" s="15" t="n">
        <f t="normal" ca="1">A2225</f>
        <v>0</v>
      </c>
    </row>
    <row r="2224" spans="1:6">
      <c r="A2224" t="s">
        <v>4</v>
      </c>
      <c r="B2224" s="4" t="s">
        <v>5</v>
      </c>
    </row>
    <row r="2225" spans="1:21">
      <c r="A2225" t="n">
        <v>20665</v>
      </c>
      <c r="B2225" s="5" t="n">
        <v>1</v>
      </c>
    </row>
    <row r="2226" spans="1:21" s="3" customFormat="1" customHeight="0">
      <c r="A2226" s="3" t="s">
        <v>2</v>
      </c>
      <c r="B2226" s="3" t="s">
        <v>231</v>
      </c>
    </row>
    <row r="2227" spans="1:21">
      <c r="A2227" t="s">
        <v>4</v>
      </c>
      <c r="B2227" s="4" t="s">
        <v>5</v>
      </c>
      <c r="C2227" s="4" t="s">
        <v>7</v>
      </c>
      <c r="D2227" s="4" t="s">
        <v>12</v>
      </c>
      <c r="E2227" s="4" t="s">
        <v>7</v>
      </c>
      <c r="F2227" s="4" t="s">
        <v>27</v>
      </c>
    </row>
    <row r="2228" spans="1:21">
      <c r="A2228" t="n">
        <v>20668</v>
      </c>
      <c r="B2228" s="14" t="n">
        <v>5</v>
      </c>
      <c r="C2228" s="7" t="n">
        <v>30</v>
      </c>
      <c r="D2228" s="7" t="n">
        <v>10224</v>
      </c>
      <c r="E2228" s="7" t="n">
        <v>1</v>
      </c>
      <c r="F2228" s="15" t="n">
        <f t="normal" ca="1">A2256</f>
        <v>0</v>
      </c>
    </row>
    <row r="2229" spans="1:21">
      <c r="A2229" t="s">
        <v>4</v>
      </c>
      <c r="B2229" s="4" t="s">
        <v>5</v>
      </c>
      <c r="C2229" s="4" t="s">
        <v>12</v>
      </c>
      <c r="D2229" s="4" t="s">
        <v>7</v>
      </c>
      <c r="E2229" s="4" t="s">
        <v>7</v>
      </c>
      <c r="F2229" s="4" t="s">
        <v>8</v>
      </c>
    </row>
    <row r="2230" spans="1:21">
      <c r="A2230" t="n">
        <v>20677</v>
      </c>
      <c r="B2230" s="46" t="n">
        <v>20</v>
      </c>
      <c r="C2230" s="7" t="n">
        <v>65534</v>
      </c>
      <c r="D2230" s="7" t="n">
        <v>3</v>
      </c>
      <c r="E2230" s="7" t="n">
        <v>10</v>
      </c>
      <c r="F2230" s="7" t="s">
        <v>121</v>
      </c>
    </row>
    <row r="2231" spans="1:21">
      <c r="A2231" t="s">
        <v>4</v>
      </c>
      <c r="B2231" s="4" t="s">
        <v>5</v>
      </c>
      <c r="C2231" s="4" t="s">
        <v>12</v>
      </c>
    </row>
    <row r="2232" spans="1:21">
      <c r="A2232" t="n">
        <v>20698</v>
      </c>
      <c r="B2232" s="22" t="n">
        <v>16</v>
      </c>
      <c r="C2232" s="7" t="n">
        <v>0</v>
      </c>
    </row>
    <row r="2233" spans="1:21">
      <c r="A2233" t="s">
        <v>4</v>
      </c>
      <c r="B2233" s="4" t="s">
        <v>5</v>
      </c>
      <c r="C2233" s="4" t="s">
        <v>7</v>
      </c>
      <c r="D2233" s="4" t="s">
        <v>12</v>
      </c>
    </row>
    <row r="2234" spans="1:21">
      <c r="A2234" t="n">
        <v>20701</v>
      </c>
      <c r="B2234" s="17" t="n">
        <v>22</v>
      </c>
      <c r="C2234" s="7" t="n">
        <v>10</v>
      </c>
      <c r="D2234" s="7" t="n">
        <v>0</v>
      </c>
    </row>
    <row r="2235" spans="1:21">
      <c r="A2235" t="s">
        <v>4</v>
      </c>
      <c r="B2235" s="4" t="s">
        <v>5</v>
      </c>
      <c r="C2235" s="4" t="s">
        <v>7</v>
      </c>
      <c r="D2235" s="4" t="s">
        <v>12</v>
      </c>
      <c r="E2235" s="4" t="s">
        <v>7</v>
      </c>
      <c r="F2235" s="4" t="s">
        <v>7</v>
      </c>
      <c r="G2235" s="4" t="s">
        <v>27</v>
      </c>
    </row>
    <row r="2236" spans="1:21">
      <c r="A2236" t="n">
        <v>20705</v>
      </c>
      <c r="B2236" s="14" t="n">
        <v>5</v>
      </c>
      <c r="C2236" s="7" t="n">
        <v>30</v>
      </c>
      <c r="D2236" s="7" t="n">
        <v>10293</v>
      </c>
      <c r="E2236" s="7" t="n">
        <v>8</v>
      </c>
      <c r="F2236" s="7" t="n">
        <v>1</v>
      </c>
      <c r="G2236" s="15" t="n">
        <f t="normal" ca="1">A2248</f>
        <v>0</v>
      </c>
    </row>
    <row r="2237" spans="1:21">
      <c r="A2237" t="s">
        <v>4</v>
      </c>
      <c r="B2237" s="4" t="s">
        <v>5</v>
      </c>
      <c r="C2237" s="4" t="s">
        <v>7</v>
      </c>
      <c r="D2237" s="4" t="s">
        <v>12</v>
      </c>
      <c r="E2237" s="4" t="s">
        <v>8</v>
      </c>
    </row>
    <row r="2238" spans="1:21">
      <c r="A2238" t="n">
        <v>20715</v>
      </c>
      <c r="B2238" s="29" t="n">
        <v>51</v>
      </c>
      <c r="C2238" s="7" t="n">
        <v>4</v>
      </c>
      <c r="D2238" s="7" t="n">
        <v>65534</v>
      </c>
      <c r="E2238" s="7" t="s">
        <v>122</v>
      </c>
    </row>
    <row r="2239" spans="1:21">
      <c r="A2239" t="s">
        <v>4</v>
      </c>
      <c r="B2239" s="4" t="s">
        <v>5</v>
      </c>
      <c r="C2239" s="4" t="s">
        <v>12</v>
      </c>
    </row>
    <row r="2240" spans="1:21">
      <c r="A2240" t="n">
        <v>20728</v>
      </c>
      <c r="B2240" s="22" t="n">
        <v>16</v>
      </c>
      <c r="C2240" s="7" t="n">
        <v>0</v>
      </c>
    </row>
    <row r="2241" spans="1:7">
      <c r="A2241" t="s">
        <v>4</v>
      </c>
      <c r="B2241" s="4" t="s">
        <v>5</v>
      </c>
      <c r="C2241" s="4" t="s">
        <v>12</v>
      </c>
      <c r="D2241" s="4" t="s">
        <v>43</v>
      </c>
      <c r="E2241" s="4" t="s">
        <v>7</v>
      </c>
      <c r="F2241" s="4" t="s">
        <v>7</v>
      </c>
    </row>
    <row r="2242" spans="1:7">
      <c r="A2242" t="n">
        <v>20731</v>
      </c>
      <c r="B2242" s="30" t="n">
        <v>26</v>
      </c>
      <c r="C2242" s="7" t="n">
        <v>65534</v>
      </c>
      <c r="D2242" s="7" t="s">
        <v>232</v>
      </c>
      <c r="E2242" s="7" t="n">
        <v>2</v>
      </c>
      <c r="F2242" s="7" t="n">
        <v>0</v>
      </c>
    </row>
    <row r="2243" spans="1:7">
      <c r="A2243" t="s">
        <v>4</v>
      </c>
      <c r="B2243" s="4" t="s">
        <v>5</v>
      </c>
    </row>
    <row r="2244" spans="1:7">
      <c r="A2244" t="n">
        <v>20798</v>
      </c>
      <c r="B2244" s="20" t="n">
        <v>28</v>
      </c>
    </row>
    <row r="2245" spans="1:7">
      <c r="A2245" t="s">
        <v>4</v>
      </c>
      <c r="B2245" s="4" t="s">
        <v>5</v>
      </c>
      <c r="C2245" s="4" t="s">
        <v>27</v>
      </c>
    </row>
    <row r="2246" spans="1:7">
      <c r="A2246" t="n">
        <v>20799</v>
      </c>
      <c r="B2246" s="16" t="n">
        <v>3</v>
      </c>
      <c r="C2246" s="15" t="n">
        <f t="normal" ca="1">A2256</f>
        <v>0</v>
      </c>
    </row>
    <row r="2247" spans="1:7">
      <c r="A2247" t="s">
        <v>4</v>
      </c>
      <c r="B2247" s="4" t="s">
        <v>5</v>
      </c>
      <c r="C2247" s="4" t="s">
        <v>7</v>
      </c>
      <c r="D2247" s="4" t="s">
        <v>12</v>
      </c>
      <c r="E2247" s="4" t="s">
        <v>8</v>
      </c>
    </row>
    <row r="2248" spans="1:7">
      <c r="A2248" t="n">
        <v>20804</v>
      </c>
      <c r="B2248" s="29" t="n">
        <v>51</v>
      </c>
      <c r="C2248" s="7" t="n">
        <v>4</v>
      </c>
      <c r="D2248" s="7" t="n">
        <v>65534</v>
      </c>
      <c r="E2248" s="7" t="s">
        <v>122</v>
      </c>
    </row>
    <row r="2249" spans="1:7">
      <c r="A2249" t="s">
        <v>4</v>
      </c>
      <c r="B2249" s="4" t="s">
        <v>5</v>
      </c>
      <c r="C2249" s="4" t="s">
        <v>12</v>
      </c>
    </row>
    <row r="2250" spans="1:7">
      <c r="A2250" t="n">
        <v>20817</v>
      </c>
      <c r="B2250" s="22" t="n">
        <v>16</v>
      </c>
      <c r="C2250" s="7" t="n">
        <v>0</v>
      </c>
    </row>
    <row r="2251" spans="1:7">
      <c r="A2251" t="s">
        <v>4</v>
      </c>
      <c r="B2251" s="4" t="s">
        <v>5</v>
      </c>
      <c r="C2251" s="4" t="s">
        <v>12</v>
      </c>
      <c r="D2251" s="4" t="s">
        <v>43</v>
      </c>
      <c r="E2251" s="4" t="s">
        <v>7</v>
      </c>
      <c r="F2251" s="4" t="s">
        <v>7</v>
      </c>
    </row>
    <row r="2252" spans="1:7">
      <c r="A2252" t="n">
        <v>20820</v>
      </c>
      <c r="B2252" s="30" t="n">
        <v>26</v>
      </c>
      <c r="C2252" s="7" t="n">
        <v>65534</v>
      </c>
      <c r="D2252" s="7" t="s">
        <v>233</v>
      </c>
      <c r="E2252" s="7" t="n">
        <v>2</v>
      </c>
      <c r="F2252" s="7" t="n">
        <v>0</v>
      </c>
    </row>
    <row r="2253" spans="1:7">
      <c r="A2253" t="s">
        <v>4</v>
      </c>
      <c r="B2253" s="4" t="s">
        <v>5</v>
      </c>
    </row>
    <row r="2254" spans="1:7">
      <c r="A2254" t="n">
        <v>20884</v>
      </c>
      <c r="B2254" s="20" t="n">
        <v>28</v>
      </c>
    </row>
    <row r="2255" spans="1:7">
      <c r="A2255" t="s">
        <v>4</v>
      </c>
      <c r="B2255" s="4" t="s">
        <v>5</v>
      </c>
      <c r="C2255" s="4" t="s">
        <v>7</v>
      </c>
    </row>
    <row r="2256" spans="1:7">
      <c r="A2256" t="n">
        <v>20885</v>
      </c>
      <c r="B2256" s="23" t="n">
        <v>23</v>
      </c>
      <c r="C2256" s="7" t="n">
        <v>10</v>
      </c>
    </row>
    <row r="2257" spans="1:6">
      <c r="A2257" t="s">
        <v>4</v>
      </c>
      <c r="B2257" s="4" t="s">
        <v>5</v>
      </c>
      <c r="C2257" s="4" t="s">
        <v>7</v>
      </c>
      <c r="D2257" s="4" t="s">
        <v>8</v>
      </c>
    </row>
    <row r="2258" spans="1:6">
      <c r="A2258" t="n">
        <v>20887</v>
      </c>
      <c r="B2258" s="6" t="n">
        <v>2</v>
      </c>
      <c r="C2258" s="7" t="n">
        <v>10</v>
      </c>
      <c r="D2258" s="7" t="s">
        <v>45</v>
      </c>
    </row>
    <row r="2259" spans="1:6">
      <c r="A2259" t="s">
        <v>4</v>
      </c>
      <c r="B2259" s="4" t="s">
        <v>5</v>
      </c>
      <c r="C2259" s="4" t="s">
        <v>7</v>
      </c>
    </row>
    <row r="2260" spans="1:6">
      <c r="A2260" t="n">
        <v>20910</v>
      </c>
      <c r="B2260" s="53" t="n">
        <v>74</v>
      </c>
      <c r="C2260" s="7" t="n">
        <v>46</v>
      </c>
    </row>
    <row r="2261" spans="1:6">
      <c r="A2261" t="s">
        <v>4</v>
      </c>
      <c r="B2261" s="4" t="s">
        <v>5</v>
      </c>
      <c r="C2261" s="4" t="s">
        <v>7</v>
      </c>
    </row>
    <row r="2262" spans="1:6">
      <c r="A2262" t="n">
        <v>20912</v>
      </c>
      <c r="B2262" s="53" t="n">
        <v>74</v>
      </c>
      <c r="C2262" s="7" t="n">
        <v>54</v>
      </c>
    </row>
    <row r="2263" spans="1:6">
      <c r="A2263" t="s">
        <v>4</v>
      </c>
      <c r="B2263" s="4" t="s">
        <v>5</v>
      </c>
    </row>
    <row r="2264" spans="1:6">
      <c r="A2264" t="n">
        <v>20914</v>
      </c>
      <c r="B2264" s="5" t="n">
        <v>1</v>
      </c>
    </row>
    <row r="2265" spans="1:6" s="3" customFormat="1" customHeight="0">
      <c r="A2265" s="3" t="s">
        <v>2</v>
      </c>
      <c r="B2265" s="3" t="s">
        <v>234</v>
      </c>
    </row>
    <row r="2266" spans="1:6">
      <c r="A2266" t="s">
        <v>4</v>
      </c>
      <c r="B2266" s="4" t="s">
        <v>5</v>
      </c>
      <c r="C2266" s="4" t="s">
        <v>12</v>
      </c>
      <c r="D2266" s="4" t="s">
        <v>7</v>
      </c>
      <c r="E2266" s="4" t="s">
        <v>7</v>
      </c>
      <c r="F2266" s="4" t="s">
        <v>8</v>
      </c>
    </row>
    <row r="2267" spans="1:6">
      <c r="A2267" t="n">
        <v>20916</v>
      </c>
      <c r="B2267" s="42" t="n">
        <v>47</v>
      </c>
      <c r="C2267" s="7" t="n">
        <v>65534</v>
      </c>
      <c r="D2267" s="7" t="n">
        <v>0</v>
      </c>
      <c r="E2267" s="7" t="n">
        <v>1</v>
      </c>
      <c r="F2267" s="7" t="s">
        <v>216</v>
      </c>
    </row>
    <row r="2268" spans="1:6">
      <c r="A2268" t="s">
        <v>4</v>
      </c>
      <c r="B2268" s="4" t="s">
        <v>5</v>
      </c>
      <c r="C2268" s="4" t="s">
        <v>7</v>
      </c>
      <c r="D2268" s="4" t="s">
        <v>12</v>
      </c>
      <c r="E2268" s="4" t="s">
        <v>7</v>
      </c>
      <c r="F2268" s="4" t="s">
        <v>7</v>
      </c>
      <c r="G2268" s="4" t="s">
        <v>7</v>
      </c>
      <c r="H2268" s="4" t="s">
        <v>12</v>
      </c>
      <c r="I2268" s="4" t="s">
        <v>27</v>
      </c>
      <c r="J2268" s="4" t="s">
        <v>12</v>
      </c>
      <c r="K2268" s="4" t="s">
        <v>27</v>
      </c>
      <c r="L2268" s="4" t="s">
        <v>27</v>
      </c>
    </row>
    <row r="2269" spans="1:6">
      <c r="A2269" t="n">
        <v>20937</v>
      </c>
      <c r="B2269" s="38" t="n">
        <v>6</v>
      </c>
      <c r="C2269" s="7" t="n">
        <v>33</v>
      </c>
      <c r="D2269" s="7" t="n">
        <v>65534</v>
      </c>
      <c r="E2269" s="7" t="n">
        <v>9</v>
      </c>
      <c r="F2269" s="7" t="n">
        <v>1</v>
      </c>
      <c r="G2269" s="7" t="n">
        <v>2</v>
      </c>
      <c r="H2269" s="7" t="n">
        <v>17</v>
      </c>
      <c r="I2269" s="15" t="n">
        <f t="normal" ca="1">A2271</f>
        <v>0</v>
      </c>
      <c r="J2269" s="7" t="n">
        <v>44</v>
      </c>
      <c r="K2269" s="15" t="n">
        <f t="normal" ca="1">A2275</f>
        <v>0</v>
      </c>
      <c r="L2269" s="15" t="n">
        <f t="normal" ca="1">A2279</f>
        <v>0</v>
      </c>
    </row>
    <row r="2270" spans="1:6">
      <c r="A2270" t="s">
        <v>4</v>
      </c>
      <c r="B2270" s="4" t="s">
        <v>5</v>
      </c>
      <c r="C2270" s="4" t="s">
        <v>12</v>
      </c>
      <c r="D2270" s="4" t="s">
        <v>59</v>
      </c>
      <c r="E2270" s="4" t="s">
        <v>59</v>
      </c>
      <c r="F2270" s="4" t="s">
        <v>59</v>
      </c>
      <c r="G2270" s="4" t="s">
        <v>59</v>
      </c>
    </row>
    <row r="2271" spans="1:6">
      <c r="A2271" t="n">
        <v>20960</v>
      </c>
      <c r="B2271" s="28" t="n">
        <v>46</v>
      </c>
      <c r="C2271" s="7" t="n">
        <v>65534</v>
      </c>
      <c r="D2271" s="7" t="n">
        <v>3.97000002861023</v>
      </c>
      <c r="E2271" s="7" t="n">
        <v>5</v>
      </c>
      <c r="F2271" s="7" t="n">
        <v>5.92999982833862</v>
      </c>
      <c r="G2271" s="7" t="n">
        <v>175.600006103516</v>
      </c>
    </row>
    <row r="2272" spans="1:6">
      <c r="A2272" t="s">
        <v>4</v>
      </c>
      <c r="B2272" s="4" t="s">
        <v>5</v>
      </c>
      <c r="C2272" s="4" t="s">
        <v>27</v>
      </c>
    </row>
    <row r="2273" spans="1:12">
      <c r="A2273" t="n">
        <v>20979</v>
      </c>
      <c r="B2273" s="16" t="n">
        <v>3</v>
      </c>
      <c r="C2273" s="15" t="n">
        <f t="normal" ca="1">A2279</f>
        <v>0</v>
      </c>
    </row>
    <row r="2274" spans="1:12">
      <c r="A2274" t="s">
        <v>4</v>
      </c>
      <c r="B2274" s="4" t="s">
        <v>5</v>
      </c>
      <c r="C2274" s="4" t="s">
        <v>12</v>
      </c>
      <c r="D2274" s="4" t="s">
        <v>59</v>
      </c>
      <c r="E2274" s="4" t="s">
        <v>59</v>
      </c>
      <c r="F2274" s="4" t="s">
        <v>59</v>
      </c>
      <c r="G2274" s="4" t="s">
        <v>59</v>
      </c>
    </row>
    <row r="2275" spans="1:12">
      <c r="A2275" t="n">
        <v>20984</v>
      </c>
      <c r="B2275" s="28" t="n">
        <v>46</v>
      </c>
      <c r="C2275" s="7" t="n">
        <v>65534</v>
      </c>
      <c r="D2275" s="7" t="n">
        <v>-3.32999992370605</v>
      </c>
      <c r="E2275" s="7" t="n">
        <v>5</v>
      </c>
      <c r="F2275" s="7" t="n">
        <v>10.3999996185303</v>
      </c>
      <c r="G2275" s="7" t="n">
        <v>13.6000003814697</v>
      </c>
    </row>
    <row r="2276" spans="1:12">
      <c r="A2276" t="s">
        <v>4</v>
      </c>
      <c r="B2276" s="4" t="s">
        <v>5</v>
      </c>
      <c r="C2276" s="4" t="s">
        <v>27</v>
      </c>
    </row>
    <row r="2277" spans="1:12">
      <c r="A2277" t="n">
        <v>21003</v>
      </c>
      <c r="B2277" s="16" t="n">
        <v>3</v>
      </c>
      <c r="C2277" s="15" t="n">
        <f t="normal" ca="1">A2279</f>
        <v>0</v>
      </c>
    </row>
    <row r="2278" spans="1:12">
      <c r="A2278" t="s">
        <v>4</v>
      </c>
      <c r="B2278" s="4" t="s">
        <v>5</v>
      </c>
    </row>
    <row r="2279" spans="1:12">
      <c r="A2279" t="n">
        <v>21008</v>
      </c>
      <c r="B2279" s="5" t="n">
        <v>1</v>
      </c>
    </row>
    <row r="2280" spans="1:12" s="3" customFormat="1" customHeight="0">
      <c r="A2280" s="3" t="s">
        <v>2</v>
      </c>
      <c r="B2280" s="3" t="s">
        <v>235</v>
      </c>
    </row>
    <row r="2281" spans="1:12">
      <c r="A2281" t="s">
        <v>4</v>
      </c>
      <c r="B2281" s="4" t="s">
        <v>5</v>
      </c>
      <c r="C2281" s="4" t="s">
        <v>7</v>
      </c>
      <c r="D2281" s="4" t="s">
        <v>12</v>
      </c>
      <c r="E2281" s="4" t="s">
        <v>7</v>
      </c>
      <c r="F2281" s="4" t="s">
        <v>27</v>
      </c>
    </row>
    <row r="2282" spans="1:12">
      <c r="A2282" t="n">
        <v>21012</v>
      </c>
      <c r="B2282" s="14" t="n">
        <v>5</v>
      </c>
      <c r="C2282" s="7" t="n">
        <v>30</v>
      </c>
      <c r="D2282" s="7" t="n">
        <v>10995</v>
      </c>
      <c r="E2282" s="7" t="n">
        <v>1</v>
      </c>
      <c r="F2282" s="15" t="n">
        <f t="normal" ca="1">A2358</f>
        <v>0</v>
      </c>
    </row>
    <row r="2283" spans="1:12">
      <c r="A2283" t="s">
        <v>4</v>
      </c>
      <c r="B2283" s="4" t="s">
        <v>5</v>
      </c>
      <c r="C2283" s="4" t="s">
        <v>12</v>
      </c>
      <c r="D2283" s="4" t="s">
        <v>7</v>
      </c>
      <c r="E2283" s="4" t="s">
        <v>7</v>
      </c>
      <c r="F2283" s="4" t="s">
        <v>8</v>
      </c>
    </row>
    <row r="2284" spans="1:12">
      <c r="A2284" t="n">
        <v>21021</v>
      </c>
      <c r="B2284" s="46" t="n">
        <v>20</v>
      </c>
      <c r="C2284" s="7" t="n">
        <v>65534</v>
      </c>
      <c r="D2284" s="7" t="n">
        <v>3</v>
      </c>
      <c r="E2284" s="7" t="n">
        <v>10</v>
      </c>
      <c r="F2284" s="7" t="s">
        <v>121</v>
      </c>
    </row>
    <row r="2285" spans="1:12">
      <c r="A2285" t="s">
        <v>4</v>
      </c>
      <c r="B2285" s="4" t="s">
        <v>5</v>
      </c>
      <c r="C2285" s="4" t="s">
        <v>12</v>
      </c>
    </row>
    <row r="2286" spans="1:12">
      <c r="A2286" t="n">
        <v>21042</v>
      </c>
      <c r="B2286" s="22" t="n">
        <v>16</v>
      </c>
      <c r="C2286" s="7" t="n">
        <v>0</v>
      </c>
    </row>
    <row r="2287" spans="1:12">
      <c r="A2287" t="s">
        <v>4</v>
      </c>
      <c r="B2287" s="4" t="s">
        <v>5</v>
      </c>
      <c r="C2287" s="4" t="s">
        <v>7</v>
      </c>
      <c r="D2287" s="4" t="s">
        <v>12</v>
      </c>
    </row>
    <row r="2288" spans="1:12">
      <c r="A2288" t="n">
        <v>21045</v>
      </c>
      <c r="B2288" s="17" t="n">
        <v>22</v>
      </c>
      <c r="C2288" s="7" t="n">
        <v>10</v>
      </c>
      <c r="D2288" s="7" t="n">
        <v>0</v>
      </c>
    </row>
    <row r="2289" spans="1:7">
      <c r="A2289" t="s">
        <v>4</v>
      </c>
      <c r="B2289" s="4" t="s">
        <v>5</v>
      </c>
      <c r="C2289" s="4" t="s">
        <v>7</v>
      </c>
      <c r="D2289" s="4" t="s">
        <v>12</v>
      </c>
      <c r="E2289" s="4" t="s">
        <v>7</v>
      </c>
      <c r="F2289" s="4" t="s">
        <v>7</v>
      </c>
      <c r="G2289" s="4" t="s">
        <v>27</v>
      </c>
    </row>
    <row r="2290" spans="1:7">
      <c r="A2290" t="n">
        <v>21049</v>
      </c>
      <c r="B2290" s="14" t="n">
        <v>5</v>
      </c>
      <c r="C2290" s="7" t="n">
        <v>30</v>
      </c>
      <c r="D2290" s="7" t="n">
        <v>4</v>
      </c>
      <c r="E2290" s="7" t="n">
        <v>8</v>
      </c>
      <c r="F2290" s="7" t="n">
        <v>1</v>
      </c>
      <c r="G2290" s="15" t="n">
        <f t="normal" ca="1">A2348</f>
        <v>0</v>
      </c>
    </row>
    <row r="2291" spans="1:7">
      <c r="A2291" t="s">
        <v>4</v>
      </c>
      <c r="B2291" s="4" t="s">
        <v>5</v>
      </c>
      <c r="C2291" s="4" t="s">
        <v>7</v>
      </c>
      <c r="D2291" s="4" t="s">
        <v>12</v>
      </c>
      <c r="E2291" s="4" t="s">
        <v>8</v>
      </c>
    </row>
    <row r="2292" spans="1:7">
      <c r="A2292" t="n">
        <v>21059</v>
      </c>
      <c r="B2292" s="29" t="n">
        <v>51</v>
      </c>
      <c r="C2292" s="7" t="n">
        <v>4</v>
      </c>
      <c r="D2292" s="7" t="n">
        <v>65534</v>
      </c>
      <c r="E2292" s="7" t="s">
        <v>122</v>
      </c>
    </row>
    <row r="2293" spans="1:7">
      <c r="A2293" t="s">
        <v>4</v>
      </c>
      <c r="B2293" s="4" t="s">
        <v>5</v>
      </c>
      <c r="C2293" s="4" t="s">
        <v>12</v>
      </c>
    </row>
    <row r="2294" spans="1:7">
      <c r="A2294" t="n">
        <v>21072</v>
      </c>
      <c r="B2294" s="22" t="n">
        <v>16</v>
      </c>
      <c r="C2294" s="7" t="n">
        <v>0</v>
      </c>
    </row>
    <row r="2295" spans="1:7">
      <c r="A2295" t="s">
        <v>4</v>
      </c>
      <c r="B2295" s="4" t="s">
        <v>5</v>
      </c>
      <c r="C2295" s="4" t="s">
        <v>12</v>
      </c>
      <c r="D2295" s="4" t="s">
        <v>43</v>
      </c>
      <c r="E2295" s="4" t="s">
        <v>7</v>
      </c>
      <c r="F2295" s="4" t="s">
        <v>7</v>
      </c>
      <c r="G2295" s="4" t="s">
        <v>43</v>
      </c>
      <c r="H2295" s="4" t="s">
        <v>7</v>
      </c>
      <c r="I2295" s="4" t="s">
        <v>7</v>
      </c>
    </row>
    <row r="2296" spans="1:7">
      <c r="A2296" t="n">
        <v>21075</v>
      </c>
      <c r="B2296" s="30" t="n">
        <v>26</v>
      </c>
      <c r="C2296" s="7" t="n">
        <v>65534</v>
      </c>
      <c r="D2296" s="7" t="s">
        <v>236</v>
      </c>
      <c r="E2296" s="7" t="n">
        <v>2</v>
      </c>
      <c r="F2296" s="7" t="n">
        <v>3</v>
      </c>
      <c r="G2296" s="7" t="s">
        <v>237</v>
      </c>
      <c r="H2296" s="7" t="n">
        <v>2</v>
      </c>
      <c r="I2296" s="7" t="n">
        <v>0</v>
      </c>
    </row>
    <row r="2297" spans="1:7">
      <c r="A2297" t="s">
        <v>4</v>
      </c>
      <c r="B2297" s="4" t="s">
        <v>5</v>
      </c>
    </row>
    <row r="2298" spans="1:7">
      <c r="A2298" t="n">
        <v>21255</v>
      </c>
      <c r="B2298" s="20" t="n">
        <v>28</v>
      </c>
    </row>
    <row r="2299" spans="1:7">
      <c r="A2299" t="s">
        <v>4</v>
      </c>
      <c r="B2299" s="4" t="s">
        <v>5</v>
      </c>
      <c r="C2299" s="4" t="s">
        <v>7</v>
      </c>
      <c r="D2299" s="52" t="s">
        <v>155</v>
      </c>
      <c r="E2299" s="4" t="s">
        <v>5</v>
      </c>
      <c r="F2299" s="4" t="s">
        <v>7</v>
      </c>
      <c r="G2299" s="4" t="s">
        <v>12</v>
      </c>
      <c r="H2299" s="52" t="s">
        <v>156</v>
      </c>
      <c r="I2299" s="4" t="s">
        <v>7</v>
      </c>
      <c r="J2299" s="4" t="s">
        <v>27</v>
      </c>
    </row>
    <row r="2300" spans="1:7">
      <c r="A2300" t="n">
        <v>21256</v>
      </c>
      <c r="B2300" s="14" t="n">
        <v>5</v>
      </c>
      <c r="C2300" s="7" t="n">
        <v>28</v>
      </c>
      <c r="D2300" s="52" t="s">
        <v>3</v>
      </c>
      <c r="E2300" s="26" t="n">
        <v>64</v>
      </c>
      <c r="F2300" s="7" t="n">
        <v>5</v>
      </c>
      <c r="G2300" s="7" t="n">
        <v>13</v>
      </c>
      <c r="H2300" s="52" t="s">
        <v>3</v>
      </c>
      <c r="I2300" s="7" t="n">
        <v>1</v>
      </c>
      <c r="J2300" s="15" t="n">
        <f t="normal" ca="1">A2320</f>
        <v>0</v>
      </c>
    </row>
    <row r="2301" spans="1:7">
      <c r="A2301" t="s">
        <v>4</v>
      </c>
      <c r="B2301" s="4" t="s">
        <v>5</v>
      </c>
      <c r="C2301" s="4" t="s">
        <v>7</v>
      </c>
      <c r="D2301" s="4" t="s">
        <v>12</v>
      </c>
      <c r="E2301" s="4" t="s">
        <v>8</v>
      </c>
    </row>
    <row r="2302" spans="1:7">
      <c r="A2302" t="n">
        <v>21267</v>
      </c>
      <c r="B2302" s="29" t="n">
        <v>51</v>
      </c>
      <c r="C2302" s="7" t="n">
        <v>4</v>
      </c>
      <c r="D2302" s="7" t="n">
        <v>13</v>
      </c>
      <c r="E2302" s="7" t="s">
        <v>238</v>
      </c>
    </row>
    <row r="2303" spans="1:7">
      <c r="A2303" t="s">
        <v>4</v>
      </c>
      <c r="B2303" s="4" t="s">
        <v>5</v>
      </c>
      <c r="C2303" s="4" t="s">
        <v>12</v>
      </c>
    </row>
    <row r="2304" spans="1:7">
      <c r="A2304" t="n">
        <v>21280</v>
      </c>
      <c r="B2304" s="22" t="n">
        <v>16</v>
      </c>
      <c r="C2304" s="7" t="n">
        <v>0</v>
      </c>
    </row>
    <row r="2305" spans="1:10">
      <c r="A2305" t="s">
        <v>4</v>
      </c>
      <c r="B2305" s="4" t="s">
        <v>5</v>
      </c>
      <c r="C2305" s="4" t="s">
        <v>12</v>
      </c>
      <c r="D2305" s="4" t="s">
        <v>43</v>
      </c>
      <c r="E2305" s="4" t="s">
        <v>7</v>
      </c>
      <c r="F2305" s="4" t="s">
        <v>7</v>
      </c>
    </row>
    <row r="2306" spans="1:10">
      <c r="A2306" t="n">
        <v>21283</v>
      </c>
      <c r="B2306" s="30" t="n">
        <v>26</v>
      </c>
      <c r="C2306" s="7" t="n">
        <v>13</v>
      </c>
      <c r="D2306" s="7" t="s">
        <v>239</v>
      </c>
      <c r="E2306" s="7" t="n">
        <v>2</v>
      </c>
      <c r="F2306" s="7" t="n">
        <v>0</v>
      </c>
    </row>
    <row r="2307" spans="1:10">
      <c r="A2307" t="s">
        <v>4</v>
      </c>
      <c r="B2307" s="4" t="s">
        <v>5</v>
      </c>
    </row>
    <row r="2308" spans="1:10">
      <c r="A2308" t="n">
        <v>21393</v>
      </c>
      <c r="B2308" s="20" t="n">
        <v>28</v>
      </c>
    </row>
    <row r="2309" spans="1:10">
      <c r="A2309" t="s">
        <v>4</v>
      </c>
      <c r="B2309" s="4" t="s">
        <v>5</v>
      </c>
      <c r="C2309" s="4" t="s">
        <v>7</v>
      </c>
      <c r="D2309" s="4" t="s">
        <v>12</v>
      </c>
      <c r="E2309" s="4" t="s">
        <v>8</v>
      </c>
    </row>
    <row r="2310" spans="1:10">
      <c r="A2310" t="n">
        <v>21394</v>
      </c>
      <c r="B2310" s="29" t="n">
        <v>51</v>
      </c>
      <c r="C2310" s="7" t="n">
        <v>4</v>
      </c>
      <c r="D2310" s="7" t="n">
        <v>0</v>
      </c>
      <c r="E2310" s="7" t="s">
        <v>240</v>
      </c>
    </row>
    <row r="2311" spans="1:10">
      <c r="A2311" t="s">
        <v>4</v>
      </c>
      <c r="B2311" s="4" t="s">
        <v>5</v>
      </c>
      <c r="C2311" s="4" t="s">
        <v>12</v>
      </c>
    </row>
    <row r="2312" spans="1:10">
      <c r="A2312" t="n">
        <v>21409</v>
      </c>
      <c r="B2312" s="22" t="n">
        <v>16</v>
      </c>
      <c r="C2312" s="7" t="n">
        <v>0</v>
      </c>
    </row>
    <row r="2313" spans="1:10">
      <c r="A2313" t="s">
        <v>4</v>
      </c>
      <c r="B2313" s="4" t="s">
        <v>5</v>
      </c>
      <c r="C2313" s="4" t="s">
        <v>12</v>
      </c>
      <c r="D2313" s="4" t="s">
        <v>43</v>
      </c>
      <c r="E2313" s="4" t="s">
        <v>7</v>
      </c>
      <c r="F2313" s="4" t="s">
        <v>7</v>
      </c>
    </row>
    <row r="2314" spans="1:10">
      <c r="A2314" t="n">
        <v>21412</v>
      </c>
      <c r="B2314" s="30" t="n">
        <v>26</v>
      </c>
      <c r="C2314" s="7" t="n">
        <v>0</v>
      </c>
      <c r="D2314" s="7" t="s">
        <v>241</v>
      </c>
      <c r="E2314" s="7" t="n">
        <v>2</v>
      </c>
      <c r="F2314" s="7" t="n">
        <v>0</v>
      </c>
    </row>
    <row r="2315" spans="1:10">
      <c r="A2315" t="s">
        <v>4</v>
      </c>
      <c r="B2315" s="4" t="s">
        <v>5</v>
      </c>
    </row>
    <row r="2316" spans="1:10">
      <c r="A2316" t="n">
        <v>21481</v>
      </c>
      <c r="B2316" s="20" t="n">
        <v>28</v>
      </c>
    </row>
    <row r="2317" spans="1:10">
      <c r="A2317" t="s">
        <v>4</v>
      </c>
      <c r="B2317" s="4" t="s">
        <v>5</v>
      </c>
      <c r="C2317" s="4" t="s">
        <v>27</v>
      </c>
    </row>
    <row r="2318" spans="1:10">
      <c r="A2318" t="n">
        <v>21482</v>
      </c>
      <c r="B2318" s="16" t="n">
        <v>3</v>
      </c>
      <c r="C2318" s="15" t="n">
        <f t="normal" ca="1">A2344</f>
        <v>0</v>
      </c>
    </row>
    <row r="2319" spans="1:10">
      <c r="A2319" t="s">
        <v>4</v>
      </c>
      <c r="B2319" s="4" t="s">
        <v>5</v>
      </c>
      <c r="C2319" s="4" t="s">
        <v>7</v>
      </c>
      <c r="D2319" s="4" t="s">
        <v>12</v>
      </c>
      <c r="E2319" s="4" t="s">
        <v>8</v>
      </c>
    </row>
    <row r="2320" spans="1:10">
      <c r="A2320" t="n">
        <v>21487</v>
      </c>
      <c r="B2320" s="29" t="n">
        <v>51</v>
      </c>
      <c r="C2320" s="7" t="n">
        <v>4</v>
      </c>
      <c r="D2320" s="7" t="n">
        <v>65534</v>
      </c>
      <c r="E2320" s="7" t="s">
        <v>122</v>
      </c>
    </row>
    <row r="2321" spans="1:6">
      <c r="A2321" t="s">
        <v>4</v>
      </c>
      <c r="B2321" s="4" t="s">
        <v>5</v>
      </c>
      <c r="C2321" s="4" t="s">
        <v>12</v>
      </c>
    </row>
    <row r="2322" spans="1:6">
      <c r="A2322" t="n">
        <v>21500</v>
      </c>
      <c r="B2322" s="22" t="n">
        <v>16</v>
      </c>
      <c r="C2322" s="7" t="n">
        <v>0</v>
      </c>
    </row>
    <row r="2323" spans="1:6">
      <c r="A2323" t="s">
        <v>4</v>
      </c>
      <c r="B2323" s="4" t="s">
        <v>5</v>
      </c>
      <c r="C2323" s="4" t="s">
        <v>12</v>
      </c>
      <c r="D2323" s="4" t="s">
        <v>43</v>
      </c>
      <c r="E2323" s="4" t="s">
        <v>7</v>
      </c>
      <c r="F2323" s="4" t="s">
        <v>7</v>
      </c>
    </row>
    <row r="2324" spans="1:6">
      <c r="A2324" t="n">
        <v>21503</v>
      </c>
      <c r="B2324" s="30" t="n">
        <v>26</v>
      </c>
      <c r="C2324" s="7" t="n">
        <v>65534</v>
      </c>
      <c r="D2324" s="7" t="s">
        <v>242</v>
      </c>
      <c r="E2324" s="7" t="n">
        <v>2</v>
      </c>
      <c r="F2324" s="7" t="n">
        <v>0</v>
      </c>
    </row>
    <row r="2325" spans="1:6">
      <c r="A2325" t="s">
        <v>4</v>
      </c>
      <c r="B2325" s="4" t="s">
        <v>5</v>
      </c>
    </row>
    <row r="2326" spans="1:6">
      <c r="A2326" t="n">
        <v>21560</v>
      </c>
      <c r="B2326" s="20" t="n">
        <v>28</v>
      </c>
    </row>
    <row r="2327" spans="1:6">
      <c r="A2327" t="s">
        <v>4</v>
      </c>
      <c r="B2327" s="4" t="s">
        <v>5</v>
      </c>
      <c r="C2327" s="4" t="s">
        <v>7</v>
      </c>
      <c r="D2327" s="4" t="s">
        <v>12</v>
      </c>
      <c r="E2327" s="4" t="s">
        <v>8</v>
      </c>
    </row>
    <row r="2328" spans="1:6">
      <c r="A2328" t="n">
        <v>21561</v>
      </c>
      <c r="B2328" s="29" t="n">
        <v>51</v>
      </c>
      <c r="C2328" s="7" t="n">
        <v>4</v>
      </c>
      <c r="D2328" s="7" t="n">
        <v>0</v>
      </c>
      <c r="E2328" s="7" t="s">
        <v>243</v>
      </c>
    </row>
    <row r="2329" spans="1:6">
      <c r="A2329" t="s">
        <v>4</v>
      </c>
      <c r="B2329" s="4" t="s">
        <v>5</v>
      </c>
      <c r="C2329" s="4" t="s">
        <v>12</v>
      </c>
    </row>
    <row r="2330" spans="1:6">
      <c r="A2330" t="n">
        <v>21575</v>
      </c>
      <c r="B2330" s="22" t="n">
        <v>16</v>
      </c>
      <c r="C2330" s="7" t="n">
        <v>0</v>
      </c>
    </row>
    <row r="2331" spans="1:6">
      <c r="A2331" t="s">
        <v>4</v>
      </c>
      <c r="B2331" s="4" t="s">
        <v>5</v>
      </c>
      <c r="C2331" s="4" t="s">
        <v>12</v>
      </c>
      <c r="D2331" s="4" t="s">
        <v>43</v>
      </c>
      <c r="E2331" s="4" t="s">
        <v>7</v>
      </c>
      <c r="F2331" s="4" t="s">
        <v>7</v>
      </c>
    </row>
    <row r="2332" spans="1:6">
      <c r="A2332" t="n">
        <v>21578</v>
      </c>
      <c r="B2332" s="30" t="n">
        <v>26</v>
      </c>
      <c r="C2332" s="7" t="n">
        <v>0</v>
      </c>
      <c r="D2332" s="7" t="s">
        <v>244</v>
      </c>
      <c r="E2332" s="7" t="n">
        <v>2</v>
      </c>
      <c r="F2332" s="7" t="n">
        <v>0</v>
      </c>
    </row>
    <row r="2333" spans="1:6">
      <c r="A2333" t="s">
        <v>4</v>
      </c>
      <c r="B2333" s="4" t="s">
        <v>5</v>
      </c>
    </row>
    <row r="2334" spans="1:6">
      <c r="A2334" t="n">
        <v>21660</v>
      </c>
      <c r="B2334" s="20" t="n">
        <v>28</v>
      </c>
    </row>
    <row r="2335" spans="1:6">
      <c r="A2335" t="s">
        <v>4</v>
      </c>
      <c r="B2335" s="4" t="s">
        <v>5</v>
      </c>
      <c r="C2335" s="4" t="s">
        <v>7</v>
      </c>
      <c r="D2335" s="4" t="s">
        <v>12</v>
      </c>
      <c r="E2335" s="4" t="s">
        <v>8</v>
      </c>
    </row>
    <row r="2336" spans="1:6">
      <c r="A2336" t="n">
        <v>21661</v>
      </c>
      <c r="B2336" s="29" t="n">
        <v>51</v>
      </c>
      <c r="C2336" s="7" t="n">
        <v>4</v>
      </c>
      <c r="D2336" s="7" t="n">
        <v>65534</v>
      </c>
      <c r="E2336" s="7" t="s">
        <v>122</v>
      </c>
    </row>
    <row r="2337" spans="1:6">
      <c r="A2337" t="s">
        <v>4</v>
      </c>
      <c r="B2337" s="4" t="s">
        <v>5</v>
      </c>
      <c r="C2337" s="4" t="s">
        <v>12</v>
      </c>
    </row>
    <row r="2338" spans="1:6">
      <c r="A2338" t="n">
        <v>21674</v>
      </c>
      <c r="B2338" s="22" t="n">
        <v>16</v>
      </c>
      <c r="C2338" s="7" t="n">
        <v>0</v>
      </c>
    </row>
    <row r="2339" spans="1:6">
      <c r="A2339" t="s">
        <v>4</v>
      </c>
      <c r="B2339" s="4" t="s">
        <v>5</v>
      </c>
      <c r="C2339" s="4" t="s">
        <v>12</v>
      </c>
      <c r="D2339" s="4" t="s">
        <v>43</v>
      </c>
      <c r="E2339" s="4" t="s">
        <v>7</v>
      </c>
      <c r="F2339" s="4" t="s">
        <v>7</v>
      </c>
    </row>
    <row r="2340" spans="1:6">
      <c r="A2340" t="n">
        <v>21677</v>
      </c>
      <c r="B2340" s="30" t="n">
        <v>26</v>
      </c>
      <c r="C2340" s="7" t="n">
        <v>65534</v>
      </c>
      <c r="D2340" s="7" t="s">
        <v>245</v>
      </c>
      <c r="E2340" s="7" t="n">
        <v>2</v>
      </c>
      <c r="F2340" s="7" t="n">
        <v>0</v>
      </c>
    </row>
    <row r="2341" spans="1:6">
      <c r="A2341" t="s">
        <v>4</v>
      </c>
      <c r="B2341" s="4" t="s">
        <v>5</v>
      </c>
    </row>
    <row r="2342" spans="1:6">
      <c r="A2342" t="n">
        <v>21719</v>
      </c>
      <c r="B2342" s="20" t="n">
        <v>28</v>
      </c>
    </row>
    <row r="2343" spans="1:6">
      <c r="A2343" t="s">
        <v>4</v>
      </c>
      <c r="B2343" s="4" t="s">
        <v>5</v>
      </c>
      <c r="C2343" s="4" t="s">
        <v>12</v>
      </c>
    </row>
    <row r="2344" spans="1:6">
      <c r="A2344" t="n">
        <v>21720</v>
      </c>
      <c r="B2344" s="33" t="n">
        <v>12</v>
      </c>
      <c r="C2344" s="7" t="n">
        <v>4</v>
      </c>
    </row>
    <row r="2345" spans="1:6">
      <c r="A2345" t="s">
        <v>4</v>
      </c>
      <c r="B2345" s="4" t="s">
        <v>5</v>
      </c>
      <c r="C2345" s="4" t="s">
        <v>27</v>
      </c>
    </row>
    <row r="2346" spans="1:6">
      <c r="A2346" t="n">
        <v>21723</v>
      </c>
      <c r="B2346" s="16" t="n">
        <v>3</v>
      </c>
      <c r="C2346" s="15" t="n">
        <f t="normal" ca="1">A2356</f>
        <v>0</v>
      </c>
    </row>
    <row r="2347" spans="1:6">
      <c r="A2347" t="s">
        <v>4</v>
      </c>
      <c r="B2347" s="4" t="s">
        <v>5</v>
      </c>
      <c r="C2347" s="4" t="s">
        <v>7</v>
      </c>
      <c r="D2347" s="4" t="s">
        <v>12</v>
      </c>
      <c r="E2347" s="4" t="s">
        <v>8</v>
      </c>
    </row>
    <row r="2348" spans="1:6">
      <c r="A2348" t="n">
        <v>21728</v>
      </c>
      <c r="B2348" s="29" t="n">
        <v>51</v>
      </c>
      <c r="C2348" s="7" t="n">
        <v>4</v>
      </c>
      <c r="D2348" s="7" t="n">
        <v>65534</v>
      </c>
      <c r="E2348" s="7" t="s">
        <v>122</v>
      </c>
    </row>
    <row r="2349" spans="1:6">
      <c r="A2349" t="s">
        <v>4</v>
      </c>
      <c r="B2349" s="4" t="s">
        <v>5</v>
      </c>
      <c r="C2349" s="4" t="s">
        <v>12</v>
      </c>
    </row>
    <row r="2350" spans="1:6">
      <c r="A2350" t="n">
        <v>21741</v>
      </c>
      <c r="B2350" s="22" t="n">
        <v>16</v>
      </c>
      <c r="C2350" s="7" t="n">
        <v>0</v>
      </c>
    </row>
    <row r="2351" spans="1:6">
      <c r="A2351" t="s">
        <v>4</v>
      </c>
      <c r="B2351" s="4" t="s">
        <v>5</v>
      </c>
      <c r="C2351" s="4" t="s">
        <v>12</v>
      </c>
      <c r="D2351" s="4" t="s">
        <v>43</v>
      </c>
      <c r="E2351" s="4" t="s">
        <v>7</v>
      </c>
      <c r="F2351" s="4" t="s">
        <v>7</v>
      </c>
      <c r="G2351" s="4" t="s">
        <v>43</v>
      </c>
      <c r="H2351" s="4" t="s">
        <v>7</v>
      </c>
      <c r="I2351" s="4" t="s">
        <v>7</v>
      </c>
    </row>
    <row r="2352" spans="1:6">
      <c r="A2352" t="n">
        <v>21744</v>
      </c>
      <c r="B2352" s="30" t="n">
        <v>26</v>
      </c>
      <c r="C2352" s="7" t="n">
        <v>65534</v>
      </c>
      <c r="D2352" s="7" t="s">
        <v>246</v>
      </c>
      <c r="E2352" s="7" t="n">
        <v>2</v>
      </c>
      <c r="F2352" s="7" t="n">
        <v>3</v>
      </c>
      <c r="G2352" s="7" t="s">
        <v>247</v>
      </c>
      <c r="H2352" s="7" t="n">
        <v>2</v>
      </c>
      <c r="I2352" s="7" t="n">
        <v>0</v>
      </c>
    </row>
    <row r="2353" spans="1:9">
      <c r="A2353" t="s">
        <v>4</v>
      </c>
      <c r="B2353" s="4" t="s">
        <v>5</v>
      </c>
    </row>
    <row r="2354" spans="1:9">
      <c r="A2354" t="n">
        <v>21832</v>
      </c>
      <c r="B2354" s="20" t="n">
        <v>28</v>
      </c>
    </row>
    <row r="2355" spans="1:9">
      <c r="A2355" t="s">
        <v>4</v>
      </c>
      <c r="B2355" s="4" t="s">
        <v>5</v>
      </c>
      <c r="C2355" s="4" t="s">
        <v>27</v>
      </c>
    </row>
    <row r="2356" spans="1:9">
      <c r="A2356" t="n">
        <v>21833</v>
      </c>
      <c r="B2356" s="16" t="n">
        <v>3</v>
      </c>
      <c r="C2356" s="15" t="n">
        <f t="normal" ca="1">A2386</f>
        <v>0</v>
      </c>
    </row>
    <row r="2357" spans="1:9">
      <c r="A2357" t="s">
        <v>4</v>
      </c>
      <c r="B2357" s="4" t="s">
        <v>5</v>
      </c>
      <c r="C2357" s="4" t="s">
        <v>7</v>
      </c>
      <c r="D2357" s="4" t="s">
        <v>12</v>
      </c>
      <c r="E2357" s="4" t="s">
        <v>7</v>
      </c>
      <c r="F2357" s="4" t="s">
        <v>27</v>
      </c>
    </row>
    <row r="2358" spans="1:9">
      <c r="A2358" t="n">
        <v>21838</v>
      </c>
      <c r="B2358" s="14" t="n">
        <v>5</v>
      </c>
      <c r="C2358" s="7" t="n">
        <v>30</v>
      </c>
      <c r="D2358" s="7" t="n">
        <v>10224</v>
      </c>
      <c r="E2358" s="7" t="n">
        <v>1</v>
      </c>
      <c r="F2358" s="15" t="n">
        <f t="normal" ca="1">A2386</f>
        <v>0</v>
      </c>
    </row>
    <row r="2359" spans="1:9">
      <c r="A2359" t="s">
        <v>4</v>
      </c>
      <c r="B2359" s="4" t="s">
        <v>5</v>
      </c>
      <c r="C2359" s="4" t="s">
        <v>12</v>
      </c>
      <c r="D2359" s="4" t="s">
        <v>7</v>
      </c>
      <c r="E2359" s="4" t="s">
        <v>7</v>
      </c>
      <c r="F2359" s="4" t="s">
        <v>8</v>
      </c>
    </row>
    <row r="2360" spans="1:9">
      <c r="A2360" t="n">
        <v>21847</v>
      </c>
      <c r="B2360" s="46" t="n">
        <v>20</v>
      </c>
      <c r="C2360" s="7" t="n">
        <v>65534</v>
      </c>
      <c r="D2360" s="7" t="n">
        <v>3</v>
      </c>
      <c r="E2360" s="7" t="n">
        <v>10</v>
      </c>
      <c r="F2360" s="7" t="s">
        <v>121</v>
      </c>
    </row>
    <row r="2361" spans="1:9">
      <c r="A2361" t="s">
        <v>4</v>
      </c>
      <c r="B2361" s="4" t="s">
        <v>5</v>
      </c>
      <c r="C2361" s="4" t="s">
        <v>12</v>
      </c>
    </row>
    <row r="2362" spans="1:9">
      <c r="A2362" t="n">
        <v>21868</v>
      </c>
      <c r="B2362" s="22" t="n">
        <v>16</v>
      </c>
      <c r="C2362" s="7" t="n">
        <v>0</v>
      </c>
    </row>
    <row r="2363" spans="1:9">
      <c r="A2363" t="s">
        <v>4</v>
      </c>
      <c r="B2363" s="4" t="s">
        <v>5</v>
      </c>
      <c r="C2363" s="4" t="s">
        <v>7</v>
      </c>
      <c r="D2363" s="4" t="s">
        <v>12</v>
      </c>
    </row>
    <row r="2364" spans="1:9">
      <c r="A2364" t="n">
        <v>21871</v>
      </c>
      <c r="B2364" s="17" t="n">
        <v>22</v>
      </c>
      <c r="C2364" s="7" t="n">
        <v>10</v>
      </c>
      <c r="D2364" s="7" t="n">
        <v>0</v>
      </c>
    </row>
    <row r="2365" spans="1:9">
      <c r="A2365" t="s">
        <v>4</v>
      </c>
      <c r="B2365" s="4" t="s">
        <v>5</v>
      </c>
      <c r="C2365" s="4" t="s">
        <v>7</v>
      </c>
      <c r="D2365" s="4" t="s">
        <v>12</v>
      </c>
      <c r="E2365" s="4" t="s">
        <v>7</v>
      </c>
      <c r="F2365" s="4" t="s">
        <v>7</v>
      </c>
      <c r="G2365" s="4" t="s">
        <v>27</v>
      </c>
    </row>
    <row r="2366" spans="1:9">
      <c r="A2366" t="n">
        <v>21875</v>
      </c>
      <c r="B2366" s="14" t="n">
        <v>5</v>
      </c>
      <c r="C2366" s="7" t="n">
        <v>30</v>
      </c>
      <c r="D2366" s="7" t="n">
        <v>10293</v>
      </c>
      <c r="E2366" s="7" t="n">
        <v>8</v>
      </c>
      <c r="F2366" s="7" t="n">
        <v>1</v>
      </c>
      <c r="G2366" s="15" t="n">
        <f t="normal" ca="1">A2378</f>
        <v>0</v>
      </c>
    </row>
    <row r="2367" spans="1:9">
      <c r="A2367" t="s">
        <v>4</v>
      </c>
      <c r="B2367" s="4" t="s">
        <v>5</v>
      </c>
      <c r="C2367" s="4" t="s">
        <v>7</v>
      </c>
      <c r="D2367" s="4" t="s">
        <v>12</v>
      </c>
      <c r="E2367" s="4" t="s">
        <v>8</v>
      </c>
    </row>
    <row r="2368" spans="1:9">
      <c r="A2368" t="n">
        <v>21885</v>
      </c>
      <c r="B2368" s="29" t="n">
        <v>51</v>
      </c>
      <c r="C2368" s="7" t="n">
        <v>4</v>
      </c>
      <c r="D2368" s="7" t="n">
        <v>65534</v>
      </c>
      <c r="E2368" s="7" t="s">
        <v>122</v>
      </c>
    </row>
    <row r="2369" spans="1:7">
      <c r="A2369" t="s">
        <v>4</v>
      </c>
      <c r="B2369" s="4" t="s">
        <v>5</v>
      </c>
      <c r="C2369" s="4" t="s">
        <v>12</v>
      </c>
    </row>
    <row r="2370" spans="1:7">
      <c r="A2370" t="n">
        <v>21898</v>
      </c>
      <c r="B2370" s="22" t="n">
        <v>16</v>
      </c>
      <c r="C2370" s="7" t="n">
        <v>0</v>
      </c>
    </row>
    <row r="2371" spans="1:7">
      <c r="A2371" t="s">
        <v>4</v>
      </c>
      <c r="B2371" s="4" t="s">
        <v>5</v>
      </c>
      <c r="C2371" s="4" t="s">
        <v>12</v>
      </c>
      <c r="D2371" s="4" t="s">
        <v>43</v>
      </c>
      <c r="E2371" s="4" t="s">
        <v>7</v>
      </c>
      <c r="F2371" s="4" t="s">
        <v>7</v>
      </c>
      <c r="G2371" s="4" t="s">
        <v>43</v>
      </c>
      <c r="H2371" s="4" t="s">
        <v>7</v>
      </c>
      <c r="I2371" s="4" t="s">
        <v>7</v>
      </c>
    </row>
    <row r="2372" spans="1:7">
      <c r="A2372" t="n">
        <v>21901</v>
      </c>
      <c r="B2372" s="30" t="n">
        <v>26</v>
      </c>
      <c r="C2372" s="7" t="n">
        <v>65534</v>
      </c>
      <c r="D2372" s="7" t="s">
        <v>248</v>
      </c>
      <c r="E2372" s="7" t="n">
        <v>2</v>
      </c>
      <c r="F2372" s="7" t="n">
        <v>3</v>
      </c>
      <c r="G2372" s="7" t="s">
        <v>249</v>
      </c>
      <c r="H2372" s="7" t="n">
        <v>2</v>
      </c>
      <c r="I2372" s="7" t="n">
        <v>0</v>
      </c>
    </row>
    <row r="2373" spans="1:7">
      <c r="A2373" t="s">
        <v>4</v>
      </c>
      <c r="B2373" s="4" t="s">
        <v>5</v>
      </c>
    </row>
    <row r="2374" spans="1:7">
      <c r="A2374" t="n">
        <v>22025</v>
      </c>
      <c r="B2374" s="20" t="n">
        <v>28</v>
      </c>
    </row>
    <row r="2375" spans="1:7">
      <c r="A2375" t="s">
        <v>4</v>
      </c>
      <c r="B2375" s="4" t="s">
        <v>5</v>
      </c>
      <c r="C2375" s="4" t="s">
        <v>27</v>
      </c>
    </row>
    <row r="2376" spans="1:7">
      <c r="A2376" t="n">
        <v>22026</v>
      </c>
      <c r="B2376" s="16" t="n">
        <v>3</v>
      </c>
      <c r="C2376" s="15" t="n">
        <f t="normal" ca="1">A2386</f>
        <v>0</v>
      </c>
    </row>
    <row r="2377" spans="1:7">
      <c r="A2377" t="s">
        <v>4</v>
      </c>
      <c r="B2377" s="4" t="s">
        <v>5</v>
      </c>
      <c r="C2377" s="4" t="s">
        <v>7</v>
      </c>
      <c r="D2377" s="4" t="s">
        <v>12</v>
      </c>
      <c r="E2377" s="4" t="s">
        <v>8</v>
      </c>
    </row>
    <row r="2378" spans="1:7">
      <c r="A2378" t="n">
        <v>22031</v>
      </c>
      <c r="B2378" s="29" t="n">
        <v>51</v>
      </c>
      <c r="C2378" s="7" t="n">
        <v>4</v>
      </c>
      <c r="D2378" s="7" t="n">
        <v>65534</v>
      </c>
      <c r="E2378" s="7" t="s">
        <v>122</v>
      </c>
    </row>
    <row r="2379" spans="1:7">
      <c r="A2379" t="s">
        <v>4</v>
      </c>
      <c r="B2379" s="4" t="s">
        <v>5</v>
      </c>
      <c r="C2379" s="4" t="s">
        <v>12</v>
      </c>
    </row>
    <row r="2380" spans="1:7">
      <c r="A2380" t="n">
        <v>22044</v>
      </c>
      <c r="B2380" s="22" t="n">
        <v>16</v>
      </c>
      <c r="C2380" s="7" t="n">
        <v>0</v>
      </c>
    </row>
    <row r="2381" spans="1:7">
      <c r="A2381" t="s">
        <v>4</v>
      </c>
      <c r="B2381" s="4" t="s">
        <v>5</v>
      </c>
      <c r="C2381" s="4" t="s">
        <v>12</v>
      </c>
      <c r="D2381" s="4" t="s">
        <v>43</v>
      </c>
      <c r="E2381" s="4" t="s">
        <v>7</v>
      </c>
      <c r="F2381" s="4" t="s">
        <v>7</v>
      </c>
      <c r="G2381" s="4" t="s">
        <v>43</v>
      </c>
      <c r="H2381" s="4" t="s">
        <v>7</v>
      </c>
      <c r="I2381" s="4" t="s">
        <v>7</v>
      </c>
    </row>
    <row r="2382" spans="1:7">
      <c r="A2382" t="n">
        <v>22047</v>
      </c>
      <c r="B2382" s="30" t="n">
        <v>26</v>
      </c>
      <c r="C2382" s="7" t="n">
        <v>65534</v>
      </c>
      <c r="D2382" s="7" t="s">
        <v>250</v>
      </c>
      <c r="E2382" s="7" t="n">
        <v>2</v>
      </c>
      <c r="F2382" s="7" t="n">
        <v>3</v>
      </c>
      <c r="G2382" s="7" t="s">
        <v>251</v>
      </c>
      <c r="H2382" s="7" t="n">
        <v>2</v>
      </c>
      <c r="I2382" s="7" t="n">
        <v>0</v>
      </c>
    </row>
    <row r="2383" spans="1:7">
      <c r="A2383" t="s">
        <v>4</v>
      </c>
      <c r="B2383" s="4" t="s">
        <v>5</v>
      </c>
    </row>
    <row r="2384" spans="1:7">
      <c r="A2384" t="n">
        <v>22208</v>
      </c>
      <c r="B2384" s="20" t="n">
        <v>28</v>
      </c>
    </row>
    <row r="2385" spans="1:9">
      <c r="A2385" t="s">
        <v>4</v>
      </c>
      <c r="B2385" s="4" t="s">
        <v>5</v>
      </c>
      <c r="C2385" s="4" t="s">
        <v>7</v>
      </c>
    </row>
    <row r="2386" spans="1:9">
      <c r="A2386" t="n">
        <v>22209</v>
      </c>
      <c r="B2386" s="23" t="n">
        <v>23</v>
      </c>
      <c r="C2386" s="7" t="n">
        <v>10</v>
      </c>
    </row>
    <row r="2387" spans="1:9">
      <c r="A2387" t="s">
        <v>4</v>
      </c>
      <c r="B2387" s="4" t="s">
        <v>5</v>
      </c>
      <c r="C2387" s="4" t="s">
        <v>7</v>
      </c>
      <c r="D2387" s="4" t="s">
        <v>8</v>
      </c>
    </row>
    <row r="2388" spans="1:9">
      <c r="A2388" t="n">
        <v>22211</v>
      </c>
      <c r="B2388" s="6" t="n">
        <v>2</v>
      </c>
      <c r="C2388" s="7" t="n">
        <v>10</v>
      </c>
      <c r="D2388" s="7" t="s">
        <v>45</v>
      </c>
    </row>
    <row r="2389" spans="1:9">
      <c r="A2389" t="s">
        <v>4</v>
      </c>
      <c r="B2389" s="4" t="s">
        <v>5</v>
      </c>
      <c r="C2389" s="4" t="s">
        <v>7</v>
      </c>
    </row>
    <row r="2390" spans="1:9">
      <c r="A2390" t="n">
        <v>22234</v>
      </c>
      <c r="B2390" s="53" t="n">
        <v>74</v>
      </c>
      <c r="C2390" s="7" t="n">
        <v>46</v>
      </c>
    </row>
    <row r="2391" spans="1:9">
      <c r="A2391" t="s">
        <v>4</v>
      </c>
      <c r="B2391" s="4" t="s">
        <v>5</v>
      </c>
      <c r="C2391" s="4" t="s">
        <v>7</v>
      </c>
    </row>
    <row r="2392" spans="1:9">
      <c r="A2392" t="n">
        <v>22236</v>
      </c>
      <c r="B2392" s="53" t="n">
        <v>74</v>
      </c>
      <c r="C2392" s="7" t="n">
        <v>54</v>
      </c>
    </row>
    <row r="2393" spans="1:9">
      <c r="A2393" t="s">
        <v>4</v>
      </c>
      <c r="B2393" s="4" t="s">
        <v>5</v>
      </c>
    </row>
    <row r="2394" spans="1:9">
      <c r="A2394" t="n">
        <v>22238</v>
      </c>
      <c r="B2394" s="5" t="n">
        <v>1</v>
      </c>
    </row>
    <row r="2395" spans="1:9" s="3" customFormat="1" customHeight="0">
      <c r="A2395" s="3" t="s">
        <v>2</v>
      </c>
      <c r="B2395" s="3" t="s">
        <v>252</v>
      </c>
    </row>
    <row r="2396" spans="1:9">
      <c r="A2396" t="s">
        <v>4</v>
      </c>
      <c r="B2396" s="4" t="s">
        <v>5</v>
      </c>
      <c r="C2396" s="4" t="s">
        <v>12</v>
      </c>
      <c r="D2396" s="4" t="s">
        <v>7</v>
      </c>
      <c r="E2396" s="4" t="s">
        <v>7</v>
      </c>
      <c r="F2396" s="4" t="s">
        <v>8</v>
      </c>
    </row>
    <row r="2397" spans="1:9">
      <c r="A2397" t="n">
        <v>22240</v>
      </c>
      <c r="B2397" s="42" t="n">
        <v>47</v>
      </c>
      <c r="C2397" s="7" t="n">
        <v>65534</v>
      </c>
      <c r="D2397" s="7" t="n">
        <v>0</v>
      </c>
      <c r="E2397" s="7" t="n">
        <v>1</v>
      </c>
      <c r="F2397" s="7" t="s">
        <v>216</v>
      </c>
    </row>
    <row r="2398" spans="1:9">
      <c r="A2398" t="s">
        <v>4</v>
      </c>
      <c r="B2398" s="4" t="s">
        <v>5</v>
      </c>
      <c r="C2398" s="4" t="s">
        <v>7</v>
      </c>
      <c r="D2398" s="4" t="s">
        <v>12</v>
      </c>
      <c r="E2398" s="4" t="s">
        <v>7</v>
      </c>
      <c r="F2398" s="4" t="s">
        <v>7</v>
      </c>
      <c r="G2398" s="4" t="s">
        <v>7</v>
      </c>
      <c r="H2398" s="4" t="s">
        <v>12</v>
      </c>
      <c r="I2398" s="4" t="s">
        <v>27</v>
      </c>
      <c r="J2398" s="4" t="s">
        <v>12</v>
      </c>
      <c r="K2398" s="4" t="s">
        <v>27</v>
      </c>
      <c r="L2398" s="4" t="s">
        <v>27</v>
      </c>
    </row>
    <row r="2399" spans="1:9">
      <c r="A2399" t="n">
        <v>22261</v>
      </c>
      <c r="B2399" s="38" t="n">
        <v>6</v>
      </c>
      <c r="C2399" s="7" t="n">
        <v>33</v>
      </c>
      <c r="D2399" s="7" t="n">
        <v>65534</v>
      </c>
      <c r="E2399" s="7" t="n">
        <v>9</v>
      </c>
      <c r="F2399" s="7" t="n">
        <v>1</v>
      </c>
      <c r="G2399" s="7" t="n">
        <v>2</v>
      </c>
      <c r="H2399" s="7" t="n">
        <v>17</v>
      </c>
      <c r="I2399" s="15" t="n">
        <f t="normal" ca="1">A2401</f>
        <v>0</v>
      </c>
      <c r="J2399" s="7" t="n">
        <v>44</v>
      </c>
      <c r="K2399" s="15" t="n">
        <f t="normal" ca="1">A2411</f>
        <v>0</v>
      </c>
      <c r="L2399" s="15" t="n">
        <f t="normal" ca="1">A2415</f>
        <v>0</v>
      </c>
    </row>
    <row r="2400" spans="1:9">
      <c r="A2400" t="s">
        <v>4</v>
      </c>
      <c r="B2400" s="4" t="s">
        <v>5</v>
      </c>
      <c r="C2400" s="4" t="s">
        <v>12</v>
      </c>
      <c r="D2400" s="4" t="s">
        <v>59</v>
      </c>
      <c r="E2400" s="4" t="s">
        <v>59</v>
      </c>
      <c r="F2400" s="4" t="s">
        <v>59</v>
      </c>
      <c r="G2400" s="4" t="s">
        <v>59</v>
      </c>
    </row>
    <row r="2401" spans="1:12">
      <c r="A2401" t="n">
        <v>22284</v>
      </c>
      <c r="B2401" s="28" t="n">
        <v>46</v>
      </c>
      <c r="C2401" s="7" t="n">
        <v>65534</v>
      </c>
      <c r="D2401" s="7" t="n">
        <v>-11.75</v>
      </c>
      <c r="E2401" s="7" t="n">
        <v>5</v>
      </c>
      <c r="F2401" s="7" t="n">
        <v>8.65999984741211</v>
      </c>
      <c r="G2401" s="7" t="n">
        <v>276.299987792969</v>
      </c>
    </row>
    <row r="2402" spans="1:12">
      <c r="A2402" t="s">
        <v>4</v>
      </c>
      <c r="B2402" s="4" t="s">
        <v>5</v>
      </c>
      <c r="C2402" s="4" t="s">
        <v>7</v>
      </c>
      <c r="D2402" s="4" t="s">
        <v>12</v>
      </c>
      <c r="E2402" s="4" t="s">
        <v>7</v>
      </c>
      <c r="F2402" s="4" t="s">
        <v>8</v>
      </c>
      <c r="G2402" s="4" t="s">
        <v>8</v>
      </c>
      <c r="H2402" s="4" t="s">
        <v>8</v>
      </c>
      <c r="I2402" s="4" t="s">
        <v>8</v>
      </c>
      <c r="J2402" s="4" t="s">
        <v>8</v>
      </c>
      <c r="K2402" s="4" t="s">
        <v>8</v>
      </c>
      <c r="L2402" s="4" t="s">
        <v>8</v>
      </c>
      <c r="M2402" s="4" t="s">
        <v>8</v>
      </c>
      <c r="N2402" s="4" t="s">
        <v>8</v>
      </c>
      <c r="O2402" s="4" t="s">
        <v>8</v>
      </c>
      <c r="P2402" s="4" t="s">
        <v>8</v>
      </c>
      <c r="Q2402" s="4" t="s">
        <v>8</v>
      </c>
      <c r="R2402" s="4" t="s">
        <v>8</v>
      </c>
      <c r="S2402" s="4" t="s">
        <v>8</v>
      </c>
      <c r="T2402" s="4" t="s">
        <v>8</v>
      </c>
      <c r="U2402" s="4" t="s">
        <v>8</v>
      </c>
    </row>
    <row r="2403" spans="1:12">
      <c r="A2403" t="n">
        <v>22303</v>
      </c>
      <c r="B2403" s="39" t="n">
        <v>36</v>
      </c>
      <c r="C2403" s="7" t="n">
        <v>8</v>
      </c>
      <c r="D2403" s="7" t="n">
        <v>65534</v>
      </c>
      <c r="E2403" s="7" t="n">
        <v>0</v>
      </c>
      <c r="F2403" s="7" t="s">
        <v>253</v>
      </c>
      <c r="G2403" s="7" t="s">
        <v>14</v>
      </c>
      <c r="H2403" s="7" t="s">
        <v>14</v>
      </c>
      <c r="I2403" s="7" t="s">
        <v>14</v>
      </c>
      <c r="J2403" s="7" t="s">
        <v>14</v>
      </c>
      <c r="K2403" s="7" t="s">
        <v>14</v>
      </c>
      <c r="L2403" s="7" t="s">
        <v>14</v>
      </c>
      <c r="M2403" s="7" t="s">
        <v>14</v>
      </c>
      <c r="N2403" s="7" t="s">
        <v>14</v>
      </c>
      <c r="O2403" s="7" t="s">
        <v>14</v>
      </c>
      <c r="P2403" s="7" t="s">
        <v>14</v>
      </c>
      <c r="Q2403" s="7" t="s">
        <v>14</v>
      </c>
      <c r="R2403" s="7" t="s">
        <v>14</v>
      </c>
      <c r="S2403" s="7" t="s">
        <v>14</v>
      </c>
      <c r="T2403" s="7" t="s">
        <v>14</v>
      </c>
      <c r="U2403" s="7" t="s">
        <v>14</v>
      </c>
    </row>
    <row r="2404" spans="1:12">
      <c r="A2404" t="s">
        <v>4</v>
      </c>
      <c r="B2404" s="4" t="s">
        <v>5</v>
      </c>
      <c r="C2404" s="4" t="s">
        <v>12</v>
      </c>
      <c r="D2404" s="4" t="s">
        <v>7</v>
      </c>
      <c r="E2404" s="4" t="s">
        <v>8</v>
      </c>
      <c r="F2404" s="4" t="s">
        <v>59</v>
      </c>
      <c r="G2404" s="4" t="s">
        <v>59</v>
      </c>
      <c r="H2404" s="4" t="s">
        <v>59</v>
      </c>
    </row>
    <row r="2405" spans="1:12">
      <c r="A2405" t="n">
        <v>22336</v>
      </c>
      <c r="B2405" s="40" t="n">
        <v>48</v>
      </c>
      <c r="C2405" s="7" t="n">
        <v>65534</v>
      </c>
      <c r="D2405" s="7" t="n">
        <v>0</v>
      </c>
      <c r="E2405" s="7" t="s">
        <v>253</v>
      </c>
      <c r="F2405" s="7" t="n">
        <v>0</v>
      </c>
      <c r="G2405" s="7" t="n">
        <v>1</v>
      </c>
      <c r="H2405" s="7" t="n">
        <v>1.40129846432482e-45</v>
      </c>
    </row>
    <row r="2406" spans="1:12">
      <c r="A2406" t="s">
        <v>4</v>
      </c>
      <c r="B2406" s="4" t="s">
        <v>5</v>
      </c>
      <c r="C2406" s="4" t="s">
        <v>12</v>
      </c>
      <c r="D2406" s="4" t="s">
        <v>13</v>
      </c>
    </row>
    <row r="2407" spans="1:12">
      <c r="A2407" t="n">
        <v>22365</v>
      </c>
      <c r="B2407" s="41" t="n">
        <v>43</v>
      </c>
      <c r="C2407" s="7" t="n">
        <v>65534</v>
      </c>
      <c r="D2407" s="7" t="n">
        <v>64</v>
      </c>
    </row>
    <row r="2408" spans="1:12">
      <c r="A2408" t="s">
        <v>4</v>
      </c>
      <c r="B2408" s="4" t="s">
        <v>5</v>
      </c>
      <c r="C2408" s="4" t="s">
        <v>27</v>
      </c>
    </row>
    <row r="2409" spans="1:12">
      <c r="A2409" t="n">
        <v>22372</v>
      </c>
      <c r="B2409" s="16" t="n">
        <v>3</v>
      </c>
      <c r="C2409" s="15" t="n">
        <f t="normal" ca="1">A2415</f>
        <v>0</v>
      </c>
    </row>
    <row r="2410" spans="1:12">
      <c r="A2410" t="s">
        <v>4</v>
      </c>
      <c r="B2410" s="4" t="s">
        <v>5</v>
      </c>
      <c r="C2410" s="4" t="s">
        <v>12</v>
      </c>
      <c r="D2410" s="4" t="s">
        <v>59</v>
      </c>
      <c r="E2410" s="4" t="s">
        <v>59</v>
      </c>
      <c r="F2410" s="4" t="s">
        <v>59</v>
      </c>
      <c r="G2410" s="4" t="s">
        <v>59</v>
      </c>
    </row>
    <row r="2411" spans="1:12">
      <c r="A2411" t="n">
        <v>22377</v>
      </c>
      <c r="B2411" s="28" t="n">
        <v>46</v>
      </c>
      <c r="C2411" s="7" t="n">
        <v>65534</v>
      </c>
      <c r="D2411" s="7" t="n">
        <v>-2.94000005722046</v>
      </c>
      <c r="E2411" s="7" t="n">
        <v>5</v>
      </c>
      <c r="F2411" s="7" t="n">
        <v>11.6199998855591</v>
      </c>
      <c r="G2411" s="7" t="n">
        <v>180</v>
      </c>
    </row>
    <row r="2412" spans="1:12">
      <c r="A2412" t="s">
        <v>4</v>
      </c>
      <c r="B2412" s="4" t="s">
        <v>5</v>
      </c>
      <c r="C2412" s="4" t="s">
        <v>27</v>
      </c>
    </row>
    <row r="2413" spans="1:12">
      <c r="A2413" t="n">
        <v>22396</v>
      </c>
      <c r="B2413" s="16" t="n">
        <v>3</v>
      </c>
      <c r="C2413" s="15" t="n">
        <f t="normal" ca="1">A2415</f>
        <v>0</v>
      </c>
    </row>
    <row r="2414" spans="1:12">
      <c r="A2414" t="s">
        <v>4</v>
      </c>
      <c r="B2414" s="4" t="s">
        <v>5</v>
      </c>
    </row>
    <row r="2415" spans="1:12">
      <c r="A2415" t="n">
        <v>22401</v>
      </c>
      <c r="B2415" s="5" t="n">
        <v>1</v>
      </c>
    </row>
    <row r="2416" spans="1:12" s="3" customFormat="1" customHeight="0">
      <c r="A2416" s="3" t="s">
        <v>2</v>
      </c>
      <c r="B2416" s="3" t="s">
        <v>254</v>
      </c>
    </row>
    <row r="2417" spans="1:21">
      <c r="A2417" t="s">
        <v>4</v>
      </c>
      <c r="B2417" s="4" t="s">
        <v>5</v>
      </c>
      <c r="C2417" s="4" t="s">
        <v>7</v>
      </c>
      <c r="D2417" s="4" t="s">
        <v>12</v>
      </c>
      <c r="E2417" s="4" t="s">
        <v>7</v>
      </c>
      <c r="F2417" s="4" t="s">
        <v>27</v>
      </c>
    </row>
    <row r="2418" spans="1:21">
      <c r="A2418" t="n">
        <v>22404</v>
      </c>
      <c r="B2418" s="14" t="n">
        <v>5</v>
      </c>
      <c r="C2418" s="7" t="n">
        <v>30</v>
      </c>
      <c r="D2418" s="7" t="n">
        <v>10995</v>
      </c>
      <c r="E2418" s="7" t="n">
        <v>1</v>
      </c>
      <c r="F2418" s="15" t="n">
        <f t="normal" ca="1">A2478</f>
        <v>0</v>
      </c>
    </row>
    <row r="2419" spans="1:21">
      <c r="A2419" t="s">
        <v>4</v>
      </c>
      <c r="B2419" s="4" t="s">
        <v>5</v>
      </c>
      <c r="C2419" s="4" t="s">
        <v>12</v>
      </c>
      <c r="D2419" s="4" t="s">
        <v>7</v>
      </c>
      <c r="E2419" s="4" t="s">
        <v>7</v>
      </c>
      <c r="F2419" s="4" t="s">
        <v>8</v>
      </c>
    </row>
    <row r="2420" spans="1:21">
      <c r="A2420" t="n">
        <v>22413</v>
      </c>
      <c r="B2420" s="46" t="n">
        <v>20</v>
      </c>
      <c r="C2420" s="7" t="n">
        <v>65534</v>
      </c>
      <c r="D2420" s="7" t="n">
        <v>3</v>
      </c>
      <c r="E2420" s="7" t="n">
        <v>10</v>
      </c>
      <c r="F2420" s="7" t="s">
        <v>121</v>
      </c>
    </row>
    <row r="2421" spans="1:21">
      <c r="A2421" t="s">
        <v>4</v>
      </c>
      <c r="B2421" s="4" t="s">
        <v>5</v>
      </c>
      <c r="C2421" s="4" t="s">
        <v>12</v>
      </c>
    </row>
    <row r="2422" spans="1:21">
      <c r="A2422" t="n">
        <v>22434</v>
      </c>
      <c r="B2422" s="22" t="n">
        <v>16</v>
      </c>
      <c r="C2422" s="7" t="n">
        <v>0</v>
      </c>
    </row>
    <row r="2423" spans="1:21">
      <c r="A2423" t="s">
        <v>4</v>
      </c>
      <c r="B2423" s="4" t="s">
        <v>5</v>
      </c>
      <c r="C2423" s="4" t="s">
        <v>7</v>
      </c>
      <c r="D2423" s="4" t="s">
        <v>12</v>
      </c>
    </row>
    <row r="2424" spans="1:21">
      <c r="A2424" t="n">
        <v>22437</v>
      </c>
      <c r="B2424" s="17" t="n">
        <v>22</v>
      </c>
      <c r="C2424" s="7" t="n">
        <v>10</v>
      </c>
      <c r="D2424" s="7" t="n">
        <v>0</v>
      </c>
    </row>
    <row r="2425" spans="1:21">
      <c r="A2425" t="s">
        <v>4</v>
      </c>
      <c r="B2425" s="4" t="s">
        <v>5</v>
      </c>
      <c r="C2425" s="4" t="s">
        <v>7</v>
      </c>
      <c r="D2425" s="4" t="s">
        <v>12</v>
      </c>
      <c r="E2425" s="4" t="s">
        <v>7</v>
      </c>
      <c r="F2425" s="4" t="s">
        <v>7</v>
      </c>
      <c r="G2425" s="4" t="s">
        <v>27</v>
      </c>
    </row>
    <row r="2426" spans="1:21">
      <c r="A2426" t="n">
        <v>22441</v>
      </c>
      <c r="B2426" s="14" t="n">
        <v>5</v>
      </c>
      <c r="C2426" s="7" t="n">
        <v>30</v>
      </c>
      <c r="D2426" s="7" t="n">
        <v>5</v>
      </c>
      <c r="E2426" s="7" t="n">
        <v>8</v>
      </c>
      <c r="F2426" s="7" t="n">
        <v>1</v>
      </c>
      <c r="G2426" s="15" t="n">
        <f t="normal" ca="1">A2468</f>
        <v>0</v>
      </c>
    </row>
    <row r="2427" spans="1:21">
      <c r="A2427" t="s">
        <v>4</v>
      </c>
      <c r="B2427" s="4" t="s">
        <v>5</v>
      </c>
      <c r="C2427" s="4" t="s">
        <v>7</v>
      </c>
      <c r="D2427" s="4" t="s">
        <v>12</v>
      </c>
      <c r="E2427" s="4" t="s">
        <v>8</v>
      </c>
    </row>
    <row r="2428" spans="1:21">
      <c r="A2428" t="n">
        <v>22451</v>
      </c>
      <c r="B2428" s="29" t="n">
        <v>51</v>
      </c>
      <c r="C2428" s="7" t="n">
        <v>4</v>
      </c>
      <c r="D2428" s="7" t="n">
        <v>65534</v>
      </c>
      <c r="E2428" s="7" t="s">
        <v>122</v>
      </c>
    </row>
    <row r="2429" spans="1:21">
      <c r="A2429" t="s">
        <v>4</v>
      </c>
      <c r="B2429" s="4" t="s">
        <v>5</v>
      </c>
      <c r="C2429" s="4" t="s">
        <v>12</v>
      </c>
    </row>
    <row r="2430" spans="1:21">
      <c r="A2430" t="n">
        <v>22464</v>
      </c>
      <c r="B2430" s="22" t="n">
        <v>16</v>
      </c>
      <c r="C2430" s="7" t="n">
        <v>0</v>
      </c>
    </row>
    <row r="2431" spans="1:21">
      <c r="A2431" t="s">
        <v>4</v>
      </c>
      <c r="B2431" s="4" t="s">
        <v>5</v>
      </c>
      <c r="C2431" s="4" t="s">
        <v>12</v>
      </c>
      <c r="D2431" s="4" t="s">
        <v>43</v>
      </c>
      <c r="E2431" s="4" t="s">
        <v>7</v>
      </c>
      <c r="F2431" s="4" t="s">
        <v>7</v>
      </c>
      <c r="G2431" s="4" t="s">
        <v>43</v>
      </c>
      <c r="H2431" s="4" t="s">
        <v>7</v>
      </c>
      <c r="I2431" s="4" t="s">
        <v>7</v>
      </c>
    </row>
    <row r="2432" spans="1:21">
      <c r="A2432" t="n">
        <v>22467</v>
      </c>
      <c r="B2432" s="30" t="n">
        <v>26</v>
      </c>
      <c r="C2432" s="7" t="n">
        <v>65534</v>
      </c>
      <c r="D2432" s="7" t="s">
        <v>255</v>
      </c>
      <c r="E2432" s="7" t="n">
        <v>2</v>
      </c>
      <c r="F2432" s="7" t="n">
        <v>3</v>
      </c>
      <c r="G2432" s="7" t="s">
        <v>256</v>
      </c>
      <c r="H2432" s="7" t="n">
        <v>2</v>
      </c>
      <c r="I2432" s="7" t="n">
        <v>0</v>
      </c>
    </row>
    <row r="2433" spans="1:9">
      <c r="A2433" t="s">
        <v>4</v>
      </c>
      <c r="B2433" s="4" t="s">
        <v>5</v>
      </c>
    </row>
    <row r="2434" spans="1:9">
      <c r="A2434" t="n">
        <v>22622</v>
      </c>
      <c r="B2434" s="20" t="n">
        <v>28</v>
      </c>
    </row>
    <row r="2435" spans="1:9">
      <c r="A2435" t="s">
        <v>4</v>
      </c>
      <c r="B2435" s="4" t="s">
        <v>5</v>
      </c>
      <c r="C2435" s="4" t="s">
        <v>7</v>
      </c>
      <c r="D2435" s="52" t="s">
        <v>155</v>
      </c>
      <c r="E2435" s="4" t="s">
        <v>5</v>
      </c>
      <c r="F2435" s="4" t="s">
        <v>7</v>
      </c>
      <c r="G2435" s="4" t="s">
        <v>12</v>
      </c>
      <c r="H2435" s="52" t="s">
        <v>156</v>
      </c>
      <c r="I2435" s="4" t="s">
        <v>7</v>
      </c>
      <c r="J2435" s="4" t="s">
        <v>27</v>
      </c>
    </row>
    <row r="2436" spans="1:9">
      <c r="A2436" t="n">
        <v>22623</v>
      </c>
      <c r="B2436" s="14" t="n">
        <v>5</v>
      </c>
      <c r="C2436" s="7" t="n">
        <v>28</v>
      </c>
      <c r="D2436" s="52" t="s">
        <v>3</v>
      </c>
      <c r="E2436" s="26" t="n">
        <v>64</v>
      </c>
      <c r="F2436" s="7" t="n">
        <v>5</v>
      </c>
      <c r="G2436" s="7" t="n">
        <v>13</v>
      </c>
      <c r="H2436" s="52" t="s">
        <v>3</v>
      </c>
      <c r="I2436" s="7" t="n">
        <v>1</v>
      </c>
      <c r="J2436" s="15" t="n">
        <f t="normal" ca="1">A2456</f>
        <v>0</v>
      </c>
    </row>
    <row r="2437" spans="1:9">
      <c r="A2437" t="s">
        <v>4</v>
      </c>
      <c r="B2437" s="4" t="s">
        <v>5</v>
      </c>
      <c r="C2437" s="4" t="s">
        <v>7</v>
      </c>
      <c r="D2437" s="4" t="s">
        <v>12</v>
      </c>
      <c r="E2437" s="4" t="s">
        <v>8</v>
      </c>
    </row>
    <row r="2438" spans="1:9">
      <c r="A2438" t="n">
        <v>22634</v>
      </c>
      <c r="B2438" s="29" t="n">
        <v>51</v>
      </c>
      <c r="C2438" s="7" t="n">
        <v>4</v>
      </c>
      <c r="D2438" s="7" t="n">
        <v>13</v>
      </c>
      <c r="E2438" s="7" t="s">
        <v>221</v>
      </c>
    </row>
    <row r="2439" spans="1:9">
      <c r="A2439" t="s">
        <v>4</v>
      </c>
      <c r="B2439" s="4" t="s">
        <v>5</v>
      </c>
      <c r="C2439" s="4" t="s">
        <v>12</v>
      </c>
    </row>
    <row r="2440" spans="1:9">
      <c r="A2440" t="n">
        <v>22647</v>
      </c>
      <c r="B2440" s="22" t="n">
        <v>16</v>
      </c>
      <c r="C2440" s="7" t="n">
        <v>0</v>
      </c>
    </row>
    <row r="2441" spans="1:9">
      <c r="A2441" t="s">
        <v>4</v>
      </c>
      <c r="B2441" s="4" t="s">
        <v>5</v>
      </c>
      <c r="C2441" s="4" t="s">
        <v>12</v>
      </c>
      <c r="D2441" s="4" t="s">
        <v>43</v>
      </c>
      <c r="E2441" s="4" t="s">
        <v>7</v>
      </c>
      <c r="F2441" s="4" t="s">
        <v>7</v>
      </c>
    </row>
    <row r="2442" spans="1:9">
      <c r="A2442" t="n">
        <v>22650</v>
      </c>
      <c r="B2442" s="30" t="n">
        <v>26</v>
      </c>
      <c r="C2442" s="7" t="n">
        <v>13</v>
      </c>
      <c r="D2442" s="7" t="s">
        <v>257</v>
      </c>
      <c r="E2442" s="7" t="n">
        <v>2</v>
      </c>
      <c r="F2442" s="7" t="n">
        <v>0</v>
      </c>
    </row>
    <row r="2443" spans="1:9">
      <c r="A2443" t="s">
        <v>4</v>
      </c>
      <c r="B2443" s="4" t="s">
        <v>5</v>
      </c>
    </row>
    <row r="2444" spans="1:9">
      <c r="A2444" t="n">
        <v>22700</v>
      </c>
      <c r="B2444" s="20" t="n">
        <v>28</v>
      </c>
    </row>
    <row r="2445" spans="1:9">
      <c r="A2445" t="s">
        <v>4</v>
      </c>
      <c r="B2445" s="4" t="s">
        <v>5</v>
      </c>
      <c r="C2445" s="4" t="s">
        <v>7</v>
      </c>
      <c r="D2445" s="4" t="s">
        <v>12</v>
      </c>
      <c r="E2445" s="4" t="s">
        <v>8</v>
      </c>
    </row>
    <row r="2446" spans="1:9">
      <c r="A2446" t="n">
        <v>22701</v>
      </c>
      <c r="B2446" s="29" t="n">
        <v>51</v>
      </c>
      <c r="C2446" s="7" t="n">
        <v>4</v>
      </c>
      <c r="D2446" s="7" t="n">
        <v>65534</v>
      </c>
      <c r="E2446" s="7" t="s">
        <v>122</v>
      </c>
    </row>
    <row r="2447" spans="1:9">
      <c r="A2447" t="s">
        <v>4</v>
      </c>
      <c r="B2447" s="4" t="s">
        <v>5</v>
      </c>
      <c r="C2447" s="4" t="s">
        <v>12</v>
      </c>
    </row>
    <row r="2448" spans="1:9">
      <c r="A2448" t="n">
        <v>22714</v>
      </c>
      <c r="B2448" s="22" t="n">
        <v>16</v>
      </c>
      <c r="C2448" s="7" t="n">
        <v>0</v>
      </c>
    </row>
    <row r="2449" spans="1:10">
      <c r="A2449" t="s">
        <v>4</v>
      </c>
      <c r="B2449" s="4" t="s">
        <v>5</v>
      </c>
      <c r="C2449" s="4" t="s">
        <v>12</v>
      </c>
      <c r="D2449" s="4" t="s">
        <v>43</v>
      </c>
      <c r="E2449" s="4" t="s">
        <v>7</v>
      </c>
      <c r="F2449" s="4" t="s">
        <v>7</v>
      </c>
    </row>
    <row r="2450" spans="1:10">
      <c r="A2450" t="n">
        <v>22717</v>
      </c>
      <c r="B2450" s="30" t="n">
        <v>26</v>
      </c>
      <c r="C2450" s="7" t="n">
        <v>65534</v>
      </c>
      <c r="D2450" s="7" t="s">
        <v>258</v>
      </c>
      <c r="E2450" s="7" t="n">
        <v>2</v>
      </c>
      <c r="F2450" s="7" t="n">
        <v>0</v>
      </c>
    </row>
    <row r="2451" spans="1:10">
      <c r="A2451" t="s">
        <v>4</v>
      </c>
      <c r="B2451" s="4" t="s">
        <v>5</v>
      </c>
    </row>
    <row r="2452" spans="1:10">
      <c r="A2452" t="n">
        <v>22744</v>
      </c>
      <c r="B2452" s="20" t="n">
        <v>28</v>
      </c>
    </row>
    <row r="2453" spans="1:10">
      <c r="A2453" t="s">
        <v>4</v>
      </c>
      <c r="B2453" s="4" t="s">
        <v>5</v>
      </c>
      <c r="C2453" s="4" t="s">
        <v>27</v>
      </c>
    </row>
    <row r="2454" spans="1:10">
      <c r="A2454" t="n">
        <v>22745</v>
      </c>
      <c r="B2454" s="16" t="n">
        <v>3</v>
      </c>
      <c r="C2454" s="15" t="n">
        <f t="normal" ca="1">A2464</f>
        <v>0</v>
      </c>
    </row>
    <row r="2455" spans="1:10">
      <c r="A2455" t="s">
        <v>4</v>
      </c>
      <c r="B2455" s="4" t="s">
        <v>5</v>
      </c>
      <c r="C2455" s="4" t="s">
        <v>7</v>
      </c>
      <c r="D2455" s="4" t="s">
        <v>12</v>
      </c>
      <c r="E2455" s="4" t="s">
        <v>8</v>
      </c>
    </row>
    <row r="2456" spans="1:10">
      <c r="A2456" t="n">
        <v>22750</v>
      </c>
      <c r="B2456" s="29" t="n">
        <v>51</v>
      </c>
      <c r="C2456" s="7" t="n">
        <v>4</v>
      </c>
      <c r="D2456" s="7" t="n">
        <v>65534</v>
      </c>
      <c r="E2456" s="7" t="s">
        <v>122</v>
      </c>
    </row>
    <row r="2457" spans="1:10">
      <c r="A2457" t="s">
        <v>4</v>
      </c>
      <c r="B2457" s="4" t="s">
        <v>5</v>
      </c>
      <c r="C2457" s="4" t="s">
        <v>12</v>
      </c>
    </row>
    <row r="2458" spans="1:10">
      <c r="A2458" t="n">
        <v>22763</v>
      </c>
      <c r="B2458" s="22" t="n">
        <v>16</v>
      </c>
      <c r="C2458" s="7" t="n">
        <v>0</v>
      </c>
    </row>
    <row r="2459" spans="1:10">
      <c r="A2459" t="s">
        <v>4</v>
      </c>
      <c r="B2459" s="4" t="s">
        <v>5</v>
      </c>
      <c r="C2459" s="4" t="s">
        <v>12</v>
      </c>
      <c r="D2459" s="4" t="s">
        <v>43</v>
      </c>
      <c r="E2459" s="4" t="s">
        <v>7</v>
      </c>
      <c r="F2459" s="4" t="s">
        <v>7</v>
      </c>
    </row>
    <row r="2460" spans="1:10">
      <c r="A2460" t="n">
        <v>22766</v>
      </c>
      <c r="B2460" s="30" t="n">
        <v>26</v>
      </c>
      <c r="C2460" s="7" t="n">
        <v>65534</v>
      </c>
      <c r="D2460" s="7" t="s">
        <v>259</v>
      </c>
      <c r="E2460" s="7" t="n">
        <v>2</v>
      </c>
      <c r="F2460" s="7" t="n">
        <v>0</v>
      </c>
    </row>
    <row r="2461" spans="1:10">
      <c r="A2461" t="s">
        <v>4</v>
      </c>
      <c r="B2461" s="4" t="s">
        <v>5</v>
      </c>
    </row>
    <row r="2462" spans="1:10">
      <c r="A2462" t="n">
        <v>22814</v>
      </c>
      <c r="B2462" s="20" t="n">
        <v>28</v>
      </c>
    </row>
    <row r="2463" spans="1:10">
      <c r="A2463" t="s">
        <v>4</v>
      </c>
      <c r="B2463" s="4" t="s">
        <v>5</v>
      </c>
      <c r="C2463" s="4" t="s">
        <v>12</v>
      </c>
    </row>
    <row r="2464" spans="1:10">
      <c r="A2464" t="n">
        <v>22815</v>
      </c>
      <c r="B2464" s="33" t="n">
        <v>12</v>
      </c>
      <c r="C2464" s="7" t="n">
        <v>5</v>
      </c>
    </row>
    <row r="2465" spans="1:6">
      <c r="A2465" t="s">
        <v>4</v>
      </c>
      <c r="B2465" s="4" t="s">
        <v>5</v>
      </c>
      <c r="C2465" s="4" t="s">
        <v>27</v>
      </c>
    </row>
    <row r="2466" spans="1:6">
      <c r="A2466" t="n">
        <v>22818</v>
      </c>
      <c r="B2466" s="16" t="n">
        <v>3</v>
      </c>
      <c r="C2466" s="15" t="n">
        <f t="normal" ca="1">A2476</f>
        <v>0</v>
      </c>
    </row>
    <row r="2467" spans="1:6">
      <c r="A2467" t="s">
        <v>4</v>
      </c>
      <c r="B2467" s="4" t="s">
        <v>5</v>
      </c>
      <c r="C2467" s="4" t="s">
        <v>7</v>
      </c>
      <c r="D2467" s="4" t="s">
        <v>12</v>
      </c>
      <c r="E2467" s="4" t="s">
        <v>8</v>
      </c>
    </row>
    <row r="2468" spans="1:6">
      <c r="A2468" t="n">
        <v>22823</v>
      </c>
      <c r="B2468" s="29" t="n">
        <v>51</v>
      </c>
      <c r="C2468" s="7" t="n">
        <v>4</v>
      </c>
      <c r="D2468" s="7" t="n">
        <v>65534</v>
      </c>
      <c r="E2468" s="7" t="s">
        <v>122</v>
      </c>
    </row>
    <row r="2469" spans="1:6">
      <c r="A2469" t="s">
        <v>4</v>
      </c>
      <c r="B2469" s="4" t="s">
        <v>5</v>
      </c>
      <c r="C2469" s="4" t="s">
        <v>12</v>
      </c>
    </row>
    <row r="2470" spans="1:6">
      <c r="A2470" t="n">
        <v>22836</v>
      </c>
      <c r="B2470" s="22" t="n">
        <v>16</v>
      </c>
      <c r="C2470" s="7" t="n">
        <v>0</v>
      </c>
    </row>
    <row r="2471" spans="1:6">
      <c r="A2471" t="s">
        <v>4</v>
      </c>
      <c r="B2471" s="4" t="s">
        <v>5</v>
      </c>
      <c r="C2471" s="4" t="s">
        <v>12</v>
      </c>
      <c r="D2471" s="4" t="s">
        <v>43</v>
      </c>
      <c r="E2471" s="4" t="s">
        <v>7</v>
      </c>
      <c r="F2471" s="4" t="s">
        <v>7</v>
      </c>
      <c r="G2471" s="4" t="s">
        <v>43</v>
      </c>
      <c r="H2471" s="4" t="s">
        <v>7</v>
      </c>
      <c r="I2471" s="4" t="s">
        <v>7</v>
      </c>
    </row>
    <row r="2472" spans="1:6">
      <c r="A2472" t="n">
        <v>22839</v>
      </c>
      <c r="B2472" s="30" t="n">
        <v>26</v>
      </c>
      <c r="C2472" s="7" t="n">
        <v>65534</v>
      </c>
      <c r="D2472" s="7" t="s">
        <v>260</v>
      </c>
      <c r="E2472" s="7" t="n">
        <v>2</v>
      </c>
      <c r="F2472" s="7" t="n">
        <v>3</v>
      </c>
      <c r="G2472" s="7" t="s">
        <v>261</v>
      </c>
      <c r="H2472" s="7" t="n">
        <v>2</v>
      </c>
      <c r="I2472" s="7" t="n">
        <v>0</v>
      </c>
    </row>
    <row r="2473" spans="1:6">
      <c r="A2473" t="s">
        <v>4</v>
      </c>
      <c r="B2473" s="4" t="s">
        <v>5</v>
      </c>
    </row>
    <row r="2474" spans="1:6">
      <c r="A2474" t="n">
        <v>22967</v>
      </c>
      <c r="B2474" s="20" t="n">
        <v>28</v>
      </c>
    </row>
    <row r="2475" spans="1:6">
      <c r="A2475" t="s">
        <v>4</v>
      </c>
      <c r="B2475" s="4" t="s">
        <v>5</v>
      </c>
      <c r="C2475" s="4" t="s">
        <v>27</v>
      </c>
    </row>
    <row r="2476" spans="1:6">
      <c r="A2476" t="n">
        <v>22968</v>
      </c>
      <c r="B2476" s="16" t="n">
        <v>3</v>
      </c>
      <c r="C2476" s="15" t="n">
        <f t="normal" ca="1">A2506</f>
        <v>0</v>
      </c>
    </row>
    <row r="2477" spans="1:6">
      <c r="A2477" t="s">
        <v>4</v>
      </c>
      <c r="B2477" s="4" t="s">
        <v>5</v>
      </c>
      <c r="C2477" s="4" t="s">
        <v>7</v>
      </c>
      <c r="D2477" s="4" t="s">
        <v>12</v>
      </c>
      <c r="E2477" s="4" t="s">
        <v>7</v>
      </c>
      <c r="F2477" s="4" t="s">
        <v>27</v>
      </c>
    </row>
    <row r="2478" spans="1:6">
      <c r="A2478" t="n">
        <v>22973</v>
      </c>
      <c r="B2478" s="14" t="n">
        <v>5</v>
      </c>
      <c r="C2478" s="7" t="n">
        <v>30</v>
      </c>
      <c r="D2478" s="7" t="n">
        <v>10224</v>
      </c>
      <c r="E2478" s="7" t="n">
        <v>1</v>
      </c>
      <c r="F2478" s="15" t="n">
        <f t="normal" ca="1">A2506</f>
        <v>0</v>
      </c>
    </row>
    <row r="2479" spans="1:6">
      <c r="A2479" t="s">
        <v>4</v>
      </c>
      <c r="B2479" s="4" t="s">
        <v>5</v>
      </c>
      <c r="C2479" s="4" t="s">
        <v>12</v>
      </c>
      <c r="D2479" s="4" t="s">
        <v>7</v>
      </c>
      <c r="E2479" s="4" t="s">
        <v>7</v>
      </c>
      <c r="F2479" s="4" t="s">
        <v>8</v>
      </c>
    </row>
    <row r="2480" spans="1:6">
      <c r="A2480" t="n">
        <v>22982</v>
      </c>
      <c r="B2480" s="46" t="n">
        <v>20</v>
      </c>
      <c r="C2480" s="7" t="n">
        <v>65534</v>
      </c>
      <c r="D2480" s="7" t="n">
        <v>3</v>
      </c>
      <c r="E2480" s="7" t="n">
        <v>10</v>
      </c>
      <c r="F2480" s="7" t="s">
        <v>121</v>
      </c>
    </row>
    <row r="2481" spans="1:9">
      <c r="A2481" t="s">
        <v>4</v>
      </c>
      <c r="B2481" s="4" t="s">
        <v>5</v>
      </c>
      <c r="C2481" s="4" t="s">
        <v>12</v>
      </c>
    </row>
    <row r="2482" spans="1:9">
      <c r="A2482" t="n">
        <v>23003</v>
      </c>
      <c r="B2482" s="22" t="n">
        <v>16</v>
      </c>
      <c r="C2482" s="7" t="n">
        <v>0</v>
      </c>
    </row>
    <row r="2483" spans="1:9">
      <c r="A2483" t="s">
        <v>4</v>
      </c>
      <c r="B2483" s="4" t="s">
        <v>5</v>
      </c>
      <c r="C2483" s="4" t="s">
        <v>7</v>
      </c>
      <c r="D2483" s="4" t="s">
        <v>12</v>
      </c>
    </row>
    <row r="2484" spans="1:9">
      <c r="A2484" t="n">
        <v>23006</v>
      </c>
      <c r="B2484" s="17" t="n">
        <v>22</v>
      </c>
      <c r="C2484" s="7" t="n">
        <v>10</v>
      </c>
      <c r="D2484" s="7" t="n">
        <v>0</v>
      </c>
    </row>
    <row r="2485" spans="1:9">
      <c r="A2485" t="s">
        <v>4</v>
      </c>
      <c r="B2485" s="4" t="s">
        <v>5</v>
      </c>
      <c r="C2485" s="4" t="s">
        <v>7</v>
      </c>
      <c r="D2485" s="4" t="s">
        <v>12</v>
      </c>
      <c r="E2485" s="4" t="s">
        <v>7</v>
      </c>
      <c r="F2485" s="4" t="s">
        <v>7</v>
      </c>
      <c r="G2485" s="4" t="s">
        <v>27</v>
      </c>
    </row>
    <row r="2486" spans="1:9">
      <c r="A2486" t="n">
        <v>23010</v>
      </c>
      <c r="B2486" s="14" t="n">
        <v>5</v>
      </c>
      <c r="C2486" s="7" t="n">
        <v>30</v>
      </c>
      <c r="D2486" s="7" t="n">
        <v>10293</v>
      </c>
      <c r="E2486" s="7" t="n">
        <v>8</v>
      </c>
      <c r="F2486" s="7" t="n">
        <v>1</v>
      </c>
      <c r="G2486" s="15" t="n">
        <f t="normal" ca="1">A2498</f>
        <v>0</v>
      </c>
    </row>
    <row r="2487" spans="1:9">
      <c r="A2487" t="s">
        <v>4</v>
      </c>
      <c r="B2487" s="4" t="s">
        <v>5</v>
      </c>
      <c r="C2487" s="4" t="s">
        <v>7</v>
      </c>
      <c r="D2487" s="4" t="s">
        <v>12</v>
      </c>
      <c r="E2487" s="4" t="s">
        <v>8</v>
      </c>
    </row>
    <row r="2488" spans="1:9">
      <c r="A2488" t="n">
        <v>23020</v>
      </c>
      <c r="B2488" s="29" t="n">
        <v>51</v>
      </c>
      <c r="C2488" s="7" t="n">
        <v>4</v>
      </c>
      <c r="D2488" s="7" t="n">
        <v>65534</v>
      </c>
      <c r="E2488" s="7" t="s">
        <v>122</v>
      </c>
    </row>
    <row r="2489" spans="1:9">
      <c r="A2489" t="s">
        <v>4</v>
      </c>
      <c r="B2489" s="4" t="s">
        <v>5</v>
      </c>
      <c r="C2489" s="4" t="s">
        <v>12</v>
      </c>
    </row>
    <row r="2490" spans="1:9">
      <c r="A2490" t="n">
        <v>23033</v>
      </c>
      <c r="B2490" s="22" t="n">
        <v>16</v>
      </c>
      <c r="C2490" s="7" t="n">
        <v>0</v>
      </c>
    </row>
    <row r="2491" spans="1:9">
      <c r="A2491" t="s">
        <v>4</v>
      </c>
      <c r="B2491" s="4" t="s">
        <v>5</v>
      </c>
      <c r="C2491" s="4" t="s">
        <v>12</v>
      </c>
      <c r="D2491" s="4" t="s">
        <v>43</v>
      </c>
      <c r="E2491" s="4" t="s">
        <v>7</v>
      </c>
      <c r="F2491" s="4" t="s">
        <v>7</v>
      </c>
      <c r="G2491" s="4" t="s">
        <v>43</v>
      </c>
      <c r="H2491" s="4" t="s">
        <v>7</v>
      </c>
      <c r="I2491" s="4" t="s">
        <v>7</v>
      </c>
    </row>
    <row r="2492" spans="1:9">
      <c r="A2492" t="n">
        <v>23036</v>
      </c>
      <c r="B2492" s="30" t="n">
        <v>26</v>
      </c>
      <c r="C2492" s="7" t="n">
        <v>65534</v>
      </c>
      <c r="D2492" s="7" t="s">
        <v>262</v>
      </c>
      <c r="E2492" s="7" t="n">
        <v>2</v>
      </c>
      <c r="F2492" s="7" t="n">
        <v>3</v>
      </c>
      <c r="G2492" s="7" t="s">
        <v>263</v>
      </c>
      <c r="H2492" s="7" t="n">
        <v>2</v>
      </c>
      <c r="I2492" s="7" t="n">
        <v>0</v>
      </c>
    </row>
    <row r="2493" spans="1:9">
      <c r="A2493" t="s">
        <v>4</v>
      </c>
      <c r="B2493" s="4" t="s">
        <v>5</v>
      </c>
    </row>
    <row r="2494" spans="1:9">
      <c r="A2494" t="n">
        <v>23236</v>
      </c>
      <c r="B2494" s="20" t="n">
        <v>28</v>
      </c>
    </row>
    <row r="2495" spans="1:9">
      <c r="A2495" t="s">
        <v>4</v>
      </c>
      <c r="B2495" s="4" t="s">
        <v>5</v>
      </c>
      <c r="C2495" s="4" t="s">
        <v>27</v>
      </c>
    </row>
    <row r="2496" spans="1:9">
      <c r="A2496" t="n">
        <v>23237</v>
      </c>
      <c r="B2496" s="16" t="n">
        <v>3</v>
      </c>
      <c r="C2496" s="15" t="n">
        <f t="normal" ca="1">A2506</f>
        <v>0</v>
      </c>
    </row>
    <row r="2497" spans="1:9">
      <c r="A2497" t="s">
        <v>4</v>
      </c>
      <c r="B2497" s="4" t="s">
        <v>5</v>
      </c>
      <c r="C2497" s="4" t="s">
        <v>7</v>
      </c>
      <c r="D2497" s="4" t="s">
        <v>12</v>
      </c>
      <c r="E2497" s="4" t="s">
        <v>8</v>
      </c>
    </row>
    <row r="2498" spans="1:9">
      <c r="A2498" t="n">
        <v>23242</v>
      </c>
      <c r="B2498" s="29" t="n">
        <v>51</v>
      </c>
      <c r="C2498" s="7" t="n">
        <v>4</v>
      </c>
      <c r="D2498" s="7" t="n">
        <v>65534</v>
      </c>
      <c r="E2498" s="7" t="s">
        <v>122</v>
      </c>
    </row>
    <row r="2499" spans="1:9">
      <c r="A2499" t="s">
        <v>4</v>
      </c>
      <c r="B2499" s="4" t="s">
        <v>5</v>
      </c>
      <c r="C2499" s="4" t="s">
        <v>12</v>
      </c>
    </row>
    <row r="2500" spans="1:9">
      <c r="A2500" t="n">
        <v>23255</v>
      </c>
      <c r="B2500" s="22" t="n">
        <v>16</v>
      </c>
      <c r="C2500" s="7" t="n">
        <v>0</v>
      </c>
    </row>
    <row r="2501" spans="1:9">
      <c r="A2501" t="s">
        <v>4</v>
      </c>
      <c r="B2501" s="4" t="s">
        <v>5</v>
      </c>
      <c r="C2501" s="4" t="s">
        <v>12</v>
      </c>
      <c r="D2501" s="4" t="s">
        <v>43</v>
      </c>
      <c r="E2501" s="4" t="s">
        <v>7</v>
      </c>
      <c r="F2501" s="4" t="s">
        <v>7</v>
      </c>
      <c r="G2501" s="4" t="s">
        <v>43</v>
      </c>
      <c r="H2501" s="4" t="s">
        <v>7</v>
      </c>
      <c r="I2501" s="4" t="s">
        <v>7</v>
      </c>
    </row>
    <row r="2502" spans="1:9">
      <c r="A2502" t="n">
        <v>23258</v>
      </c>
      <c r="B2502" s="30" t="n">
        <v>26</v>
      </c>
      <c r="C2502" s="7" t="n">
        <v>65534</v>
      </c>
      <c r="D2502" s="7" t="s">
        <v>264</v>
      </c>
      <c r="E2502" s="7" t="n">
        <v>2</v>
      </c>
      <c r="F2502" s="7" t="n">
        <v>3</v>
      </c>
      <c r="G2502" s="7" t="s">
        <v>265</v>
      </c>
      <c r="H2502" s="7" t="n">
        <v>2</v>
      </c>
      <c r="I2502" s="7" t="n">
        <v>0</v>
      </c>
    </row>
    <row r="2503" spans="1:9">
      <c r="A2503" t="s">
        <v>4</v>
      </c>
      <c r="B2503" s="4" t="s">
        <v>5</v>
      </c>
    </row>
    <row r="2504" spans="1:9">
      <c r="A2504" t="n">
        <v>23400</v>
      </c>
      <c r="B2504" s="20" t="n">
        <v>28</v>
      </c>
    </row>
    <row r="2505" spans="1:9">
      <c r="A2505" t="s">
        <v>4</v>
      </c>
      <c r="B2505" s="4" t="s">
        <v>5</v>
      </c>
      <c r="C2505" s="4" t="s">
        <v>7</v>
      </c>
    </row>
    <row r="2506" spans="1:9">
      <c r="A2506" t="n">
        <v>23401</v>
      </c>
      <c r="B2506" s="23" t="n">
        <v>23</v>
      </c>
      <c r="C2506" s="7" t="n">
        <v>10</v>
      </c>
    </row>
    <row r="2507" spans="1:9">
      <c r="A2507" t="s">
        <v>4</v>
      </c>
      <c r="B2507" s="4" t="s">
        <v>5</v>
      </c>
      <c r="C2507" s="4" t="s">
        <v>7</v>
      </c>
      <c r="D2507" s="4" t="s">
        <v>8</v>
      </c>
    </row>
    <row r="2508" spans="1:9">
      <c r="A2508" t="n">
        <v>23403</v>
      </c>
      <c r="B2508" s="6" t="n">
        <v>2</v>
      </c>
      <c r="C2508" s="7" t="n">
        <v>10</v>
      </c>
      <c r="D2508" s="7" t="s">
        <v>45</v>
      </c>
    </row>
    <row r="2509" spans="1:9">
      <c r="A2509" t="s">
        <v>4</v>
      </c>
      <c r="B2509" s="4" t="s">
        <v>5</v>
      </c>
      <c r="C2509" s="4" t="s">
        <v>7</v>
      </c>
    </row>
    <row r="2510" spans="1:9">
      <c r="A2510" t="n">
        <v>23426</v>
      </c>
      <c r="B2510" s="53" t="n">
        <v>74</v>
      </c>
      <c r="C2510" s="7" t="n">
        <v>46</v>
      </c>
    </row>
    <row r="2511" spans="1:9">
      <c r="A2511" t="s">
        <v>4</v>
      </c>
      <c r="B2511" s="4" t="s">
        <v>5</v>
      </c>
      <c r="C2511" s="4" t="s">
        <v>7</v>
      </c>
    </row>
    <row r="2512" spans="1:9">
      <c r="A2512" t="n">
        <v>23428</v>
      </c>
      <c r="B2512" s="53" t="n">
        <v>74</v>
      </c>
      <c r="C2512" s="7" t="n">
        <v>54</v>
      </c>
    </row>
    <row r="2513" spans="1:9">
      <c r="A2513" t="s">
        <v>4</v>
      </c>
      <c r="B2513" s="4" t="s">
        <v>5</v>
      </c>
    </row>
    <row r="2514" spans="1:9">
      <c r="A2514" t="n">
        <v>23430</v>
      </c>
      <c r="B2514" s="5" t="n">
        <v>1</v>
      </c>
    </row>
    <row r="2515" spans="1:9" s="3" customFormat="1" customHeight="0">
      <c r="A2515" s="3" t="s">
        <v>2</v>
      </c>
      <c r="B2515" s="3" t="s">
        <v>266</v>
      </c>
    </row>
    <row r="2516" spans="1:9">
      <c r="A2516" t="s">
        <v>4</v>
      </c>
      <c r="B2516" s="4" t="s">
        <v>5</v>
      </c>
      <c r="C2516" s="4" t="s">
        <v>7</v>
      </c>
      <c r="D2516" s="4" t="s">
        <v>12</v>
      </c>
      <c r="E2516" s="4" t="s">
        <v>7</v>
      </c>
      <c r="F2516" s="4" t="s">
        <v>7</v>
      </c>
      <c r="G2516" s="4" t="s">
        <v>7</v>
      </c>
      <c r="H2516" s="4" t="s">
        <v>12</v>
      </c>
      <c r="I2516" s="4" t="s">
        <v>27</v>
      </c>
      <c r="J2516" s="4" t="s">
        <v>12</v>
      </c>
      <c r="K2516" s="4" t="s">
        <v>27</v>
      </c>
      <c r="L2516" s="4" t="s">
        <v>27</v>
      </c>
    </row>
    <row r="2517" spans="1:9">
      <c r="A2517" t="n">
        <v>23432</v>
      </c>
      <c r="B2517" s="38" t="n">
        <v>6</v>
      </c>
      <c r="C2517" s="7" t="n">
        <v>33</v>
      </c>
      <c r="D2517" s="7" t="n">
        <v>65534</v>
      </c>
      <c r="E2517" s="7" t="n">
        <v>9</v>
      </c>
      <c r="F2517" s="7" t="n">
        <v>1</v>
      </c>
      <c r="G2517" s="7" t="n">
        <v>2</v>
      </c>
      <c r="H2517" s="7" t="n">
        <v>17</v>
      </c>
      <c r="I2517" s="15" t="n">
        <f t="normal" ca="1">A2519</f>
        <v>0</v>
      </c>
      <c r="J2517" s="7" t="n">
        <v>44</v>
      </c>
      <c r="K2517" s="15" t="n">
        <f t="normal" ca="1">A2529</f>
        <v>0</v>
      </c>
      <c r="L2517" s="15" t="n">
        <f t="normal" ca="1">A2543</f>
        <v>0</v>
      </c>
    </row>
    <row r="2518" spans="1:9">
      <c r="A2518" t="s">
        <v>4</v>
      </c>
      <c r="B2518" s="4" t="s">
        <v>5</v>
      </c>
      <c r="C2518" s="4" t="s">
        <v>12</v>
      </c>
      <c r="D2518" s="4" t="s">
        <v>59</v>
      </c>
      <c r="E2518" s="4" t="s">
        <v>59</v>
      </c>
      <c r="F2518" s="4" t="s">
        <v>59</v>
      </c>
      <c r="G2518" s="4" t="s">
        <v>59</v>
      </c>
    </row>
    <row r="2519" spans="1:9">
      <c r="A2519" t="n">
        <v>23455</v>
      </c>
      <c r="B2519" s="28" t="n">
        <v>46</v>
      </c>
      <c r="C2519" s="7" t="n">
        <v>65534</v>
      </c>
      <c r="D2519" s="7" t="n">
        <v>5.09000015258789</v>
      </c>
      <c r="E2519" s="7" t="n">
        <v>5</v>
      </c>
      <c r="F2519" s="7" t="n">
        <v>-11.3000001907349</v>
      </c>
      <c r="G2519" s="7" t="n">
        <v>115</v>
      </c>
    </row>
    <row r="2520" spans="1:9">
      <c r="A2520" t="s">
        <v>4</v>
      </c>
      <c r="B2520" s="4" t="s">
        <v>5</v>
      </c>
      <c r="C2520" s="4" t="s">
        <v>7</v>
      </c>
      <c r="D2520" s="4" t="s">
        <v>12</v>
      </c>
      <c r="E2520" s="4" t="s">
        <v>7</v>
      </c>
      <c r="F2520" s="4" t="s">
        <v>8</v>
      </c>
      <c r="G2520" s="4" t="s">
        <v>8</v>
      </c>
      <c r="H2520" s="4" t="s">
        <v>8</v>
      </c>
      <c r="I2520" s="4" t="s">
        <v>8</v>
      </c>
      <c r="J2520" s="4" t="s">
        <v>8</v>
      </c>
      <c r="K2520" s="4" t="s">
        <v>8</v>
      </c>
      <c r="L2520" s="4" t="s">
        <v>8</v>
      </c>
      <c r="M2520" s="4" t="s">
        <v>8</v>
      </c>
      <c r="N2520" s="4" t="s">
        <v>8</v>
      </c>
      <c r="O2520" s="4" t="s">
        <v>8</v>
      </c>
      <c r="P2520" s="4" t="s">
        <v>8</v>
      </c>
      <c r="Q2520" s="4" t="s">
        <v>8</v>
      </c>
      <c r="R2520" s="4" t="s">
        <v>8</v>
      </c>
      <c r="S2520" s="4" t="s">
        <v>8</v>
      </c>
      <c r="T2520" s="4" t="s">
        <v>8</v>
      </c>
      <c r="U2520" s="4" t="s">
        <v>8</v>
      </c>
    </row>
    <row r="2521" spans="1:9">
      <c r="A2521" t="n">
        <v>23474</v>
      </c>
      <c r="B2521" s="39" t="n">
        <v>36</v>
      </c>
      <c r="C2521" s="7" t="n">
        <v>8</v>
      </c>
      <c r="D2521" s="7" t="n">
        <v>65534</v>
      </c>
      <c r="E2521" s="7" t="n">
        <v>0</v>
      </c>
      <c r="F2521" s="7" t="s">
        <v>267</v>
      </c>
      <c r="G2521" s="7" t="s">
        <v>14</v>
      </c>
      <c r="H2521" s="7" t="s">
        <v>14</v>
      </c>
      <c r="I2521" s="7" t="s">
        <v>14</v>
      </c>
      <c r="J2521" s="7" t="s">
        <v>14</v>
      </c>
      <c r="K2521" s="7" t="s">
        <v>14</v>
      </c>
      <c r="L2521" s="7" t="s">
        <v>14</v>
      </c>
      <c r="M2521" s="7" t="s">
        <v>14</v>
      </c>
      <c r="N2521" s="7" t="s">
        <v>14</v>
      </c>
      <c r="O2521" s="7" t="s">
        <v>14</v>
      </c>
      <c r="P2521" s="7" t="s">
        <v>14</v>
      </c>
      <c r="Q2521" s="7" t="s">
        <v>14</v>
      </c>
      <c r="R2521" s="7" t="s">
        <v>14</v>
      </c>
      <c r="S2521" s="7" t="s">
        <v>14</v>
      </c>
      <c r="T2521" s="7" t="s">
        <v>14</v>
      </c>
      <c r="U2521" s="7" t="s">
        <v>14</v>
      </c>
    </row>
    <row r="2522" spans="1:9">
      <c r="A2522" t="s">
        <v>4</v>
      </c>
      <c r="B2522" s="4" t="s">
        <v>5</v>
      </c>
      <c r="C2522" s="4" t="s">
        <v>12</v>
      </c>
      <c r="D2522" s="4" t="s">
        <v>7</v>
      </c>
      <c r="E2522" s="4" t="s">
        <v>8</v>
      </c>
      <c r="F2522" s="4" t="s">
        <v>59</v>
      </c>
      <c r="G2522" s="4" t="s">
        <v>59</v>
      </c>
      <c r="H2522" s="4" t="s">
        <v>59</v>
      </c>
    </row>
    <row r="2523" spans="1:9">
      <c r="A2523" t="n">
        <v>23506</v>
      </c>
      <c r="B2523" s="40" t="n">
        <v>48</v>
      </c>
      <c r="C2523" s="7" t="n">
        <v>65534</v>
      </c>
      <c r="D2523" s="7" t="n">
        <v>0</v>
      </c>
      <c r="E2523" s="7" t="s">
        <v>267</v>
      </c>
      <c r="F2523" s="7" t="n">
        <v>0</v>
      </c>
      <c r="G2523" s="7" t="n">
        <v>1</v>
      </c>
      <c r="H2523" s="7" t="n">
        <v>1.40129846432482e-45</v>
      </c>
    </row>
    <row r="2524" spans="1:9">
      <c r="A2524" t="s">
        <v>4</v>
      </c>
      <c r="B2524" s="4" t="s">
        <v>5</v>
      </c>
      <c r="C2524" s="4" t="s">
        <v>12</v>
      </c>
      <c r="D2524" s="4" t="s">
        <v>13</v>
      </c>
    </row>
    <row r="2525" spans="1:9">
      <c r="A2525" t="n">
        <v>23534</v>
      </c>
      <c r="B2525" s="41" t="n">
        <v>43</v>
      </c>
      <c r="C2525" s="7" t="n">
        <v>65534</v>
      </c>
      <c r="D2525" s="7" t="n">
        <v>64</v>
      </c>
    </row>
    <row r="2526" spans="1:9">
      <c r="A2526" t="s">
        <v>4</v>
      </c>
      <c r="B2526" s="4" t="s">
        <v>5</v>
      </c>
      <c r="C2526" s="4" t="s">
        <v>27</v>
      </c>
    </row>
    <row r="2527" spans="1:9">
      <c r="A2527" t="n">
        <v>23541</v>
      </c>
      <c r="B2527" s="16" t="n">
        <v>3</v>
      </c>
      <c r="C2527" s="15" t="n">
        <f t="normal" ca="1">A2543</f>
        <v>0</v>
      </c>
    </row>
    <row r="2528" spans="1:9">
      <c r="A2528" t="s">
        <v>4</v>
      </c>
      <c r="B2528" s="4" t="s">
        <v>5</v>
      </c>
      <c r="C2528" s="4" t="s">
        <v>12</v>
      </c>
      <c r="D2528" s="4" t="s">
        <v>59</v>
      </c>
      <c r="E2528" s="4" t="s">
        <v>59</v>
      </c>
      <c r="F2528" s="4" t="s">
        <v>59</v>
      </c>
      <c r="G2528" s="4" t="s">
        <v>59</v>
      </c>
    </row>
    <row r="2529" spans="1:21">
      <c r="A2529" t="n">
        <v>23546</v>
      </c>
      <c r="B2529" s="28" t="n">
        <v>46</v>
      </c>
      <c r="C2529" s="7" t="n">
        <v>65534</v>
      </c>
      <c r="D2529" s="7" t="n">
        <v>9</v>
      </c>
      <c r="E2529" s="7" t="n">
        <v>5</v>
      </c>
      <c r="F2529" s="7" t="n">
        <v>-9.10000038146973</v>
      </c>
      <c r="G2529" s="7" t="n">
        <v>180</v>
      </c>
    </row>
    <row r="2530" spans="1:21">
      <c r="A2530" t="s">
        <v>4</v>
      </c>
      <c r="B2530" s="4" t="s">
        <v>5</v>
      </c>
      <c r="C2530" s="4" t="s">
        <v>7</v>
      </c>
      <c r="D2530" s="4" t="s">
        <v>12</v>
      </c>
      <c r="E2530" s="4" t="s">
        <v>7</v>
      </c>
      <c r="F2530" s="4" t="s">
        <v>8</v>
      </c>
      <c r="G2530" s="4" t="s">
        <v>8</v>
      </c>
      <c r="H2530" s="4" t="s">
        <v>8</v>
      </c>
      <c r="I2530" s="4" t="s">
        <v>8</v>
      </c>
      <c r="J2530" s="4" t="s">
        <v>8</v>
      </c>
      <c r="K2530" s="4" t="s">
        <v>8</v>
      </c>
      <c r="L2530" s="4" t="s">
        <v>8</v>
      </c>
      <c r="M2530" s="4" t="s">
        <v>8</v>
      </c>
      <c r="N2530" s="4" t="s">
        <v>8</v>
      </c>
      <c r="O2530" s="4" t="s">
        <v>8</v>
      </c>
      <c r="P2530" s="4" t="s">
        <v>8</v>
      </c>
      <c r="Q2530" s="4" t="s">
        <v>8</v>
      </c>
      <c r="R2530" s="4" t="s">
        <v>8</v>
      </c>
      <c r="S2530" s="4" t="s">
        <v>8</v>
      </c>
      <c r="T2530" s="4" t="s">
        <v>8</v>
      </c>
      <c r="U2530" s="4" t="s">
        <v>8</v>
      </c>
    </row>
    <row r="2531" spans="1:21">
      <c r="A2531" t="n">
        <v>23565</v>
      </c>
      <c r="B2531" s="39" t="n">
        <v>36</v>
      </c>
      <c r="C2531" s="7" t="n">
        <v>8</v>
      </c>
      <c r="D2531" s="7" t="n">
        <v>65534</v>
      </c>
      <c r="E2531" s="7" t="n">
        <v>0</v>
      </c>
      <c r="F2531" s="7" t="s">
        <v>98</v>
      </c>
      <c r="G2531" s="7" t="s">
        <v>14</v>
      </c>
      <c r="H2531" s="7" t="s">
        <v>14</v>
      </c>
      <c r="I2531" s="7" t="s">
        <v>14</v>
      </c>
      <c r="J2531" s="7" t="s">
        <v>14</v>
      </c>
      <c r="K2531" s="7" t="s">
        <v>14</v>
      </c>
      <c r="L2531" s="7" t="s">
        <v>14</v>
      </c>
      <c r="M2531" s="7" t="s">
        <v>14</v>
      </c>
      <c r="N2531" s="7" t="s">
        <v>14</v>
      </c>
      <c r="O2531" s="7" t="s">
        <v>14</v>
      </c>
      <c r="P2531" s="7" t="s">
        <v>14</v>
      </c>
      <c r="Q2531" s="7" t="s">
        <v>14</v>
      </c>
      <c r="R2531" s="7" t="s">
        <v>14</v>
      </c>
      <c r="S2531" s="7" t="s">
        <v>14</v>
      </c>
      <c r="T2531" s="7" t="s">
        <v>14</v>
      </c>
      <c r="U2531" s="7" t="s">
        <v>14</v>
      </c>
    </row>
    <row r="2532" spans="1:21">
      <c r="A2532" t="s">
        <v>4</v>
      </c>
      <c r="B2532" s="4" t="s">
        <v>5</v>
      </c>
      <c r="C2532" s="4" t="s">
        <v>12</v>
      </c>
      <c r="D2532" s="4" t="s">
        <v>7</v>
      </c>
      <c r="E2532" s="4" t="s">
        <v>8</v>
      </c>
      <c r="F2532" s="4" t="s">
        <v>59</v>
      </c>
      <c r="G2532" s="4" t="s">
        <v>59</v>
      </c>
      <c r="H2532" s="4" t="s">
        <v>59</v>
      </c>
    </row>
    <row r="2533" spans="1:21">
      <c r="A2533" t="n">
        <v>23596</v>
      </c>
      <c r="B2533" s="40" t="n">
        <v>48</v>
      </c>
      <c r="C2533" s="7" t="n">
        <v>65534</v>
      </c>
      <c r="D2533" s="7" t="n">
        <v>0</v>
      </c>
      <c r="E2533" s="7" t="s">
        <v>98</v>
      </c>
      <c r="F2533" s="7" t="n">
        <v>0</v>
      </c>
      <c r="G2533" s="7" t="n">
        <v>1</v>
      </c>
      <c r="H2533" s="7" t="n">
        <v>0</v>
      </c>
    </row>
    <row r="2534" spans="1:21">
      <c r="A2534" t="s">
        <v>4</v>
      </c>
      <c r="B2534" s="4" t="s">
        <v>5</v>
      </c>
      <c r="C2534" s="4" t="s">
        <v>12</v>
      </c>
      <c r="D2534" s="4" t="s">
        <v>13</v>
      </c>
    </row>
    <row r="2535" spans="1:21">
      <c r="A2535" t="n">
        <v>23623</v>
      </c>
      <c r="B2535" s="41" t="n">
        <v>43</v>
      </c>
      <c r="C2535" s="7" t="n">
        <v>65534</v>
      </c>
      <c r="D2535" s="7" t="n">
        <v>64</v>
      </c>
    </row>
    <row r="2536" spans="1:21">
      <c r="A2536" t="s">
        <v>4</v>
      </c>
      <c r="B2536" s="4" t="s">
        <v>5</v>
      </c>
      <c r="C2536" s="4" t="s">
        <v>12</v>
      </c>
    </row>
    <row r="2537" spans="1:21">
      <c r="A2537" t="n">
        <v>23630</v>
      </c>
      <c r="B2537" s="22" t="n">
        <v>16</v>
      </c>
      <c r="C2537" s="7" t="n">
        <v>0</v>
      </c>
    </row>
    <row r="2538" spans="1:21">
      <c r="A2538" t="s">
        <v>4</v>
      </c>
      <c r="B2538" s="4" t="s">
        <v>5</v>
      </c>
      <c r="C2538" s="4" t="s">
        <v>12</v>
      </c>
      <c r="D2538" s="4" t="s">
        <v>59</v>
      </c>
      <c r="E2538" s="4" t="s">
        <v>59</v>
      </c>
      <c r="F2538" s="4" t="s">
        <v>59</v>
      </c>
      <c r="G2538" s="4" t="s">
        <v>12</v>
      </c>
      <c r="H2538" s="4" t="s">
        <v>12</v>
      </c>
    </row>
    <row r="2539" spans="1:21">
      <c r="A2539" t="n">
        <v>23633</v>
      </c>
      <c r="B2539" s="44" t="n">
        <v>60</v>
      </c>
      <c r="C2539" s="7" t="n">
        <v>65534</v>
      </c>
      <c r="D2539" s="7" t="n">
        <v>0</v>
      </c>
      <c r="E2539" s="7" t="n">
        <v>-10</v>
      </c>
      <c r="F2539" s="7" t="n">
        <v>0</v>
      </c>
      <c r="G2539" s="7" t="n">
        <v>0</v>
      </c>
      <c r="H2539" s="7" t="n">
        <v>0</v>
      </c>
    </row>
    <row r="2540" spans="1:21">
      <c r="A2540" t="s">
        <v>4</v>
      </c>
      <c r="B2540" s="4" t="s">
        <v>5</v>
      </c>
      <c r="C2540" s="4" t="s">
        <v>27</v>
      </c>
    </row>
    <row r="2541" spans="1:21">
      <c r="A2541" t="n">
        <v>23652</v>
      </c>
      <c r="B2541" s="16" t="n">
        <v>3</v>
      </c>
      <c r="C2541" s="15" t="n">
        <f t="normal" ca="1">A2543</f>
        <v>0</v>
      </c>
    </row>
    <row r="2542" spans="1:21">
      <c r="A2542" t="s">
        <v>4</v>
      </c>
      <c r="B2542" s="4" t="s">
        <v>5</v>
      </c>
    </row>
    <row r="2543" spans="1:21">
      <c r="A2543" t="n">
        <v>23657</v>
      </c>
      <c r="B2543" s="5" t="n">
        <v>1</v>
      </c>
    </row>
    <row r="2544" spans="1:21" s="3" customFormat="1" customHeight="0">
      <c r="A2544" s="3" t="s">
        <v>2</v>
      </c>
      <c r="B2544" s="3" t="s">
        <v>268</v>
      </c>
    </row>
    <row r="2545" spans="1:21">
      <c r="A2545" t="s">
        <v>4</v>
      </c>
      <c r="B2545" s="4" t="s">
        <v>5</v>
      </c>
      <c r="C2545" s="4" t="s">
        <v>7</v>
      </c>
      <c r="D2545" s="4" t="s">
        <v>12</v>
      </c>
      <c r="E2545" s="4" t="s">
        <v>7</v>
      </c>
      <c r="F2545" s="4" t="s">
        <v>27</v>
      </c>
    </row>
    <row r="2546" spans="1:21">
      <c r="A2546" t="n">
        <v>23660</v>
      </c>
      <c r="B2546" s="14" t="n">
        <v>5</v>
      </c>
      <c r="C2546" s="7" t="n">
        <v>30</v>
      </c>
      <c r="D2546" s="7" t="n">
        <v>10995</v>
      </c>
      <c r="E2546" s="7" t="n">
        <v>1</v>
      </c>
      <c r="F2546" s="15" t="n">
        <f t="normal" ca="1">A2586</f>
        <v>0</v>
      </c>
    </row>
    <row r="2547" spans="1:21">
      <c r="A2547" t="s">
        <v>4</v>
      </c>
      <c r="B2547" s="4" t="s">
        <v>5</v>
      </c>
      <c r="C2547" s="4" t="s">
        <v>12</v>
      </c>
      <c r="D2547" s="4" t="s">
        <v>7</v>
      </c>
      <c r="E2547" s="4" t="s">
        <v>7</v>
      </c>
      <c r="F2547" s="4" t="s">
        <v>8</v>
      </c>
    </row>
    <row r="2548" spans="1:21">
      <c r="A2548" t="n">
        <v>23669</v>
      </c>
      <c r="B2548" s="46" t="n">
        <v>20</v>
      </c>
      <c r="C2548" s="7" t="n">
        <v>65534</v>
      </c>
      <c r="D2548" s="7" t="n">
        <v>3</v>
      </c>
      <c r="E2548" s="7" t="n">
        <v>10</v>
      </c>
      <c r="F2548" s="7" t="s">
        <v>121</v>
      </c>
    </row>
    <row r="2549" spans="1:21">
      <c r="A2549" t="s">
        <v>4</v>
      </c>
      <c r="B2549" s="4" t="s">
        <v>5</v>
      </c>
      <c r="C2549" s="4" t="s">
        <v>12</v>
      </c>
    </row>
    <row r="2550" spans="1:21">
      <c r="A2550" t="n">
        <v>23690</v>
      </c>
      <c r="B2550" s="22" t="n">
        <v>16</v>
      </c>
      <c r="C2550" s="7" t="n">
        <v>0</v>
      </c>
    </row>
    <row r="2551" spans="1:21">
      <c r="A2551" t="s">
        <v>4</v>
      </c>
      <c r="B2551" s="4" t="s">
        <v>5</v>
      </c>
      <c r="C2551" s="4" t="s">
        <v>7</v>
      </c>
      <c r="D2551" s="4" t="s">
        <v>13</v>
      </c>
    </row>
    <row r="2552" spans="1:21">
      <c r="A2552" t="n">
        <v>23693</v>
      </c>
      <c r="B2552" s="53" t="n">
        <v>74</v>
      </c>
      <c r="C2552" s="7" t="n">
        <v>48</v>
      </c>
      <c r="D2552" s="7" t="n">
        <v>1088</v>
      </c>
    </row>
    <row r="2553" spans="1:21">
      <c r="A2553" t="s">
        <v>4</v>
      </c>
      <c r="B2553" s="4" t="s">
        <v>5</v>
      </c>
      <c r="C2553" s="4" t="s">
        <v>7</v>
      </c>
      <c r="D2553" s="4" t="s">
        <v>12</v>
      </c>
    </row>
    <row r="2554" spans="1:21">
      <c r="A2554" t="n">
        <v>23699</v>
      </c>
      <c r="B2554" s="17" t="n">
        <v>22</v>
      </c>
      <c r="C2554" s="7" t="n">
        <v>10</v>
      </c>
      <c r="D2554" s="7" t="n">
        <v>0</v>
      </c>
    </row>
    <row r="2555" spans="1:21">
      <c r="A2555" t="s">
        <v>4</v>
      </c>
      <c r="B2555" s="4" t="s">
        <v>5</v>
      </c>
      <c r="C2555" s="4" t="s">
        <v>7</v>
      </c>
      <c r="D2555" s="4" t="s">
        <v>12</v>
      </c>
      <c r="E2555" s="4" t="s">
        <v>8</v>
      </c>
    </row>
    <row r="2556" spans="1:21">
      <c r="A2556" t="n">
        <v>23703</v>
      </c>
      <c r="B2556" s="29" t="n">
        <v>51</v>
      </c>
      <c r="C2556" s="7" t="n">
        <v>4</v>
      </c>
      <c r="D2556" s="7" t="n">
        <v>65534</v>
      </c>
      <c r="E2556" s="7" t="s">
        <v>122</v>
      </c>
    </row>
    <row r="2557" spans="1:21">
      <c r="A2557" t="s">
        <v>4</v>
      </c>
      <c r="B2557" s="4" t="s">
        <v>5</v>
      </c>
      <c r="C2557" s="4" t="s">
        <v>12</v>
      </c>
    </row>
    <row r="2558" spans="1:21">
      <c r="A2558" t="n">
        <v>23716</v>
      </c>
      <c r="B2558" s="22" t="n">
        <v>16</v>
      </c>
      <c r="C2558" s="7" t="n">
        <v>0</v>
      </c>
    </row>
    <row r="2559" spans="1:21">
      <c r="A2559" t="s">
        <v>4</v>
      </c>
      <c r="B2559" s="4" t="s">
        <v>5</v>
      </c>
      <c r="C2559" s="4" t="s">
        <v>12</v>
      </c>
      <c r="D2559" s="4" t="s">
        <v>43</v>
      </c>
      <c r="E2559" s="4" t="s">
        <v>7</v>
      </c>
      <c r="F2559" s="4" t="s">
        <v>7</v>
      </c>
    </row>
    <row r="2560" spans="1:21">
      <c r="A2560" t="n">
        <v>23719</v>
      </c>
      <c r="B2560" s="30" t="n">
        <v>26</v>
      </c>
      <c r="C2560" s="7" t="n">
        <v>65534</v>
      </c>
      <c r="D2560" s="7" t="s">
        <v>269</v>
      </c>
      <c r="E2560" s="7" t="n">
        <v>2</v>
      </c>
      <c r="F2560" s="7" t="n">
        <v>0</v>
      </c>
    </row>
    <row r="2561" spans="1:6">
      <c r="A2561" t="s">
        <v>4</v>
      </c>
      <c r="B2561" s="4" t="s">
        <v>5</v>
      </c>
    </row>
    <row r="2562" spans="1:6">
      <c r="A2562" t="n">
        <v>23776</v>
      </c>
      <c r="B2562" s="20" t="n">
        <v>28</v>
      </c>
    </row>
    <row r="2563" spans="1:6">
      <c r="A2563" t="s">
        <v>4</v>
      </c>
      <c r="B2563" s="4" t="s">
        <v>5</v>
      </c>
      <c r="C2563" s="4" t="s">
        <v>7</v>
      </c>
      <c r="D2563" s="4" t="s">
        <v>12</v>
      </c>
      <c r="E2563" s="4" t="s">
        <v>7</v>
      </c>
      <c r="F2563" s="4" t="s">
        <v>7</v>
      </c>
      <c r="G2563" s="52" t="s">
        <v>155</v>
      </c>
      <c r="H2563" s="4" t="s">
        <v>5</v>
      </c>
      <c r="I2563" s="4" t="s">
        <v>7</v>
      </c>
      <c r="J2563" s="4" t="s">
        <v>12</v>
      </c>
      <c r="K2563" s="52" t="s">
        <v>156</v>
      </c>
      <c r="L2563" s="4" t="s">
        <v>7</v>
      </c>
      <c r="M2563" s="4" t="s">
        <v>7</v>
      </c>
      <c r="N2563" s="4" t="s">
        <v>27</v>
      </c>
    </row>
    <row r="2564" spans="1:6">
      <c r="A2564" t="n">
        <v>23777</v>
      </c>
      <c r="B2564" s="14" t="n">
        <v>5</v>
      </c>
      <c r="C2564" s="7" t="n">
        <v>30</v>
      </c>
      <c r="D2564" s="7" t="n">
        <v>6</v>
      </c>
      <c r="E2564" s="7" t="n">
        <v>8</v>
      </c>
      <c r="F2564" s="7" t="n">
        <v>28</v>
      </c>
      <c r="G2564" s="52" t="s">
        <v>3</v>
      </c>
      <c r="H2564" s="26" t="n">
        <v>64</v>
      </c>
      <c r="I2564" s="7" t="n">
        <v>5</v>
      </c>
      <c r="J2564" s="7" t="n">
        <v>6</v>
      </c>
      <c r="K2564" s="52" t="s">
        <v>3</v>
      </c>
      <c r="L2564" s="7" t="n">
        <v>9</v>
      </c>
      <c r="M2564" s="7" t="n">
        <v>1</v>
      </c>
      <c r="N2564" s="15" t="n">
        <f t="normal" ca="1">A2584</f>
        <v>0</v>
      </c>
    </row>
    <row r="2565" spans="1:6">
      <c r="A2565" t="s">
        <v>4</v>
      </c>
      <c r="B2565" s="4" t="s">
        <v>5</v>
      </c>
      <c r="C2565" s="4" t="s">
        <v>7</v>
      </c>
      <c r="D2565" s="4" t="s">
        <v>12</v>
      </c>
      <c r="E2565" s="4" t="s">
        <v>8</v>
      </c>
    </row>
    <row r="2566" spans="1:6">
      <c r="A2566" t="n">
        <v>23793</v>
      </c>
      <c r="B2566" s="29" t="n">
        <v>51</v>
      </c>
      <c r="C2566" s="7" t="n">
        <v>4</v>
      </c>
      <c r="D2566" s="7" t="n">
        <v>65534</v>
      </c>
      <c r="E2566" s="7" t="s">
        <v>122</v>
      </c>
    </row>
    <row r="2567" spans="1:6">
      <c r="A2567" t="s">
        <v>4</v>
      </c>
      <c r="B2567" s="4" t="s">
        <v>5</v>
      </c>
      <c r="C2567" s="4" t="s">
        <v>12</v>
      </c>
    </row>
    <row r="2568" spans="1:6">
      <c r="A2568" t="n">
        <v>23806</v>
      </c>
      <c r="B2568" s="22" t="n">
        <v>16</v>
      </c>
      <c r="C2568" s="7" t="n">
        <v>0</v>
      </c>
    </row>
    <row r="2569" spans="1:6">
      <c r="A2569" t="s">
        <v>4</v>
      </c>
      <c r="B2569" s="4" t="s">
        <v>5</v>
      </c>
      <c r="C2569" s="4" t="s">
        <v>12</v>
      </c>
      <c r="D2569" s="4" t="s">
        <v>43</v>
      </c>
      <c r="E2569" s="4" t="s">
        <v>7</v>
      </c>
      <c r="F2569" s="4" t="s">
        <v>7</v>
      </c>
    </row>
    <row r="2570" spans="1:6">
      <c r="A2570" t="n">
        <v>23809</v>
      </c>
      <c r="B2570" s="30" t="n">
        <v>26</v>
      </c>
      <c r="C2570" s="7" t="n">
        <v>65534</v>
      </c>
      <c r="D2570" s="7" t="s">
        <v>270</v>
      </c>
      <c r="E2570" s="7" t="n">
        <v>2</v>
      </c>
      <c r="F2570" s="7" t="n">
        <v>0</v>
      </c>
    </row>
    <row r="2571" spans="1:6">
      <c r="A2571" t="s">
        <v>4</v>
      </c>
      <c r="B2571" s="4" t="s">
        <v>5</v>
      </c>
    </row>
    <row r="2572" spans="1:6">
      <c r="A2572" t="n">
        <v>23855</v>
      </c>
      <c r="B2572" s="20" t="n">
        <v>28</v>
      </c>
    </row>
    <row r="2573" spans="1:6">
      <c r="A2573" t="s">
        <v>4</v>
      </c>
      <c r="B2573" s="4" t="s">
        <v>5</v>
      </c>
      <c r="C2573" s="4" t="s">
        <v>7</v>
      </c>
      <c r="D2573" s="4" t="s">
        <v>12</v>
      </c>
      <c r="E2573" s="4" t="s">
        <v>8</v>
      </c>
    </row>
    <row r="2574" spans="1:6">
      <c r="A2574" t="n">
        <v>23856</v>
      </c>
      <c r="B2574" s="29" t="n">
        <v>51</v>
      </c>
      <c r="C2574" s="7" t="n">
        <v>4</v>
      </c>
      <c r="D2574" s="7" t="n">
        <v>6</v>
      </c>
      <c r="E2574" s="7" t="s">
        <v>271</v>
      </c>
    </row>
    <row r="2575" spans="1:6">
      <c r="A2575" t="s">
        <v>4</v>
      </c>
      <c r="B2575" s="4" t="s">
        <v>5</v>
      </c>
      <c r="C2575" s="4" t="s">
        <v>12</v>
      </c>
    </row>
    <row r="2576" spans="1:6">
      <c r="A2576" t="n">
        <v>23870</v>
      </c>
      <c r="B2576" s="22" t="n">
        <v>16</v>
      </c>
      <c r="C2576" s="7" t="n">
        <v>0</v>
      </c>
    </row>
    <row r="2577" spans="1:14">
      <c r="A2577" t="s">
        <v>4</v>
      </c>
      <c r="B2577" s="4" t="s">
        <v>5</v>
      </c>
      <c r="C2577" s="4" t="s">
        <v>12</v>
      </c>
      <c r="D2577" s="4" t="s">
        <v>43</v>
      </c>
      <c r="E2577" s="4" t="s">
        <v>7</v>
      </c>
      <c r="F2577" s="4" t="s">
        <v>7</v>
      </c>
    </row>
    <row r="2578" spans="1:14">
      <c r="A2578" t="n">
        <v>23873</v>
      </c>
      <c r="B2578" s="30" t="n">
        <v>26</v>
      </c>
      <c r="C2578" s="7" t="n">
        <v>6</v>
      </c>
      <c r="D2578" s="7" t="s">
        <v>272</v>
      </c>
      <c r="E2578" s="7" t="n">
        <v>2</v>
      </c>
      <c r="F2578" s="7" t="n">
        <v>0</v>
      </c>
    </row>
    <row r="2579" spans="1:14">
      <c r="A2579" t="s">
        <v>4</v>
      </c>
      <c r="B2579" s="4" t="s">
        <v>5</v>
      </c>
    </row>
    <row r="2580" spans="1:14">
      <c r="A2580" t="n">
        <v>23937</v>
      </c>
      <c r="B2580" s="20" t="n">
        <v>28</v>
      </c>
    </row>
    <row r="2581" spans="1:14">
      <c r="A2581" t="s">
        <v>4</v>
      </c>
      <c r="B2581" s="4" t="s">
        <v>5</v>
      </c>
      <c r="C2581" s="4" t="s">
        <v>12</v>
      </c>
    </row>
    <row r="2582" spans="1:14">
      <c r="A2582" t="n">
        <v>23938</v>
      </c>
      <c r="B2582" s="33" t="n">
        <v>12</v>
      </c>
      <c r="C2582" s="7" t="n">
        <v>6</v>
      </c>
    </row>
    <row r="2583" spans="1:14">
      <c r="A2583" t="s">
        <v>4</v>
      </c>
      <c r="B2583" s="4" t="s">
        <v>5</v>
      </c>
      <c r="C2583" s="4" t="s">
        <v>27</v>
      </c>
    </row>
    <row r="2584" spans="1:14">
      <c r="A2584" t="n">
        <v>23941</v>
      </c>
      <c r="B2584" s="16" t="n">
        <v>3</v>
      </c>
      <c r="C2584" s="15" t="n">
        <f t="normal" ca="1">A2602</f>
        <v>0</v>
      </c>
    </row>
    <row r="2585" spans="1:14">
      <c r="A2585" t="s">
        <v>4</v>
      </c>
      <c r="B2585" s="4" t="s">
        <v>5</v>
      </c>
      <c r="C2585" s="4" t="s">
        <v>7</v>
      </c>
      <c r="D2585" s="4" t="s">
        <v>12</v>
      </c>
      <c r="E2585" s="4" t="s">
        <v>7</v>
      </c>
      <c r="F2585" s="4" t="s">
        <v>27</v>
      </c>
    </row>
    <row r="2586" spans="1:14">
      <c r="A2586" t="n">
        <v>23946</v>
      </c>
      <c r="B2586" s="14" t="n">
        <v>5</v>
      </c>
      <c r="C2586" s="7" t="n">
        <v>30</v>
      </c>
      <c r="D2586" s="7" t="n">
        <v>10224</v>
      </c>
      <c r="E2586" s="7" t="n">
        <v>1</v>
      </c>
      <c r="F2586" s="15" t="n">
        <f t="normal" ca="1">A2602</f>
        <v>0</v>
      </c>
    </row>
    <row r="2587" spans="1:14">
      <c r="A2587" t="s">
        <v>4</v>
      </c>
      <c r="B2587" s="4" t="s">
        <v>5</v>
      </c>
      <c r="C2587" s="4" t="s">
        <v>12</v>
      </c>
      <c r="D2587" s="4" t="s">
        <v>7</v>
      </c>
      <c r="E2587" s="4" t="s">
        <v>7</v>
      </c>
      <c r="F2587" s="4" t="s">
        <v>8</v>
      </c>
    </row>
    <row r="2588" spans="1:14">
      <c r="A2588" t="n">
        <v>23955</v>
      </c>
      <c r="B2588" s="46" t="n">
        <v>20</v>
      </c>
      <c r="C2588" s="7" t="n">
        <v>65534</v>
      </c>
      <c r="D2588" s="7" t="n">
        <v>3</v>
      </c>
      <c r="E2588" s="7" t="n">
        <v>10</v>
      </c>
      <c r="F2588" s="7" t="s">
        <v>121</v>
      </c>
    </row>
    <row r="2589" spans="1:14">
      <c r="A2589" t="s">
        <v>4</v>
      </c>
      <c r="B2589" s="4" t="s">
        <v>5</v>
      </c>
      <c r="C2589" s="4" t="s">
        <v>12</v>
      </c>
    </row>
    <row r="2590" spans="1:14">
      <c r="A2590" t="n">
        <v>23976</v>
      </c>
      <c r="B2590" s="22" t="n">
        <v>16</v>
      </c>
      <c r="C2590" s="7" t="n">
        <v>0</v>
      </c>
    </row>
    <row r="2591" spans="1:14">
      <c r="A2591" t="s">
        <v>4</v>
      </c>
      <c r="B2591" s="4" t="s">
        <v>5</v>
      </c>
      <c r="C2591" s="4" t="s">
        <v>7</v>
      </c>
      <c r="D2591" s="4" t="s">
        <v>12</v>
      </c>
    </row>
    <row r="2592" spans="1:14">
      <c r="A2592" t="n">
        <v>23979</v>
      </c>
      <c r="B2592" s="17" t="n">
        <v>22</v>
      </c>
      <c r="C2592" s="7" t="n">
        <v>10</v>
      </c>
      <c r="D2592" s="7" t="n">
        <v>0</v>
      </c>
    </row>
    <row r="2593" spans="1:6">
      <c r="A2593" t="s">
        <v>4</v>
      </c>
      <c r="B2593" s="4" t="s">
        <v>5</v>
      </c>
      <c r="C2593" s="4" t="s">
        <v>7</v>
      </c>
      <c r="D2593" s="4" t="s">
        <v>12</v>
      </c>
      <c r="E2593" s="4" t="s">
        <v>8</v>
      </c>
    </row>
    <row r="2594" spans="1:6">
      <c r="A2594" t="n">
        <v>23983</v>
      </c>
      <c r="B2594" s="29" t="n">
        <v>51</v>
      </c>
      <c r="C2594" s="7" t="n">
        <v>4</v>
      </c>
      <c r="D2594" s="7" t="n">
        <v>65534</v>
      </c>
      <c r="E2594" s="7" t="s">
        <v>122</v>
      </c>
    </row>
    <row r="2595" spans="1:6">
      <c r="A2595" t="s">
        <v>4</v>
      </c>
      <c r="B2595" s="4" t="s">
        <v>5</v>
      </c>
      <c r="C2595" s="4" t="s">
        <v>12</v>
      </c>
    </row>
    <row r="2596" spans="1:6">
      <c r="A2596" t="n">
        <v>23996</v>
      </c>
      <c r="B2596" s="22" t="n">
        <v>16</v>
      </c>
      <c r="C2596" s="7" t="n">
        <v>0</v>
      </c>
    </row>
    <row r="2597" spans="1:6">
      <c r="A2597" t="s">
        <v>4</v>
      </c>
      <c r="B2597" s="4" t="s">
        <v>5</v>
      </c>
      <c r="C2597" s="4" t="s">
        <v>12</v>
      </c>
      <c r="D2597" s="4" t="s">
        <v>43</v>
      </c>
      <c r="E2597" s="4" t="s">
        <v>7</v>
      </c>
      <c r="F2597" s="4" t="s">
        <v>7</v>
      </c>
      <c r="G2597" s="4" t="s">
        <v>43</v>
      </c>
      <c r="H2597" s="4" t="s">
        <v>7</v>
      </c>
      <c r="I2597" s="4" t="s">
        <v>7</v>
      </c>
    </row>
    <row r="2598" spans="1:6">
      <c r="A2598" t="n">
        <v>23999</v>
      </c>
      <c r="B2598" s="30" t="n">
        <v>26</v>
      </c>
      <c r="C2598" s="7" t="n">
        <v>65534</v>
      </c>
      <c r="D2598" s="7" t="s">
        <v>273</v>
      </c>
      <c r="E2598" s="7" t="n">
        <v>2</v>
      </c>
      <c r="F2598" s="7" t="n">
        <v>3</v>
      </c>
      <c r="G2598" s="7" t="s">
        <v>274</v>
      </c>
      <c r="H2598" s="7" t="n">
        <v>2</v>
      </c>
      <c r="I2598" s="7" t="n">
        <v>0</v>
      </c>
    </row>
    <row r="2599" spans="1:6">
      <c r="A2599" t="s">
        <v>4</v>
      </c>
      <c r="B2599" s="4" t="s">
        <v>5</v>
      </c>
    </row>
    <row r="2600" spans="1:6">
      <c r="A2600" t="n">
        <v>24118</v>
      </c>
      <c r="B2600" s="20" t="n">
        <v>28</v>
      </c>
    </row>
    <row r="2601" spans="1:6">
      <c r="A2601" t="s">
        <v>4</v>
      </c>
      <c r="B2601" s="4" t="s">
        <v>5</v>
      </c>
      <c r="C2601" s="4" t="s">
        <v>7</v>
      </c>
    </row>
    <row r="2602" spans="1:6">
      <c r="A2602" t="n">
        <v>24119</v>
      </c>
      <c r="B2602" s="23" t="n">
        <v>23</v>
      </c>
      <c r="C2602" s="7" t="n">
        <v>10</v>
      </c>
    </row>
    <row r="2603" spans="1:6">
      <c r="A2603" t="s">
        <v>4</v>
      </c>
      <c r="B2603" s="4" t="s">
        <v>5</v>
      </c>
      <c r="C2603" s="4" t="s">
        <v>7</v>
      </c>
      <c r="D2603" s="4" t="s">
        <v>8</v>
      </c>
    </row>
    <row r="2604" spans="1:6">
      <c r="A2604" t="n">
        <v>24121</v>
      </c>
      <c r="B2604" s="6" t="n">
        <v>2</v>
      </c>
      <c r="C2604" s="7" t="n">
        <v>10</v>
      </c>
      <c r="D2604" s="7" t="s">
        <v>45</v>
      </c>
    </row>
    <row r="2605" spans="1:6">
      <c r="A2605" t="s">
        <v>4</v>
      </c>
      <c r="B2605" s="4" t="s">
        <v>5</v>
      </c>
      <c r="C2605" s="4" t="s">
        <v>7</v>
      </c>
    </row>
    <row r="2606" spans="1:6">
      <c r="A2606" t="n">
        <v>24144</v>
      </c>
      <c r="B2606" s="53" t="n">
        <v>74</v>
      </c>
      <c r="C2606" s="7" t="n">
        <v>46</v>
      </c>
    </row>
    <row r="2607" spans="1:6">
      <c r="A2607" t="s">
        <v>4</v>
      </c>
      <c r="B2607" s="4" t="s">
        <v>5</v>
      </c>
      <c r="C2607" s="4" t="s">
        <v>7</v>
      </c>
    </row>
    <row r="2608" spans="1:6">
      <c r="A2608" t="n">
        <v>24146</v>
      </c>
      <c r="B2608" s="53" t="n">
        <v>74</v>
      </c>
      <c r="C2608" s="7" t="n">
        <v>54</v>
      </c>
    </row>
    <row r="2609" spans="1:9">
      <c r="A2609" t="s">
        <v>4</v>
      </c>
      <c r="B2609" s="4" t="s">
        <v>5</v>
      </c>
    </row>
    <row r="2610" spans="1:9">
      <c r="A2610" t="n">
        <v>24148</v>
      </c>
      <c r="B2610" s="5" t="n">
        <v>1</v>
      </c>
    </row>
    <row r="2611" spans="1:9" s="3" customFormat="1" customHeight="0">
      <c r="A2611" s="3" t="s">
        <v>2</v>
      </c>
      <c r="B2611" s="3" t="s">
        <v>275</v>
      </c>
    </row>
    <row r="2612" spans="1:9">
      <c r="A2612" t="s">
        <v>4</v>
      </c>
      <c r="B2612" s="4" t="s">
        <v>5</v>
      </c>
      <c r="C2612" s="4" t="s">
        <v>7</v>
      </c>
      <c r="D2612" s="4" t="s">
        <v>12</v>
      </c>
      <c r="E2612" s="4" t="s">
        <v>7</v>
      </c>
      <c r="F2612" s="4" t="s">
        <v>7</v>
      </c>
      <c r="G2612" s="4" t="s">
        <v>7</v>
      </c>
      <c r="H2612" s="4" t="s">
        <v>12</v>
      </c>
      <c r="I2612" s="4" t="s">
        <v>27</v>
      </c>
      <c r="J2612" s="4" t="s">
        <v>12</v>
      </c>
      <c r="K2612" s="4" t="s">
        <v>27</v>
      </c>
      <c r="L2612" s="4" t="s">
        <v>27</v>
      </c>
    </row>
    <row r="2613" spans="1:9">
      <c r="A2613" t="n">
        <v>24152</v>
      </c>
      <c r="B2613" s="38" t="n">
        <v>6</v>
      </c>
      <c r="C2613" s="7" t="n">
        <v>33</v>
      </c>
      <c r="D2613" s="7" t="n">
        <v>65534</v>
      </c>
      <c r="E2613" s="7" t="n">
        <v>9</v>
      </c>
      <c r="F2613" s="7" t="n">
        <v>1</v>
      </c>
      <c r="G2613" s="7" t="n">
        <v>2</v>
      </c>
      <c r="H2613" s="7" t="n">
        <v>17</v>
      </c>
      <c r="I2613" s="15" t="n">
        <f t="normal" ca="1">A2615</f>
        <v>0</v>
      </c>
      <c r="J2613" s="7" t="n">
        <v>44</v>
      </c>
      <c r="K2613" s="15" t="n">
        <f t="normal" ca="1">A2619</f>
        <v>0</v>
      </c>
      <c r="L2613" s="15" t="n">
        <f t="normal" ca="1">A2633</f>
        <v>0</v>
      </c>
    </row>
    <row r="2614" spans="1:9">
      <c r="A2614" t="s">
        <v>4</v>
      </c>
      <c r="B2614" s="4" t="s">
        <v>5</v>
      </c>
      <c r="C2614" s="4" t="s">
        <v>12</v>
      </c>
      <c r="D2614" s="4" t="s">
        <v>59</v>
      </c>
      <c r="E2614" s="4" t="s">
        <v>59</v>
      </c>
      <c r="F2614" s="4" t="s">
        <v>59</v>
      </c>
      <c r="G2614" s="4" t="s">
        <v>59</v>
      </c>
    </row>
    <row r="2615" spans="1:9">
      <c r="A2615" t="n">
        <v>24175</v>
      </c>
      <c r="B2615" s="28" t="n">
        <v>46</v>
      </c>
      <c r="C2615" s="7" t="n">
        <v>65534</v>
      </c>
      <c r="D2615" s="7" t="n">
        <v>5.03000020980835</v>
      </c>
      <c r="E2615" s="7" t="n">
        <v>5</v>
      </c>
      <c r="F2615" s="7" t="n">
        <v>-12.5100002288818</v>
      </c>
      <c r="G2615" s="7" t="n">
        <v>75</v>
      </c>
    </row>
    <row r="2616" spans="1:9">
      <c r="A2616" t="s">
        <v>4</v>
      </c>
      <c r="B2616" s="4" t="s">
        <v>5</v>
      </c>
      <c r="C2616" s="4" t="s">
        <v>27</v>
      </c>
    </row>
    <row r="2617" spans="1:9">
      <c r="A2617" t="n">
        <v>24194</v>
      </c>
      <c r="B2617" s="16" t="n">
        <v>3</v>
      </c>
      <c r="C2617" s="15" t="n">
        <f t="normal" ca="1">A2633</f>
        <v>0</v>
      </c>
    </row>
    <row r="2618" spans="1:9">
      <c r="A2618" t="s">
        <v>4</v>
      </c>
      <c r="B2618" s="4" t="s">
        <v>5</v>
      </c>
      <c r="C2618" s="4" t="s">
        <v>12</v>
      </c>
      <c r="D2618" s="4" t="s">
        <v>59</v>
      </c>
      <c r="E2618" s="4" t="s">
        <v>59</v>
      </c>
      <c r="F2618" s="4" t="s">
        <v>59</v>
      </c>
      <c r="G2618" s="4" t="s">
        <v>59</v>
      </c>
    </row>
    <row r="2619" spans="1:9">
      <c r="A2619" t="n">
        <v>24199</v>
      </c>
      <c r="B2619" s="28" t="n">
        <v>46</v>
      </c>
      <c r="C2619" s="7" t="n">
        <v>65534</v>
      </c>
      <c r="D2619" s="7" t="n">
        <v>9.75</v>
      </c>
      <c r="E2619" s="7" t="n">
        <v>5</v>
      </c>
      <c r="F2619" s="7" t="n">
        <v>-8.89000034332275</v>
      </c>
      <c r="G2619" s="7" t="n">
        <v>208.800003051758</v>
      </c>
    </row>
    <row r="2620" spans="1:9">
      <c r="A2620" t="s">
        <v>4</v>
      </c>
      <c r="B2620" s="4" t="s">
        <v>5</v>
      </c>
      <c r="C2620" s="4" t="s">
        <v>7</v>
      </c>
      <c r="D2620" s="4" t="s">
        <v>12</v>
      </c>
      <c r="E2620" s="4" t="s">
        <v>7</v>
      </c>
      <c r="F2620" s="4" t="s">
        <v>8</v>
      </c>
      <c r="G2620" s="4" t="s">
        <v>8</v>
      </c>
      <c r="H2620" s="4" t="s">
        <v>8</v>
      </c>
      <c r="I2620" s="4" t="s">
        <v>8</v>
      </c>
      <c r="J2620" s="4" t="s">
        <v>8</v>
      </c>
      <c r="K2620" s="4" t="s">
        <v>8</v>
      </c>
      <c r="L2620" s="4" t="s">
        <v>8</v>
      </c>
      <c r="M2620" s="4" t="s">
        <v>8</v>
      </c>
      <c r="N2620" s="4" t="s">
        <v>8</v>
      </c>
      <c r="O2620" s="4" t="s">
        <v>8</v>
      </c>
      <c r="P2620" s="4" t="s">
        <v>8</v>
      </c>
      <c r="Q2620" s="4" t="s">
        <v>8</v>
      </c>
      <c r="R2620" s="4" t="s">
        <v>8</v>
      </c>
      <c r="S2620" s="4" t="s">
        <v>8</v>
      </c>
      <c r="T2620" s="4" t="s">
        <v>8</v>
      </c>
      <c r="U2620" s="4" t="s">
        <v>8</v>
      </c>
    </row>
    <row r="2621" spans="1:9">
      <c r="A2621" t="n">
        <v>24218</v>
      </c>
      <c r="B2621" s="39" t="n">
        <v>36</v>
      </c>
      <c r="C2621" s="7" t="n">
        <v>8</v>
      </c>
      <c r="D2621" s="7" t="n">
        <v>65534</v>
      </c>
      <c r="E2621" s="7" t="n">
        <v>0</v>
      </c>
      <c r="F2621" s="7" t="s">
        <v>253</v>
      </c>
      <c r="G2621" s="7" t="s">
        <v>14</v>
      </c>
      <c r="H2621" s="7" t="s">
        <v>14</v>
      </c>
      <c r="I2621" s="7" t="s">
        <v>14</v>
      </c>
      <c r="J2621" s="7" t="s">
        <v>14</v>
      </c>
      <c r="K2621" s="7" t="s">
        <v>14</v>
      </c>
      <c r="L2621" s="7" t="s">
        <v>14</v>
      </c>
      <c r="M2621" s="7" t="s">
        <v>14</v>
      </c>
      <c r="N2621" s="7" t="s">
        <v>14</v>
      </c>
      <c r="O2621" s="7" t="s">
        <v>14</v>
      </c>
      <c r="P2621" s="7" t="s">
        <v>14</v>
      </c>
      <c r="Q2621" s="7" t="s">
        <v>14</v>
      </c>
      <c r="R2621" s="7" t="s">
        <v>14</v>
      </c>
      <c r="S2621" s="7" t="s">
        <v>14</v>
      </c>
      <c r="T2621" s="7" t="s">
        <v>14</v>
      </c>
      <c r="U2621" s="7" t="s">
        <v>14</v>
      </c>
    </row>
    <row r="2622" spans="1:9">
      <c r="A2622" t="s">
        <v>4</v>
      </c>
      <c r="B2622" s="4" t="s">
        <v>5</v>
      </c>
      <c r="C2622" s="4" t="s">
        <v>12</v>
      </c>
      <c r="D2622" s="4" t="s">
        <v>7</v>
      </c>
      <c r="E2622" s="4" t="s">
        <v>8</v>
      </c>
      <c r="F2622" s="4" t="s">
        <v>59</v>
      </c>
      <c r="G2622" s="4" t="s">
        <v>59</v>
      </c>
      <c r="H2622" s="4" t="s">
        <v>59</v>
      </c>
    </row>
    <row r="2623" spans="1:9">
      <c r="A2623" t="n">
        <v>24251</v>
      </c>
      <c r="B2623" s="40" t="n">
        <v>48</v>
      </c>
      <c r="C2623" s="7" t="n">
        <v>65534</v>
      </c>
      <c r="D2623" s="7" t="n">
        <v>0</v>
      </c>
      <c r="E2623" s="7" t="s">
        <v>253</v>
      </c>
      <c r="F2623" s="7" t="n">
        <v>0</v>
      </c>
      <c r="G2623" s="7" t="n">
        <v>1</v>
      </c>
      <c r="H2623" s="7" t="n">
        <v>1.40129846432482e-45</v>
      </c>
    </row>
    <row r="2624" spans="1:9">
      <c r="A2624" t="s">
        <v>4</v>
      </c>
      <c r="B2624" s="4" t="s">
        <v>5</v>
      </c>
      <c r="C2624" s="4" t="s">
        <v>12</v>
      </c>
      <c r="D2624" s="4" t="s">
        <v>13</v>
      </c>
    </row>
    <row r="2625" spans="1:21">
      <c r="A2625" t="n">
        <v>24280</v>
      </c>
      <c r="B2625" s="41" t="n">
        <v>43</v>
      </c>
      <c r="C2625" s="7" t="n">
        <v>65534</v>
      </c>
      <c r="D2625" s="7" t="n">
        <v>64</v>
      </c>
    </row>
    <row r="2626" spans="1:21">
      <c r="A2626" t="s">
        <v>4</v>
      </c>
      <c r="B2626" s="4" t="s">
        <v>5</v>
      </c>
      <c r="C2626" s="4" t="s">
        <v>12</v>
      </c>
    </row>
    <row r="2627" spans="1:21">
      <c r="A2627" t="n">
        <v>24287</v>
      </c>
      <c r="B2627" s="22" t="n">
        <v>16</v>
      </c>
      <c r="C2627" s="7" t="n">
        <v>0</v>
      </c>
    </row>
    <row r="2628" spans="1:21">
      <c r="A2628" t="s">
        <v>4</v>
      </c>
      <c r="B2628" s="4" t="s">
        <v>5</v>
      </c>
      <c r="C2628" s="4" t="s">
        <v>12</v>
      </c>
      <c r="D2628" s="4" t="s">
        <v>59</v>
      </c>
      <c r="E2628" s="4" t="s">
        <v>59</v>
      </c>
      <c r="F2628" s="4" t="s">
        <v>59</v>
      </c>
      <c r="G2628" s="4" t="s">
        <v>12</v>
      </c>
      <c r="H2628" s="4" t="s">
        <v>12</v>
      </c>
    </row>
    <row r="2629" spans="1:21">
      <c r="A2629" t="n">
        <v>24290</v>
      </c>
      <c r="B2629" s="44" t="n">
        <v>60</v>
      </c>
      <c r="C2629" s="7" t="n">
        <v>65534</v>
      </c>
      <c r="D2629" s="7" t="n">
        <v>0</v>
      </c>
      <c r="E2629" s="7" t="n">
        <v>-15</v>
      </c>
      <c r="F2629" s="7" t="n">
        <v>0</v>
      </c>
      <c r="G2629" s="7" t="n">
        <v>0</v>
      </c>
      <c r="H2629" s="7" t="n">
        <v>0</v>
      </c>
    </row>
    <row r="2630" spans="1:21">
      <c r="A2630" t="s">
        <v>4</v>
      </c>
      <c r="B2630" s="4" t="s">
        <v>5</v>
      </c>
      <c r="C2630" s="4" t="s">
        <v>27</v>
      </c>
    </row>
    <row r="2631" spans="1:21">
      <c r="A2631" t="n">
        <v>24309</v>
      </c>
      <c r="B2631" s="16" t="n">
        <v>3</v>
      </c>
      <c r="C2631" s="15" t="n">
        <f t="normal" ca="1">A2633</f>
        <v>0</v>
      </c>
    </row>
    <row r="2632" spans="1:21">
      <c r="A2632" t="s">
        <v>4</v>
      </c>
      <c r="B2632" s="4" t="s">
        <v>5</v>
      </c>
    </row>
    <row r="2633" spans="1:21">
      <c r="A2633" t="n">
        <v>24314</v>
      </c>
      <c r="B2633" s="5" t="n">
        <v>1</v>
      </c>
    </row>
    <row r="2634" spans="1:21" s="3" customFormat="1" customHeight="0">
      <c r="A2634" s="3" t="s">
        <v>2</v>
      </c>
      <c r="B2634" s="3" t="s">
        <v>276</v>
      </c>
    </row>
    <row r="2635" spans="1:21">
      <c r="A2635" t="s">
        <v>4</v>
      </c>
      <c r="B2635" s="4" t="s">
        <v>5</v>
      </c>
      <c r="C2635" s="4" t="s">
        <v>7</v>
      </c>
      <c r="D2635" s="4" t="s">
        <v>12</v>
      </c>
      <c r="E2635" s="4" t="s">
        <v>7</v>
      </c>
      <c r="F2635" s="4" t="s">
        <v>27</v>
      </c>
    </row>
    <row r="2636" spans="1:21">
      <c r="A2636" t="n">
        <v>24316</v>
      </c>
      <c r="B2636" s="14" t="n">
        <v>5</v>
      </c>
      <c r="C2636" s="7" t="n">
        <v>30</v>
      </c>
      <c r="D2636" s="7" t="n">
        <v>10995</v>
      </c>
      <c r="E2636" s="7" t="n">
        <v>1</v>
      </c>
      <c r="F2636" s="15" t="n">
        <f t="normal" ca="1">A2654</f>
        <v>0</v>
      </c>
    </row>
    <row r="2637" spans="1:21">
      <c r="A2637" t="s">
        <v>4</v>
      </c>
      <c r="B2637" s="4" t="s">
        <v>5</v>
      </c>
      <c r="C2637" s="4" t="s">
        <v>12</v>
      </c>
      <c r="D2637" s="4" t="s">
        <v>7</v>
      </c>
      <c r="E2637" s="4" t="s">
        <v>7</v>
      </c>
      <c r="F2637" s="4" t="s">
        <v>8</v>
      </c>
    </row>
    <row r="2638" spans="1:21">
      <c r="A2638" t="n">
        <v>24325</v>
      </c>
      <c r="B2638" s="46" t="n">
        <v>20</v>
      </c>
      <c r="C2638" s="7" t="n">
        <v>65534</v>
      </c>
      <c r="D2638" s="7" t="n">
        <v>3</v>
      </c>
      <c r="E2638" s="7" t="n">
        <v>10</v>
      </c>
      <c r="F2638" s="7" t="s">
        <v>121</v>
      </c>
    </row>
    <row r="2639" spans="1:21">
      <c r="A2639" t="s">
        <v>4</v>
      </c>
      <c r="B2639" s="4" t="s">
        <v>5</v>
      </c>
      <c r="C2639" s="4" t="s">
        <v>12</v>
      </c>
    </row>
    <row r="2640" spans="1:21">
      <c r="A2640" t="n">
        <v>24346</v>
      </c>
      <c r="B2640" s="22" t="n">
        <v>16</v>
      </c>
      <c r="C2640" s="7" t="n">
        <v>0</v>
      </c>
    </row>
    <row r="2641" spans="1:8">
      <c r="A2641" t="s">
        <v>4</v>
      </c>
      <c r="B2641" s="4" t="s">
        <v>5</v>
      </c>
      <c r="C2641" s="4" t="s">
        <v>7</v>
      </c>
      <c r="D2641" s="4" t="s">
        <v>12</v>
      </c>
    </row>
    <row r="2642" spans="1:8">
      <c r="A2642" t="n">
        <v>24349</v>
      </c>
      <c r="B2642" s="17" t="n">
        <v>22</v>
      </c>
      <c r="C2642" s="7" t="n">
        <v>10</v>
      </c>
      <c r="D2642" s="7" t="n">
        <v>0</v>
      </c>
    </row>
    <row r="2643" spans="1:8">
      <c r="A2643" t="s">
        <v>4</v>
      </c>
      <c r="B2643" s="4" t="s">
        <v>5</v>
      </c>
      <c r="C2643" s="4" t="s">
        <v>7</v>
      </c>
      <c r="D2643" s="4" t="s">
        <v>12</v>
      </c>
      <c r="E2643" s="4" t="s">
        <v>8</v>
      </c>
    </row>
    <row r="2644" spans="1:8">
      <c r="A2644" t="n">
        <v>24353</v>
      </c>
      <c r="B2644" s="29" t="n">
        <v>51</v>
      </c>
      <c r="C2644" s="7" t="n">
        <v>4</v>
      </c>
      <c r="D2644" s="7" t="n">
        <v>65534</v>
      </c>
      <c r="E2644" s="7" t="s">
        <v>122</v>
      </c>
    </row>
    <row r="2645" spans="1:8">
      <c r="A2645" t="s">
        <v>4</v>
      </c>
      <c r="B2645" s="4" t="s">
        <v>5</v>
      </c>
      <c r="C2645" s="4" t="s">
        <v>12</v>
      </c>
    </row>
    <row r="2646" spans="1:8">
      <c r="A2646" t="n">
        <v>24366</v>
      </c>
      <c r="B2646" s="22" t="n">
        <v>16</v>
      </c>
      <c r="C2646" s="7" t="n">
        <v>0</v>
      </c>
    </row>
    <row r="2647" spans="1:8">
      <c r="A2647" t="s">
        <v>4</v>
      </c>
      <c r="B2647" s="4" t="s">
        <v>5</v>
      </c>
      <c r="C2647" s="4" t="s">
        <v>12</v>
      </c>
      <c r="D2647" s="4" t="s">
        <v>43</v>
      </c>
      <c r="E2647" s="4" t="s">
        <v>7</v>
      </c>
      <c r="F2647" s="4" t="s">
        <v>7</v>
      </c>
      <c r="G2647" s="4" t="s">
        <v>43</v>
      </c>
      <c r="H2647" s="4" t="s">
        <v>7</v>
      </c>
      <c r="I2647" s="4" t="s">
        <v>7</v>
      </c>
      <c r="J2647" s="4" t="s">
        <v>43</v>
      </c>
      <c r="K2647" s="4" t="s">
        <v>7</v>
      </c>
      <c r="L2647" s="4" t="s">
        <v>7</v>
      </c>
    </row>
    <row r="2648" spans="1:8">
      <c r="A2648" t="n">
        <v>24369</v>
      </c>
      <c r="B2648" s="30" t="n">
        <v>26</v>
      </c>
      <c r="C2648" s="7" t="n">
        <v>65534</v>
      </c>
      <c r="D2648" s="7" t="s">
        <v>277</v>
      </c>
      <c r="E2648" s="7" t="n">
        <v>2</v>
      </c>
      <c r="F2648" s="7" t="n">
        <v>3</v>
      </c>
      <c r="G2648" s="7" t="s">
        <v>278</v>
      </c>
      <c r="H2648" s="7" t="n">
        <v>2</v>
      </c>
      <c r="I2648" s="7" t="n">
        <v>3</v>
      </c>
      <c r="J2648" s="7" t="s">
        <v>279</v>
      </c>
      <c r="K2648" s="7" t="n">
        <v>2</v>
      </c>
      <c r="L2648" s="7" t="n">
        <v>0</v>
      </c>
    </row>
    <row r="2649" spans="1:8">
      <c r="A2649" t="s">
        <v>4</v>
      </c>
      <c r="B2649" s="4" t="s">
        <v>5</v>
      </c>
    </row>
    <row r="2650" spans="1:8">
      <c r="A2650" t="n">
        <v>24573</v>
      </c>
      <c r="B2650" s="20" t="n">
        <v>28</v>
      </c>
    </row>
    <row r="2651" spans="1:8">
      <c r="A2651" t="s">
        <v>4</v>
      </c>
      <c r="B2651" s="4" t="s">
        <v>5</v>
      </c>
      <c r="C2651" s="4" t="s">
        <v>27</v>
      </c>
    </row>
    <row r="2652" spans="1:8">
      <c r="A2652" t="n">
        <v>24574</v>
      </c>
      <c r="B2652" s="16" t="n">
        <v>3</v>
      </c>
      <c r="C2652" s="15" t="n">
        <f t="normal" ca="1">A2670</f>
        <v>0</v>
      </c>
    </row>
    <row r="2653" spans="1:8">
      <c r="A2653" t="s">
        <v>4</v>
      </c>
      <c r="B2653" s="4" t="s">
        <v>5</v>
      </c>
      <c r="C2653" s="4" t="s">
        <v>7</v>
      </c>
      <c r="D2653" s="4" t="s">
        <v>12</v>
      </c>
      <c r="E2653" s="4" t="s">
        <v>7</v>
      </c>
      <c r="F2653" s="4" t="s">
        <v>27</v>
      </c>
    </row>
    <row r="2654" spans="1:8">
      <c r="A2654" t="n">
        <v>24579</v>
      </c>
      <c r="B2654" s="14" t="n">
        <v>5</v>
      </c>
      <c r="C2654" s="7" t="n">
        <v>30</v>
      </c>
      <c r="D2654" s="7" t="n">
        <v>10224</v>
      </c>
      <c r="E2654" s="7" t="n">
        <v>1</v>
      </c>
      <c r="F2654" s="15" t="n">
        <f t="normal" ca="1">A2670</f>
        <v>0</v>
      </c>
    </row>
    <row r="2655" spans="1:8">
      <c r="A2655" t="s">
        <v>4</v>
      </c>
      <c r="B2655" s="4" t="s">
        <v>5</v>
      </c>
      <c r="C2655" s="4" t="s">
        <v>12</v>
      </c>
      <c r="D2655" s="4" t="s">
        <v>7</v>
      </c>
      <c r="E2655" s="4" t="s">
        <v>7</v>
      </c>
      <c r="F2655" s="4" t="s">
        <v>8</v>
      </c>
    </row>
    <row r="2656" spans="1:8">
      <c r="A2656" t="n">
        <v>24588</v>
      </c>
      <c r="B2656" s="46" t="n">
        <v>20</v>
      </c>
      <c r="C2656" s="7" t="n">
        <v>65534</v>
      </c>
      <c r="D2656" s="7" t="n">
        <v>3</v>
      </c>
      <c r="E2656" s="7" t="n">
        <v>10</v>
      </c>
      <c r="F2656" s="7" t="s">
        <v>121</v>
      </c>
    </row>
    <row r="2657" spans="1:12">
      <c r="A2657" t="s">
        <v>4</v>
      </c>
      <c r="B2657" s="4" t="s">
        <v>5</v>
      </c>
      <c r="C2657" s="4" t="s">
        <v>12</v>
      </c>
    </row>
    <row r="2658" spans="1:12">
      <c r="A2658" t="n">
        <v>24609</v>
      </c>
      <c r="B2658" s="22" t="n">
        <v>16</v>
      </c>
      <c r="C2658" s="7" t="n">
        <v>0</v>
      </c>
    </row>
    <row r="2659" spans="1:12">
      <c r="A2659" t="s">
        <v>4</v>
      </c>
      <c r="B2659" s="4" t="s">
        <v>5</v>
      </c>
      <c r="C2659" s="4" t="s">
        <v>7</v>
      </c>
      <c r="D2659" s="4" t="s">
        <v>12</v>
      </c>
    </row>
    <row r="2660" spans="1:12">
      <c r="A2660" t="n">
        <v>24612</v>
      </c>
      <c r="B2660" s="17" t="n">
        <v>22</v>
      </c>
      <c r="C2660" s="7" t="n">
        <v>10</v>
      </c>
      <c r="D2660" s="7" t="n">
        <v>0</v>
      </c>
    </row>
    <row r="2661" spans="1:12">
      <c r="A2661" t="s">
        <v>4</v>
      </c>
      <c r="B2661" s="4" t="s">
        <v>5</v>
      </c>
      <c r="C2661" s="4" t="s">
        <v>7</v>
      </c>
      <c r="D2661" s="4" t="s">
        <v>12</v>
      </c>
      <c r="E2661" s="4" t="s">
        <v>8</v>
      </c>
    </row>
    <row r="2662" spans="1:12">
      <c r="A2662" t="n">
        <v>24616</v>
      </c>
      <c r="B2662" s="29" t="n">
        <v>51</v>
      </c>
      <c r="C2662" s="7" t="n">
        <v>4</v>
      </c>
      <c r="D2662" s="7" t="n">
        <v>65534</v>
      </c>
      <c r="E2662" s="7" t="s">
        <v>122</v>
      </c>
    </row>
    <row r="2663" spans="1:12">
      <c r="A2663" t="s">
        <v>4</v>
      </c>
      <c r="B2663" s="4" t="s">
        <v>5</v>
      </c>
      <c r="C2663" s="4" t="s">
        <v>12</v>
      </c>
    </row>
    <row r="2664" spans="1:12">
      <c r="A2664" t="n">
        <v>24629</v>
      </c>
      <c r="B2664" s="22" t="n">
        <v>16</v>
      </c>
      <c r="C2664" s="7" t="n">
        <v>0</v>
      </c>
    </row>
    <row r="2665" spans="1:12">
      <c r="A2665" t="s">
        <v>4</v>
      </c>
      <c r="B2665" s="4" t="s">
        <v>5</v>
      </c>
      <c r="C2665" s="4" t="s">
        <v>12</v>
      </c>
      <c r="D2665" s="4" t="s">
        <v>43</v>
      </c>
      <c r="E2665" s="4" t="s">
        <v>7</v>
      </c>
      <c r="F2665" s="4" t="s">
        <v>7</v>
      </c>
      <c r="G2665" s="4" t="s">
        <v>43</v>
      </c>
      <c r="H2665" s="4" t="s">
        <v>7</v>
      </c>
      <c r="I2665" s="4" t="s">
        <v>7</v>
      </c>
    </row>
    <row r="2666" spans="1:12">
      <c r="A2666" t="n">
        <v>24632</v>
      </c>
      <c r="B2666" s="30" t="n">
        <v>26</v>
      </c>
      <c r="C2666" s="7" t="n">
        <v>65534</v>
      </c>
      <c r="D2666" s="7" t="s">
        <v>280</v>
      </c>
      <c r="E2666" s="7" t="n">
        <v>2</v>
      </c>
      <c r="F2666" s="7" t="n">
        <v>3</v>
      </c>
      <c r="G2666" s="7" t="s">
        <v>281</v>
      </c>
      <c r="H2666" s="7" t="n">
        <v>2</v>
      </c>
      <c r="I2666" s="7" t="n">
        <v>0</v>
      </c>
    </row>
    <row r="2667" spans="1:12">
      <c r="A2667" t="s">
        <v>4</v>
      </c>
      <c r="B2667" s="4" t="s">
        <v>5</v>
      </c>
    </row>
    <row r="2668" spans="1:12">
      <c r="A2668" t="n">
        <v>24744</v>
      </c>
      <c r="B2668" s="20" t="n">
        <v>28</v>
      </c>
    </row>
    <row r="2669" spans="1:12">
      <c r="A2669" t="s">
        <v>4</v>
      </c>
      <c r="B2669" s="4" t="s">
        <v>5</v>
      </c>
      <c r="C2669" s="4" t="s">
        <v>7</v>
      </c>
    </row>
    <row r="2670" spans="1:12">
      <c r="A2670" t="n">
        <v>24745</v>
      </c>
      <c r="B2670" s="23" t="n">
        <v>23</v>
      </c>
      <c r="C2670" s="7" t="n">
        <v>10</v>
      </c>
    </row>
    <row r="2671" spans="1:12">
      <c r="A2671" t="s">
        <v>4</v>
      </c>
      <c r="B2671" s="4" t="s">
        <v>5</v>
      </c>
      <c r="C2671" s="4" t="s">
        <v>7</v>
      </c>
      <c r="D2671" s="4" t="s">
        <v>8</v>
      </c>
    </row>
    <row r="2672" spans="1:12">
      <c r="A2672" t="n">
        <v>24747</v>
      </c>
      <c r="B2672" s="6" t="n">
        <v>2</v>
      </c>
      <c r="C2672" s="7" t="n">
        <v>10</v>
      </c>
      <c r="D2672" s="7" t="s">
        <v>45</v>
      </c>
    </row>
    <row r="2673" spans="1:9">
      <c r="A2673" t="s">
        <v>4</v>
      </c>
      <c r="B2673" s="4" t="s">
        <v>5</v>
      </c>
      <c r="C2673" s="4" t="s">
        <v>7</v>
      </c>
    </row>
    <row r="2674" spans="1:9">
      <c r="A2674" t="n">
        <v>24770</v>
      </c>
      <c r="B2674" s="53" t="n">
        <v>74</v>
      </c>
      <c r="C2674" s="7" t="n">
        <v>46</v>
      </c>
    </row>
    <row r="2675" spans="1:9">
      <c r="A2675" t="s">
        <v>4</v>
      </c>
      <c r="B2675" s="4" t="s">
        <v>5</v>
      </c>
      <c r="C2675" s="4" t="s">
        <v>7</v>
      </c>
    </row>
    <row r="2676" spans="1:9">
      <c r="A2676" t="n">
        <v>24772</v>
      </c>
      <c r="B2676" s="53" t="n">
        <v>74</v>
      </c>
      <c r="C2676" s="7" t="n">
        <v>54</v>
      </c>
    </row>
    <row r="2677" spans="1:9">
      <c r="A2677" t="s">
        <v>4</v>
      </c>
      <c r="B2677" s="4" t="s">
        <v>5</v>
      </c>
    </row>
    <row r="2678" spans="1:9">
      <c r="A2678" t="n">
        <v>24774</v>
      </c>
      <c r="B2678" s="5" t="n">
        <v>1</v>
      </c>
    </row>
    <row r="2679" spans="1:9" s="3" customFormat="1" customHeight="0">
      <c r="A2679" s="3" t="s">
        <v>2</v>
      </c>
      <c r="B2679" s="3" t="s">
        <v>282</v>
      </c>
    </row>
    <row r="2680" spans="1:9">
      <c r="A2680" t="s">
        <v>4</v>
      </c>
      <c r="B2680" s="4" t="s">
        <v>5</v>
      </c>
      <c r="C2680" s="4" t="s">
        <v>7</v>
      </c>
      <c r="D2680" s="4" t="s">
        <v>12</v>
      </c>
      <c r="E2680" s="4" t="s">
        <v>7</v>
      </c>
      <c r="F2680" s="4" t="s">
        <v>7</v>
      </c>
      <c r="G2680" s="4" t="s">
        <v>7</v>
      </c>
      <c r="H2680" s="4" t="s">
        <v>12</v>
      </c>
      <c r="I2680" s="4" t="s">
        <v>27</v>
      </c>
      <c r="J2680" s="4" t="s">
        <v>27</v>
      </c>
    </row>
    <row r="2681" spans="1:9">
      <c r="A2681" t="n">
        <v>24776</v>
      </c>
      <c r="B2681" s="38" t="n">
        <v>6</v>
      </c>
      <c r="C2681" s="7" t="n">
        <v>33</v>
      </c>
      <c r="D2681" s="7" t="n">
        <v>65534</v>
      </c>
      <c r="E2681" s="7" t="n">
        <v>9</v>
      </c>
      <c r="F2681" s="7" t="n">
        <v>1</v>
      </c>
      <c r="G2681" s="7" t="n">
        <v>1</v>
      </c>
      <c r="H2681" s="7" t="n">
        <v>100</v>
      </c>
      <c r="I2681" s="15" t="n">
        <f t="normal" ca="1">A2683</f>
        <v>0</v>
      </c>
      <c r="J2681" s="15" t="n">
        <f t="normal" ca="1">A2701</f>
        <v>0</v>
      </c>
    </row>
    <row r="2682" spans="1:9">
      <c r="A2682" t="s">
        <v>4</v>
      </c>
      <c r="B2682" s="4" t="s">
        <v>5</v>
      </c>
      <c r="C2682" s="4" t="s">
        <v>12</v>
      </c>
      <c r="D2682" s="4" t="s">
        <v>59</v>
      </c>
      <c r="E2682" s="4" t="s">
        <v>59</v>
      </c>
      <c r="F2682" s="4" t="s">
        <v>59</v>
      </c>
      <c r="G2682" s="4" t="s">
        <v>59</v>
      </c>
    </row>
    <row r="2683" spans="1:9">
      <c r="A2683" t="n">
        <v>24793</v>
      </c>
      <c r="B2683" s="28" t="n">
        <v>46</v>
      </c>
      <c r="C2683" s="7" t="n">
        <v>65534</v>
      </c>
      <c r="D2683" s="7" t="n">
        <v>-13.1400003433228</v>
      </c>
      <c r="E2683" s="7" t="n">
        <v>0</v>
      </c>
      <c r="F2683" s="7" t="n">
        <v>2.46000003814697</v>
      </c>
      <c r="G2683" s="7" t="n">
        <v>45</v>
      </c>
    </row>
    <row r="2684" spans="1:9">
      <c r="A2684" t="s">
        <v>4</v>
      </c>
      <c r="B2684" s="4" t="s">
        <v>5</v>
      </c>
      <c r="C2684" s="4" t="s">
        <v>7</v>
      </c>
      <c r="D2684" s="4" t="s">
        <v>12</v>
      </c>
      <c r="E2684" s="4" t="s">
        <v>7</v>
      </c>
      <c r="F2684" s="4" t="s">
        <v>8</v>
      </c>
      <c r="G2684" s="4" t="s">
        <v>8</v>
      </c>
      <c r="H2684" s="4" t="s">
        <v>8</v>
      </c>
      <c r="I2684" s="4" t="s">
        <v>8</v>
      </c>
      <c r="J2684" s="4" t="s">
        <v>8</v>
      </c>
      <c r="K2684" s="4" t="s">
        <v>8</v>
      </c>
      <c r="L2684" s="4" t="s">
        <v>8</v>
      </c>
      <c r="M2684" s="4" t="s">
        <v>8</v>
      </c>
      <c r="N2684" s="4" t="s">
        <v>8</v>
      </c>
      <c r="O2684" s="4" t="s">
        <v>8</v>
      </c>
      <c r="P2684" s="4" t="s">
        <v>8</v>
      </c>
      <c r="Q2684" s="4" t="s">
        <v>8</v>
      </c>
      <c r="R2684" s="4" t="s">
        <v>8</v>
      </c>
      <c r="S2684" s="4" t="s">
        <v>8</v>
      </c>
      <c r="T2684" s="4" t="s">
        <v>8</v>
      </c>
      <c r="U2684" s="4" t="s">
        <v>8</v>
      </c>
    </row>
    <row r="2685" spans="1:9">
      <c r="A2685" t="n">
        <v>24812</v>
      </c>
      <c r="B2685" s="39" t="n">
        <v>36</v>
      </c>
      <c r="C2685" s="7" t="n">
        <v>8</v>
      </c>
      <c r="D2685" s="7" t="n">
        <v>65534</v>
      </c>
      <c r="E2685" s="7" t="n">
        <v>0</v>
      </c>
      <c r="F2685" s="7" t="s">
        <v>98</v>
      </c>
      <c r="G2685" s="7" t="s">
        <v>14</v>
      </c>
      <c r="H2685" s="7" t="s">
        <v>14</v>
      </c>
      <c r="I2685" s="7" t="s">
        <v>14</v>
      </c>
      <c r="J2685" s="7" t="s">
        <v>14</v>
      </c>
      <c r="K2685" s="7" t="s">
        <v>14</v>
      </c>
      <c r="L2685" s="7" t="s">
        <v>14</v>
      </c>
      <c r="M2685" s="7" t="s">
        <v>14</v>
      </c>
      <c r="N2685" s="7" t="s">
        <v>14</v>
      </c>
      <c r="O2685" s="7" t="s">
        <v>14</v>
      </c>
      <c r="P2685" s="7" t="s">
        <v>14</v>
      </c>
      <c r="Q2685" s="7" t="s">
        <v>14</v>
      </c>
      <c r="R2685" s="7" t="s">
        <v>14</v>
      </c>
      <c r="S2685" s="7" t="s">
        <v>14</v>
      </c>
      <c r="T2685" s="7" t="s">
        <v>14</v>
      </c>
      <c r="U2685" s="7" t="s">
        <v>14</v>
      </c>
    </row>
    <row r="2686" spans="1:9">
      <c r="A2686" t="s">
        <v>4</v>
      </c>
      <c r="B2686" s="4" t="s">
        <v>5</v>
      </c>
      <c r="C2686" s="4" t="s">
        <v>12</v>
      </c>
      <c r="D2686" s="4" t="s">
        <v>7</v>
      </c>
      <c r="E2686" s="4" t="s">
        <v>8</v>
      </c>
      <c r="F2686" s="4" t="s">
        <v>59</v>
      </c>
      <c r="G2686" s="4" t="s">
        <v>59</v>
      </c>
      <c r="H2686" s="4" t="s">
        <v>59</v>
      </c>
    </row>
    <row r="2687" spans="1:9">
      <c r="A2687" t="n">
        <v>24843</v>
      </c>
      <c r="B2687" s="40" t="n">
        <v>48</v>
      </c>
      <c r="C2687" s="7" t="n">
        <v>65534</v>
      </c>
      <c r="D2687" s="7" t="n">
        <v>0</v>
      </c>
      <c r="E2687" s="7" t="s">
        <v>98</v>
      </c>
      <c r="F2687" s="7" t="n">
        <v>0</v>
      </c>
      <c r="G2687" s="7" t="n">
        <v>1</v>
      </c>
      <c r="H2687" s="7" t="n">
        <v>0</v>
      </c>
    </row>
    <row r="2688" spans="1:9">
      <c r="A2688" t="s">
        <v>4</v>
      </c>
      <c r="B2688" s="4" t="s">
        <v>5</v>
      </c>
      <c r="C2688" s="4" t="s">
        <v>12</v>
      </c>
      <c r="D2688" s="4" t="s">
        <v>13</v>
      </c>
    </row>
    <row r="2689" spans="1:21">
      <c r="A2689" t="n">
        <v>24870</v>
      </c>
      <c r="B2689" s="41" t="n">
        <v>43</v>
      </c>
      <c r="C2689" s="7" t="n">
        <v>65534</v>
      </c>
      <c r="D2689" s="7" t="n">
        <v>64</v>
      </c>
    </row>
    <row r="2690" spans="1:21">
      <c r="A2690" t="s">
        <v>4</v>
      </c>
      <c r="B2690" s="4" t="s">
        <v>5</v>
      </c>
      <c r="C2690" s="4" t="s">
        <v>7</v>
      </c>
      <c r="D2690" s="4" t="s">
        <v>8</v>
      </c>
      <c r="E2690" s="4" t="s">
        <v>12</v>
      </c>
    </row>
    <row r="2691" spans="1:21">
      <c r="A2691" t="n">
        <v>24877</v>
      </c>
      <c r="B2691" s="11" t="n">
        <v>94</v>
      </c>
      <c r="C2691" s="7" t="n">
        <v>0</v>
      </c>
      <c r="D2691" s="7" t="s">
        <v>19</v>
      </c>
      <c r="E2691" s="7" t="n">
        <v>1</v>
      </c>
    </row>
    <row r="2692" spans="1:21">
      <c r="A2692" t="s">
        <v>4</v>
      </c>
      <c r="B2692" s="4" t="s">
        <v>5</v>
      </c>
      <c r="C2692" s="4" t="s">
        <v>7</v>
      </c>
      <c r="D2692" s="4" t="s">
        <v>8</v>
      </c>
      <c r="E2692" s="4" t="s">
        <v>12</v>
      </c>
    </row>
    <row r="2693" spans="1:21">
      <c r="A2693" t="n">
        <v>24891</v>
      </c>
      <c r="B2693" s="11" t="n">
        <v>94</v>
      </c>
      <c r="C2693" s="7" t="n">
        <v>0</v>
      </c>
      <c r="D2693" s="7" t="s">
        <v>19</v>
      </c>
      <c r="E2693" s="7" t="n">
        <v>2</v>
      </c>
    </row>
    <row r="2694" spans="1:21">
      <c r="A2694" t="s">
        <v>4</v>
      </c>
      <c r="B2694" s="4" t="s">
        <v>5</v>
      </c>
      <c r="C2694" s="4" t="s">
        <v>7</v>
      </c>
      <c r="D2694" s="4" t="s">
        <v>8</v>
      </c>
      <c r="E2694" s="4" t="s">
        <v>12</v>
      </c>
    </row>
    <row r="2695" spans="1:21">
      <c r="A2695" t="n">
        <v>24905</v>
      </c>
      <c r="B2695" s="11" t="n">
        <v>94</v>
      </c>
      <c r="C2695" s="7" t="n">
        <v>1</v>
      </c>
      <c r="D2695" s="7" t="s">
        <v>19</v>
      </c>
      <c r="E2695" s="7" t="n">
        <v>4</v>
      </c>
    </row>
    <row r="2696" spans="1:21">
      <c r="A2696" t="s">
        <v>4</v>
      </c>
      <c r="B2696" s="4" t="s">
        <v>5</v>
      </c>
      <c r="C2696" s="4" t="s">
        <v>7</v>
      </c>
      <c r="D2696" s="4" t="s">
        <v>8</v>
      </c>
    </row>
    <row r="2697" spans="1:21">
      <c r="A2697" t="n">
        <v>24919</v>
      </c>
      <c r="B2697" s="11" t="n">
        <v>94</v>
      </c>
      <c r="C2697" s="7" t="n">
        <v>5</v>
      </c>
      <c r="D2697" s="7" t="s">
        <v>19</v>
      </c>
    </row>
    <row r="2698" spans="1:21">
      <c r="A2698" t="s">
        <v>4</v>
      </c>
      <c r="B2698" s="4" t="s">
        <v>5</v>
      </c>
      <c r="C2698" s="4" t="s">
        <v>27</v>
      </c>
    </row>
    <row r="2699" spans="1:21">
      <c r="A2699" t="n">
        <v>24931</v>
      </c>
      <c r="B2699" s="16" t="n">
        <v>3</v>
      </c>
      <c r="C2699" s="15" t="n">
        <f t="normal" ca="1">A2701</f>
        <v>0</v>
      </c>
    </row>
    <row r="2700" spans="1:21">
      <c r="A2700" t="s">
        <v>4</v>
      </c>
      <c r="B2700" s="4" t="s">
        <v>5</v>
      </c>
    </row>
    <row r="2701" spans="1:21">
      <c r="A2701" t="n">
        <v>24936</v>
      </c>
      <c r="B2701" s="5" t="n">
        <v>1</v>
      </c>
    </row>
    <row r="2702" spans="1:21" s="3" customFormat="1" customHeight="0">
      <c r="A2702" s="3" t="s">
        <v>2</v>
      </c>
      <c r="B2702" s="3" t="s">
        <v>283</v>
      </c>
    </row>
    <row r="2703" spans="1:21">
      <c r="A2703" t="s">
        <v>4</v>
      </c>
      <c r="B2703" s="4" t="s">
        <v>5</v>
      </c>
      <c r="C2703" s="4" t="s">
        <v>12</v>
      </c>
      <c r="D2703" s="4" t="s">
        <v>7</v>
      </c>
      <c r="E2703" s="4" t="s">
        <v>7</v>
      </c>
      <c r="F2703" s="4" t="s">
        <v>8</v>
      </c>
    </row>
    <row r="2704" spans="1:21">
      <c r="A2704" t="n">
        <v>24940</v>
      </c>
      <c r="B2704" s="46" t="n">
        <v>20</v>
      </c>
      <c r="C2704" s="7" t="n">
        <v>6497</v>
      </c>
      <c r="D2704" s="7" t="n">
        <v>3</v>
      </c>
      <c r="E2704" s="7" t="n">
        <v>10</v>
      </c>
      <c r="F2704" s="7" t="s">
        <v>121</v>
      </c>
    </row>
    <row r="2705" spans="1:6">
      <c r="A2705" t="s">
        <v>4</v>
      </c>
      <c r="B2705" s="4" t="s">
        <v>5</v>
      </c>
      <c r="C2705" s="4" t="s">
        <v>12</v>
      </c>
    </row>
    <row r="2706" spans="1:6">
      <c r="A2706" t="n">
        <v>24961</v>
      </c>
      <c r="B2706" s="22" t="n">
        <v>16</v>
      </c>
      <c r="C2706" s="7" t="n">
        <v>0</v>
      </c>
    </row>
    <row r="2707" spans="1:6">
      <c r="A2707" t="s">
        <v>4</v>
      </c>
      <c r="B2707" s="4" t="s">
        <v>5</v>
      </c>
      <c r="C2707" s="4" t="s">
        <v>12</v>
      </c>
      <c r="D2707" s="4" t="s">
        <v>13</v>
      </c>
    </row>
    <row r="2708" spans="1:6">
      <c r="A2708" t="n">
        <v>24964</v>
      </c>
      <c r="B2708" s="41" t="n">
        <v>43</v>
      </c>
      <c r="C2708" s="7" t="n">
        <v>6497</v>
      </c>
      <c r="D2708" s="7" t="n">
        <v>1088</v>
      </c>
    </row>
    <row r="2709" spans="1:6">
      <c r="A2709" t="s">
        <v>4</v>
      </c>
      <c r="B2709" s="4" t="s">
        <v>5</v>
      </c>
      <c r="C2709" s="4" t="s">
        <v>12</v>
      </c>
      <c r="D2709" s="4" t="s">
        <v>7</v>
      </c>
      <c r="E2709" s="4" t="s">
        <v>7</v>
      </c>
      <c r="F2709" s="4" t="s">
        <v>8</v>
      </c>
    </row>
    <row r="2710" spans="1:6">
      <c r="A2710" t="n">
        <v>24971</v>
      </c>
      <c r="B2710" s="46" t="n">
        <v>20</v>
      </c>
      <c r="C2710" s="7" t="n">
        <v>6498</v>
      </c>
      <c r="D2710" s="7" t="n">
        <v>3</v>
      </c>
      <c r="E2710" s="7" t="n">
        <v>10</v>
      </c>
      <c r="F2710" s="7" t="s">
        <v>121</v>
      </c>
    </row>
    <row r="2711" spans="1:6">
      <c r="A2711" t="s">
        <v>4</v>
      </c>
      <c r="B2711" s="4" t="s">
        <v>5</v>
      </c>
      <c r="C2711" s="4" t="s">
        <v>12</v>
      </c>
    </row>
    <row r="2712" spans="1:6">
      <c r="A2712" t="n">
        <v>24992</v>
      </c>
      <c r="B2712" s="22" t="n">
        <v>16</v>
      </c>
      <c r="C2712" s="7" t="n">
        <v>0</v>
      </c>
    </row>
    <row r="2713" spans="1:6">
      <c r="A2713" t="s">
        <v>4</v>
      </c>
      <c r="B2713" s="4" t="s">
        <v>5</v>
      </c>
      <c r="C2713" s="4" t="s">
        <v>12</v>
      </c>
      <c r="D2713" s="4" t="s">
        <v>13</v>
      </c>
    </row>
    <row r="2714" spans="1:6">
      <c r="A2714" t="n">
        <v>24995</v>
      </c>
      <c r="B2714" s="41" t="n">
        <v>43</v>
      </c>
      <c r="C2714" s="7" t="n">
        <v>6498</v>
      </c>
      <c r="D2714" s="7" t="n">
        <v>1088</v>
      </c>
    </row>
    <row r="2715" spans="1:6">
      <c r="A2715" t="s">
        <v>4</v>
      </c>
      <c r="B2715" s="4" t="s">
        <v>5</v>
      </c>
      <c r="C2715" s="4" t="s">
        <v>7</v>
      </c>
      <c r="D2715" s="4" t="s">
        <v>12</v>
      </c>
    </row>
    <row r="2716" spans="1:6">
      <c r="A2716" t="n">
        <v>25002</v>
      </c>
      <c r="B2716" s="17" t="n">
        <v>22</v>
      </c>
      <c r="C2716" s="7" t="n">
        <v>11</v>
      </c>
      <c r="D2716" s="7" t="n">
        <v>0</v>
      </c>
    </row>
    <row r="2717" spans="1:6">
      <c r="A2717" t="s">
        <v>4</v>
      </c>
      <c r="B2717" s="4" t="s">
        <v>5</v>
      </c>
      <c r="C2717" s="4" t="s">
        <v>7</v>
      </c>
      <c r="D2717" s="4" t="s">
        <v>12</v>
      </c>
      <c r="E2717" s="4" t="s">
        <v>8</v>
      </c>
    </row>
    <row r="2718" spans="1:6">
      <c r="A2718" t="n">
        <v>25006</v>
      </c>
      <c r="B2718" s="29" t="n">
        <v>51</v>
      </c>
      <c r="C2718" s="7" t="n">
        <v>4</v>
      </c>
      <c r="D2718" s="7" t="n">
        <v>6498</v>
      </c>
      <c r="E2718" s="7" t="s">
        <v>122</v>
      </c>
    </row>
    <row r="2719" spans="1:6">
      <c r="A2719" t="s">
        <v>4</v>
      </c>
      <c r="B2719" s="4" t="s">
        <v>5</v>
      </c>
      <c r="C2719" s="4" t="s">
        <v>12</v>
      </c>
    </row>
    <row r="2720" spans="1:6">
      <c r="A2720" t="n">
        <v>25019</v>
      </c>
      <c r="B2720" s="22" t="n">
        <v>16</v>
      </c>
      <c r="C2720" s="7" t="n">
        <v>0</v>
      </c>
    </row>
    <row r="2721" spans="1:6">
      <c r="A2721" t="s">
        <v>4</v>
      </c>
      <c r="B2721" s="4" t="s">
        <v>5</v>
      </c>
      <c r="C2721" s="4" t="s">
        <v>12</v>
      </c>
      <c r="D2721" s="4" t="s">
        <v>43</v>
      </c>
      <c r="E2721" s="4" t="s">
        <v>7</v>
      </c>
      <c r="F2721" s="4" t="s">
        <v>7</v>
      </c>
      <c r="G2721" s="4" t="s">
        <v>43</v>
      </c>
      <c r="H2721" s="4" t="s">
        <v>7</v>
      </c>
      <c r="I2721" s="4" t="s">
        <v>7</v>
      </c>
      <c r="J2721" s="4" t="s">
        <v>43</v>
      </c>
      <c r="K2721" s="4" t="s">
        <v>7</v>
      </c>
      <c r="L2721" s="4" t="s">
        <v>7</v>
      </c>
    </row>
    <row r="2722" spans="1:6">
      <c r="A2722" t="n">
        <v>25022</v>
      </c>
      <c r="B2722" s="30" t="n">
        <v>26</v>
      </c>
      <c r="C2722" s="7" t="n">
        <v>6498</v>
      </c>
      <c r="D2722" s="7" t="s">
        <v>284</v>
      </c>
      <c r="E2722" s="7" t="n">
        <v>2</v>
      </c>
      <c r="F2722" s="7" t="n">
        <v>3</v>
      </c>
      <c r="G2722" s="7" t="s">
        <v>285</v>
      </c>
      <c r="H2722" s="7" t="n">
        <v>2</v>
      </c>
      <c r="I2722" s="7" t="n">
        <v>3</v>
      </c>
      <c r="J2722" s="7" t="s">
        <v>286</v>
      </c>
      <c r="K2722" s="7" t="n">
        <v>2</v>
      </c>
      <c r="L2722" s="7" t="n">
        <v>0</v>
      </c>
    </row>
    <row r="2723" spans="1:6">
      <c r="A2723" t="s">
        <v>4</v>
      </c>
      <c r="B2723" s="4" t="s">
        <v>5</v>
      </c>
    </row>
    <row r="2724" spans="1:6">
      <c r="A2724" t="n">
        <v>25275</v>
      </c>
      <c r="B2724" s="20" t="n">
        <v>28</v>
      </c>
    </row>
    <row r="2725" spans="1:6">
      <c r="A2725" t="s">
        <v>4</v>
      </c>
      <c r="B2725" s="4" t="s">
        <v>5</v>
      </c>
      <c r="C2725" s="4" t="s">
        <v>7</v>
      </c>
      <c r="D2725" s="4" t="s">
        <v>12</v>
      </c>
      <c r="E2725" s="4" t="s">
        <v>8</v>
      </c>
    </row>
    <row r="2726" spans="1:6">
      <c r="A2726" t="n">
        <v>25276</v>
      </c>
      <c r="B2726" s="29" t="n">
        <v>51</v>
      </c>
      <c r="C2726" s="7" t="n">
        <v>4</v>
      </c>
      <c r="D2726" s="7" t="n">
        <v>6497</v>
      </c>
      <c r="E2726" s="7" t="s">
        <v>122</v>
      </c>
    </row>
    <row r="2727" spans="1:6">
      <c r="A2727" t="s">
        <v>4</v>
      </c>
      <c r="B2727" s="4" t="s">
        <v>5</v>
      </c>
      <c r="C2727" s="4" t="s">
        <v>12</v>
      </c>
    </row>
    <row r="2728" spans="1:6">
      <c r="A2728" t="n">
        <v>25289</v>
      </c>
      <c r="B2728" s="22" t="n">
        <v>16</v>
      </c>
      <c r="C2728" s="7" t="n">
        <v>0</v>
      </c>
    </row>
    <row r="2729" spans="1:6">
      <c r="A2729" t="s">
        <v>4</v>
      </c>
      <c r="B2729" s="4" t="s">
        <v>5</v>
      </c>
      <c r="C2729" s="4" t="s">
        <v>12</v>
      </c>
      <c r="D2729" s="4" t="s">
        <v>43</v>
      </c>
      <c r="E2729" s="4" t="s">
        <v>7</v>
      </c>
      <c r="F2729" s="4" t="s">
        <v>7</v>
      </c>
      <c r="G2729" s="4" t="s">
        <v>43</v>
      </c>
      <c r="H2729" s="4" t="s">
        <v>7</v>
      </c>
      <c r="I2729" s="4" t="s">
        <v>7</v>
      </c>
    </row>
    <row r="2730" spans="1:6">
      <c r="A2730" t="n">
        <v>25292</v>
      </c>
      <c r="B2730" s="30" t="n">
        <v>26</v>
      </c>
      <c r="C2730" s="7" t="n">
        <v>6497</v>
      </c>
      <c r="D2730" s="7" t="s">
        <v>287</v>
      </c>
      <c r="E2730" s="7" t="n">
        <v>2</v>
      </c>
      <c r="F2730" s="7" t="n">
        <v>3</v>
      </c>
      <c r="G2730" s="7" t="s">
        <v>288</v>
      </c>
      <c r="H2730" s="7" t="n">
        <v>2</v>
      </c>
      <c r="I2730" s="7" t="n">
        <v>0</v>
      </c>
    </row>
    <row r="2731" spans="1:6">
      <c r="A2731" t="s">
        <v>4</v>
      </c>
      <c r="B2731" s="4" t="s">
        <v>5</v>
      </c>
    </row>
    <row r="2732" spans="1:6">
      <c r="A2732" t="n">
        <v>25457</v>
      </c>
      <c r="B2732" s="20" t="n">
        <v>28</v>
      </c>
    </row>
    <row r="2733" spans="1:6">
      <c r="A2733" t="s">
        <v>4</v>
      </c>
      <c r="B2733" s="4" t="s">
        <v>5</v>
      </c>
      <c r="C2733" s="4" t="s">
        <v>7</v>
      </c>
      <c r="D2733" s="4" t="s">
        <v>12</v>
      </c>
      <c r="E2733" s="4" t="s">
        <v>8</v>
      </c>
    </row>
    <row r="2734" spans="1:6">
      <c r="A2734" t="n">
        <v>25458</v>
      </c>
      <c r="B2734" s="29" t="n">
        <v>51</v>
      </c>
      <c r="C2734" s="7" t="n">
        <v>4</v>
      </c>
      <c r="D2734" s="7" t="n">
        <v>6498</v>
      </c>
      <c r="E2734" s="7" t="s">
        <v>122</v>
      </c>
    </row>
    <row r="2735" spans="1:6">
      <c r="A2735" t="s">
        <v>4</v>
      </c>
      <c r="B2735" s="4" t="s">
        <v>5</v>
      </c>
      <c r="C2735" s="4" t="s">
        <v>12</v>
      </c>
    </row>
    <row r="2736" spans="1:6">
      <c r="A2736" t="n">
        <v>25471</v>
      </c>
      <c r="B2736" s="22" t="n">
        <v>16</v>
      </c>
      <c r="C2736" s="7" t="n">
        <v>0</v>
      </c>
    </row>
    <row r="2737" spans="1:12">
      <c r="A2737" t="s">
        <v>4</v>
      </c>
      <c r="B2737" s="4" t="s">
        <v>5</v>
      </c>
      <c r="C2737" s="4" t="s">
        <v>12</v>
      </c>
      <c r="D2737" s="4" t="s">
        <v>43</v>
      </c>
      <c r="E2737" s="4" t="s">
        <v>7</v>
      </c>
      <c r="F2737" s="4" t="s">
        <v>7</v>
      </c>
    </row>
    <row r="2738" spans="1:12">
      <c r="A2738" t="n">
        <v>25474</v>
      </c>
      <c r="B2738" s="30" t="n">
        <v>26</v>
      </c>
      <c r="C2738" s="7" t="n">
        <v>6498</v>
      </c>
      <c r="D2738" s="7" t="s">
        <v>289</v>
      </c>
      <c r="E2738" s="7" t="n">
        <v>2</v>
      </c>
      <c r="F2738" s="7" t="n">
        <v>0</v>
      </c>
    </row>
    <row r="2739" spans="1:12">
      <c r="A2739" t="s">
        <v>4</v>
      </c>
      <c r="B2739" s="4" t="s">
        <v>5</v>
      </c>
    </row>
    <row r="2740" spans="1:12">
      <c r="A2740" t="n">
        <v>25509</v>
      </c>
      <c r="B2740" s="20" t="n">
        <v>28</v>
      </c>
    </row>
    <row r="2741" spans="1:12">
      <c r="A2741" t="s">
        <v>4</v>
      </c>
      <c r="B2741" s="4" t="s">
        <v>5</v>
      </c>
      <c r="C2741" s="4" t="s">
        <v>12</v>
      </c>
    </row>
    <row r="2742" spans="1:12">
      <c r="A2742" t="n">
        <v>25510</v>
      </c>
      <c r="B2742" s="33" t="n">
        <v>12</v>
      </c>
      <c r="C2742" s="7" t="n">
        <v>7</v>
      </c>
    </row>
    <row r="2743" spans="1:12">
      <c r="A2743" t="s">
        <v>4</v>
      </c>
      <c r="B2743" s="4" t="s">
        <v>5</v>
      </c>
    </row>
    <row r="2744" spans="1:12">
      <c r="A2744" t="n">
        <v>25513</v>
      </c>
      <c r="B2744" s="5" t="n">
        <v>1</v>
      </c>
    </row>
    <row r="2745" spans="1:12" s="3" customFormat="1" customHeight="0">
      <c r="A2745" s="3" t="s">
        <v>2</v>
      </c>
      <c r="B2745" s="3" t="s">
        <v>290</v>
      </c>
    </row>
    <row r="2746" spans="1:12">
      <c r="A2746" t="s">
        <v>4</v>
      </c>
      <c r="B2746" s="4" t="s">
        <v>5</v>
      </c>
      <c r="C2746" s="4" t="s">
        <v>7</v>
      </c>
      <c r="D2746" s="4" t="s">
        <v>12</v>
      </c>
      <c r="E2746" s="4" t="s">
        <v>7</v>
      </c>
      <c r="F2746" s="4" t="s">
        <v>27</v>
      </c>
    </row>
    <row r="2747" spans="1:12">
      <c r="A2747" t="n">
        <v>25516</v>
      </c>
      <c r="B2747" s="14" t="n">
        <v>5</v>
      </c>
      <c r="C2747" s="7" t="n">
        <v>30</v>
      </c>
      <c r="D2747" s="7" t="n">
        <v>10992</v>
      </c>
      <c r="E2747" s="7" t="n">
        <v>1</v>
      </c>
      <c r="F2747" s="15" t="n">
        <f t="normal" ca="1">A2769</f>
        <v>0</v>
      </c>
    </row>
    <row r="2748" spans="1:12">
      <c r="A2748" t="s">
        <v>4</v>
      </c>
      <c r="B2748" s="4" t="s">
        <v>5</v>
      </c>
      <c r="C2748" s="4" t="s">
        <v>7</v>
      </c>
      <c r="D2748" s="4" t="s">
        <v>12</v>
      </c>
      <c r="E2748" s="4" t="s">
        <v>7</v>
      </c>
      <c r="F2748" s="4" t="s">
        <v>7</v>
      </c>
      <c r="G2748" s="4" t="s">
        <v>27</v>
      </c>
    </row>
    <row r="2749" spans="1:12">
      <c r="A2749" t="n">
        <v>25525</v>
      </c>
      <c r="B2749" s="14" t="n">
        <v>5</v>
      </c>
      <c r="C2749" s="7" t="n">
        <v>30</v>
      </c>
      <c r="D2749" s="7" t="n">
        <v>7</v>
      </c>
      <c r="E2749" s="7" t="n">
        <v>8</v>
      </c>
      <c r="F2749" s="7" t="n">
        <v>1</v>
      </c>
      <c r="G2749" s="15" t="n">
        <f t="normal" ca="1">A2755</f>
        <v>0</v>
      </c>
    </row>
    <row r="2750" spans="1:12">
      <c r="A2750" t="s">
        <v>4</v>
      </c>
      <c r="B2750" s="4" t="s">
        <v>5</v>
      </c>
      <c r="C2750" s="4" t="s">
        <v>7</v>
      </c>
      <c r="D2750" s="4" t="s">
        <v>8</v>
      </c>
    </row>
    <row r="2751" spans="1:12">
      <c r="A2751" t="n">
        <v>25535</v>
      </c>
      <c r="B2751" s="6" t="n">
        <v>2</v>
      </c>
      <c r="C2751" s="7" t="n">
        <v>11</v>
      </c>
      <c r="D2751" s="7" t="s">
        <v>291</v>
      </c>
    </row>
    <row r="2752" spans="1:12">
      <c r="A2752" t="s">
        <v>4</v>
      </c>
      <c r="B2752" s="4" t="s">
        <v>5</v>
      </c>
      <c r="C2752" s="4" t="s">
        <v>27</v>
      </c>
    </row>
    <row r="2753" spans="1:7">
      <c r="A2753" t="n">
        <v>25555</v>
      </c>
      <c r="B2753" s="16" t="n">
        <v>3</v>
      </c>
      <c r="C2753" s="15" t="n">
        <f t="normal" ca="1">A2769</f>
        <v>0</v>
      </c>
    </row>
    <row r="2754" spans="1:7">
      <c r="A2754" t="s">
        <v>4</v>
      </c>
      <c r="B2754" s="4" t="s">
        <v>5</v>
      </c>
      <c r="C2754" s="4" t="s">
        <v>12</v>
      </c>
      <c r="D2754" s="4" t="s">
        <v>7</v>
      </c>
      <c r="E2754" s="4" t="s">
        <v>7</v>
      </c>
      <c r="F2754" s="4" t="s">
        <v>8</v>
      </c>
    </row>
    <row r="2755" spans="1:7">
      <c r="A2755" t="n">
        <v>25560</v>
      </c>
      <c r="B2755" s="46" t="n">
        <v>20</v>
      </c>
      <c r="C2755" s="7" t="n">
        <v>65534</v>
      </c>
      <c r="D2755" s="7" t="n">
        <v>3</v>
      </c>
      <c r="E2755" s="7" t="n">
        <v>10</v>
      </c>
      <c r="F2755" s="7" t="s">
        <v>121</v>
      </c>
    </row>
    <row r="2756" spans="1:7">
      <c r="A2756" t="s">
        <v>4</v>
      </c>
      <c r="B2756" s="4" t="s">
        <v>5</v>
      </c>
      <c r="C2756" s="4" t="s">
        <v>12</v>
      </c>
    </row>
    <row r="2757" spans="1:7">
      <c r="A2757" t="n">
        <v>25581</v>
      </c>
      <c r="B2757" s="22" t="n">
        <v>16</v>
      </c>
      <c r="C2757" s="7" t="n">
        <v>0</v>
      </c>
    </row>
    <row r="2758" spans="1:7">
      <c r="A2758" t="s">
        <v>4</v>
      </c>
      <c r="B2758" s="4" t="s">
        <v>5</v>
      </c>
      <c r="C2758" s="4" t="s">
        <v>7</v>
      </c>
      <c r="D2758" s="4" t="s">
        <v>12</v>
      </c>
    </row>
    <row r="2759" spans="1:7">
      <c r="A2759" t="n">
        <v>25584</v>
      </c>
      <c r="B2759" s="17" t="n">
        <v>22</v>
      </c>
      <c r="C2759" s="7" t="n">
        <v>10</v>
      </c>
      <c r="D2759" s="7" t="n">
        <v>0</v>
      </c>
    </row>
    <row r="2760" spans="1:7">
      <c r="A2760" t="s">
        <v>4</v>
      </c>
      <c r="B2760" s="4" t="s">
        <v>5</v>
      </c>
      <c r="C2760" s="4" t="s">
        <v>7</v>
      </c>
      <c r="D2760" s="4" t="s">
        <v>12</v>
      </c>
      <c r="E2760" s="4" t="s">
        <v>8</v>
      </c>
    </row>
    <row r="2761" spans="1:7">
      <c r="A2761" t="n">
        <v>25588</v>
      </c>
      <c r="B2761" s="29" t="n">
        <v>51</v>
      </c>
      <c r="C2761" s="7" t="n">
        <v>4</v>
      </c>
      <c r="D2761" s="7" t="n">
        <v>65534</v>
      </c>
      <c r="E2761" s="7" t="s">
        <v>122</v>
      </c>
    </row>
    <row r="2762" spans="1:7">
      <c r="A2762" t="s">
        <v>4</v>
      </c>
      <c r="B2762" s="4" t="s">
        <v>5</v>
      </c>
      <c r="C2762" s="4" t="s">
        <v>12</v>
      </c>
    </row>
    <row r="2763" spans="1:7">
      <c r="A2763" t="n">
        <v>25601</v>
      </c>
      <c r="B2763" s="22" t="n">
        <v>16</v>
      </c>
      <c r="C2763" s="7" t="n">
        <v>0</v>
      </c>
    </row>
    <row r="2764" spans="1:7">
      <c r="A2764" t="s">
        <v>4</v>
      </c>
      <c r="B2764" s="4" t="s">
        <v>5</v>
      </c>
      <c r="C2764" s="4" t="s">
        <v>12</v>
      </c>
      <c r="D2764" s="4" t="s">
        <v>43</v>
      </c>
      <c r="E2764" s="4" t="s">
        <v>7</v>
      </c>
      <c r="F2764" s="4" t="s">
        <v>7</v>
      </c>
      <c r="G2764" s="4" t="s">
        <v>43</v>
      </c>
      <c r="H2764" s="4" t="s">
        <v>7</v>
      </c>
      <c r="I2764" s="4" t="s">
        <v>7</v>
      </c>
      <c r="J2764" s="4" t="s">
        <v>43</v>
      </c>
      <c r="K2764" s="4" t="s">
        <v>7</v>
      </c>
      <c r="L2764" s="4" t="s">
        <v>7</v>
      </c>
    </row>
    <row r="2765" spans="1:7">
      <c r="A2765" t="n">
        <v>25604</v>
      </c>
      <c r="B2765" s="30" t="n">
        <v>26</v>
      </c>
      <c r="C2765" s="7" t="n">
        <v>65534</v>
      </c>
      <c r="D2765" s="7" t="s">
        <v>292</v>
      </c>
      <c r="E2765" s="7" t="n">
        <v>2</v>
      </c>
      <c r="F2765" s="7" t="n">
        <v>3</v>
      </c>
      <c r="G2765" s="7" t="s">
        <v>293</v>
      </c>
      <c r="H2765" s="7" t="n">
        <v>2</v>
      </c>
      <c r="I2765" s="7" t="n">
        <v>3</v>
      </c>
      <c r="J2765" s="7" t="s">
        <v>294</v>
      </c>
      <c r="K2765" s="7" t="n">
        <v>2</v>
      </c>
      <c r="L2765" s="7" t="n">
        <v>0</v>
      </c>
    </row>
    <row r="2766" spans="1:7">
      <c r="A2766" t="s">
        <v>4</v>
      </c>
      <c r="B2766" s="4" t="s">
        <v>5</v>
      </c>
    </row>
    <row r="2767" spans="1:7">
      <c r="A2767" t="n">
        <v>25788</v>
      </c>
      <c r="B2767" s="20" t="n">
        <v>28</v>
      </c>
    </row>
    <row r="2768" spans="1:7">
      <c r="A2768" t="s">
        <v>4</v>
      </c>
      <c r="B2768" s="4" t="s">
        <v>5</v>
      </c>
      <c r="C2768" s="4" t="s">
        <v>7</v>
      </c>
    </row>
    <row r="2769" spans="1:12">
      <c r="A2769" t="n">
        <v>25789</v>
      </c>
      <c r="B2769" s="23" t="n">
        <v>23</v>
      </c>
      <c r="C2769" s="7" t="n">
        <v>10</v>
      </c>
    </row>
    <row r="2770" spans="1:12">
      <c r="A2770" t="s">
        <v>4</v>
      </c>
      <c r="B2770" s="4" t="s">
        <v>5</v>
      </c>
      <c r="C2770" s="4" t="s">
        <v>7</v>
      </c>
      <c r="D2770" s="4" t="s">
        <v>8</v>
      </c>
    </row>
    <row r="2771" spans="1:12">
      <c r="A2771" t="n">
        <v>25791</v>
      </c>
      <c r="B2771" s="6" t="n">
        <v>2</v>
      </c>
      <c r="C2771" s="7" t="n">
        <v>10</v>
      </c>
      <c r="D2771" s="7" t="s">
        <v>45</v>
      </c>
    </row>
    <row r="2772" spans="1:12">
      <c r="A2772" t="s">
        <v>4</v>
      </c>
      <c r="B2772" s="4" t="s">
        <v>5</v>
      </c>
      <c r="C2772" s="4" t="s">
        <v>7</v>
      </c>
    </row>
    <row r="2773" spans="1:12">
      <c r="A2773" t="n">
        <v>25814</v>
      </c>
      <c r="B2773" s="53" t="n">
        <v>74</v>
      </c>
      <c r="C2773" s="7" t="n">
        <v>46</v>
      </c>
    </row>
    <row r="2774" spans="1:12">
      <c r="A2774" t="s">
        <v>4</v>
      </c>
      <c r="B2774" s="4" t="s">
        <v>5</v>
      </c>
      <c r="C2774" s="4" t="s">
        <v>7</v>
      </c>
    </row>
    <row r="2775" spans="1:12">
      <c r="A2775" t="n">
        <v>25816</v>
      </c>
      <c r="B2775" s="53" t="n">
        <v>74</v>
      </c>
      <c r="C2775" s="7" t="n">
        <v>54</v>
      </c>
    </row>
    <row r="2776" spans="1:12">
      <c r="A2776" t="s">
        <v>4</v>
      </c>
      <c r="B2776" s="4" t="s">
        <v>5</v>
      </c>
    </row>
    <row r="2777" spans="1:12">
      <c r="A2777" t="n">
        <v>25818</v>
      </c>
      <c r="B2777" s="5" t="n">
        <v>1</v>
      </c>
    </row>
    <row r="2778" spans="1:12" s="3" customFormat="1" customHeight="0">
      <c r="A2778" s="3" t="s">
        <v>2</v>
      </c>
      <c r="B2778" s="3" t="s">
        <v>295</v>
      </c>
    </row>
    <row r="2779" spans="1:12">
      <c r="A2779" t="s">
        <v>4</v>
      </c>
      <c r="B2779" s="4" t="s">
        <v>5</v>
      </c>
      <c r="C2779" s="4" t="s">
        <v>7</v>
      </c>
      <c r="D2779" s="4" t="s">
        <v>12</v>
      </c>
      <c r="E2779" s="4" t="s">
        <v>7</v>
      </c>
      <c r="F2779" s="4" t="s">
        <v>7</v>
      </c>
      <c r="G2779" s="4" t="s">
        <v>7</v>
      </c>
      <c r="H2779" s="4" t="s">
        <v>12</v>
      </c>
      <c r="I2779" s="4" t="s">
        <v>27</v>
      </c>
      <c r="J2779" s="4" t="s">
        <v>27</v>
      </c>
    </row>
    <row r="2780" spans="1:12">
      <c r="A2780" t="n">
        <v>25820</v>
      </c>
      <c r="B2780" s="38" t="n">
        <v>6</v>
      </c>
      <c r="C2780" s="7" t="n">
        <v>33</v>
      </c>
      <c r="D2780" s="7" t="n">
        <v>65534</v>
      </c>
      <c r="E2780" s="7" t="n">
        <v>9</v>
      </c>
      <c r="F2780" s="7" t="n">
        <v>1</v>
      </c>
      <c r="G2780" s="7" t="n">
        <v>1</v>
      </c>
      <c r="H2780" s="7" t="n">
        <v>100</v>
      </c>
      <c r="I2780" s="15" t="n">
        <f t="normal" ca="1">A2782</f>
        <v>0</v>
      </c>
      <c r="J2780" s="15" t="n">
        <f t="normal" ca="1">A2806</f>
        <v>0</v>
      </c>
    </row>
    <row r="2781" spans="1:12">
      <c r="A2781" t="s">
        <v>4</v>
      </c>
      <c r="B2781" s="4" t="s">
        <v>5</v>
      </c>
      <c r="C2781" s="4" t="s">
        <v>12</v>
      </c>
      <c r="D2781" s="4" t="s">
        <v>59</v>
      </c>
      <c r="E2781" s="4" t="s">
        <v>59</v>
      </c>
      <c r="F2781" s="4" t="s">
        <v>59</v>
      </c>
      <c r="G2781" s="4" t="s">
        <v>59</v>
      </c>
    </row>
    <row r="2782" spans="1:12">
      <c r="A2782" t="n">
        <v>25837</v>
      </c>
      <c r="B2782" s="28" t="n">
        <v>46</v>
      </c>
      <c r="C2782" s="7" t="n">
        <v>65534</v>
      </c>
      <c r="D2782" s="7" t="n">
        <v>-11.3999996185303</v>
      </c>
      <c r="E2782" s="7" t="n">
        <v>-0.00999999977648258</v>
      </c>
      <c r="F2782" s="7" t="n">
        <v>4.23999977111816</v>
      </c>
      <c r="G2782" s="7" t="n">
        <v>225</v>
      </c>
    </row>
    <row r="2783" spans="1:12">
      <c r="A2783" t="s">
        <v>4</v>
      </c>
      <c r="B2783" s="4" t="s">
        <v>5</v>
      </c>
      <c r="C2783" s="4" t="s">
        <v>7</v>
      </c>
      <c r="D2783" s="4" t="s">
        <v>12</v>
      </c>
      <c r="E2783" s="4" t="s">
        <v>7</v>
      </c>
      <c r="F2783" s="4" t="s">
        <v>8</v>
      </c>
      <c r="G2783" s="4" t="s">
        <v>8</v>
      </c>
      <c r="H2783" s="4" t="s">
        <v>8</v>
      </c>
      <c r="I2783" s="4" t="s">
        <v>8</v>
      </c>
      <c r="J2783" s="4" t="s">
        <v>8</v>
      </c>
      <c r="K2783" s="4" t="s">
        <v>8</v>
      </c>
      <c r="L2783" s="4" t="s">
        <v>8</v>
      </c>
      <c r="M2783" s="4" t="s">
        <v>8</v>
      </c>
      <c r="N2783" s="4" t="s">
        <v>8</v>
      </c>
      <c r="O2783" s="4" t="s">
        <v>8</v>
      </c>
      <c r="P2783" s="4" t="s">
        <v>8</v>
      </c>
      <c r="Q2783" s="4" t="s">
        <v>8</v>
      </c>
      <c r="R2783" s="4" t="s">
        <v>8</v>
      </c>
      <c r="S2783" s="4" t="s">
        <v>8</v>
      </c>
      <c r="T2783" s="4" t="s">
        <v>8</v>
      </c>
      <c r="U2783" s="4" t="s">
        <v>8</v>
      </c>
    </row>
    <row r="2784" spans="1:12">
      <c r="A2784" t="n">
        <v>25856</v>
      </c>
      <c r="B2784" s="39" t="n">
        <v>36</v>
      </c>
      <c r="C2784" s="7" t="n">
        <v>8</v>
      </c>
      <c r="D2784" s="7" t="n">
        <v>65534</v>
      </c>
      <c r="E2784" s="7" t="n">
        <v>0</v>
      </c>
      <c r="F2784" s="7" t="s">
        <v>100</v>
      </c>
      <c r="G2784" s="7" t="s">
        <v>14</v>
      </c>
      <c r="H2784" s="7" t="s">
        <v>14</v>
      </c>
      <c r="I2784" s="7" t="s">
        <v>14</v>
      </c>
      <c r="J2784" s="7" t="s">
        <v>14</v>
      </c>
      <c r="K2784" s="7" t="s">
        <v>14</v>
      </c>
      <c r="L2784" s="7" t="s">
        <v>14</v>
      </c>
      <c r="M2784" s="7" t="s">
        <v>14</v>
      </c>
      <c r="N2784" s="7" t="s">
        <v>14</v>
      </c>
      <c r="O2784" s="7" t="s">
        <v>14</v>
      </c>
      <c r="P2784" s="7" t="s">
        <v>14</v>
      </c>
      <c r="Q2784" s="7" t="s">
        <v>14</v>
      </c>
      <c r="R2784" s="7" t="s">
        <v>14</v>
      </c>
      <c r="S2784" s="7" t="s">
        <v>14</v>
      </c>
      <c r="T2784" s="7" t="s">
        <v>14</v>
      </c>
      <c r="U2784" s="7" t="s">
        <v>14</v>
      </c>
    </row>
    <row r="2785" spans="1:21">
      <c r="A2785" t="s">
        <v>4</v>
      </c>
      <c r="B2785" s="4" t="s">
        <v>5</v>
      </c>
      <c r="C2785" s="4" t="s">
        <v>12</v>
      </c>
      <c r="D2785" s="4" t="s">
        <v>7</v>
      </c>
      <c r="E2785" s="4" t="s">
        <v>8</v>
      </c>
      <c r="F2785" s="4" t="s">
        <v>59</v>
      </c>
      <c r="G2785" s="4" t="s">
        <v>59</v>
      </c>
      <c r="H2785" s="4" t="s">
        <v>59</v>
      </c>
    </row>
    <row r="2786" spans="1:21">
      <c r="A2786" t="n">
        <v>25889</v>
      </c>
      <c r="B2786" s="40" t="n">
        <v>48</v>
      </c>
      <c r="C2786" s="7" t="n">
        <v>65534</v>
      </c>
      <c r="D2786" s="7" t="n">
        <v>0</v>
      </c>
      <c r="E2786" s="7" t="s">
        <v>100</v>
      </c>
      <c r="F2786" s="7" t="n">
        <v>0</v>
      </c>
      <c r="G2786" s="7" t="n">
        <v>1</v>
      </c>
      <c r="H2786" s="7" t="n">
        <v>0</v>
      </c>
    </row>
    <row r="2787" spans="1:21">
      <c r="A2787" t="s">
        <v>4</v>
      </c>
      <c r="B2787" s="4" t="s">
        <v>5</v>
      </c>
      <c r="C2787" s="4" t="s">
        <v>12</v>
      </c>
      <c r="D2787" s="4" t="s">
        <v>13</v>
      </c>
    </row>
    <row r="2788" spans="1:21">
      <c r="A2788" t="n">
        <v>25918</v>
      </c>
      <c r="B2788" s="41" t="n">
        <v>43</v>
      </c>
      <c r="C2788" s="7" t="n">
        <v>65534</v>
      </c>
      <c r="D2788" s="7" t="n">
        <v>64</v>
      </c>
    </row>
    <row r="2789" spans="1:21">
      <c r="A2789" t="s">
        <v>4</v>
      </c>
      <c r="B2789" s="4" t="s">
        <v>5</v>
      </c>
      <c r="C2789" s="4" t="s">
        <v>12</v>
      </c>
    </row>
    <row r="2790" spans="1:21">
      <c r="A2790" t="n">
        <v>25925</v>
      </c>
      <c r="B2790" s="22" t="n">
        <v>16</v>
      </c>
      <c r="C2790" s="7" t="n">
        <v>0</v>
      </c>
    </row>
    <row r="2791" spans="1:21">
      <c r="A2791" t="s">
        <v>4</v>
      </c>
      <c r="B2791" s="4" t="s">
        <v>5</v>
      </c>
      <c r="C2791" s="4" t="s">
        <v>12</v>
      </c>
      <c r="D2791" s="4" t="s">
        <v>12</v>
      </c>
      <c r="E2791" s="4" t="s">
        <v>12</v>
      </c>
    </row>
    <row r="2792" spans="1:21">
      <c r="A2792" t="n">
        <v>25928</v>
      </c>
      <c r="B2792" s="45" t="n">
        <v>61</v>
      </c>
      <c r="C2792" s="7" t="n">
        <v>65534</v>
      </c>
      <c r="D2792" s="7" t="n">
        <v>6497</v>
      </c>
      <c r="E2792" s="7" t="n">
        <v>0</v>
      </c>
    </row>
    <row r="2793" spans="1:21">
      <c r="A2793" t="s">
        <v>4</v>
      </c>
      <c r="B2793" s="4" t="s">
        <v>5</v>
      </c>
      <c r="C2793" s="4" t="s">
        <v>12</v>
      </c>
      <c r="D2793" s="4" t="s">
        <v>12</v>
      </c>
      <c r="E2793" s="4" t="s">
        <v>12</v>
      </c>
    </row>
    <row r="2794" spans="1:21">
      <c r="A2794" t="n">
        <v>25935</v>
      </c>
      <c r="B2794" s="45" t="n">
        <v>61</v>
      </c>
      <c r="C2794" s="7" t="n">
        <v>6497</v>
      </c>
      <c r="D2794" s="7" t="n">
        <v>65534</v>
      </c>
      <c r="E2794" s="7" t="n">
        <v>0</v>
      </c>
    </row>
    <row r="2795" spans="1:21">
      <c r="A2795" t="s">
        <v>4</v>
      </c>
      <c r="B2795" s="4" t="s">
        <v>5</v>
      </c>
      <c r="C2795" s="4" t="s">
        <v>7</v>
      </c>
      <c r="D2795" s="4" t="s">
        <v>8</v>
      </c>
      <c r="E2795" s="4" t="s">
        <v>12</v>
      </c>
    </row>
    <row r="2796" spans="1:21">
      <c r="A2796" t="n">
        <v>25942</v>
      </c>
      <c r="B2796" s="11" t="n">
        <v>94</v>
      </c>
      <c r="C2796" s="7" t="n">
        <v>0</v>
      </c>
      <c r="D2796" s="7" t="s">
        <v>20</v>
      </c>
      <c r="E2796" s="7" t="n">
        <v>1</v>
      </c>
    </row>
    <row r="2797" spans="1:21">
      <c r="A2797" t="s">
        <v>4</v>
      </c>
      <c r="B2797" s="4" t="s">
        <v>5</v>
      </c>
      <c r="C2797" s="4" t="s">
        <v>7</v>
      </c>
      <c r="D2797" s="4" t="s">
        <v>8</v>
      </c>
      <c r="E2797" s="4" t="s">
        <v>12</v>
      </c>
    </row>
    <row r="2798" spans="1:21">
      <c r="A2798" t="n">
        <v>25956</v>
      </c>
      <c r="B2798" s="11" t="n">
        <v>94</v>
      </c>
      <c r="C2798" s="7" t="n">
        <v>0</v>
      </c>
      <c r="D2798" s="7" t="s">
        <v>20</v>
      </c>
      <c r="E2798" s="7" t="n">
        <v>2</v>
      </c>
    </row>
    <row r="2799" spans="1:21">
      <c r="A2799" t="s">
        <v>4</v>
      </c>
      <c r="B2799" s="4" t="s">
        <v>5</v>
      </c>
      <c r="C2799" s="4" t="s">
        <v>7</v>
      </c>
      <c r="D2799" s="4" t="s">
        <v>8</v>
      </c>
      <c r="E2799" s="4" t="s">
        <v>12</v>
      </c>
    </row>
    <row r="2800" spans="1:21">
      <c r="A2800" t="n">
        <v>25970</v>
      </c>
      <c r="B2800" s="11" t="n">
        <v>94</v>
      </c>
      <c r="C2800" s="7" t="n">
        <v>1</v>
      </c>
      <c r="D2800" s="7" t="s">
        <v>20</v>
      </c>
      <c r="E2800" s="7" t="n">
        <v>4</v>
      </c>
    </row>
    <row r="2801" spans="1:8">
      <c r="A2801" t="s">
        <v>4</v>
      </c>
      <c r="B2801" s="4" t="s">
        <v>5</v>
      </c>
      <c r="C2801" s="4" t="s">
        <v>7</v>
      </c>
      <c r="D2801" s="4" t="s">
        <v>8</v>
      </c>
    </row>
    <row r="2802" spans="1:8">
      <c r="A2802" t="n">
        <v>25984</v>
      </c>
      <c r="B2802" s="11" t="n">
        <v>94</v>
      </c>
      <c r="C2802" s="7" t="n">
        <v>5</v>
      </c>
      <c r="D2802" s="7" t="s">
        <v>20</v>
      </c>
    </row>
    <row r="2803" spans="1:8">
      <c r="A2803" t="s">
        <v>4</v>
      </c>
      <c r="B2803" s="4" t="s">
        <v>5</v>
      </c>
      <c r="C2803" s="4" t="s">
        <v>27</v>
      </c>
    </row>
    <row r="2804" spans="1:8">
      <c r="A2804" t="n">
        <v>25996</v>
      </c>
      <c r="B2804" s="16" t="n">
        <v>3</v>
      </c>
      <c r="C2804" s="15" t="n">
        <f t="normal" ca="1">A2806</f>
        <v>0</v>
      </c>
    </row>
    <row r="2805" spans="1:8">
      <c r="A2805" t="s">
        <v>4</v>
      </c>
      <c r="B2805" s="4" t="s">
        <v>5</v>
      </c>
    </row>
    <row r="2806" spans="1:8">
      <c r="A2806" t="n">
        <v>26001</v>
      </c>
      <c r="B2806" s="5" t="n">
        <v>1</v>
      </c>
    </row>
    <row r="2807" spans="1:8" s="3" customFormat="1" customHeight="0">
      <c r="A2807" s="3" t="s">
        <v>2</v>
      </c>
      <c r="B2807" s="3" t="s">
        <v>296</v>
      </c>
    </row>
    <row r="2808" spans="1:8">
      <c r="A2808" t="s">
        <v>4</v>
      </c>
      <c r="B2808" s="4" t="s">
        <v>5</v>
      </c>
      <c r="C2808" s="4" t="s">
        <v>7</v>
      </c>
      <c r="D2808" s="4" t="s">
        <v>12</v>
      </c>
      <c r="E2808" s="4" t="s">
        <v>7</v>
      </c>
      <c r="F2808" s="4" t="s">
        <v>27</v>
      </c>
    </row>
    <row r="2809" spans="1:8">
      <c r="A2809" t="n">
        <v>26004</v>
      </c>
      <c r="B2809" s="14" t="n">
        <v>5</v>
      </c>
      <c r="C2809" s="7" t="n">
        <v>30</v>
      </c>
      <c r="D2809" s="7" t="n">
        <v>10992</v>
      </c>
      <c r="E2809" s="7" t="n">
        <v>1</v>
      </c>
      <c r="F2809" s="15" t="n">
        <f t="normal" ca="1">A2831</f>
        <v>0</v>
      </c>
    </row>
    <row r="2810" spans="1:8">
      <c r="A2810" t="s">
        <v>4</v>
      </c>
      <c r="B2810" s="4" t="s">
        <v>5</v>
      </c>
      <c r="C2810" s="4" t="s">
        <v>7</v>
      </c>
      <c r="D2810" s="4" t="s">
        <v>12</v>
      </c>
      <c r="E2810" s="4" t="s">
        <v>7</v>
      </c>
      <c r="F2810" s="4" t="s">
        <v>7</v>
      </c>
      <c r="G2810" s="4" t="s">
        <v>27</v>
      </c>
    </row>
    <row r="2811" spans="1:8">
      <c r="A2811" t="n">
        <v>26013</v>
      </c>
      <c r="B2811" s="14" t="n">
        <v>5</v>
      </c>
      <c r="C2811" s="7" t="n">
        <v>30</v>
      </c>
      <c r="D2811" s="7" t="n">
        <v>7</v>
      </c>
      <c r="E2811" s="7" t="n">
        <v>8</v>
      </c>
      <c r="F2811" s="7" t="n">
        <v>1</v>
      </c>
      <c r="G2811" s="15" t="n">
        <f t="normal" ca="1">A2817</f>
        <v>0</v>
      </c>
    </row>
    <row r="2812" spans="1:8">
      <c r="A2812" t="s">
        <v>4</v>
      </c>
      <c r="B2812" s="4" t="s">
        <v>5</v>
      </c>
      <c r="C2812" s="4" t="s">
        <v>7</v>
      </c>
      <c r="D2812" s="4" t="s">
        <v>8</v>
      </c>
    </row>
    <row r="2813" spans="1:8">
      <c r="A2813" t="n">
        <v>26023</v>
      </c>
      <c r="B2813" s="6" t="n">
        <v>2</v>
      </c>
      <c r="C2813" s="7" t="n">
        <v>11</v>
      </c>
      <c r="D2813" s="7" t="s">
        <v>291</v>
      </c>
    </row>
    <row r="2814" spans="1:8">
      <c r="A2814" t="s">
        <v>4</v>
      </c>
      <c r="B2814" s="4" t="s">
        <v>5</v>
      </c>
      <c r="C2814" s="4" t="s">
        <v>27</v>
      </c>
    </row>
    <row r="2815" spans="1:8">
      <c r="A2815" t="n">
        <v>26043</v>
      </c>
      <c r="B2815" s="16" t="n">
        <v>3</v>
      </c>
      <c r="C2815" s="15" t="n">
        <f t="normal" ca="1">A2831</f>
        <v>0</v>
      </c>
    </row>
    <row r="2816" spans="1:8">
      <c r="A2816" t="s">
        <v>4</v>
      </c>
      <c r="B2816" s="4" t="s">
        <v>5</v>
      </c>
      <c r="C2816" s="4" t="s">
        <v>12</v>
      </c>
      <c r="D2816" s="4" t="s">
        <v>7</v>
      </c>
      <c r="E2816" s="4" t="s">
        <v>7</v>
      </c>
      <c r="F2816" s="4" t="s">
        <v>8</v>
      </c>
    </row>
    <row r="2817" spans="1:7">
      <c r="A2817" t="n">
        <v>26048</v>
      </c>
      <c r="B2817" s="46" t="n">
        <v>20</v>
      </c>
      <c r="C2817" s="7" t="n">
        <v>65534</v>
      </c>
      <c r="D2817" s="7" t="n">
        <v>3</v>
      </c>
      <c r="E2817" s="7" t="n">
        <v>10</v>
      </c>
      <c r="F2817" s="7" t="s">
        <v>121</v>
      </c>
    </row>
    <row r="2818" spans="1:7">
      <c r="A2818" t="s">
        <v>4</v>
      </c>
      <c r="B2818" s="4" t="s">
        <v>5</v>
      </c>
      <c r="C2818" s="4" t="s">
        <v>12</v>
      </c>
    </row>
    <row r="2819" spans="1:7">
      <c r="A2819" t="n">
        <v>26069</v>
      </c>
      <c r="B2819" s="22" t="n">
        <v>16</v>
      </c>
      <c r="C2819" s="7" t="n">
        <v>0</v>
      </c>
    </row>
    <row r="2820" spans="1:7">
      <c r="A2820" t="s">
        <v>4</v>
      </c>
      <c r="B2820" s="4" t="s">
        <v>5</v>
      </c>
      <c r="C2820" s="4" t="s">
        <v>7</v>
      </c>
      <c r="D2820" s="4" t="s">
        <v>12</v>
      </c>
    </row>
    <row r="2821" spans="1:7">
      <c r="A2821" t="n">
        <v>26072</v>
      </c>
      <c r="B2821" s="17" t="n">
        <v>22</v>
      </c>
      <c r="C2821" s="7" t="n">
        <v>10</v>
      </c>
      <c r="D2821" s="7" t="n">
        <v>0</v>
      </c>
    </row>
    <row r="2822" spans="1:7">
      <c r="A2822" t="s">
        <v>4</v>
      </c>
      <c r="B2822" s="4" t="s">
        <v>5</v>
      </c>
      <c r="C2822" s="4" t="s">
        <v>7</v>
      </c>
      <c r="D2822" s="4" t="s">
        <v>12</v>
      </c>
      <c r="E2822" s="4" t="s">
        <v>8</v>
      </c>
    </row>
    <row r="2823" spans="1:7">
      <c r="A2823" t="n">
        <v>26076</v>
      </c>
      <c r="B2823" s="29" t="n">
        <v>51</v>
      </c>
      <c r="C2823" s="7" t="n">
        <v>4</v>
      </c>
      <c r="D2823" s="7" t="n">
        <v>65534</v>
      </c>
      <c r="E2823" s="7" t="s">
        <v>122</v>
      </c>
    </row>
    <row r="2824" spans="1:7">
      <c r="A2824" t="s">
        <v>4</v>
      </c>
      <c r="B2824" s="4" t="s">
        <v>5</v>
      </c>
      <c r="C2824" s="4" t="s">
        <v>12</v>
      </c>
    </row>
    <row r="2825" spans="1:7">
      <c r="A2825" t="n">
        <v>26089</v>
      </c>
      <c r="B2825" s="22" t="n">
        <v>16</v>
      </c>
      <c r="C2825" s="7" t="n">
        <v>0</v>
      </c>
    </row>
    <row r="2826" spans="1:7">
      <c r="A2826" t="s">
        <v>4</v>
      </c>
      <c r="B2826" s="4" t="s">
        <v>5</v>
      </c>
      <c r="C2826" s="4" t="s">
        <v>12</v>
      </c>
      <c r="D2826" s="4" t="s">
        <v>43</v>
      </c>
      <c r="E2826" s="4" t="s">
        <v>7</v>
      </c>
      <c r="F2826" s="4" t="s">
        <v>7</v>
      </c>
      <c r="G2826" s="4" t="s">
        <v>43</v>
      </c>
      <c r="H2826" s="4" t="s">
        <v>7</v>
      </c>
      <c r="I2826" s="4" t="s">
        <v>7</v>
      </c>
    </row>
    <row r="2827" spans="1:7">
      <c r="A2827" t="n">
        <v>26092</v>
      </c>
      <c r="B2827" s="30" t="n">
        <v>26</v>
      </c>
      <c r="C2827" s="7" t="n">
        <v>65534</v>
      </c>
      <c r="D2827" s="7" t="s">
        <v>297</v>
      </c>
      <c r="E2827" s="7" t="n">
        <v>2</v>
      </c>
      <c r="F2827" s="7" t="n">
        <v>3</v>
      </c>
      <c r="G2827" s="7" t="s">
        <v>298</v>
      </c>
      <c r="H2827" s="7" t="n">
        <v>2</v>
      </c>
      <c r="I2827" s="7" t="n">
        <v>0</v>
      </c>
    </row>
    <row r="2828" spans="1:7">
      <c r="A2828" t="s">
        <v>4</v>
      </c>
      <c r="B2828" s="4" t="s">
        <v>5</v>
      </c>
    </row>
    <row r="2829" spans="1:7">
      <c r="A2829" t="n">
        <v>26251</v>
      </c>
      <c r="B2829" s="20" t="n">
        <v>28</v>
      </c>
    </row>
    <row r="2830" spans="1:7">
      <c r="A2830" t="s">
        <v>4</v>
      </c>
      <c r="B2830" s="4" t="s">
        <v>5</v>
      </c>
      <c r="C2830" s="4" t="s">
        <v>7</v>
      </c>
    </row>
    <row r="2831" spans="1:7">
      <c r="A2831" t="n">
        <v>26252</v>
      </c>
      <c r="B2831" s="23" t="n">
        <v>23</v>
      </c>
      <c r="C2831" s="7" t="n">
        <v>10</v>
      </c>
    </row>
    <row r="2832" spans="1:7">
      <c r="A2832" t="s">
        <v>4</v>
      </c>
      <c r="B2832" s="4" t="s">
        <v>5</v>
      </c>
      <c r="C2832" s="4" t="s">
        <v>7</v>
      </c>
      <c r="D2832" s="4" t="s">
        <v>8</v>
      </c>
    </row>
    <row r="2833" spans="1:9">
      <c r="A2833" t="n">
        <v>26254</v>
      </c>
      <c r="B2833" s="6" t="n">
        <v>2</v>
      </c>
      <c r="C2833" s="7" t="n">
        <v>10</v>
      </c>
      <c r="D2833" s="7" t="s">
        <v>45</v>
      </c>
    </row>
    <row r="2834" spans="1:9">
      <c r="A2834" t="s">
        <v>4</v>
      </c>
      <c r="B2834" s="4" t="s">
        <v>5</v>
      </c>
      <c r="C2834" s="4" t="s">
        <v>7</v>
      </c>
    </row>
    <row r="2835" spans="1:9">
      <c r="A2835" t="n">
        <v>26277</v>
      </c>
      <c r="B2835" s="53" t="n">
        <v>74</v>
      </c>
      <c r="C2835" s="7" t="n">
        <v>46</v>
      </c>
    </row>
    <row r="2836" spans="1:9">
      <c r="A2836" t="s">
        <v>4</v>
      </c>
      <c r="B2836" s="4" t="s">
        <v>5</v>
      </c>
      <c r="C2836" s="4" t="s">
        <v>7</v>
      </c>
    </row>
    <row r="2837" spans="1:9">
      <c r="A2837" t="n">
        <v>26279</v>
      </c>
      <c r="B2837" s="53" t="n">
        <v>74</v>
      </c>
      <c r="C2837" s="7" t="n">
        <v>54</v>
      </c>
    </row>
    <row r="2838" spans="1:9">
      <c r="A2838" t="s">
        <v>4</v>
      </c>
      <c r="B2838" s="4" t="s">
        <v>5</v>
      </c>
    </row>
    <row r="2839" spans="1:9">
      <c r="A2839" t="n">
        <v>26281</v>
      </c>
      <c r="B2839" s="5" t="n">
        <v>1</v>
      </c>
    </row>
    <row r="2840" spans="1:9" s="3" customFormat="1" customHeight="0">
      <c r="A2840" s="3" t="s">
        <v>2</v>
      </c>
      <c r="B2840" s="3" t="s">
        <v>299</v>
      </c>
    </row>
    <row r="2841" spans="1:9">
      <c r="A2841" t="s">
        <v>4</v>
      </c>
      <c r="B2841" s="4" t="s">
        <v>5</v>
      </c>
      <c r="C2841" s="4" t="s">
        <v>7</v>
      </c>
      <c r="D2841" s="4" t="s">
        <v>12</v>
      </c>
      <c r="E2841" s="4" t="s">
        <v>7</v>
      </c>
      <c r="F2841" s="4" t="s">
        <v>7</v>
      </c>
      <c r="G2841" s="4" t="s">
        <v>7</v>
      </c>
      <c r="H2841" s="4" t="s">
        <v>12</v>
      </c>
      <c r="I2841" s="4" t="s">
        <v>27</v>
      </c>
      <c r="J2841" s="4" t="s">
        <v>27</v>
      </c>
    </row>
    <row r="2842" spans="1:9">
      <c r="A2842" t="n">
        <v>26284</v>
      </c>
      <c r="B2842" s="38" t="n">
        <v>6</v>
      </c>
      <c r="C2842" s="7" t="n">
        <v>33</v>
      </c>
      <c r="D2842" s="7" t="n">
        <v>65534</v>
      </c>
      <c r="E2842" s="7" t="n">
        <v>9</v>
      </c>
      <c r="F2842" s="7" t="n">
        <v>1</v>
      </c>
      <c r="G2842" s="7" t="n">
        <v>1</v>
      </c>
      <c r="H2842" s="7" t="n">
        <v>100</v>
      </c>
      <c r="I2842" s="15" t="n">
        <f t="normal" ca="1">A2844</f>
        <v>0</v>
      </c>
      <c r="J2842" s="15" t="n">
        <f t="normal" ca="1">A2862</f>
        <v>0</v>
      </c>
    </row>
    <row r="2843" spans="1:9">
      <c r="A2843" t="s">
        <v>4</v>
      </c>
      <c r="B2843" s="4" t="s">
        <v>5</v>
      </c>
      <c r="C2843" s="4" t="s">
        <v>12</v>
      </c>
      <c r="D2843" s="4" t="s">
        <v>59</v>
      </c>
      <c r="E2843" s="4" t="s">
        <v>59</v>
      </c>
      <c r="F2843" s="4" t="s">
        <v>59</v>
      </c>
      <c r="G2843" s="4" t="s">
        <v>59</v>
      </c>
    </row>
    <row r="2844" spans="1:9">
      <c r="A2844" t="n">
        <v>26301</v>
      </c>
      <c r="B2844" s="28" t="n">
        <v>46</v>
      </c>
      <c r="C2844" s="7" t="n">
        <v>65534</v>
      </c>
      <c r="D2844" s="7" t="n">
        <v>-8.64999961853027</v>
      </c>
      <c r="E2844" s="7" t="n">
        <v>-0.00999999977648258</v>
      </c>
      <c r="F2844" s="7" t="n">
        <v>8.27000045776367</v>
      </c>
      <c r="G2844" s="7" t="n">
        <v>135</v>
      </c>
    </row>
    <row r="2845" spans="1:9">
      <c r="A2845" t="s">
        <v>4</v>
      </c>
      <c r="B2845" s="4" t="s">
        <v>5</v>
      </c>
      <c r="C2845" s="4" t="s">
        <v>7</v>
      </c>
      <c r="D2845" s="4" t="s">
        <v>12</v>
      </c>
      <c r="E2845" s="4" t="s">
        <v>7</v>
      </c>
      <c r="F2845" s="4" t="s">
        <v>8</v>
      </c>
      <c r="G2845" s="4" t="s">
        <v>8</v>
      </c>
      <c r="H2845" s="4" t="s">
        <v>8</v>
      </c>
      <c r="I2845" s="4" t="s">
        <v>8</v>
      </c>
      <c r="J2845" s="4" t="s">
        <v>8</v>
      </c>
      <c r="K2845" s="4" t="s">
        <v>8</v>
      </c>
      <c r="L2845" s="4" t="s">
        <v>8</v>
      </c>
      <c r="M2845" s="4" t="s">
        <v>8</v>
      </c>
      <c r="N2845" s="4" t="s">
        <v>8</v>
      </c>
      <c r="O2845" s="4" t="s">
        <v>8</v>
      </c>
      <c r="P2845" s="4" t="s">
        <v>8</v>
      </c>
      <c r="Q2845" s="4" t="s">
        <v>8</v>
      </c>
      <c r="R2845" s="4" t="s">
        <v>8</v>
      </c>
      <c r="S2845" s="4" t="s">
        <v>8</v>
      </c>
      <c r="T2845" s="4" t="s">
        <v>8</v>
      </c>
      <c r="U2845" s="4" t="s">
        <v>8</v>
      </c>
    </row>
    <row r="2846" spans="1:9">
      <c r="A2846" t="n">
        <v>26320</v>
      </c>
      <c r="B2846" s="39" t="n">
        <v>36</v>
      </c>
      <c r="C2846" s="7" t="n">
        <v>8</v>
      </c>
      <c r="D2846" s="7" t="n">
        <v>65534</v>
      </c>
      <c r="E2846" s="7" t="n">
        <v>0</v>
      </c>
      <c r="F2846" s="7" t="s">
        <v>98</v>
      </c>
      <c r="G2846" s="7" t="s">
        <v>14</v>
      </c>
      <c r="H2846" s="7" t="s">
        <v>14</v>
      </c>
      <c r="I2846" s="7" t="s">
        <v>14</v>
      </c>
      <c r="J2846" s="7" t="s">
        <v>14</v>
      </c>
      <c r="K2846" s="7" t="s">
        <v>14</v>
      </c>
      <c r="L2846" s="7" t="s">
        <v>14</v>
      </c>
      <c r="M2846" s="7" t="s">
        <v>14</v>
      </c>
      <c r="N2846" s="7" t="s">
        <v>14</v>
      </c>
      <c r="O2846" s="7" t="s">
        <v>14</v>
      </c>
      <c r="P2846" s="7" t="s">
        <v>14</v>
      </c>
      <c r="Q2846" s="7" t="s">
        <v>14</v>
      </c>
      <c r="R2846" s="7" t="s">
        <v>14</v>
      </c>
      <c r="S2846" s="7" t="s">
        <v>14</v>
      </c>
      <c r="T2846" s="7" t="s">
        <v>14</v>
      </c>
      <c r="U2846" s="7" t="s">
        <v>14</v>
      </c>
    </row>
    <row r="2847" spans="1:9">
      <c r="A2847" t="s">
        <v>4</v>
      </c>
      <c r="B2847" s="4" t="s">
        <v>5</v>
      </c>
      <c r="C2847" s="4" t="s">
        <v>12</v>
      </c>
      <c r="D2847" s="4" t="s">
        <v>7</v>
      </c>
      <c r="E2847" s="4" t="s">
        <v>8</v>
      </c>
      <c r="F2847" s="4" t="s">
        <v>59</v>
      </c>
      <c r="G2847" s="4" t="s">
        <v>59</v>
      </c>
      <c r="H2847" s="4" t="s">
        <v>59</v>
      </c>
    </row>
    <row r="2848" spans="1:9">
      <c r="A2848" t="n">
        <v>26351</v>
      </c>
      <c r="B2848" s="40" t="n">
        <v>48</v>
      </c>
      <c r="C2848" s="7" t="n">
        <v>65534</v>
      </c>
      <c r="D2848" s="7" t="n">
        <v>0</v>
      </c>
      <c r="E2848" s="7" t="s">
        <v>98</v>
      </c>
      <c r="F2848" s="7" t="n">
        <v>0</v>
      </c>
      <c r="G2848" s="7" t="n">
        <v>1</v>
      </c>
      <c r="H2848" s="7" t="n">
        <v>0</v>
      </c>
    </row>
    <row r="2849" spans="1:21">
      <c r="A2849" t="s">
        <v>4</v>
      </c>
      <c r="B2849" s="4" t="s">
        <v>5</v>
      </c>
      <c r="C2849" s="4" t="s">
        <v>12</v>
      </c>
      <c r="D2849" s="4" t="s">
        <v>13</v>
      </c>
    </row>
    <row r="2850" spans="1:21">
      <c r="A2850" t="n">
        <v>26378</v>
      </c>
      <c r="B2850" s="41" t="n">
        <v>43</v>
      </c>
      <c r="C2850" s="7" t="n">
        <v>65534</v>
      </c>
      <c r="D2850" s="7" t="n">
        <v>64</v>
      </c>
    </row>
    <row r="2851" spans="1:21">
      <c r="A2851" t="s">
        <v>4</v>
      </c>
      <c r="B2851" s="4" t="s">
        <v>5</v>
      </c>
      <c r="C2851" s="4" t="s">
        <v>7</v>
      </c>
      <c r="D2851" s="4" t="s">
        <v>8</v>
      </c>
      <c r="E2851" s="4" t="s">
        <v>12</v>
      </c>
    </row>
    <row r="2852" spans="1:21">
      <c r="A2852" t="n">
        <v>26385</v>
      </c>
      <c r="B2852" s="11" t="n">
        <v>94</v>
      </c>
      <c r="C2852" s="7" t="n">
        <v>0</v>
      </c>
      <c r="D2852" s="7" t="s">
        <v>22</v>
      </c>
      <c r="E2852" s="7" t="n">
        <v>1</v>
      </c>
    </row>
    <row r="2853" spans="1:21">
      <c r="A2853" t="s">
        <v>4</v>
      </c>
      <c r="B2853" s="4" t="s">
        <v>5</v>
      </c>
      <c r="C2853" s="4" t="s">
        <v>7</v>
      </c>
      <c r="D2853" s="4" t="s">
        <v>8</v>
      </c>
      <c r="E2853" s="4" t="s">
        <v>12</v>
      </c>
    </row>
    <row r="2854" spans="1:21">
      <c r="A2854" t="n">
        <v>26399</v>
      </c>
      <c r="B2854" s="11" t="n">
        <v>94</v>
      </c>
      <c r="C2854" s="7" t="n">
        <v>0</v>
      </c>
      <c r="D2854" s="7" t="s">
        <v>22</v>
      </c>
      <c r="E2854" s="7" t="n">
        <v>2</v>
      </c>
    </row>
    <row r="2855" spans="1:21">
      <c r="A2855" t="s">
        <v>4</v>
      </c>
      <c r="B2855" s="4" t="s">
        <v>5</v>
      </c>
      <c r="C2855" s="4" t="s">
        <v>7</v>
      </c>
      <c r="D2855" s="4" t="s">
        <v>8</v>
      </c>
      <c r="E2855" s="4" t="s">
        <v>12</v>
      </c>
    </row>
    <row r="2856" spans="1:21">
      <c r="A2856" t="n">
        <v>26413</v>
      </c>
      <c r="B2856" s="11" t="n">
        <v>94</v>
      </c>
      <c r="C2856" s="7" t="n">
        <v>1</v>
      </c>
      <c r="D2856" s="7" t="s">
        <v>22</v>
      </c>
      <c r="E2856" s="7" t="n">
        <v>4</v>
      </c>
    </row>
    <row r="2857" spans="1:21">
      <c r="A2857" t="s">
        <v>4</v>
      </c>
      <c r="B2857" s="4" t="s">
        <v>5</v>
      </c>
      <c r="C2857" s="4" t="s">
        <v>7</v>
      </c>
      <c r="D2857" s="4" t="s">
        <v>8</v>
      </c>
    </row>
    <row r="2858" spans="1:21">
      <c r="A2858" t="n">
        <v>26427</v>
      </c>
      <c r="B2858" s="11" t="n">
        <v>94</v>
      </c>
      <c r="C2858" s="7" t="n">
        <v>5</v>
      </c>
      <c r="D2858" s="7" t="s">
        <v>22</v>
      </c>
    </row>
    <row r="2859" spans="1:21">
      <c r="A2859" t="s">
        <v>4</v>
      </c>
      <c r="B2859" s="4" t="s">
        <v>5</v>
      </c>
      <c r="C2859" s="4" t="s">
        <v>27</v>
      </c>
    </row>
    <row r="2860" spans="1:21">
      <c r="A2860" t="n">
        <v>26439</v>
      </c>
      <c r="B2860" s="16" t="n">
        <v>3</v>
      </c>
      <c r="C2860" s="15" t="n">
        <f t="normal" ca="1">A2862</f>
        <v>0</v>
      </c>
    </row>
    <row r="2861" spans="1:21">
      <c r="A2861" t="s">
        <v>4</v>
      </c>
      <c r="B2861" s="4" t="s">
        <v>5</v>
      </c>
    </row>
    <row r="2862" spans="1:21">
      <c r="A2862" t="n">
        <v>26444</v>
      </c>
      <c r="B2862" s="5" t="n">
        <v>1</v>
      </c>
    </row>
    <row r="2863" spans="1:21" s="3" customFormat="1" customHeight="0">
      <c r="A2863" s="3" t="s">
        <v>2</v>
      </c>
      <c r="B2863" s="3" t="s">
        <v>300</v>
      </c>
    </row>
    <row r="2864" spans="1:21">
      <c r="A2864" t="s">
        <v>4</v>
      </c>
      <c r="B2864" s="4" t="s">
        <v>5</v>
      </c>
      <c r="C2864" s="4" t="s">
        <v>7</v>
      </c>
      <c r="D2864" s="4" t="s">
        <v>12</v>
      </c>
      <c r="E2864" s="4" t="s">
        <v>7</v>
      </c>
      <c r="F2864" s="4" t="s">
        <v>27</v>
      </c>
    </row>
    <row r="2865" spans="1:6">
      <c r="A2865" t="n">
        <v>26448</v>
      </c>
      <c r="B2865" s="14" t="n">
        <v>5</v>
      </c>
      <c r="C2865" s="7" t="n">
        <v>30</v>
      </c>
      <c r="D2865" s="7" t="n">
        <v>10995</v>
      </c>
      <c r="E2865" s="7" t="n">
        <v>1</v>
      </c>
      <c r="F2865" s="15" t="n">
        <f t="normal" ca="1">A2883</f>
        <v>0</v>
      </c>
    </row>
    <row r="2866" spans="1:6">
      <c r="A2866" t="s">
        <v>4</v>
      </c>
      <c r="B2866" s="4" t="s">
        <v>5</v>
      </c>
      <c r="C2866" s="4" t="s">
        <v>12</v>
      </c>
      <c r="D2866" s="4" t="s">
        <v>7</v>
      </c>
      <c r="E2866" s="4" t="s">
        <v>7</v>
      </c>
      <c r="F2866" s="4" t="s">
        <v>8</v>
      </c>
    </row>
    <row r="2867" spans="1:6">
      <c r="A2867" t="n">
        <v>26457</v>
      </c>
      <c r="B2867" s="46" t="n">
        <v>20</v>
      </c>
      <c r="C2867" s="7" t="n">
        <v>65534</v>
      </c>
      <c r="D2867" s="7" t="n">
        <v>3</v>
      </c>
      <c r="E2867" s="7" t="n">
        <v>10</v>
      </c>
      <c r="F2867" s="7" t="s">
        <v>121</v>
      </c>
    </row>
    <row r="2868" spans="1:6">
      <c r="A2868" t="s">
        <v>4</v>
      </c>
      <c r="B2868" s="4" t="s">
        <v>5</v>
      </c>
      <c r="C2868" s="4" t="s">
        <v>12</v>
      </c>
    </row>
    <row r="2869" spans="1:6">
      <c r="A2869" t="n">
        <v>26478</v>
      </c>
      <c r="B2869" s="22" t="n">
        <v>16</v>
      </c>
      <c r="C2869" s="7" t="n">
        <v>0</v>
      </c>
    </row>
    <row r="2870" spans="1:6">
      <c r="A2870" t="s">
        <v>4</v>
      </c>
      <c r="B2870" s="4" t="s">
        <v>5</v>
      </c>
      <c r="C2870" s="4" t="s">
        <v>7</v>
      </c>
      <c r="D2870" s="4" t="s">
        <v>12</v>
      </c>
    </row>
    <row r="2871" spans="1:6">
      <c r="A2871" t="n">
        <v>26481</v>
      </c>
      <c r="B2871" s="17" t="n">
        <v>22</v>
      </c>
      <c r="C2871" s="7" t="n">
        <v>10</v>
      </c>
      <c r="D2871" s="7" t="n">
        <v>0</v>
      </c>
    </row>
    <row r="2872" spans="1:6">
      <c r="A2872" t="s">
        <v>4</v>
      </c>
      <c r="B2872" s="4" t="s">
        <v>5</v>
      </c>
      <c r="C2872" s="4" t="s">
        <v>7</v>
      </c>
      <c r="D2872" s="4" t="s">
        <v>12</v>
      </c>
      <c r="E2872" s="4" t="s">
        <v>8</v>
      </c>
    </row>
    <row r="2873" spans="1:6">
      <c r="A2873" t="n">
        <v>26485</v>
      </c>
      <c r="B2873" s="29" t="n">
        <v>51</v>
      </c>
      <c r="C2873" s="7" t="n">
        <v>4</v>
      </c>
      <c r="D2873" s="7" t="n">
        <v>65534</v>
      </c>
      <c r="E2873" s="7" t="s">
        <v>122</v>
      </c>
    </row>
    <row r="2874" spans="1:6">
      <c r="A2874" t="s">
        <v>4</v>
      </c>
      <c r="B2874" s="4" t="s">
        <v>5</v>
      </c>
      <c r="C2874" s="4" t="s">
        <v>12</v>
      </c>
    </row>
    <row r="2875" spans="1:6">
      <c r="A2875" t="n">
        <v>26498</v>
      </c>
      <c r="B2875" s="22" t="n">
        <v>16</v>
      </c>
      <c r="C2875" s="7" t="n">
        <v>0</v>
      </c>
    </row>
    <row r="2876" spans="1:6">
      <c r="A2876" t="s">
        <v>4</v>
      </c>
      <c r="B2876" s="4" t="s">
        <v>5</v>
      </c>
      <c r="C2876" s="4" t="s">
        <v>12</v>
      </c>
      <c r="D2876" s="4" t="s">
        <v>43</v>
      </c>
      <c r="E2876" s="4" t="s">
        <v>7</v>
      </c>
      <c r="F2876" s="4" t="s">
        <v>7</v>
      </c>
      <c r="G2876" s="4" t="s">
        <v>43</v>
      </c>
      <c r="H2876" s="4" t="s">
        <v>7</v>
      </c>
      <c r="I2876" s="4" t="s">
        <v>7</v>
      </c>
      <c r="J2876" s="4" t="s">
        <v>43</v>
      </c>
      <c r="K2876" s="4" t="s">
        <v>7</v>
      </c>
      <c r="L2876" s="4" t="s">
        <v>7</v>
      </c>
    </row>
    <row r="2877" spans="1:6">
      <c r="A2877" t="n">
        <v>26501</v>
      </c>
      <c r="B2877" s="30" t="n">
        <v>26</v>
      </c>
      <c r="C2877" s="7" t="n">
        <v>65534</v>
      </c>
      <c r="D2877" s="7" t="s">
        <v>301</v>
      </c>
      <c r="E2877" s="7" t="n">
        <v>2</v>
      </c>
      <c r="F2877" s="7" t="n">
        <v>3</v>
      </c>
      <c r="G2877" s="7" t="s">
        <v>302</v>
      </c>
      <c r="H2877" s="7" t="n">
        <v>2</v>
      </c>
      <c r="I2877" s="7" t="n">
        <v>3</v>
      </c>
      <c r="J2877" s="7" t="s">
        <v>303</v>
      </c>
      <c r="K2877" s="7" t="n">
        <v>2</v>
      </c>
      <c r="L2877" s="7" t="n">
        <v>0</v>
      </c>
    </row>
    <row r="2878" spans="1:6">
      <c r="A2878" t="s">
        <v>4</v>
      </c>
      <c r="B2878" s="4" t="s">
        <v>5</v>
      </c>
    </row>
    <row r="2879" spans="1:6">
      <c r="A2879" t="n">
        <v>26696</v>
      </c>
      <c r="B2879" s="20" t="n">
        <v>28</v>
      </c>
    </row>
    <row r="2880" spans="1:6">
      <c r="A2880" t="s">
        <v>4</v>
      </c>
      <c r="B2880" s="4" t="s">
        <v>5</v>
      </c>
      <c r="C2880" s="4" t="s">
        <v>27</v>
      </c>
    </row>
    <row r="2881" spans="1:12">
      <c r="A2881" t="n">
        <v>26697</v>
      </c>
      <c r="B2881" s="16" t="n">
        <v>3</v>
      </c>
      <c r="C2881" s="15" t="n">
        <f t="normal" ca="1">A2901</f>
        <v>0</v>
      </c>
    </row>
    <row r="2882" spans="1:12">
      <c r="A2882" t="s">
        <v>4</v>
      </c>
      <c r="B2882" s="4" t="s">
        <v>5</v>
      </c>
      <c r="C2882" s="4" t="s">
        <v>7</v>
      </c>
      <c r="D2882" s="4" t="s">
        <v>12</v>
      </c>
      <c r="E2882" s="4" t="s">
        <v>7</v>
      </c>
      <c r="F2882" s="4" t="s">
        <v>27</v>
      </c>
    </row>
    <row r="2883" spans="1:12">
      <c r="A2883" t="n">
        <v>26702</v>
      </c>
      <c r="B2883" s="14" t="n">
        <v>5</v>
      </c>
      <c r="C2883" s="7" t="n">
        <v>30</v>
      </c>
      <c r="D2883" s="7" t="n">
        <v>10994</v>
      </c>
      <c r="E2883" s="7" t="n">
        <v>1</v>
      </c>
      <c r="F2883" s="15" t="n">
        <f t="normal" ca="1">A2901</f>
        <v>0</v>
      </c>
    </row>
    <row r="2884" spans="1:12">
      <c r="A2884" t="s">
        <v>4</v>
      </c>
      <c r="B2884" s="4" t="s">
        <v>5</v>
      </c>
      <c r="C2884" s="4" t="s">
        <v>12</v>
      </c>
      <c r="D2884" s="4" t="s">
        <v>7</v>
      </c>
      <c r="E2884" s="4" t="s">
        <v>7</v>
      </c>
      <c r="F2884" s="4" t="s">
        <v>8</v>
      </c>
    </row>
    <row r="2885" spans="1:12">
      <c r="A2885" t="n">
        <v>26711</v>
      </c>
      <c r="B2885" s="46" t="n">
        <v>20</v>
      </c>
      <c r="C2885" s="7" t="n">
        <v>65534</v>
      </c>
      <c r="D2885" s="7" t="n">
        <v>3</v>
      </c>
      <c r="E2885" s="7" t="n">
        <v>10</v>
      </c>
      <c r="F2885" s="7" t="s">
        <v>121</v>
      </c>
    </row>
    <row r="2886" spans="1:12">
      <c r="A2886" t="s">
        <v>4</v>
      </c>
      <c r="B2886" s="4" t="s">
        <v>5</v>
      </c>
      <c r="C2886" s="4" t="s">
        <v>12</v>
      </c>
    </row>
    <row r="2887" spans="1:12">
      <c r="A2887" t="n">
        <v>26732</v>
      </c>
      <c r="B2887" s="22" t="n">
        <v>16</v>
      </c>
      <c r="C2887" s="7" t="n">
        <v>0</v>
      </c>
    </row>
    <row r="2888" spans="1:12">
      <c r="A2888" t="s">
        <v>4</v>
      </c>
      <c r="B2888" s="4" t="s">
        <v>5</v>
      </c>
      <c r="C2888" s="4" t="s">
        <v>7</v>
      </c>
      <c r="D2888" s="4" t="s">
        <v>13</v>
      </c>
    </row>
    <row r="2889" spans="1:12">
      <c r="A2889" t="n">
        <v>26735</v>
      </c>
      <c r="B2889" s="53" t="n">
        <v>74</v>
      </c>
      <c r="C2889" s="7" t="n">
        <v>48</v>
      </c>
      <c r="D2889" s="7" t="n">
        <v>1088</v>
      </c>
    </row>
    <row r="2890" spans="1:12">
      <c r="A2890" t="s">
        <v>4</v>
      </c>
      <c r="B2890" s="4" t="s">
        <v>5</v>
      </c>
      <c r="C2890" s="4" t="s">
        <v>7</v>
      </c>
      <c r="D2890" s="4" t="s">
        <v>12</v>
      </c>
    </row>
    <row r="2891" spans="1:12">
      <c r="A2891" t="n">
        <v>26741</v>
      </c>
      <c r="B2891" s="17" t="n">
        <v>22</v>
      </c>
      <c r="C2891" s="7" t="n">
        <v>10</v>
      </c>
      <c r="D2891" s="7" t="n">
        <v>0</v>
      </c>
    </row>
    <row r="2892" spans="1:12">
      <c r="A2892" t="s">
        <v>4</v>
      </c>
      <c r="B2892" s="4" t="s">
        <v>5</v>
      </c>
      <c r="C2892" s="4" t="s">
        <v>7</v>
      </c>
      <c r="D2892" s="4" t="s">
        <v>12</v>
      </c>
      <c r="E2892" s="4" t="s">
        <v>8</v>
      </c>
    </row>
    <row r="2893" spans="1:12">
      <c r="A2893" t="n">
        <v>26745</v>
      </c>
      <c r="B2893" s="29" t="n">
        <v>51</v>
      </c>
      <c r="C2893" s="7" t="n">
        <v>4</v>
      </c>
      <c r="D2893" s="7" t="n">
        <v>65534</v>
      </c>
      <c r="E2893" s="7" t="s">
        <v>122</v>
      </c>
    </row>
    <row r="2894" spans="1:12">
      <c r="A2894" t="s">
        <v>4</v>
      </c>
      <c r="B2894" s="4" t="s">
        <v>5</v>
      </c>
      <c r="C2894" s="4" t="s">
        <v>12</v>
      </c>
    </row>
    <row r="2895" spans="1:12">
      <c r="A2895" t="n">
        <v>26758</v>
      </c>
      <c r="B2895" s="22" t="n">
        <v>16</v>
      </c>
      <c r="C2895" s="7" t="n">
        <v>0</v>
      </c>
    </row>
    <row r="2896" spans="1:12">
      <c r="A2896" t="s">
        <v>4</v>
      </c>
      <c r="B2896" s="4" t="s">
        <v>5</v>
      </c>
      <c r="C2896" s="4" t="s">
        <v>12</v>
      </c>
      <c r="D2896" s="4" t="s">
        <v>43</v>
      </c>
      <c r="E2896" s="4" t="s">
        <v>7</v>
      </c>
      <c r="F2896" s="4" t="s">
        <v>7</v>
      </c>
      <c r="G2896" s="4" t="s">
        <v>43</v>
      </c>
      <c r="H2896" s="4" t="s">
        <v>7</v>
      </c>
      <c r="I2896" s="4" t="s">
        <v>7</v>
      </c>
    </row>
    <row r="2897" spans="1:9">
      <c r="A2897" t="n">
        <v>26761</v>
      </c>
      <c r="B2897" s="30" t="n">
        <v>26</v>
      </c>
      <c r="C2897" s="7" t="n">
        <v>65534</v>
      </c>
      <c r="D2897" s="7" t="s">
        <v>304</v>
      </c>
      <c r="E2897" s="7" t="n">
        <v>2</v>
      </c>
      <c r="F2897" s="7" t="n">
        <v>3</v>
      </c>
      <c r="G2897" s="7" t="s">
        <v>305</v>
      </c>
      <c r="H2897" s="7" t="n">
        <v>2</v>
      </c>
      <c r="I2897" s="7" t="n">
        <v>0</v>
      </c>
    </row>
    <row r="2898" spans="1:9">
      <c r="A2898" t="s">
        <v>4</v>
      </c>
      <c r="B2898" s="4" t="s">
        <v>5</v>
      </c>
    </row>
    <row r="2899" spans="1:9">
      <c r="A2899" t="n">
        <v>26872</v>
      </c>
      <c r="B2899" s="20" t="n">
        <v>28</v>
      </c>
    </row>
    <row r="2900" spans="1:9">
      <c r="A2900" t="s">
        <v>4</v>
      </c>
      <c r="B2900" s="4" t="s">
        <v>5</v>
      </c>
      <c r="C2900" s="4" t="s">
        <v>7</v>
      </c>
    </row>
    <row r="2901" spans="1:9">
      <c r="A2901" t="n">
        <v>26873</v>
      </c>
      <c r="B2901" s="23" t="n">
        <v>23</v>
      </c>
      <c r="C2901" s="7" t="n">
        <v>10</v>
      </c>
    </row>
    <row r="2902" spans="1:9">
      <c r="A2902" t="s">
        <v>4</v>
      </c>
      <c r="B2902" s="4" t="s">
        <v>5</v>
      </c>
      <c r="C2902" s="4" t="s">
        <v>7</v>
      </c>
      <c r="D2902" s="4" t="s">
        <v>8</v>
      </c>
    </row>
    <row r="2903" spans="1:9">
      <c r="A2903" t="n">
        <v>26875</v>
      </c>
      <c r="B2903" s="6" t="n">
        <v>2</v>
      </c>
      <c r="C2903" s="7" t="n">
        <v>10</v>
      </c>
      <c r="D2903" s="7" t="s">
        <v>45</v>
      </c>
    </row>
    <row r="2904" spans="1:9">
      <c r="A2904" t="s">
        <v>4</v>
      </c>
      <c r="B2904" s="4" t="s">
        <v>5</v>
      </c>
      <c r="C2904" s="4" t="s">
        <v>7</v>
      </c>
    </row>
    <row r="2905" spans="1:9">
      <c r="A2905" t="n">
        <v>26898</v>
      </c>
      <c r="B2905" s="53" t="n">
        <v>74</v>
      </c>
      <c r="C2905" s="7" t="n">
        <v>46</v>
      </c>
    </row>
    <row r="2906" spans="1:9">
      <c r="A2906" t="s">
        <v>4</v>
      </c>
      <c r="B2906" s="4" t="s">
        <v>5</v>
      </c>
      <c r="C2906" s="4" t="s">
        <v>7</v>
      </c>
    </row>
    <row r="2907" spans="1:9">
      <c r="A2907" t="n">
        <v>26900</v>
      </c>
      <c r="B2907" s="53" t="n">
        <v>74</v>
      </c>
      <c r="C2907" s="7" t="n">
        <v>54</v>
      </c>
    </row>
    <row r="2908" spans="1:9">
      <c r="A2908" t="s">
        <v>4</v>
      </c>
      <c r="B2908" s="4" t="s">
        <v>5</v>
      </c>
    </row>
    <row r="2909" spans="1:9">
      <c r="A2909" t="n">
        <v>26902</v>
      </c>
      <c r="B2909" s="5" t="n">
        <v>1</v>
      </c>
    </row>
    <row r="2910" spans="1:9" s="3" customFormat="1" customHeight="0">
      <c r="A2910" s="3" t="s">
        <v>2</v>
      </c>
      <c r="B2910" s="3" t="s">
        <v>306</v>
      </c>
    </row>
    <row r="2911" spans="1:9">
      <c r="A2911" t="s">
        <v>4</v>
      </c>
      <c r="B2911" s="4" t="s">
        <v>5</v>
      </c>
      <c r="C2911" s="4" t="s">
        <v>7</v>
      </c>
      <c r="D2911" s="4" t="s">
        <v>12</v>
      </c>
      <c r="E2911" s="4" t="s">
        <v>7</v>
      </c>
      <c r="F2911" s="4" t="s">
        <v>7</v>
      </c>
      <c r="G2911" s="4" t="s">
        <v>7</v>
      </c>
      <c r="H2911" s="4" t="s">
        <v>12</v>
      </c>
      <c r="I2911" s="4" t="s">
        <v>27</v>
      </c>
      <c r="J2911" s="4" t="s">
        <v>27</v>
      </c>
    </row>
    <row r="2912" spans="1:9">
      <c r="A2912" t="n">
        <v>26904</v>
      </c>
      <c r="B2912" s="38" t="n">
        <v>6</v>
      </c>
      <c r="C2912" s="7" t="n">
        <v>33</v>
      </c>
      <c r="D2912" s="7" t="n">
        <v>65534</v>
      </c>
      <c r="E2912" s="7" t="n">
        <v>9</v>
      </c>
      <c r="F2912" s="7" t="n">
        <v>1</v>
      </c>
      <c r="G2912" s="7" t="n">
        <v>1</v>
      </c>
      <c r="H2912" s="7" t="n">
        <v>100</v>
      </c>
      <c r="I2912" s="15" t="n">
        <f t="normal" ca="1">A2914</f>
        <v>0</v>
      </c>
      <c r="J2912" s="15" t="n">
        <f t="normal" ca="1">A2932</f>
        <v>0</v>
      </c>
    </row>
    <row r="2913" spans="1:10">
      <c r="A2913" t="s">
        <v>4</v>
      </c>
      <c r="B2913" s="4" t="s">
        <v>5</v>
      </c>
      <c r="C2913" s="4" t="s">
        <v>12</v>
      </c>
      <c r="D2913" s="4" t="s">
        <v>59</v>
      </c>
      <c r="E2913" s="4" t="s">
        <v>59</v>
      </c>
      <c r="F2913" s="4" t="s">
        <v>59</v>
      </c>
      <c r="G2913" s="4" t="s">
        <v>59</v>
      </c>
    </row>
    <row r="2914" spans="1:10">
      <c r="A2914" t="n">
        <v>26921</v>
      </c>
      <c r="B2914" s="28" t="n">
        <v>46</v>
      </c>
      <c r="C2914" s="7" t="n">
        <v>65534</v>
      </c>
      <c r="D2914" s="7" t="n">
        <v>-6.8600001335144</v>
      </c>
      <c r="E2914" s="7" t="n">
        <v>-0.00999999977648258</v>
      </c>
      <c r="F2914" s="7" t="n">
        <v>6.48000001907349</v>
      </c>
      <c r="G2914" s="7" t="n">
        <v>315</v>
      </c>
    </row>
    <row r="2915" spans="1:10">
      <c r="A2915" t="s">
        <v>4</v>
      </c>
      <c r="B2915" s="4" t="s">
        <v>5</v>
      </c>
      <c r="C2915" s="4" t="s">
        <v>7</v>
      </c>
      <c r="D2915" s="4" t="s">
        <v>12</v>
      </c>
      <c r="E2915" s="4" t="s">
        <v>7</v>
      </c>
      <c r="F2915" s="4" t="s">
        <v>8</v>
      </c>
      <c r="G2915" s="4" t="s">
        <v>8</v>
      </c>
      <c r="H2915" s="4" t="s">
        <v>8</v>
      </c>
      <c r="I2915" s="4" t="s">
        <v>8</v>
      </c>
      <c r="J2915" s="4" t="s">
        <v>8</v>
      </c>
      <c r="K2915" s="4" t="s">
        <v>8</v>
      </c>
      <c r="L2915" s="4" t="s">
        <v>8</v>
      </c>
      <c r="M2915" s="4" t="s">
        <v>8</v>
      </c>
      <c r="N2915" s="4" t="s">
        <v>8</v>
      </c>
      <c r="O2915" s="4" t="s">
        <v>8</v>
      </c>
      <c r="P2915" s="4" t="s">
        <v>8</v>
      </c>
      <c r="Q2915" s="4" t="s">
        <v>8</v>
      </c>
      <c r="R2915" s="4" t="s">
        <v>8</v>
      </c>
      <c r="S2915" s="4" t="s">
        <v>8</v>
      </c>
      <c r="T2915" s="4" t="s">
        <v>8</v>
      </c>
      <c r="U2915" s="4" t="s">
        <v>8</v>
      </c>
    </row>
    <row r="2916" spans="1:10">
      <c r="A2916" t="n">
        <v>26940</v>
      </c>
      <c r="B2916" s="39" t="n">
        <v>36</v>
      </c>
      <c r="C2916" s="7" t="n">
        <v>8</v>
      </c>
      <c r="D2916" s="7" t="n">
        <v>65534</v>
      </c>
      <c r="E2916" s="7" t="n">
        <v>0</v>
      </c>
      <c r="F2916" s="7" t="s">
        <v>100</v>
      </c>
      <c r="G2916" s="7" t="s">
        <v>14</v>
      </c>
      <c r="H2916" s="7" t="s">
        <v>14</v>
      </c>
      <c r="I2916" s="7" t="s">
        <v>14</v>
      </c>
      <c r="J2916" s="7" t="s">
        <v>14</v>
      </c>
      <c r="K2916" s="7" t="s">
        <v>14</v>
      </c>
      <c r="L2916" s="7" t="s">
        <v>14</v>
      </c>
      <c r="M2916" s="7" t="s">
        <v>14</v>
      </c>
      <c r="N2916" s="7" t="s">
        <v>14</v>
      </c>
      <c r="O2916" s="7" t="s">
        <v>14</v>
      </c>
      <c r="P2916" s="7" t="s">
        <v>14</v>
      </c>
      <c r="Q2916" s="7" t="s">
        <v>14</v>
      </c>
      <c r="R2916" s="7" t="s">
        <v>14</v>
      </c>
      <c r="S2916" s="7" t="s">
        <v>14</v>
      </c>
      <c r="T2916" s="7" t="s">
        <v>14</v>
      </c>
      <c r="U2916" s="7" t="s">
        <v>14</v>
      </c>
    </row>
    <row r="2917" spans="1:10">
      <c r="A2917" t="s">
        <v>4</v>
      </c>
      <c r="B2917" s="4" t="s">
        <v>5</v>
      </c>
      <c r="C2917" s="4" t="s">
        <v>12</v>
      </c>
      <c r="D2917" s="4" t="s">
        <v>7</v>
      </c>
      <c r="E2917" s="4" t="s">
        <v>8</v>
      </c>
      <c r="F2917" s="4" t="s">
        <v>59</v>
      </c>
      <c r="G2917" s="4" t="s">
        <v>59</v>
      </c>
      <c r="H2917" s="4" t="s">
        <v>59</v>
      </c>
    </row>
    <row r="2918" spans="1:10">
      <c r="A2918" t="n">
        <v>26973</v>
      </c>
      <c r="B2918" s="40" t="n">
        <v>48</v>
      </c>
      <c r="C2918" s="7" t="n">
        <v>65534</v>
      </c>
      <c r="D2918" s="7" t="n">
        <v>0</v>
      </c>
      <c r="E2918" s="7" t="s">
        <v>100</v>
      </c>
      <c r="F2918" s="7" t="n">
        <v>0</v>
      </c>
      <c r="G2918" s="7" t="n">
        <v>1</v>
      </c>
      <c r="H2918" s="7" t="n">
        <v>0</v>
      </c>
    </row>
    <row r="2919" spans="1:10">
      <c r="A2919" t="s">
        <v>4</v>
      </c>
      <c r="B2919" s="4" t="s">
        <v>5</v>
      </c>
      <c r="C2919" s="4" t="s">
        <v>12</v>
      </c>
      <c r="D2919" s="4" t="s">
        <v>13</v>
      </c>
    </row>
    <row r="2920" spans="1:10">
      <c r="A2920" t="n">
        <v>27002</v>
      </c>
      <c r="B2920" s="41" t="n">
        <v>43</v>
      </c>
      <c r="C2920" s="7" t="n">
        <v>65534</v>
      </c>
      <c r="D2920" s="7" t="n">
        <v>64</v>
      </c>
    </row>
    <row r="2921" spans="1:10">
      <c r="A2921" t="s">
        <v>4</v>
      </c>
      <c r="B2921" s="4" t="s">
        <v>5</v>
      </c>
      <c r="C2921" s="4" t="s">
        <v>7</v>
      </c>
      <c r="D2921" s="4" t="s">
        <v>8</v>
      </c>
      <c r="E2921" s="4" t="s">
        <v>12</v>
      </c>
    </row>
    <row r="2922" spans="1:10">
      <c r="A2922" t="n">
        <v>27009</v>
      </c>
      <c r="B2922" s="11" t="n">
        <v>94</v>
      </c>
      <c r="C2922" s="7" t="n">
        <v>0</v>
      </c>
      <c r="D2922" s="7" t="s">
        <v>21</v>
      </c>
      <c r="E2922" s="7" t="n">
        <v>1</v>
      </c>
    </row>
    <row r="2923" spans="1:10">
      <c r="A2923" t="s">
        <v>4</v>
      </c>
      <c r="B2923" s="4" t="s">
        <v>5</v>
      </c>
      <c r="C2923" s="4" t="s">
        <v>7</v>
      </c>
      <c r="D2923" s="4" t="s">
        <v>8</v>
      </c>
      <c r="E2923" s="4" t="s">
        <v>12</v>
      </c>
    </row>
    <row r="2924" spans="1:10">
      <c r="A2924" t="n">
        <v>27023</v>
      </c>
      <c r="B2924" s="11" t="n">
        <v>94</v>
      </c>
      <c r="C2924" s="7" t="n">
        <v>0</v>
      </c>
      <c r="D2924" s="7" t="s">
        <v>21</v>
      </c>
      <c r="E2924" s="7" t="n">
        <v>2</v>
      </c>
    </row>
    <row r="2925" spans="1:10">
      <c r="A2925" t="s">
        <v>4</v>
      </c>
      <c r="B2925" s="4" t="s">
        <v>5</v>
      </c>
      <c r="C2925" s="4" t="s">
        <v>7</v>
      </c>
      <c r="D2925" s="4" t="s">
        <v>8</v>
      </c>
      <c r="E2925" s="4" t="s">
        <v>12</v>
      </c>
    </row>
    <row r="2926" spans="1:10">
      <c r="A2926" t="n">
        <v>27037</v>
      </c>
      <c r="B2926" s="11" t="n">
        <v>94</v>
      </c>
      <c r="C2926" s="7" t="n">
        <v>1</v>
      </c>
      <c r="D2926" s="7" t="s">
        <v>21</v>
      </c>
      <c r="E2926" s="7" t="n">
        <v>4</v>
      </c>
    </row>
    <row r="2927" spans="1:10">
      <c r="A2927" t="s">
        <v>4</v>
      </c>
      <c r="B2927" s="4" t="s">
        <v>5</v>
      </c>
      <c r="C2927" s="4" t="s">
        <v>7</v>
      </c>
      <c r="D2927" s="4" t="s">
        <v>8</v>
      </c>
    </row>
    <row r="2928" spans="1:10">
      <c r="A2928" t="n">
        <v>27051</v>
      </c>
      <c r="B2928" s="11" t="n">
        <v>94</v>
      </c>
      <c r="C2928" s="7" t="n">
        <v>5</v>
      </c>
      <c r="D2928" s="7" t="s">
        <v>21</v>
      </c>
    </row>
    <row r="2929" spans="1:21">
      <c r="A2929" t="s">
        <v>4</v>
      </c>
      <c r="B2929" s="4" t="s">
        <v>5</v>
      </c>
      <c r="C2929" s="4" t="s">
        <v>27</v>
      </c>
    </row>
    <row r="2930" spans="1:21">
      <c r="A2930" t="n">
        <v>27063</v>
      </c>
      <c r="B2930" s="16" t="n">
        <v>3</v>
      </c>
      <c r="C2930" s="15" t="n">
        <f t="normal" ca="1">A2932</f>
        <v>0</v>
      </c>
    </row>
    <row r="2931" spans="1:21">
      <c r="A2931" t="s">
        <v>4</v>
      </c>
      <c r="B2931" s="4" t="s">
        <v>5</v>
      </c>
    </row>
    <row r="2932" spans="1:21">
      <c r="A2932" t="n">
        <v>27068</v>
      </c>
      <c r="B2932" s="5" t="n">
        <v>1</v>
      </c>
    </row>
    <row r="2933" spans="1:21" s="3" customFormat="1" customHeight="0">
      <c r="A2933" s="3" t="s">
        <v>2</v>
      </c>
      <c r="B2933" s="3" t="s">
        <v>307</v>
      </c>
    </row>
    <row r="2934" spans="1:21">
      <c r="A2934" t="s">
        <v>4</v>
      </c>
      <c r="B2934" s="4" t="s">
        <v>5</v>
      </c>
      <c r="C2934" s="4" t="s">
        <v>7</v>
      </c>
      <c r="D2934" s="4" t="s">
        <v>12</v>
      </c>
      <c r="E2934" s="4" t="s">
        <v>7</v>
      </c>
      <c r="F2934" s="4" t="s">
        <v>27</v>
      </c>
    </row>
    <row r="2935" spans="1:21">
      <c r="A2935" t="n">
        <v>27072</v>
      </c>
      <c r="B2935" s="14" t="n">
        <v>5</v>
      </c>
      <c r="C2935" s="7" t="n">
        <v>30</v>
      </c>
      <c r="D2935" s="7" t="n">
        <v>10995</v>
      </c>
      <c r="E2935" s="7" t="n">
        <v>1</v>
      </c>
      <c r="F2935" s="15" t="n">
        <f t="normal" ca="1">A2953</f>
        <v>0</v>
      </c>
    </row>
    <row r="2936" spans="1:21">
      <c r="A2936" t="s">
        <v>4</v>
      </c>
      <c r="B2936" s="4" t="s">
        <v>5</v>
      </c>
      <c r="C2936" s="4" t="s">
        <v>12</v>
      </c>
      <c r="D2936" s="4" t="s">
        <v>7</v>
      </c>
      <c r="E2936" s="4" t="s">
        <v>7</v>
      </c>
      <c r="F2936" s="4" t="s">
        <v>8</v>
      </c>
    </row>
    <row r="2937" spans="1:21">
      <c r="A2937" t="n">
        <v>27081</v>
      </c>
      <c r="B2937" s="46" t="n">
        <v>20</v>
      </c>
      <c r="C2937" s="7" t="n">
        <v>65534</v>
      </c>
      <c r="D2937" s="7" t="n">
        <v>3</v>
      </c>
      <c r="E2937" s="7" t="n">
        <v>10</v>
      </c>
      <c r="F2937" s="7" t="s">
        <v>121</v>
      </c>
    </row>
    <row r="2938" spans="1:21">
      <c r="A2938" t="s">
        <v>4</v>
      </c>
      <c r="B2938" s="4" t="s">
        <v>5</v>
      </c>
      <c r="C2938" s="4" t="s">
        <v>12</v>
      </c>
    </row>
    <row r="2939" spans="1:21">
      <c r="A2939" t="n">
        <v>27102</v>
      </c>
      <c r="B2939" s="22" t="n">
        <v>16</v>
      </c>
      <c r="C2939" s="7" t="n">
        <v>0</v>
      </c>
    </row>
    <row r="2940" spans="1:21">
      <c r="A2940" t="s">
        <v>4</v>
      </c>
      <c r="B2940" s="4" t="s">
        <v>5</v>
      </c>
      <c r="C2940" s="4" t="s">
        <v>7</v>
      </c>
      <c r="D2940" s="4" t="s">
        <v>12</v>
      </c>
    </row>
    <row r="2941" spans="1:21">
      <c r="A2941" t="n">
        <v>27105</v>
      </c>
      <c r="B2941" s="17" t="n">
        <v>22</v>
      </c>
      <c r="C2941" s="7" t="n">
        <v>10</v>
      </c>
      <c r="D2941" s="7" t="n">
        <v>0</v>
      </c>
    </row>
    <row r="2942" spans="1:21">
      <c r="A2942" t="s">
        <v>4</v>
      </c>
      <c r="B2942" s="4" t="s">
        <v>5</v>
      </c>
      <c r="C2942" s="4" t="s">
        <v>7</v>
      </c>
      <c r="D2942" s="4" t="s">
        <v>12</v>
      </c>
      <c r="E2942" s="4" t="s">
        <v>8</v>
      </c>
    </row>
    <row r="2943" spans="1:21">
      <c r="A2943" t="n">
        <v>27109</v>
      </c>
      <c r="B2943" s="29" t="n">
        <v>51</v>
      </c>
      <c r="C2943" s="7" t="n">
        <v>4</v>
      </c>
      <c r="D2943" s="7" t="n">
        <v>65534</v>
      </c>
      <c r="E2943" s="7" t="s">
        <v>122</v>
      </c>
    </row>
    <row r="2944" spans="1:21">
      <c r="A2944" t="s">
        <v>4</v>
      </c>
      <c r="B2944" s="4" t="s">
        <v>5</v>
      </c>
      <c r="C2944" s="4" t="s">
        <v>12</v>
      </c>
    </row>
    <row r="2945" spans="1:6">
      <c r="A2945" t="n">
        <v>27122</v>
      </c>
      <c r="B2945" s="22" t="n">
        <v>16</v>
      </c>
      <c r="C2945" s="7" t="n">
        <v>0</v>
      </c>
    </row>
    <row r="2946" spans="1:6">
      <c r="A2946" t="s">
        <v>4</v>
      </c>
      <c r="B2946" s="4" t="s">
        <v>5</v>
      </c>
      <c r="C2946" s="4" t="s">
        <v>12</v>
      </c>
      <c r="D2946" s="4" t="s">
        <v>43</v>
      </c>
      <c r="E2946" s="4" t="s">
        <v>7</v>
      </c>
      <c r="F2946" s="4" t="s">
        <v>7</v>
      </c>
      <c r="G2946" s="4" t="s">
        <v>43</v>
      </c>
      <c r="H2946" s="4" t="s">
        <v>7</v>
      </c>
      <c r="I2946" s="4" t="s">
        <v>7</v>
      </c>
    </row>
    <row r="2947" spans="1:6">
      <c r="A2947" t="n">
        <v>27125</v>
      </c>
      <c r="B2947" s="30" t="n">
        <v>26</v>
      </c>
      <c r="C2947" s="7" t="n">
        <v>65534</v>
      </c>
      <c r="D2947" s="7" t="s">
        <v>308</v>
      </c>
      <c r="E2947" s="7" t="n">
        <v>2</v>
      </c>
      <c r="F2947" s="7" t="n">
        <v>3</v>
      </c>
      <c r="G2947" s="7" t="s">
        <v>309</v>
      </c>
      <c r="H2947" s="7" t="n">
        <v>2</v>
      </c>
      <c r="I2947" s="7" t="n">
        <v>0</v>
      </c>
    </row>
    <row r="2948" spans="1:6">
      <c r="A2948" t="s">
        <v>4</v>
      </c>
      <c r="B2948" s="4" t="s">
        <v>5</v>
      </c>
    </row>
    <row r="2949" spans="1:6">
      <c r="A2949" t="n">
        <v>27264</v>
      </c>
      <c r="B2949" s="20" t="n">
        <v>28</v>
      </c>
    </row>
    <row r="2950" spans="1:6">
      <c r="A2950" t="s">
        <v>4</v>
      </c>
      <c r="B2950" s="4" t="s">
        <v>5</v>
      </c>
      <c r="C2950" s="4" t="s">
        <v>27</v>
      </c>
    </row>
    <row r="2951" spans="1:6">
      <c r="A2951" t="n">
        <v>27265</v>
      </c>
      <c r="B2951" s="16" t="n">
        <v>3</v>
      </c>
      <c r="C2951" s="15" t="n">
        <f t="normal" ca="1">A2971</f>
        <v>0</v>
      </c>
    </row>
    <row r="2952" spans="1:6">
      <c r="A2952" t="s">
        <v>4</v>
      </c>
      <c r="B2952" s="4" t="s">
        <v>5</v>
      </c>
      <c r="C2952" s="4" t="s">
        <v>7</v>
      </c>
      <c r="D2952" s="4" t="s">
        <v>12</v>
      </c>
      <c r="E2952" s="4" t="s">
        <v>7</v>
      </c>
      <c r="F2952" s="4" t="s">
        <v>27</v>
      </c>
    </row>
    <row r="2953" spans="1:6">
      <c r="A2953" t="n">
        <v>27270</v>
      </c>
      <c r="B2953" s="14" t="n">
        <v>5</v>
      </c>
      <c r="C2953" s="7" t="n">
        <v>30</v>
      </c>
      <c r="D2953" s="7" t="n">
        <v>10994</v>
      </c>
      <c r="E2953" s="7" t="n">
        <v>1</v>
      </c>
      <c r="F2953" s="15" t="n">
        <f t="normal" ca="1">A2971</f>
        <v>0</v>
      </c>
    </row>
    <row r="2954" spans="1:6">
      <c r="A2954" t="s">
        <v>4</v>
      </c>
      <c r="B2954" s="4" t="s">
        <v>5</v>
      </c>
      <c r="C2954" s="4" t="s">
        <v>12</v>
      </c>
      <c r="D2954" s="4" t="s">
        <v>7</v>
      </c>
      <c r="E2954" s="4" t="s">
        <v>7</v>
      </c>
      <c r="F2954" s="4" t="s">
        <v>8</v>
      </c>
    </row>
    <row r="2955" spans="1:6">
      <c r="A2955" t="n">
        <v>27279</v>
      </c>
      <c r="B2955" s="46" t="n">
        <v>20</v>
      </c>
      <c r="C2955" s="7" t="n">
        <v>65534</v>
      </c>
      <c r="D2955" s="7" t="n">
        <v>3</v>
      </c>
      <c r="E2955" s="7" t="n">
        <v>10</v>
      </c>
      <c r="F2955" s="7" t="s">
        <v>121</v>
      </c>
    </row>
    <row r="2956" spans="1:6">
      <c r="A2956" t="s">
        <v>4</v>
      </c>
      <c r="B2956" s="4" t="s">
        <v>5</v>
      </c>
      <c r="C2956" s="4" t="s">
        <v>12</v>
      </c>
    </row>
    <row r="2957" spans="1:6">
      <c r="A2957" t="n">
        <v>27300</v>
      </c>
      <c r="B2957" s="22" t="n">
        <v>16</v>
      </c>
      <c r="C2957" s="7" t="n">
        <v>0</v>
      </c>
    </row>
    <row r="2958" spans="1:6">
      <c r="A2958" t="s">
        <v>4</v>
      </c>
      <c r="B2958" s="4" t="s">
        <v>5</v>
      </c>
      <c r="C2958" s="4" t="s">
        <v>7</v>
      </c>
      <c r="D2958" s="4" t="s">
        <v>13</v>
      </c>
    </row>
    <row r="2959" spans="1:6">
      <c r="A2959" t="n">
        <v>27303</v>
      </c>
      <c r="B2959" s="53" t="n">
        <v>74</v>
      </c>
      <c r="C2959" s="7" t="n">
        <v>48</v>
      </c>
      <c r="D2959" s="7" t="n">
        <v>1088</v>
      </c>
    </row>
    <row r="2960" spans="1:6">
      <c r="A2960" t="s">
        <v>4</v>
      </c>
      <c r="B2960" s="4" t="s">
        <v>5</v>
      </c>
      <c r="C2960" s="4" t="s">
        <v>7</v>
      </c>
      <c r="D2960" s="4" t="s">
        <v>12</v>
      </c>
    </row>
    <row r="2961" spans="1:9">
      <c r="A2961" t="n">
        <v>27309</v>
      </c>
      <c r="B2961" s="17" t="n">
        <v>22</v>
      </c>
      <c r="C2961" s="7" t="n">
        <v>10</v>
      </c>
      <c r="D2961" s="7" t="n">
        <v>0</v>
      </c>
    </row>
    <row r="2962" spans="1:9">
      <c r="A2962" t="s">
        <v>4</v>
      </c>
      <c r="B2962" s="4" t="s">
        <v>5</v>
      </c>
      <c r="C2962" s="4" t="s">
        <v>7</v>
      </c>
      <c r="D2962" s="4" t="s">
        <v>12</v>
      </c>
      <c r="E2962" s="4" t="s">
        <v>8</v>
      </c>
    </row>
    <row r="2963" spans="1:9">
      <c r="A2963" t="n">
        <v>27313</v>
      </c>
      <c r="B2963" s="29" t="n">
        <v>51</v>
      </c>
      <c r="C2963" s="7" t="n">
        <v>4</v>
      </c>
      <c r="D2963" s="7" t="n">
        <v>65534</v>
      </c>
      <c r="E2963" s="7" t="s">
        <v>122</v>
      </c>
    </row>
    <row r="2964" spans="1:9">
      <c r="A2964" t="s">
        <v>4</v>
      </c>
      <c r="B2964" s="4" t="s">
        <v>5</v>
      </c>
      <c r="C2964" s="4" t="s">
        <v>12</v>
      </c>
    </row>
    <row r="2965" spans="1:9">
      <c r="A2965" t="n">
        <v>27326</v>
      </c>
      <c r="B2965" s="22" t="n">
        <v>16</v>
      </c>
      <c r="C2965" s="7" t="n">
        <v>0</v>
      </c>
    </row>
    <row r="2966" spans="1:9">
      <c r="A2966" t="s">
        <v>4</v>
      </c>
      <c r="B2966" s="4" t="s">
        <v>5</v>
      </c>
      <c r="C2966" s="4" t="s">
        <v>12</v>
      </c>
      <c r="D2966" s="4" t="s">
        <v>43</v>
      </c>
      <c r="E2966" s="4" t="s">
        <v>7</v>
      </c>
      <c r="F2966" s="4" t="s">
        <v>7</v>
      </c>
      <c r="G2966" s="4" t="s">
        <v>43</v>
      </c>
      <c r="H2966" s="4" t="s">
        <v>7</v>
      </c>
      <c r="I2966" s="4" t="s">
        <v>7</v>
      </c>
    </row>
    <row r="2967" spans="1:9">
      <c r="A2967" t="n">
        <v>27329</v>
      </c>
      <c r="B2967" s="30" t="n">
        <v>26</v>
      </c>
      <c r="C2967" s="7" t="n">
        <v>65534</v>
      </c>
      <c r="D2967" s="7" t="s">
        <v>310</v>
      </c>
      <c r="E2967" s="7" t="n">
        <v>2</v>
      </c>
      <c r="F2967" s="7" t="n">
        <v>3</v>
      </c>
      <c r="G2967" s="7" t="s">
        <v>311</v>
      </c>
      <c r="H2967" s="7" t="n">
        <v>2</v>
      </c>
      <c r="I2967" s="7" t="n">
        <v>0</v>
      </c>
    </row>
    <row r="2968" spans="1:9">
      <c r="A2968" t="s">
        <v>4</v>
      </c>
      <c r="B2968" s="4" t="s">
        <v>5</v>
      </c>
    </row>
    <row r="2969" spans="1:9">
      <c r="A2969" t="n">
        <v>27502</v>
      </c>
      <c r="B2969" s="20" t="n">
        <v>28</v>
      </c>
    </row>
    <row r="2970" spans="1:9">
      <c r="A2970" t="s">
        <v>4</v>
      </c>
      <c r="B2970" s="4" t="s">
        <v>5</v>
      </c>
      <c r="C2970" s="4" t="s">
        <v>7</v>
      </c>
    </row>
    <row r="2971" spans="1:9">
      <c r="A2971" t="n">
        <v>27503</v>
      </c>
      <c r="B2971" s="23" t="n">
        <v>23</v>
      </c>
      <c r="C2971" s="7" t="n">
        <v>10</v>
      </c>
    </row>
    <row r="2972" spans="1:9">
      <c r="A2972" t="s">
        <v>4</v>
      </c>
      <c r="B2972" s="4" t="s">
        <v>5</v>
      </c>
      <c r="C2972" s="4" t="s">
        <v>7</v>
      </c>
      <c r="D2972" s="4" t="s">
        <v>8</v>
      </c>
    </row>
    <row r="2973" spans="1:9">
      <c r="A2973" t="n">
        <v>27505</v>
      </c>
      <c r="B2973" s="6" t="n">
        <v>2</v>
      </c>
      <c r="C2973" s="7" t="n">
        <v>10</v>
      </c>
      <c r="D2973" s="7" t="s">
        <v>45</v>
      </c>
    </row>
    <row r="2974" spans="1:9">
      <c r="A2974" t="s">
        <v>4</v>
      </c>
      <c r="B2974" s="4" t="s">
        <v>5</v>
      </c>
      <c r="C2974" s="4" t="s">
        <v>7</v>
      </c>
    </row>
    <row r="2975" spans="1:9">
      <c r="A2975" t="n">
        <v>27528</v>
      </c>
      <c r="B2975" s="53" t="n">
        <v>74</v>
      </c>
      <c r="C2975" s="7" t="n">
        <v>46</v>
      </c>
    </row>
    <row r="2976" spans="1:9">
      <c r="A2976" t="s">
        <v>4</v>
      </c>
      <c r="B2976" s="4" t="s">
        <v>5</v>
      </c>
      <c r="C2976" s="4" t="s">
        <v>7</v>
      </c>
    </row>
    <row r="2977" spans="1:9">
      <c r="A2977" t="n">
        <v>27530</v>
      </c>
      <c r="B2977" s="53" t="n">
        <v>74</v>
      </c>
      <c r="C2977" s="7" t="n">
        <v>54</v>
      </c>
    </row>
    <row r="2978" spans="1:9">
      <c r="A2978" t="s">
        <v>4</v>
      </c>
      <c r="B2978" s="4" t="s">
        <v>5</v>
      </c>
    </row>
    <row r="2979" spans="1:9">
      <c r="A2979" t="n">
        <v>27532</v>
      </c>
      <c r="B2979" s="5" t="n">
        <v>1</v>
      </c>
    </row>
    <row r="2980" spans="1:9" s="3" customFormat="1" customHeight="0">
      <c r="A2980" s="3" t="s">
        <v>2</v>
      </c>
      <c r="B2980" s="3" t="s">
        <v>312</v>
      </c>
    </row>
    <row r="2981" spans="1:9">
      <c r="A2981" t="s">
        <v>4</v>
      </c>
      <c r="B2981" s="4" t="s">
        <v>5</v>
      </c>
      <c r="C2981" s="4" t="s">
        <v>7</v>
      </c>
      <c r="D2981" s="4" t="s">
        <v>7</v>
      </c>
      <c r="E2981" s="4" t="s">
        <v>7</v>
      </c>
      <c r="F2981" s="4" t="s">
        <v>7</v>
      </c>
    </row>
    <row r="2982" spans="1:9">
      <c r="A2982" t="n">
        <v>27536</v>
      </c>
      <c r="B2982" s="9" t="n">
        <v>14</v>
      </c>
      <c r="C2982" s="7" t="n">
        <v>2</v>
      </c>
      <c r="D2982" s="7" t="n">
        <v>0</v>
      </c>
      <c r="E2982" s="7" t="n">
        <v>0</v>
      </c>
      <c r="F2982" s="7" t="n">
        <v>0</v>
      </c>
    </row>
    <row r="2983" spans="1:9">
      <c r="A2983" t="s">
        <v>4</v>
      </c>
      <c r="B2983" s="4" t="s">
        <v>5</v>
      </c>
      <c r="C2983" s="4" t="s">
        <v>7</v>
      </c>
      <c r="D2983" s="52" t="s">
        <v>155</v>
      </c>
      <c r="E2983" s="4" t="s">
        <v>5</v>
      </c>
      <c r="F2983" s="4" t="s">
        <v>7</v>
      </c>
      <c r="G2983" s="4" t="s">
        <v>12</v>
      </c>
      <c r="H2983" s="52" t="s">
        <v>156</v>
      </c>
      <c r="I2983" s="4" t="s">
        <v>7</v>
      </c>
      <c r="J2983" s="4" t="s">
        <v>13</v>
      </c>
      <c r="K2983" s="4" t="s">
        <v>7</v>
      </c>
      <c r="L2983" s="4" t="s">
        <v>7</v>
      </c>
      <c r="M2983" s="52" t="s">
        <v>155</v>
      </c>
      <c r="N2983" s="4" t="s">
        <v>5</v>
      </c>
      <c r="O2983" s="4" t="s">
        <v>7</v>
      </c>
      <c r="P2983" s="4" t="s">
        <v>12</v>
      </c>
      <c r="Q2983" s="52" t="s">
        <v>156</v>
      </c>
      <c r="R2983" s="4" t="s">
        <v>7</v>
      </c>
      <c r="S2983" s="4" t="s">
        <v>13</v>
      </c>
      <c r="T2983" s="4" t="s">
        <v>7</v>
      </c>
      <c r="U2983" s="4" t="s">
        <v>7</v>
      </c>
      <c r="V2983" s="4" t="s">
        <v>7</v>
      </c>
      <c r="W2983" s="4" t="s">
        <v>27</v>
      </c>
    </row>
    <row r="2984" spans="1:9">
      <c r="A2984" t="n">
        <v>27541</v>
      </c>
      <c r="B2984" s="14" t="n">
        <v>5</v>
      </c>
      <c r="C2984" s="7" t="n">
        <v>28</v>
      </c>
      <c r="D2984" s="52" t="s">
        <v>3</v>
      </c>
      <c r="E2984" s="8" t="n">
        <v>162</v>
      </c>
      <c r="F2984" s="7" t="n">
        <v>3</v>
      </c>
      <c r="G2984" s="7" t="n">
        <v>24584</v>
      </c>
      <c r="H2984" s="52" t="s">
        <v>3</v>
      </c>
      <c r="I2984" s="7" t="n">
        <v>0</v>
      </c>
      <c r="J2984" s="7" t="n">
        <v>1</v>
      </c>
      <c r="K2984" s="7" t="n">
        <v>2</v>
      </c>
      <c r="L2984" s="7" t="n">
        <v>28</v>
      </c>
      <c r="M2984" s="52" t="s">
        <v>3</v>
      </c>
      <c r="N2984" s="8" t="n">
        <v>162</v>
      </c>
      <c r="O2984" s="7" t="n">
        <v>3</v>
      </c>
      <c r="P2984" s="7" t="n">
        <v>24584</v>
      </c>
      <c r="Q2984" s="52" t="s">
        <v>3</v>
      </c>
      <c r="R2984" s="7" t="n">
        <v>0</v>
      </c>
      <c r="S2984" s="7" t="n">
        <v>2</v>
      </c>
      <c r="T2984" s="7" t="n">
        <v>2</v>
      </c>
      <c r="U2984" s="7" t="n">
        <v>11</v>
      </c>
      <c r="V2984" s="7" t="n">
        <v>1</v>
      </c>
      <c r="W2984" s="15" t="n">
        <f t="normal" ca="1">A2988</f>
        <v>0</v>
      </c>
    </row>
    <row r="2985" spans="1:9">
      <c r="A2985" t="s">
        <v>4</v>
      </c>
      <c r="B2985" s="4" t="s">
        <v>5</v>
      </c>
      <c r="C2985" s="4" t="s">
        <v>7</v>
      </c>
      <c r="D2985" s="4" t="s">
        <v>12</v>
      </c>
      <c r="E2985" s="4" t="s">
        <v>59</v>
      </c>
    </row>
    <row r="2986" spans="1:9">
      <c r="A2986" t="n">
        <v>27570</v>
      </c>
      <c r="B2986" s="25" t="n">
        <v>58</v>
      </c>
      <c r="C2986" s="7" t="n">
        <v>0</v>
      </c>
      <c r="D2986" s="7" t="n">
        <v>0</v>
      </c>
      <c r="E2986" s="7" t="n">
        <v>1</v>
      </c>
    </row>
    <row r="2987" spans="1:9">
      <c r="A2987" t="s">
        <v>4</v>
      </c>
      <c r="B2987" s="4" t="s">
        <v>5</v>
      </c>
      <c r="C2987" s="4" t="s">
        <v>7</v>
      </c>
      <c r="D2987" s="52" t="s">
        <v>155</v>
      </c>
      <c r="E2987" s="4" t="s">
        <v>5</v>
      </c>
      <c r="F2987" s="4" t="s">
        <v>7</v>
      </c>
      <c r="G2987" s="4" t="s">
        <v>12</v>
      </c>
      <c r="H2987" s="52" t="s">
        <v>156</v>
      </c>
      <c r="I2987" s="4" t="s">
        <v>7</v>
      </c>
      <c r="J2987" s="4" t="s">
        <v>13</v>
      </c>
      <c r="K2987" s="4" t="s">
        <v>7</v>
      </c>
      <c r="L2987" s="4" t="s">
        <v>7</v>
      </c>
      <c r="M2987" s="52" t="s">
        <v>155</v>
      </c>
      <c r="N2987" s="4" t="s">
        <v>5</v>
      </c>
      <c r="O2987" s="4" t="s">
        <v>7</v>
      </c>
      <c r="P2987" s="4" t="s">
        <v>12</v>
      </c>
      <c r="Q2987" s="52" t="s">
        <v>156</v>
      </c>
      <c r="R2987" s="4" t="s">
        <v>7</v>
      </c>
      <c r="S2987" s="4" t="s">
        <v>13</v>
      </c>
      <c r="T2987" s="4" t="s">
        <v>7</v>
      </c>
      <c r="U2987" s="4" t="s">
        <v>7</v>
      </c>
      <c r="V2987" s="4" t="s">
        <v>7</v>
      </c>
      <c r="W2987" s="4" t="s">
        <v>27</v>
      </c>
    </row>
    <row r="2988" spans="1:9">
      <c r="A2988" t="n">
        <v>27578</v>
      </c>
      <c r="B2988" s="14" t="n">
        <v>5</v>
      </c>
      <c r="C2988" s="7" t="n">
        <v>28</v>
      </c>
      <c r="D2988" s="52" t="s">
        <v>3</v>
      </c>
      <c r="E2988" s="8" t="n">
        <v>162</v>
      </c>
      <c r="F2988" s="7" t="n">
        <v>3</v>
      </c>
      <c r="G2988" s="7" t="n">
        <v>24584</v>
      </c>
      <c r="H2988" s="52" t="s">
        <v>3</v>
      </c>
      <c r="I2988" s="7" t="n">
        <v>0</v>
      </c>
      <c r="J2988" s="7" t="n">
        <v>1</v>
      </c>
      <c r="K2988" s="7" t="n">
        <v>3</v>
      </c>
      <c r="L2988" s="7" t="n">
        <v>28</v>
      </c>
      <c r="M2988" s="52" t="s">
        <v>3</v>
      </c>
      <c r="N2988" s="8" t="n">
        <v>162</v>
      </c>
      <c r="O2988" s="7" t="n">
        <v>3</v>
      </c>
      <c r="P2988" s="7" t="n">
        <v>24584</v>
      </c>
      <c r="Q2988" s="52" t="s">
        <v>3</v>
      </c>
      <c r="R2988" s="7" t="n">
        <v>0</v>
      </c>
      <c r="S2988" s="7" t="n">
        <v>2</v>
      </c>
      <c r="T2988" s="7" t="n">
        <v>3</v>
      </c>
      <c r="U2988" s="7" t="n">
        <v>9</v>
      </c>
      <c r="V2988" s="7" t="n">
        <v>1</v>
      </c>
      <c r="W2988" s="15" t="n">
        <f t="normal" ca="1">A2998</f>
        <v>0</v>
      </c>
    </row>
    <row r="2989" spans="1:9">
      <c r="A2989" t="s">
        <v>4</v>
      </c>
      <c r="B2989" s="4" t="s">
        <v>5</v>
      </c>
      <c r="C2989" s="4" t="s">
        <v>7</v>
      </c>
      <c r="D2989" s="52" t="s">
        <v>155</v>
      </c>
      <c r="E2989" s="4" t="s">
        <v>5</v>
      </c>
      <c r="F2989" s="4" t="s">
        <v>12</v>
      </c>
      <c r="G2989" s="4" t="s">
        <v>7</v>
      </c>
      <c r="H2989" s="4" t="s">
        <v>7</v>
      </c>
      <c r="I2989" s="4" t="s">
        <v>8</v>
      </c>
      <c r="J2989" s="52" t="s">
        <v>156</v>
      </c>
      <c r="K2989" s="4" t="s">
        <v>7</v>
      </c>
      <c r="L2989" s="4" t="s">
        <v>7</v>
      </c>
      <c r="M2989" s="52" t="s">
        <v>155</v>
      </c>
      <c r="N2989" s="4" t="s">
        <v>5</v>
      </c>
      <c r="O2989" s="4" t="s">
        <v>7</v>
      </c>
      <c r="P2989" s="52" t="s">
        <v>156</v>
      </c>
      <c r="Q2989" s="4" t="s">
        <v>7</v>
      </c>
      <c r="R2989" s="4" t="s">
        <v>13</v>
      </c>
      <c r="S2989" s="4" t="s">
        <v>7</v>
      </c>
      <c r="T2989" s="4" t="s">
        <v>7</v>
      </c>
      <c r="U2989" s="4" t="s">
        <v>7</v>
      </c>
      <c r="V2989" s="52" t="s">
        <v>155</v>
      </c>
      <c r="W2989" s="4" t="s">
        <v>5</v>
      </c>
      <c r="X2989" s="4" t="s">
        <v>7</v>
      </c>
      <c r="Y2989" s="52" t="s">
        <v>156</v>
      </c>
      <c r="Z2989" s="4" t="s">
        <v>7</v>
      </c>
      <c r="AA2989" s="4" t="s">
        <v>13</v>
      </c>
      <c r="AB2989" s="4" t="s">
        <v>7</v>
      </c>
      <c r="AC2989" s="4" t="s">
        <v>7</v>
      </c>
      <c r="AD2989" s="4" t="s">
        <v>7</v>
      </c>
      <c r="AE2989" s="4" t="s">
        <v>27</v>
      </c>
    </row>
    <row r="2990" spans="1:9">
      <c r="A2990" t="n">
        <v>27607</v>
      </c>
      <c r="B2990" s="14" t="n">
        <v>5</v>
      </c>
      <c r="C2990" s="7" t="n">
        <v>28</v>
      </c>
      <c r="D2990" s="52" t="s">
        <v>3</v>
      </c>
      <c r="E2990" s="42" t="n">
        <v>47</v>
      </c>
      <c r="F2990" s="7" t="n">
        <v>61456</v>
      </c>
      <c r="G2990" s="7" t="n">
        <v>2</v>
      </c>
      <c r="H2990" s="7" t="n">
        <v>0</v>
      </c>
      <c r="I2990" s="7" t="s">
        <v>313</v>
      </c>
      <c r="J2990" s="52" t="s">
        <v>3</v>
      </c>
      <c r="K2990" s="7" t="n">
        <v>8</v>
      </c>
      <c r="L2990" s="7" t="n">
        <v>28</v>
      </c>
      <c r="M2990" s="52" t="s">
        <v>3</v>
      </c>
      <c r="N2990" s="53" t="n">
        <v>74</v>
      </c>
      <c r="O2990" s="7" t="n">
        <v>65</v>
      </c>
      <c r="P2990" s="52" t="s">
        <v>3</v>
      </c>
      <c r="Q2990" s="7" t="n">
        <v>0</v>
      </c>
      <c r="R2990" s="7" t="n">
        <v>1</v>
      </c>
      <c r="S2990" s="7" t="n">
        <v>3</v>
      </c>
      <c r="T2990" s="7" t="n">
        <v>9</v>
      </c>
      <c r="U2990" s="7" t="n">
        <v>28</v>
      </c>
      <c r="V2990" s="52" t="s">
        <v>3</v>
      </c>
      <c r="W2990" s="53" t="n">
        <v>74</v>
      </c>
      <c r="X2990" s="7" t="n">
        <v>65</v>
      </c>
      <c r="Y2990" s="52" t="s">
        <v>3</v>
      </c>
      <c r="Z2990" s="7" t="n">
        <v>0</v>
      </c>
      <c r="AA2990" s="7" t="n">
        <v>2</v>
      </c>
      <c r="AB2990" s="7" t="n">
        <v>3</v>
      </c>
      <c r="AC2990" s="7" t="n">
        <v>9</v>
      </c>
      <c r="AD2990" s="7" t="n">
        <v>1</v>
      </c>
      <c r="AE2990" s="15" t="n">
        <f t="normal" ca="1">A2994</f>
        <v>0</v>
      </c>
    </row>
    <row r="2991" spans="1:9">
      <c r="A2991" t="s">
        <v>4</v>
      </c>
      <c r="B2991" s="4" t="s">
        <v>5</v>
      </c>
      <c r="C2991" s="4" t="s">
        <v>12</v>
      </c>
      <c r="D2991" s="4" t="s">
        <v>7</v>
      </c>
      <c r="E2991" s="4" t="s">
        <v>7</v>
      </c>
      <c r="F2991" s="4" t="s">
        <v>8</v>
      </c>
    </row>
    <row r="2992" spans="1:9">
      <c r="A2992" t="n">
        <v>27655</v>
      </c>
      <c r="B2992" s="42" t="n">
        <v>47</v>
      </c>
      <c r="C2992" s="7" t="n">
        <v>61456</v>
      </c>
      <c r="D2992" s="7" t="n">
        <v>0</v>
      </c>
      <c r="E2992" s="7" t="n">
        <v>0</v>
      </c>
      <c r="F2992" s="7" t="s">
        <v>314</v>
      </c>
    </row>
    <row r="2993" spans="1:31">
      <c r="A2993" t="s">
        <v>4</v>
      </c>
      <c r="B2993" s="4" t="s">
        <v>5</v>
      </c>
      <c r="C2993" s="4" t="s">
        <v>7</v>
      </c>
      <c r="D2993" s="4" t="s">
        <v>12</v>
      </c>
      <c r="E2993" s="4" t="s">
        <v>59</v>
      </c>
    </row>
    <row r="2994" spans="1:31">
      <c r="A2994" t="n">
        <v>27668</v>
      </c>
      <c r="B2994" s="25" t="n">
        <v>58</v>
      </c>
      <c r="C2994" s="7" t="n">
        <v>0</v>
      </c>
      <c r="D2994" s="7" t="n">
        <v>300</v>
      </c>
      <c r="E2994" s="7" t="n">
        <v>1</v>
      </c>
    </row>
    <row r="2995" spans="1:31">
      <c r="A2995" t="s">
        <v>4</v>
      </c>
      <c r="B2995" s="4" t="s">
        <v>5</v>
      </c>
      <c r="C2995" s="4" t="s">
        <v>7</v>
      </c>
      <c r="D2995" s="4" t="s">
        <v>12</v>
      </c>
    </row>
    <row r="2996" spans="1:31">
      <c r="A2996" t="n">
        <v>27676</v>
      </c>
      <c r="B2996" s="25" t="n">
        <v>58</v>
      </c>
      <c r="C2996" s="7" t="n">
        <v>255</v>
      </c>
      <c r="D2996" s="7" t="n">
        <v>0</v>
      </c>
    </row>
    <row r="2997" spans="1:31">
      <c r="A2997" t="s">
        <v>4</v>
      </c>
      <c r="B2997" s="4" t="s">
        <v>5</v>
      </c>
      <c r="C2997" s="4" t="s">
        <v>7</v>
      </c>
      <c r="D2997" s="4" t="s">
        <v>7</v>
      </c>
      <c r="E2997" s="4" t="s">
        <v>7</v>
      </c>
      <c r="F2997" s="4" t="s">
        <v>7</v>
      </c>
    </row>
    <row r="2998" spans="1:31">
      <c r="A2998" t="n">
        <v>27680</v>
      </c>
      <c r="B2998" s="9" t="n">
        <v>14</v>
      </c>
      <c r="C2998" s="7" t="n">
        <v>0</v>
      </c>
      <c r="D2998" s="7" t="n">
        <v>0</v>
      </c>
      <c r="E2998" s="7" t="n">
        <v>0</v>
      </c>
      <c r="F2998" s="7" t="n">
        <v>64</v>
      </c>
    </row>
    <row r="2999" spans="1:31">
      <c r="A2999" t="s">
        <v>4</v>
      </c>
      <c r="B2999" s="4" t="s">
        <v>5</v>
      </c>
      <c r="C2999" s="4" t="s">
        <v>7</v>
      </c>
      <c r="D2999" s="4" t="s">
        <v>12</v>
      </c>
    </row>
    <row r="3000" spans="1:31">
      <c r="A3000" t="n">
        <v>27685</v>
      </c>
      <c r="B3000" s="17" t="n">
        <v>22</v>
      </c>
      <c r="C3000" s="7" t="n">
        <v>0</v>
      </c>
      <c r="D3000" s="7" t="n">
        <v>24584</v>
      </c>
    </row>
    <row r="3001" spans="1:31">
      <c r="A3001" t="s">
        <v>4</v>
      </c>
      <c r="B3001" s="4" t="s">
        <v>5</v>
      </c>
      <c r="C3001" s="4" t="s">
        <v>7</v>
      </c>
      <c r="D3001" s="4" t="s">
        <v>12</v>
      </c>
    </row>
    <row r="3002" spans="1:31">
      <c r="A3002" t="n">
        <v>27689</v>
      </c>
      <c r="B3002" s="25" t="n">
        <v>58</v>
      </c>
      <c r="C3002" s="7" t="n">
        <v>5</v>
      </c>
      <c r="D3002" s="7" t="n">
        <v>300</v>
      </c>
    </row>
    <row r="3003" spans="1:31">
      <c r="A3003" t="s">
        <v>4</v>
      </c>
      <c r="B3003" s="4" t="s">
        <v>5</v>
      </c>
      <c r="C3003" s="4" t="s">
        <v>59</v>
      </c>
      <c r="D3003" s="4" t="s">
        <v>12</v>
      </c>
    </row>
    <row r="3004" spans="1:31">
      <c r="A3004" t="n">
        <v>27693</v>
      </c>
      <c r="B3004" s="35" t="n">
        <v>103</v>
      </c>
      <c r="C3004" s="7" t="n">
        <v>0</v>
      </c>
      <c r="D3004" s="7" t="n">
        <v>300</v>
      </c>
    </row>
    <row r="3005" spans="1:31">
      <c r="A3005" t="s">
        <v>4</v>
      </c>
      <c r="B3005" s="4" t="s">
        <v>5</v>
      </c>
      <c r="C3005" s="4" t="s">
        <v>7</v>
      </c>
    </row>
    <row r="3006" spans="1:31">
      <c r="A3006" t="n">
        <v>27700</v>
      </c>
      <c r="B3006" s="26" t="n">
        <v>64</v>
      </c>
      <c r="C3006" s="7" t="n">
        <v>7</v>
      </c>
    </row>
    <row r="3007" spans="1:31">
      <c r="A3007" t="s">
        <v>4</v>
      </c>
      <c r="B3007" s="4" t="s">
        <v>5</v>
      </c>
      <c r="C3007" s="4" t="s">
        <v>7</v>
      </c>
      <c r="D3007" s="4" t="s">
        <v>12</v>
      </c>
    </row>
    <row r="3008" spans="1:31">
      <c r="A3008" t="n">
        <v>27702</v>
      </c>
      <c r="B3008" s="54" t="n">
        <v>72</v>
      </c>
      <c r="C3008" s="7" t="n">
        <v>5</v>
      </c>
      <c r="D3008" s="7" t="n">
        <v>0</v>
      </c>
    </row>
    <row r="3009" spans="1:6">
      <c r="A3009" t="s">
        <v>4</v>
      </c>
      <c r="B3009" s="4" t="s">
        <v>5</v>
      </c>
      <c r="C3009" s="4" t="s">
        <v>7</v>
      </c>
      <c r="D3009" s="52" t="s">
        <v>155</v>
      </c>
      <c r="E3009" s="4" t="s">
        <v>5</v>
      </c>
      <c r="F3009" s="4" t="s">
        <v>7</v>
      </c>
      <c r="G3009" s="4" t="s">
        <v>12</v>
      </c>
      <c r="H3009" s="52" t="s">
        <v>156</v>
      </c>
      <c r="I3009" s="4" t="s">
        <v>7</v>
      </c>
      <c r="J3009" s="4" t="s">
        <v>13</v>
      </c>
      <c r="K3009" s="4" t="s">
        <v>7</v>
      </c>
      <c r="L3009" s="4" t="s">
        <v>7</v>
      </c>
      <c r="M3009" s="4" t="s">
        <v>27</v>
      </c>
    </row>
    <row r="3010" spans="1:6">
      <c r="A3010" t="n">
        <v>27706</v>
      </c>
      <c r="B3010" s="14" t="n">
        <v>5</v>
      </c>
      <c r="C3010" s="7" t="n">
        <v>28</v>
      </c>
      <c r="D3010" s="52" t="s">
        <v>3</v>
      </c>
      <c r="E3010" s="8" t="n">
        <v>162</v>
      </c>
      <c r="F3010" s="7" t="n">
        <v>4</v>
      </c>
      <c r="G3010" s="7" t="n">
        <v>24584</v>
      </c>
      <c r="H3010" s="52" t="s">
        <v>3</v>
      </c>
      <c r="I3010" s="7" t="n">
        <v>0</v>
      </c>
      <c r="J3010" s="7" t="n">
        <v>1</v>
      </c>
      <c r="K3010" s="7" t="n">
        <v>2</v>
      </c>
      <c r="L3010" s="7" t="n">
        <v>1</v>
      </c>
      <c r="M3010" s="15" t="n">
        <f t="normal" ca="1">A3016</f>
        <v>0</v>
      </c>
    </row>
    <row r="3011" spans="1:6">
      <c r="A3011" t="s">
        <v>4</v>
      </c>
      <c r="B3011" s="4" t="s">
        <v>5</v>
      </c>
      <c r="C3011" s="4" t="s">
        <v>7</v>
      </c>
      <c r="D3011" s="4" t="s">
        <v>8</v>
      </c>
    </row>
    <row r="3012" spans="1:6">
      <c r="A3012" t="n">
        <v>27723</v>
      </c>
      <c r="B3012" s="6" t="n">
        <v>2</v>
      </c>
      <c r="C3012" s="7" t="n">
        <v>10</v>
      </c>
      <c r="D3012" s="7" t="s">
        <v>315</v>
      </c>
    </row>
    <row r="3013" spans="1:6">
      <c r="A3013" t="s">
        <v>4</v>
      </c>
      <c r="B3013" s="4" t="s">
        <v>5</v>
      </c>
      <c r="C3013" s="4" t="s">
        <v>12</v>
      </c>
    </row>
    <row r="3014" spans="1:6">
      <c r="A3014" t="n">
        <v>27740</v>
      </c>
      <c r="B3014" s="22" t="n">
        <v>16</v>
      </c>
      <c r="C3014" s="7" t="n">
        <v>0</v>
      </c>
    </row>
    <row r="3015" spans="1:6">
      <c r="A3015" t="s">
        <v>4</v>
      </c>
      <c r="B3015" s="4" t="s">
        <v>5</v>
      </c>
      <c r="C3015" s="4" t="s">
        <v>12</v>
      </c>
      <c r="D3015" s="4" t="s">
        <v>7</v>
      </c>
      <c r="E3015" s="4" t="s">
        <v>7</v>
      </c>
      <c r="F3015" s="4" t="s">
        <v>8</v>
      </c>
    </row>
    <row r="3016" spans="1:6">
      <c r="A3016" t="n">
        <v>27743</v>
      </c>
      <c r="B3016" s="46" t="n">
        <v>20</v>
      </c>
      <c r="C3016" s="7" t="n">
        <v>0</v>
      </c>
      <c r="D3016" s="7" t="n">
        <v>3</v>
      </c>
      <c r="E3016" s="7" t="n">
        <v>10</v>
      </c>
      <c r="F3016" s="7" t="s">
        <v>316</v>
      </c>
    </row>
    <row r="3017" spans="1:6">
      <c r="A3017" t="s">
        <v>4</v>
      </c>
      <c r="B3017" s="4" t="s">
        <v>5</v>
      </c>
      <c r="C3017" s="4" t="s">
        <v>12</v>
      </c>
    </row>
    <row r="3018" spans="1:6">
      <c r="A3018" t="n">
        <v>27761</v>
      </c>
      <c r="B3018" s="22" t="n">
        <v>16</v>
      </c>
      <c r="C3018" s="7" t="n">
        <v>0</v>
      </c>
    </row>
    <row r="3019" spans="1:6">
      <c r="A3019" t="s">
        <v>4</v>
      </c>
      <c r="B3019" s="4" t="s">
        <v>5</v>
      </c>
      <c r="C3019" s="4" t="s">
        <v>7</v>
      </c>
      <c r="D3019" s="4" t="s">
        <v>12</v>
      </c>
      <c r="E3019" s="4" t="s">
        <v>7</v>
      </c>
      <c r="F3019" s="4" t="s">
        <v>8</v>
      </c>
      <c r="G3019" s="4" t="s">
        <v>8</v>
      </c>
      <c r="H3019" s="4" t="s">
        <v>8</v>
      </c>
      <c r="I3019" s="4" t="s">
        <v>8</v>
      </c>
      <c r="J3019" s="4" t="s">
        <v>8</v>
      </c>
      <c r="K3019" s="4" t="s">
        <v>8</v>
      </c>
      <c r="L3019" s="4" t="s">
        <v>8</v>
      </c>
      <c r="M3019" s="4" t="s">
        <v>8</v>
      </c>
      <c r="N3019" s="4" t="s">
        <v>8</v>
      </c>
      <c r="O3019" s="4" t="s">
        <v>8</v>
      </c>
      <c r="P3019" s="4" t="s">
        <v>8</v>
      </c>
      <c r="Q3019" s="4" t="s">
        <v>8</v>
      </c>
      <c r="R3019" s="4" t="s">
        <v>8</v>
      </c>
      <c r="S3019" s="4" t="s">
        <v>8</v>
      </c>
      <c r="T3019" s="4" t="s">
        <v>8</v>
      </c>
      <c r="U3019" s="4" t="s">
        <v>8</v>
      </c>
    </row>
    <row r="3020" spans="1:6">
      <c r="A3020" t="n">
        <v>27764</v>
      </c>
      <c r="B3020" s="39" t="n">
        <v>36</v>
      </c>
      <c r="C3020" s="7" t="n">
        <v>8</v>
      </c>
      <c r="D3020" s="7" t="n">
        <v>0</v>
      </c>
      <c r="E3020" s="7" t="n">
        <v>0</v>
      </c>
      <c r="F3020" s="7" t="s">
        <v>317</v>
      </c>
      <c r="G3020" s="7" t="s">
        <v>14</v>
      </c>
      <c r="H3020" s="7" t="s">
        <v>14</v>
      </c>
      <c r="I3020" s="7" t="s">
        <v>14</v>
      </c>
      <c r="J3020" s="7" t="s">
        <v>14</v>
      </c>
      <c r="K3020" s="7" t="s">
        <v>14</v>
      </c>
      <c r="L3020" s="7" t="s">
        <v>14</v>
      </c>
      <c r="M3020" s="7" t="s">
        <v>14</v>
      </c>
      <c r="N3020" s="7" t="s">
        <v>14</v>
      </c>
      <c r="O3020" s="7" t="s">
        <v>14</v>
      </c>
      <c r="P3020" s="7" t="s">
        <v>14</v>
      </c>
      <c r="Q3020" s="7" t="s">
        <v>14</v>
      </c>
      <c r="R3020" s="7" t="s">
        <v>14</v>
      </c>
      <c r="S3020" s="7" t="s">
        <v>14</v>
      </c>
      <c r="T3020" s="7" t="s">
        <v>14</v>
      </c>
      <c r="U3020" s="7" t="s">
        <v>14</v>
      </c>
    </row>
    <row r="3021" spans="1:6">
      <c r="A3021" t="s">
        <v>4</v>
      </c>
      <c r="B3021" s="4" t="s">
        <v>5</v>
      </c>
      <c r="C3021" s="4" t="s">
        <v>12</v>
      </c>
      <c r="D3021" s="4" t="s">
        <v>59</v>
      </c>
      <c r="E3021" s="4" t="s">
        <v>59</v>
      </c>
      <c r="F3021" s="4" t="s">
        <v>59</v>
      </c>
      <c r="G3021" s="4" t="s">
        <v>59</v>
      </c>
    </row>
    <row r="3022" spans="1:6">
      <c r="A3022" t="n">
        <v>27797</v>
      </c>
      <c r="B3022" s="28" t="n">
        <v>46</v>
      </c>
      <c r="C3022" s="7" t="n">
        <v>0</v>
      </c>
      <c r="D3022" s="7" t="n">
        <v>-2</v>
      </c>
      <c r="E3022" s="7" t="n">
        <v>5</v>
      </c>
      <c r="F3022" s="7" t="n">
        <v>3.25</v>
      </c>
      <c r="G3022" s="7" t="n">
        <v>0</v>
      </c>
    </row>
    <row r="3023" spans="1:6">
      <c r="A3023" t="s">
        <v>4</v>
      </c>
      <c r="B3023" s="4" t="s">
        <v>5</v>
      </c>
      <c r="C3023" s="4" t="s">
        <v>7</v>
      </c>
      <c r="D3023" s="4" t="s">
        <v>7</v>
      </c>
      <c r="E3023" s="4" t="s">
        <v>59</v>
      </c>
      <c r="F3023" s="4" t="s">
        <v>59</v>
      </c>
      <c r="G3023" s="4" t="s">
        <v>59</v>
      </c>
      <c r="H3023" s="4" t="s">
        <v>12</v>
      </c>
    </row>
    <row r="3024" spans="1:6">
      <c r="A3024" t="n">
        <v>27816</v>
      </c>
      <c r="B3024" s="27" t="n">
        <v>45</v>
      </c>
      <c r="C3024" s="7" t="n">
        <v>2</v>
      </c>
      <c r="D3024" s="7" t="n">
        <v>3</v>
      </c>
      <c r="E3024" s="7" t="n">
        <v>-2.04999995231628</v>
      </c>
      <c r="F3024" s="7" t="n">
        <v>6.34999990463257</v>
      </c>
      <c r="G3024" s="7" t="n">
        <v>3.52999997138977</v>
      </c>
      <c r="H3024" s="7" t="n">
        <v>0</v>
      </c>
    </row>
    <row r="3025" spans="1:21">
      <c r="A3025" t="s">
        <v>4</v>
      </c>
      <c r="B3025" s="4" t="s">
        <v>5</v>
      </c>
      <c r="C3025" s="4" t="s">
        <v>7</v>
      </c>
      <c r="D3025" s="4" t="s">
        <v>7</v>
      </c>
      <c r="E3025" s="4" t="s">
        <v>59</v>
      </c>
      <c r="F3025" s="4" t="s">
        <v>59</v>
      </c>
      <c r="G3025" s="4" t="s">
        <v>59</v>
      </c>
      <c r="H3025" s="4" t="s">
        <v>12</v>
      </c>
      <c r="I3025" s="4" t="s">
        <v>7</v>
      </c>
    </row>
    <row r="3026" spans="1:21">
      <c r="A3026" t="n">
        <v>27833</v>
      </c>
      <c r="B3026" s="27" t="n">
        <v>45</v>
      </c>
      <c r="C3026" s="7" t="n">
        <v>4</v>
      </c>
      <c r="D3026" s="7" t="n">
        <v>3</v>
      </c>
      <c r="E3026" s="7" t="n">
        <v>358.929992675781</v>
      </c>
      <c r="F3026" s="7" t="n">
        <v>226.300003051758</v>
      </c>
      <c r="G3026" s="7" t="n">
        <v>0</v>
      </c>
      <c r="H3026" s="7" t="n">
        <v>0</v>
      </c>
      <c r="I3026" s="7" t="n">
        <v>0</v>
      </c>
    </row>
    <row r="3027" spans="1:21">
      <c r="A3027" t="s">
        <v>4</v>
      </c>
      <c r="B3027" s="4" t="s">
        <v>5</v>
      </c>
      <c r="C3027" s="4" t="s">
        <v>7</v>
      </c>
      <c r="D3027" s="4" t="s">
        <v>7</v>
      </c>
      <c r="E3027" s="4" t="s">
        <v>59</v>
      </c>
      <c r="F3027" s="4" t="s">
        <v>12</v>
      </c>
    </row>
    <row r="3028" spans="1:21">
      <c r="A3028" t="n">
        <v>27851</v>
      </c>
      <c r="B3028" s="27" t="n">
        <v>45</v>
      </c>
      <c r="C3028" s="7" t="n">
        <v>5</v>
      </c>
      <c r="D3028" s="7" t="n">
        <v>3</v>
      </c>
      <c r="E3028" s="7" t="n">
        <v>3.09999990463257</v>
      </c>
      <c r="F3028" s="7" t="n">
        <v>0</v>
      </c>
    </row>
    <row r="3029" spans="1:21">
      <c r="A3029" t="s">
        <v>4</v>
      </c>
      <c r="B3029" s="4" t="s">
        <v>5</v>
      </c>
      <c r="C3029" s="4" t="s">
        <v>7</v>
      </c>
      <c r="D3029" s="4" t="s">
        <v>7</v>
      </c>
      <c r="E3029" s="4" t="s">
        <v>59</v>
      </c>
      <c r="F3029" s="4" t="s">
        <v>12</v>
      </c>
    </row>
    <row r="3030" spans="1:21">
      <c r="A3030" t="n">
        <v>27860</v>
      </c>
      <c r="B3030" s="27" t="n">
        <v>45</v>
      </c>
      <c r="C3030" s="7" t="n">
        <v>11</v>
      </c>
      <c r="D3030" s="7" t="n">
        <v>3</v>
      </c>
      <c r="E3030" s="7" t="n">
        <v>34</v>
      </c>
      <c r="F3030" s="7" t="n">
        <v>0</v>
      </c>
    </row>
    <row r="3031" spans="1:21">
      <c r="A3031" t="s">
        <v>4</v>
      </c>
      <c r="B3031" s="4" t="s">
        <v>5</v>
      </c>
      <c r="C3031" s="4" t="s">
        <v>7</v>
      </c>
      <c r="D3031" s="4" t="s">
        <v>12</v>
      </c>
      <c r="E3031" s="4" t="s">
        <v>59</v>
      </c>
    </row>
    <row r="3032" spans="1:21">
      <c r="A3032" t="n">
        <v>27869</v>
      </c>
      <c r="B3032" s="25" t="n">
        <v>58</v>
      </c>
      <c r="C3032" s="7" t="n">
        <v>100</v>
      </c>
      <c r="D3032" s="7" t="n">
        <v>1000</v>
      </c>
      <c r="E3032" s="7" t="n">
        <v>1</v>
      </c>
    </row>
    <row r="3033" spans="1:21">
      <c r="A3033" t="s">
        <v>4</v>
      </c>
      <c r="B3033" s="4" t="s">
        <v>5</v>
      </c>
      <c r="C3033" s="4" t="s">
        <v>7</v>
      </c>
      <c r="D3033" s="4" t="s">
        <v>12</v>
      </c>
    </row>
    <row r="3034" spans="1:21">
      <c r="A3034" t="n">
        <v>27877</v>
      </c>
      <c r="B3034" s="25" t="n">
        <v>58</v>
      </c>
      <c r="C3034" s="7" t="n">
        <v>255</v>
      </c>
      <c r="D3034" s="7" t="n">
        <v>0</v>
      </c>
    </row>
    <row r="3035" spans="1:21">
      <c r="A3035" t="s">
        <v>4</v>
      </c>
      <c r="B3035" s="4" t="s">
        <v>5</v>
      </c>
      <c r="C3035" s="4" t="s">
        <v>7</v>
      </c>
      <c r="D3035" s="4" t="s">
        <v>12</v>
      </c>
      <c r="E3035" s="4" t="s">
        <v>7</v>
      </c>
      <c r="F3035" s="4" t="s">
        <v>27</v>
      </c>
    </row>
    <row r="3036" spans="1:21">
      <c r="A3036" t="n">
        <v>27881</v>
      </c>
      <c r="B3036" s="14" t="n">
        <v>5</v>
      </c>
      <c r="C3036" s="7" t="n">
        <v>30</v>
      </c>
      <c r="D3036" s="7" t="n">
        <v>10504</v>
      </c>
      <c r="E3036" s="7" t="n">
        <v>1</v>
      </c>
      <c r="F3036" s="15" t="n">
        <f t="normal" ca="1">A3048</f>
        <v>0</v>
      </c>
    </row>
    <row r="3037" spans="1:21">
      <c r="A3037" t="s">
        <v>4</v>
      </c>
      <c r="B3037" s="4" t="s">
        <v>5</v>
      </c>
      <c r="C3037" s="4" t="s">
        <v>7</v>
      </c>
      <c r="D3037" s="4" t="s">
        <v>12</v>
      </c>
      <c r="E3037" s="4" t="s">
        <v>8</v>
      </c>
    </row>
    <row r="3038" spans="1:21">
      <c r="A3038" t="n">
        <v>27890</v>
      </c>
      <c r="B3038" s="29" t="n">
        <v>51</v>
      </c>
      <c r="C3038" s="7" t="n">
        <v>4</v>
      </c>
      <c r="D3038" s="7" t="n">
        <v>0</v>
      </c>
      <c r="E3038" s="7" t="s">
        <v>70</v>
      </c>
    </row>
    <row r="3039" spans="1:21">
      <c r="A3039" t="s">
        <v>4</v>
      </c>
      <c r="B3039" s="4" t="s">
        <v>5</v>
      </c>
      <c r="C3039" s="4" t="s">
        <v>12</v>
      </c>
    </row>
    <row r="3040" spans="1:21">
      <c r="A3040" t="n">
        <v>27905</v>
      </c>
      <c r="B3040" s="22" t="n">
        <v>16</v>
      </c>
      <c r="C3040" s="7" t="n">
        <v>0</v>
      </c>
    </row>
    <row r="3041" spans="1:9">
      <c r="A3041" t="s">
        <v>4</v>
      </c>
      <c r="B3041" s="4" t="s">
        <v>5</v>
      </c>
      <c r="C3041" s="4" t="s">
        <v>12</v>
      </c>
      <c r="D3041" s="4" t="s">
        <v>43</v>
      </c>
      <c r="E3041" s="4" t="s">
        <v>7</v>
      </c>
      <c r="F3041" s="4" t="s">
        <v>7</v>
      </c>
      <c r="G3041" s="4" t="s">
        <v>43</v>
      </c>
      <c r="H3041" s="4" t="s">
        <v>7</v>
      </c>
      <c r="I3041" s="4" t="s">
        <v>7</v>
      </c>
    </row>
    <row r="3042" spans="1:9">
      <c r="A3042" t="n">
        <v>27908</v>
      </c>
      <c r="B3042" s="30" t="n">
        <v>26</v>
      </c>
      <c r="C3042" s="7" t="n">
        <v>0</v>
      </c>
      <c r="D3042" s="7" t="s">
        <v>318</v>
      </c>
      <c r="E3042" s="7" t="n">
        <v>2</v>
      </c>
      <c r="F3042" s="7" t="n">
        <v>3</v>
      </c>
      <c r="G3042" s="7" t="s">
        <v>319</v>
      </c>
      <c r="H3042" s="7" t="n">
        <v>2</v>
      </c>
      <c r="I3042" s="7" t="n">
        <v>0</v>
      </c>
    </row>
    <row r="3043" spans="1:9">
      <c r="A3043" t="s">
        <v>4</v>
      </c>
      <c r="B3043" s="4" t="s">
        <v>5</v>
      </c>
    </row>
    <row r="3044" spans="1:9">
      <c r="A3044" t="n">
        <v>28037</v>
      </c>
      <c r="B3044" s="20" t="n">
        <v>28</v>
      </c>
    </row>
    <row r="3045" spans="1:9">
      <c r="A3045" t="s">
        <v>4</v>
      </c>
      <c r="B3045" s="4" t="s">
        <v>5</v>
      </c>
      <c r="C3045" s="4" t="s">
        <v>27</v>
      </c>
    </row>
    <row r="3046" spans="1:9">
      <c r="A3046" t="n">
        <v>28038</v>
      </c>
      <c r="B3046" s="16" t="n">
        <v>3</v>
      </c>
      <c r="C3046" s="15" t="n">
        <f t="normal" ca="1">A3056</f>
        <v>0</v>
      </c>
    </row>
    <row r="3047" spans="1:9">
      <c r="A3047" t="s">
        <v>4</v>
      </c>
      <c r="B3047" s="4" t="s">
        <v>5</v>
      </c>
      <c r="C3047" s="4" t="s">
        <v>7</v>
      </c>
      <c r="D3047" s="4" t="s">
        <v>12</v>
      </c>
      <c r="E3047" s="4" t="s">
        <v>8</v>
      </c>
    </row>
    <row r="3048" spans="1:9">
      <c r="A3048" t="n">
        <v>28043</v>
      </c>
      <c r="B3048" s="29" t="n">
        <v>51</v>
      </c>
      <c r="C3048" s="7" t="n">
        <v>4</v>
      </c>
      <c r="D3048" s="7" t="n">
        <v>0</v>
      </c>
      <c r="E3048" s="7" t="s">
        <v>70</v>
      </c>
    </row>
    <row r="3049" spans="1:9">
      <c r="A3049" t="s">
        <v>4</v>
      </c>
      <c r="B3049" s="4" t="s">
        <v>5</v>
      </c>
      <c r="C3049" s="4" t="s">
        <v>12</v>
      </c>
    </row>
    <row r="3050" spans="1:9">
      <c r="A3050" t="n">
        <v>28058</v>
      </c>
      <c r="B3050" s="22" t="n">
        <v>16</v>
      </c>
      <c r="C3050" s="7" t="n">
        <v>0</v>
      </c>
    </row>
    <row r="3051" spans="1:9">
      <c r="A3051" t="s">
        <v>4</v>
      </c>
      <c r="B3051" s="4" t="s">
        <v>5</v>
      </c>
      <c r="C3051" s="4" t="s">
        <v>12</v>
      </c>
      <c r="D3051" s="4" t="s">
        <v>43</v>
      </c>
      <c r="E3051" s="4" t="s">
        <v>7</v>
      </c>
      <c r="F3051" s="4" t="s">
        <v>7</v>
      </c>
      <c r="G3051" s="4" t="s">
        <v>43</v>
      </c>
      <c r="H3051" s="4" t="s">
        <v>7</v>
      </c>
      <c r="I3051" s="4" t="s">
        <v>7</v>
      </c>
    </row>
    <row r="3052" spans="1:9">
      <c r="A3052" t="n">
        <v>28061</v>
      </c>
      <c r="B3052" s="30" t="n">
        <v>26</v>
      </c>
      <c r="C3052" s="7" t="n">
        <v>0</v>
      </c>
      <c r="D3052" s="7" t="s">
        <v>320</v>
      </c>
      <c r="E3052" s="7" t="n">
        <v>2</v>
      </c>
      <c r="F3052" s="7" t="n">
        <v>3</v>
      </c>
      <c r="G3052" s="7" t="s">
        <v>321</v>
      </c>
      <c r="H3052" s="7" t="n">
        <v>2</v>
      </c>
      <c r="I3052" s="7" t="n">
        <v>0</v>
      </c>
    </row>
    <row r="3053" spans="1:9">
      <c r="A3053" t="s">
        <v>4</v>
      </c>
      <c r="B3053" s="4" t="s">
        <v>5</v>
      </c>
    </row>
    <row r="3054" spans="1:9">
      <c r="A3054" t="n">
        <v>28210</v>
      </c>
      <c r="B3054" s="20" t="n">
        <v>28</v>
      </c>
    </row>
    <row r="3055" spans="1:9">
      <c r="A3055" t="s">
        <v>4</v>
      </c>
      <c r="B3055" s="4" t="s">
        <v>5</v>
      </c>
      <c r="C3055" s="4" t="s">
        <v>7</v>
      </c>
      <c r="D3055" s="4" t="s">
        <v>12</v>
      </c>
      <c r="E3055" s="4" t="s">
        <v>59</v>
      </c>
    </row>
    <row r="3056" spans="1:9">
      <c r="A3056" t="n">
        <v>28211</v>
      </c>
      <c r="B3056" s="25" t="n">
        <v>58</v>
      </c>
      <c r="C3056" s="7" t="n">
        <v>0</v>
      </c>
      <c r="D3056" s="7" t="n">
        <v>300</v>
      </c>
      <c r="E3056" s="7" t="n">
        <v>0.300000011920929</v>
      </c>
    </row>
    <row r="3057" spans="1:9">
      <c r="A3057" t="s">
        <v>4</v>
      </c>
      <c r="B3057" s="4" t="s">
        <v>5</v>
      </c>
      <c r="C3057" s="4" t="s">
        <v>7</v>
      </c>
      <c r="D3057" s="4" t="s">
        <v>12</v>
      </c>
    </row>
    <row r="3058" spans="1:9">
      <c r="A3058" t="n">
        <v>28219</v>
      </c>
      <c r="B3058" s="25" t="n">
        <v>58</v>
      </c>
      <c r="C3058" s="7" t="n">
        <v>255</v>
      </c>
      <c r="D3058" s="7" t="n">
        <v>0</v>
      </c>
    </row>
    <row r="3059" spans="1:9">
      <c r="A3059" t="s">
        <v>4</v>
      </c>
      <c r="B3059" s="4" t="s">
        <v>5</v>
      </c>
      <c r="C3059" s="4" t="s">
        <v>7</v>
      </c>
      <c r="D3059" s="4" t="s">
        <v>7</v>
      </c>
      <c r="E3059" s="4" t="s">
        <v>13</v>
      </c>
      <c r="F3059" s="4" t="s">
        <v>7</v>
      </c>
      <c r="G3059" s="4" t="s">
        <v>7</v>
      </c>
    </row>
    <row r="3060" spans="1:9">
      <c r="A3060" t="n">
        <v>28223</v>
      </c>
      <c r="B3060" s="49" t="n">
        <v>18</v>
      </c>
      <c r="C3060" s="7" t="n">
        <v>0</v>
      </c>
      <c r="D3060" s="7" t="n">
        <v>0</v>
      </c>
      <c r="E3060" s="7" t="n">
        <v>0</v>
      </c>
      <c r="F3060" s="7" t="n">
        <v>19</v>
      </c>
      <c r="G3060" s="7" t="n">
        <v>1</v>
      </c>
    </row>
    <row r="3061" spans="1:9">
      <c r="A3061" t="s">
        <v>4</v>
      </c>
      <c r="B3061" s="4" t="s">
        <v>5</v>
      </c>
      <c r="C3061" s="4" t="s">
        <v>7</v>
      </c>
      <c r="D3061" s="4" t="s">
        <v>7</v>
      </c>
      <c r="E3061" s="4" t="s">
        <v>12</v>
      </c>
      <c r="F3061" s="4" t="s">
        <v>59</v>
      </c>
    </row>
    <row r="3062" spans="1:9">
      <c r="A3062" t="n">
        <v>28232</v>
      </c>
      <c r="B3062" s="50" t="n">
        <v>107</v>
      </c>
      <c r="C3062" s="7" t="n">
        <v>0</v>
      </c>
      <c r="D3062" s="7" t="n">
        <v>0</v>
      </c>
      <c r="E3062" s="7" t="n">
        <v>0</v>
      </c>
      <c r="F3062" s="7" t="n">
        <v>32</v>
      </c>
    </row>
    <row r="3063" spans="1:9">
      <c r="A3063" t="s">
        <v>4</v>
      </c>
      <c r="B3063" s="4" t="s">
        <v>5</v>
      </c>
      <c r="C3063" s="4" t="s">
        <v>7</v>
      </c>
      <c r="D3063" s="4" t="s">
        <v>7</v>
      </c>
      <c r="E3063" s="4" t="s">
        <v>8</v>
      </c>
      <c r="F3063" s="4" t="s">
        <v>12</v>
      </c>
    </row>
    <row r="3064" spans="1:9">
      <c r="A3064" t="n">
        <v>28241</v>
      </c>
      <c r="B3064" s="50" t="n">
        <v>107</v>
      </c>
      <c r="C3064" s="7" t="n">
        <v>1</v>
      </c>
      <c r="D3064" s="7" t="n">
        <v>0</v>
      </c>
      <c r="E3064" s="7" t="s">
        <v>322</v>
      </c>
      <c r="F3064" s="7" t="n">
        <v>1</v>
      </c>
    </row>
    <row r="3065" spans="1:9">
      <c r="A3065" t="s">
        <v>4</v>
      </c>
      <c r="B3065" s="4" t="s">
        <v>5</v>
      </c>
      <c r="C3065" s="4" t="s">
        <v>7</v>
      </c>
      <c r="D3065" s="4" t="s">
        <v>7</v>
      </c>
      <c r="E3065" s="4" t="s">
        <v>8</v>
      </c>
      <c r="F3065" s="4" t="s">
        <v>12</v>
      </c>
    </row>
    <row r="3066" spans="1:9">
      <c r="A3066" t="n">
        <v>28252</v>
      </c>
      <c r="B3066" s="50" t="n">
        <v>107</v>
      </c>
      <c r="C3066" s="7" t="n">
        <v>1</v>
      </c>
      <c r="D3066" s="7" t="n">
        <v>0</v>
      </c>
      <c r="E3066" s="7" t="s">
        <v>323</v>
      </c>
      <c r="F3066" s="7" t="n">
        <v>2</v>
      </c>
    </row>
    <row r="3067" spans="1:9">
      <c r="A3067" t="s">
        <v>4</v>
      </c>
      <c r="B3067" s="4" t="s">
        <v>5</v>
      </c>
      <c r="C3067" s="4" t="s">
        <v>7</v>
      </c>
      <c r="D3067" s="4" t="s">
        <v>7</v>
      </c>
      <c r="E3067" s="4" t="s">
        <v>7</v>
      </c>
      <c r="F3067" s="4" t="s">
        <v>12</v>
      </c>
      <c r="G3067" s="4" t="s">
        <v>12</v>
      </c>
      <c r="H3067" s="4" t="s">
        <v>7</v>
      </c>
    </row>
    <row r="3068" spans="1:9">
      <c r="A3068" t="n">
        <v>28267</v>
      </c>
      <c r="B3068" s="50" t="n">
        <v>107</v>
      </c>
      <c r="C3068" s="7" t="n">
        <v>2</v>
      </c>
      <c r="D3068" s="7" t="n">
        <v>0</v>
      </c>
      <c r="E3068" s="7" t="n">
        <v>1</v>
      </c>
      <c r="F3068" s="7" t="n">
        <v>65535</v>
      </c>
      <c r="G3068" s="7" t="n">
        <v>65535</v>
      </c>
      <c r="H3068" s="7" t="n">
        <v>0</v>
      </c>
    </row>
    <row r="3069" spans="1:9">
      <c r="A3069" t="s">
        <v>4</v>
      </c>
      <c r="B3069" s="4" t="s">
        <v>5</v>
      </c>
      <c r="C3069" s="4" t="s">
        <v>7</v>
      </c>
      <c r="D3069" s="4" t="s">
        <v>7</v>
      </c>
      <c r="E3069" s="4" t="s">
        <v>7</v>
      </c>
    </row>
    <row r="3070" spans="1:9">
      <c r="A3070" t="n">
        <v>28276</v>
      </c>
      <c r="B3070" s="50" t="n">
        <v>107</v>
      </c>
      <c r="C3070" s="7" t="n">
        <v>4</v>
      </c>
      <c r="D3070" s="7" t="n">
        <v>0</v>
      </c>
      <c r="E3070" s="7" t="n">
        <v>0</v>
      </c>
    </row>
    <row r="3071" spans="1:9">
      <c r="A3071" t="s">
        <v>4</v>
      </c>
      <c r="B3071" s="4" t="s">
        <v>5</v>
      </c>
      <c r="C3071" s="4" t="s">
        <v>7</v>
      </c>
      <c r="D3071" s="4" t="s">
        <v>7</v>
      </c>
    </row>
    <row r="3072" spans="1:9">
      <c r="A3072" t="n">
        <v>28280</v>
      </c>
      <c r="B3072" s="50" t="n">
        <v>107</v>
      </c>
      <c r="C3072" s="7" t="n">
        <v>3</v>
      </c>
      <c r="D3072" s="7" t="n">
        <v>0</v>
      </c>
    </row>
    <row r="3073" spans="1:8">
      <c r="A3073" t="s">
        <v>4</v>
      </c>
      <c r="B3073" s="4" t="s">
        <v>5</v>
      </c>
      <c r="C3073" s="4" t="s">
        <v>7</v>
      </c>
      <c r="D3073" s="4" t="s">
        <v>7</v>
      </c>
      <c r="E3073" s="4" t="s">
        <v>7</v>
      </c>
      <c r="F3073" s="4" t="s">
        <v>13</v>
      </c>
      <c r="G3073" s="4" t="s">
        <v>7</v>
      </c>
      <c r="H3073" s="4" t="s">
        <v>7</v>
      </c>
      <c r="I3073" s="4" t="s">
        <v>27</v>
      </c>
    </row>
    <row r="3074" spans="1:8">
      <c r="A3074" t="n">
        <v>28283</v>
      </c>
      <c r="B3074" s="14" t="n">
        <v>5</v>
      </c>
      <c r="C3074" s="7" t="n">
        <v>35</v>
      </c>
      <c r="D3074" s="7" t="n">
        <v>0</v>
      </c>
      <c r="E3074" s="7" t="n">
        <v>0</v>
      </c>
      <c r="F3074" s="7" t="n">
        <v>1</v>
      </c>
      <c r="G3074" s="7" t="n">
        <v>2</v>
      </c>
      <c r="H3074" s="7" t="n">
        <v>1</v>
      </c>
      <c r="I3074" s="15" t="n">
        <f t="normal" ca="1">A3146</f>
        <v>0</v>
      </c>
    </row>
    <row r="3075" spans="1:8">
      <c r="A3075" t="s">
        <v>4</v>
      </c>
      <c r="B3075" s="4" t="s">
        <v>5</v>
      </c>
      <c r="C3075" s="4" t="s">
        <v>7</v>
      </c>
      <c r="D3075" s="4" t="s">
        <v>12</v>
      </c>
      <c r="E3075" s="4" t="s">
        <v>59</v>
      </c>
    </row>
    <row r="3076" spans="1:8">
      <c r="A3076" t="n">
        <v>28297</v>
      </c>
      <c r="B3076" s="25" t="n">
        <v>58</v>
      </c>
      <c r="C3076" s="7" t="n">
        <v>100</v>
      </c>
      <c r="D3076" s="7" t="n">
        <v>300</v>
      </c>
      <c r="E3076" s="7" t="n">
        <v>0.300000011920929</v>
      </c>
    </row>
    <row r="3077" spans="1:8">
      <c r="A3077" t="s">
        <v>4</v>
      </c>
      <c r="B3077" s="4" t="s">
        <v>5</v>
      </c>
      <c r="C3077" s="4" t="s">
        <v>7</v>
      </c>
      <c r="D3077" s="4" t="s">
        <v>12</v>
      </c>
    </row>
    <row r="3078" spans="1:8">
      <c r="A3078" t="n">
        <v>28305</v>
      </c>
      <c r="B3078" s="25" t="n">
        <v>58</v>
      </c>
      <c r="C3078" s="7" t="n">
        <v>255</v>
      </c>
      <c r="D3078" s="7" t="n">
        <v>0</v>
      </c>
    </row>
    <row r="3079" spans="1:8">
      <c r="A3079" t="s">
        <v>4</v>
      </c>
      <c r="B3079" s="4" t="s">
        <v>5</v>
      </c>
      <c r="C3079" s="4" t="s">
        <v>7</v>
      </c>
      <c r="D3079" s="4" t="s">
        <v>7</v>
      </c>
      <c r="E3079" s="4" t="s">
        <v>59</v>
      </c>
      <c r="F3079" s="4" t="s">
        <v>59</v>
      </c>
      <c r="G3079" s="4" t="s">
        <v>59</v>
      </c>
      <c r="H3079" s="4" t="s">
        <v>12</v>
      </c>
    </row>
    <row r="3080" spans="1:8">
      <c r="A3080" t="n">
        <v>28309</v>
      </c>
      <c r="B3080" s="27" t="n">
        <v>45</v>
      </c>
      <c r="C3080" s="7" t="n">
        <v>2</v>
      </c>
      <c r="D3080" s="7" t="n">
        <v>3</v>
      </c>
      <c r="E3080" s="7" t="n">
        <v>-1.91999995708466</v>
      </c>
      <c r="F3080" s="7" t="n">
        <v>6.34999990463257</v>
      </c>
      <c r="G3080" s="7" t="n">
        <v>3.74000000953674</v>
      </c>
      <c r="H3080" s="7" t="n">
        <v>2000</v>
      </c>
    </row>
    <row r="3081" spans="1:8">
      <c r="A3081" t="s">
        <v>4</v>
      </c>
      <c r="B3081" s="4" t="s">
        <v>5</v>
      </c>
      <c r="C3081" s="4" t="s">
        <v>7</v>
      </c>
      <c r="D3081" s="4" t="s">
        <v>7</v>
      </c>
      <c r="E3081" s="4" t="s">
        <v>59</v>
      </c>
      <c r="F3081" s="4" t="s">
        <v>59</v>
      </c>
      <c r="G3081" s="4" t="s">
        <v>59</v>
      </c>
      <c r="H3081" s="4" t="s">
        <v>12</v>
      </c>
      <c r="I3081" s="4" t="s">
        <v>7</v>
      </c>
    </row>
    <row r="3082" spans="1:8">
      <c r="A3082" t="n">
        <v>28326</v>
      </c>
      <c r="B3082" s="27" t="n">
        <v>45</v>
      </c>
      <c r="C3082" s="7" t="n">
        <v>4</v>
      </c>
      <c r="D3082" s="7" t="n">
        <v>3</v>
      </c>
      <c r="E3082" s="7" t="n">
        <v>358.130004882813</v>
      </c>
      <c r="F3082" s="7" t="n">
        <v>142.960006713867</v>
      </c>
      <c r="G3082" s="7" t="n">
        <v>0</v>
      </c>
      <c r="H3082" s="7" t="n">
        <v>2000</v>
      </c>
      <c r="I3082" s="7" t="n">
        <v>0</v>
      </c>
    </row>
    <row r="3083" spans="1:8">
      <c r="A3083" t="s">
        <v>4</v>
      </c>
      <c r="B3083" s="4" t="s">
        <v>5</v>
      </c>
      <c r="C3083" s="4" t="s">
        <v>7</v>
      </c>
      <c r="D3083" s="4" t="s">
        <v>7</v>
      </c>
      <c r="E3083" s="4" t="s">
        <v>59</v>
      </c>
      <c r="F3083" s="4" t="s">
        <v>12</v>
      </c>
    </row>
    <row r="3084" spans="1:8">
      <c r="A3084" t="n">
        <v>28344</v>
      </c>
      <c r="B3084" s="27" t="n">
        <v>45</v>
      </c>
      <c r="C3084" s="7" t="n">
        <v>5</v>
      </c>
      <c r="D3084" s="7" t="n">
        <v>3</v>
      </c>
      <c r="E3084" s="7" t="n">
        <v>3.09999990463257</v>
      </c>
      <c r="F3084" s="7" t="n">
        <v>2000</v>
      </c>
    </row>
    <row r="3085" spans="1:8">
      <c r="A3085" t="s">
        <v>4</v>
      </c>
      <c r="B3085" s="4" t="s">
        <v>5</v>
      </c>
      <c r="C3085" s="4" t="s">
        <v>7</v>
      </c>
      <c r="D3085" s="4" t="s">
        <v>7</v>
      </c>
      <c r="E3085" s="4" t="s">
        <v>59</v>
      </c>
      <c r="F3085" s="4" t="s">
        <v>12</v>
      </c>
    </row>
    <row r="3086" spans="1:8">
      <c r="A3086" t="n">
        <v>28353</v>
      </c>
      <c r="B3086" s="27" t="n">
        <v>45</v>
      </c>
      <c r="C3086" s="7" t="n">
        <v>11</v>
      </c>
      <c r="D3086" s="7" t="n">
        <v>3</v>
      </c>
      <c r="E3086" s="7" t="n">
        <v>34</v>
      </c>
      <c r="F3086" s="7" t="n">
        <v>2000</v>
      </c>
    </row>
    <row r="3087" spans="1:8">
      <c r="A3087" t="s">
        <v>4</v>
      </c>
      <c r="B3087" s="4" t="s">
        <v>5</v>
      </c>
      <c r="C3087" s="4" t="s">
        <v>12</v>
      </c>
      <c r="D3087" s="4" t="s">
        <v>12</v>
      </c>
      <c r="E3087" s="4" t="s">
        <v>59</v>
      </c>
      <c r="F3087" s="4" t="s">
        <v>59</v>
      </c>
      <c r="G3087" s="4" t="s">
        <v>59</v>
      </c>
      <c r="H3087" s="4" t="s">
        <v>59</v>
      </c>
      <c r="I3087" s="4" t="s">
        <v>7</v>
      </c>
      <c r="J3087" s="4" t="s">
        <v>12</v>
      </c>
    </row>
    <row r="3088" spans="1:8">
      <c r="A3088" t="n">
        <v>28362</v>
      </c>
      <c r="B3088" s="55" t="n">
        <v>55</v>
      </c>
      <c r="C3088" s="7" t="n">
        <v>0</v>
      </c>
      <c r="D3088" s="7" t="n">
        <v>65533</v>
      </c>
      <c r="E3088" s="7" t="n">
        <v>-2</v>
      </c>
      <c r="F3088" s="7" t="n">
        <v>5</v>
      </c>
      <c r="G3088" s="7" t="n">
        <v>3.59999990463257</v>
      </c>
      <c r="H3088" s="7" t="n">
        <v>1.20000004768372</v>
      </c>
      <c r="I3088" s="7" t="n">
        <v>1</v>
      </c>
      <c r="J3088" s="7" t="n">
        <v>0</v>
      </c>
    </row>
    <row r="3089" spans="1:10">
      <c r="A3089" t="s">
        <v>4</v>
      </c>
      <c r="B3089" s="4" t="s">
        <v>5</v>
      </c>
      <c r="C3089" s="4" t="s">
        <v>12</v>
      </c>
      <c r="D3089" s="4" t="s">
        <v>7</v>
      </c>
    </row>
    <row r="3090" spans="1:10">
      <c r="A3090" t="n">
        <v>28386</v>
      </c>
      <c r="B3090" s="56" t="n">
        <v>56</v>
      </c>
      <c r="C3090" s="7" t="n">
        <v>0</v>
      </c>
      <c r="D3090" s="7" t="n">
        <v>0</v>
      </c>
    </row>
    <row r="3091" spans="1:10">
      <c r="A3091" t="s">
        <v>4</v>
      </c>
      <c r="B3091" s="4" t="s">
        <v>5</v>
      </c>
      <c r="C3091" s="4" t="s">
        <v>12</v>
      </c>
      <c r="D3091" s="4" t="s">
        <v>7</v>
      </c>
      <c r="E3091" s="4" t="s">
        <v>7</v>
      </c>
      <c r="F3091" s="4" t="s">
        <v>8</v>
      </c>
    </row>
    <row r="3092" spans="1:10">
      <c r="A3092" t="n">
        <v>28390</v>
      </c>
      <c r="B3092" s="42" t="n">
        <v>47</v>
      </c>
      <c r="C3092" s="7" t="n">
        <v>0</v>
      </c>
      <c r="D3092" s="7" t="n">
        <v>0</v>
      </c>
      <c r="E3092" s="7" t="n">
        <v>0</v>
      </c>
      <c r="F3092" s="7" t="s">
        <v>317</v>
      </c>
    </row>
    <row r="3093" spans="1:10">
      <c r="A3093" t="s">
        <v>4</v>
      </c>
      <c r="B3093" s="4" t="s">
        <v>5</v>
      </c>
      <c r="C3093" s="4" t="s">
        <v>12</v>
      </c>
    </row>
    <row r="3094" spans="1:10">
      <c r="A3094" t="n">
        <v>28408</v>
      </c>
      <c r="B3094" s="22" t="n">
        <v>16</v>
      </c>
      <c r="C3094" s="7" t="n">
        <v>1500</v>
      </c>
    </row>
    <row r="3095" spans="1:10">
      <c r="A3095" t="s">
        <v>4</v>
      </c>
      <c r="B3095" s="4" t="s">
        <v>5</v>
      </c>
      <c r="C3095" s="4" t="s">
        <v>7</v>
      </c>
      <c r="D3095" s="4" t="s">
        <v>12</v>
      </c>
      <c r="E3095" s="4" t="s">
        <v>59</v>
      </c>
      <c r="F3095" s="4" t="s">
        <v>12</v>
      </c>
      <c r="G3095" s="4" t="s">
        <v>13</v>
      </c>
      <c r="H3095" s="4" t="s">
        <v>13</v>
      </c>
      <c r="I3095" s="4" t="s">
        <v>12</v>
      </c>
      <c r="J3095" s="4" t="s">
        <v>12</v>
      </c>
      <c r="K3095" s="4" t="s">
        <v>13</v>
      </c>
      <c r="L3095" s="4" t="s">
        <v>13</v>
      </c>
      <c r="M3095" s="4" t="s">
        <v>13</v>
      </c>
      <c r="N3095" s="4" t="s">
        <v>13</v>
      </c>
      <c r="O3095" s="4" t="s">
        <v>8</v>
      </c>
    </row>
    <row r="3096" spans="1:10">
      <c r="A3096" t="n">
        <v>28411</v>
      </c>
      <c r="B3096" s="24" t="n">
        <v>50</v>
      </c>
      <c r="C3096" s="7" t="n">
        <v>0</v>
      </c>
      <c r="D3096" s="7" t="n">
        <v>2052</v>
      </c>
      <c r="E3096" s="7" t="n">
        <v>1</v>
      </c>
      <c r="F3096" s="7" t="n">
        <v>0</v>
      </c>
      <c r="G3096" s="7" t="n">
        <v>0</v>
      </c>
      <c r="H3096" s="7" t="n">
        <v>0</v>
      </c>
      <c r="I3096" s="7" t="n">
        <v>0</v>
      </c>
      <c r="J3096" s="7" t="n">
        <v>65533</v>
      </c>
      <c r="K3096" s="7" t="n">
        <v>0</v>
      </c>
      <c r="L3096" s="7" t="n">
        <v>0</v>
      </c>
      <c r="M3096" s="7" t="n">
        <v>0</v>
      </c>
      <c r="N3096" s="7" t="n">
        <v>0</v>
      </c>
      <c r="O3096" s="7" t="s">
        <v>14</v>
      </c>
    </row>
    <row r="3097" spans="1:10">
      <c r="A3097" t="s">
        <v>4</v>
      </c>
      <c r="B3097" s="4" t="s">
        <v>5</v>
      </c>
      <c r="C3097" s="4" t="s">
        <v>12</v>
      </c>
    </row>
    <row r="3098" spans="1:10">
      <c r="A3098" t="n">
        <v>28450</v>
      </c>
      <c r="B3098" s="22" t="n">
        <v>16</v>
      </c>
      <c r="C3098" s="7" t="n">
        <v>1000</v>
      </c>
    </row>
    <row r="3099" spans="1:10">
      <c r="A3099" t="s">
        <v>4</v>
      </c>
      <c r="B3099" s="4" t="s">
        <v>5</v>
      </c>
      <c r="C3099" s="4" t="s">
        <v>12</v>
      </c>
      <c r="D3099" s="4" t="s">
        <v>7</v>
      </c>
      <c r="E3099" s="4" t="s">
        <v>59</v>
      </c>
      <c r="F3099" s="4" t="s">
        <v>12</v>
      </c>
    </row>
    <row r="3100" spans="1:10">
      <c r="A3100" t="n">
        <v>28453</v>
      </c>
      <c r="B3100" s="47" t="n">
        <v>59</v>
      </c>
      <c r="C3100" s="7" t="n">
        <v>0</v>
      </c>
      <c r="D3100" s="7" t="n">
        <v>0</v>
      </c>
      <c r="E3100" s="7" t="n">
        <v>0.150000005960464</v>
      </c>
      <c r="F3100" s="7" t="n">
        <v>0</v>
      </c>
    </row>
    <row r="3101" spans="1:10">
      <c r="A3101" t="s">
        <v>4</v>
      </c>
      <c r="B3101" s="4" t="s">
        <v>5</v>
      </c>
      <c r="C3101" s="4" t="s">
        <v>12</v>
      </c>
    </row>
    <row r="3102" spans="1:10">
      <c r="A3102" t="n">
        <v>28463</v>
      </c>
      <c r="B3102" s="22" t="n">
        <v>16</v>
      </c>
      <c r="C3102" s="7" t="n">
        <v>1300</v>
      </c>
    </row>
    <row r="3103" spans="1:10">
      <c r="A3103" t="s">
        <v>4</v>
      </c>
      <c r="B3103" s="4" t="s">
        <v>5</v>
      </c>
      <c r="C3103" s="4" t="s">
        <v>12</v>
      </c>
      <c r="D3103" s="4" t="s">
        <v>7</v>
      </c>
      <c r="E3103" s="4" t="s">
        <v>8</v>
      </c>
      <c r="F3103" s="4" t="s">
        <v>59</v>
      </c>
      <c r="G3103" s="4" t="s">
        <v>59</v>
      </c>
      <c r="H3103" s="4" t="s">
        <v>59</v>
      </c>
    </row>
    <row r="3104" spans="1:10">
      <c r="A3104" t="n">
        <v>28466</v>
      </c>
      <c r="B3104" s="40" t="n">
        <v>48</v>
      </c>
      <c r="C3104" s="7" t="n">
        <v>0</v>
      </c>
      <c r="D3104" s="7" t="n">
        <v>0</v>
      </c>
      <c r="E3104" s="7" t="s">
        <v>317</v>
      </c>
      <c r="F3104" s="7" t="n">
        <v>-1</v>
      </c>
      <c r="G3104" s="7" t="n">
        <v>1</v>
      </c>
      <c r="H3104" s="7" t="n">
        <v>2.80259692864963e-45</v>
      </c>
    </row>
    <row r="3105" spans="1:15">
      <c r="A3105" t="s">
        <v>4</v>
      </c>
      <c r="B3105" s="4" t="s">
        <v>5</v>
      </c>
      <c r="C3105" s="4" t="s">
        <v>7</v>
      </c>
      <c r="D3105" s="4" t="s">
        <v>12</v>
      </c>
      <c r="E3105" s="4" t="s">
        <v>8</v>
      </c>
    </row>
    <row r="3106" spans="1:15">
      <c r="A3106" t="n">
        <v>28495</v>
      </c>
      <c r="B3106" s="29" t="n">
        <v>51</v>
      </c>
      <c r="C3106" s="7" t="n">
        <v>4</v>
      </c>
      <c r="D3106" s="7" t="n">
        <v>0</v>
      </c>
      <c r="E3106" s="7" t="s">
        <v>324</v>
      </c>
    </row>
    <row r="3107" spans="1:15">
      <c r="A3107" t="s">
        <v>4</v>
      </c>
      <c r="B3107" s="4" t="s">
        <v>5</v>
      </c>
      <c r="C3107" s="4" t="s">
        <v>12</v>
      </c>
    </row>
    <row r="3108" spans="1:15">
      <c r="A3108" t="n">
        <v>28510</v>
      </c>
      <c r="B3108" s="22" t="n">
        <v>16</v>
      </c>
      <c r="C3108" s="7" t="n">
        <v>0</v>
      </c>
    </row>
    <row r="3109" spans="1:15">
      <c r="A3109" t="s">
        <v>4</v>
      </c>
      <c r="B3109" s="4" t="s">
        <v>5</v>
      </c>
      <c r="C3109" s="4" t="s">
        <v>12</v>
      </c>
      <c r="D3109" s="4" t="s">
        <v>43</v>
      </c>
      <c r="E3109" s="4" t="s">
        <v>7</v>
      </c>
      <c r="F3109" s="4" t="s">
        <v>7</v>
      </c>
      <c r="G3109" s="4" t="s">
        <v>43</v>
      </c>
      <c r="H3109" s="4" t="s">
        <v>7</v>
      </c>
      <c r="I3109" s="4" t="s">
        <v>7</v>
      </c>
    </row>
    <row r="3110" spans="1:15">
      <c r="A3110" t="n">
        <v>28513</v>
      </c>
      <c r="B3110" s="30" t="n">
        <v>26</v>
      </c>
      <c r="C3110" s="7" t="n">
        <v>0</v>
      </c>
      <c r="D3110" s="7" t="s">
        <v>325</v>
      </c>
      <c r="E3110" s="7" t="n">
        <v>2</v>
      </c>
      <c r="F3110" s="7" t="n">
        <v>3</v>
      </c>
      <c r="G3110" s="7" t="s">
        <v>326</v>
      </c>
      <c r="H3110" s="7" t="n">
        <v>2</v>
      </c>
      <c r="I3110" s="7" t="n">
        <v>0</v>
      </c>
    </row>
    <row r="3111" spans="1:15">
      <c r="A3111" t="s">
        <v>4</v>
      </c>
      <c r="B3111" s="4" t="s">
        <v>5</v>
      </c>
    </row>
    <row r="3112" spans="1:15">
      <c r="A3112" t="n">
        <v>28615</v>
      </c>
      <c r="B3112" s="20" t="n">
        <v>28</v>
      </c>
    </row>
    <row r="3113" spans="1:15">
      <c r="A3113" t="s">
        <v>4</v>
      </c>
      <c r="B3113" s="4" t="s">
        <v>5</v>
      </c>
      <c r="C3113" s="4" t="s">
        <v>12</v>
      </c>
      <c r="D3113" s="4" t="s">
        <v>7</v>
      </c>
      <c r="E3113" s="4" t="s">
        <v>7</v>
      </c>
      <c r="F3113" s="4" t="s">
        <v>8</v>
      </c>
    </row>
    <row r="3114" spans="1:15">
      <c r="A3114" t="n">
        <v>28616</v>
      </c>
      <c r="B3114" s="42" t="n">
        <v>47</v>
      </c>
      <c r="C3114" s="7" t="n">
        <v>0</v>
      </c>
      <c r="D3114" s="7" t="n">
        <v>0</v>
      </c>
      <c r="E3114" s="7" t="n">
        <v>0</v>
      </c>
      <c r="F3114" s="7" t="s">
        <v>317</v>
      </c>
    </row>
    <row r="3115" spans="1:15">
      <c r="A3115" t="s">
        <v>4</v>
      </c>
      <c r="B3115" s="4" t="s">
        <v>5</v>
      </c>
      <c r="C3115" s="4" t="s">
        <v>12</v>
      </c>
    </row>
    <row r="3116" spans="1:15">
      <c r="A3116" t="n">
        <v>28634</v>
      </c>
      <c r="B3116" s="22" t="n">
        <v>16</v>
      </c>
      <c r="C3116" s="7" t="n">
        <v>800</v>
      </c>
    </row>
    <row r="3117" spans="1:15">
      <c r="A3117" t="s">
        <v>4</v>
      </c>
      <c r="B3117" s="4" t="s">
        <v>5</v>
      </c>
      <c r="C3117" s="4" t="s">
        <v>7</v>
      </c>
      <c r="D3117" s="4" t="s">
        <v>12</v>
      </c>
      <c r="E3117" s="4" t="s">
        <v>8</v>
      </c>
    </row>
    <row r="3118" spans="1:15">
      <c r="A3118" t="n">
        <v>28637</v>
      </c>
      <c r="B3118" s="29" t="n">
        <v>51</v>
      </c>
      <c r="C3118" s="7" t="n">
        <v>4</v>
      </c>
      <c r="D3118" s="7" t="n">
        <v>0</v>
      </c>
      <c r="E3118" s="7" t="s">
        <v>271</v>
      </c>
    </row>
    <row r="3119" spans="1:15">
      <c r="A3119" t="s">
        <v>4</v>
      </c>
      <c r="B3119" s="4" t="s">
        <v>5</v>
      </c>
      <c r="C3119" s="4" t="s">
        <v>12</v>
      </c>
    </row>
    <row r="3120" spans="1:15">
      <c r="A3120" t="n">
        <v>28651</v>
      </c>
      <c r="B3120" s="22" t="n">
        <v>16</v>
      </c>
      <c r="C3120" s="7" t="n">
        <v>0</v>
      </c>
    </row>
    <row r="3121" spans="1:9">
      <c r="A3121" t="s">
        <v>4</v>
      </c>
      <c r="B3121" s="4" t="s">
        <v>5</v>
      </c>
      <c r="C3121" s="4" t="s">
        <v>12</v>
      </c>
      <c r="D3121" s="4" t="s">
        <v>43</v>
      </c>
      <c r="E3121" s="4" t="s">
        <v>7</v>
      </c>
      <c r="F3121" s="4" t="s">
        <v>7</v>
      </c>
    </row>
    <row r="3122" spans="1:9">
      <c r="A3122" t="n">
        <v>28654</v>
      </c>
      <c r="B3122" s="30" t="n">
        <v>26</v>
      </c>
      <c r="C3122" s="7" t="n">
        <v>0</v>
      </c>
      <c r="D3122" s="7" t="s">
        <v>327</v>
      </c>
      <c r="E3122" s="7" t="n">
        <v>2</v>
      </c>
      <c r="F3122" s="7" t="n">
        <v>0</v>
      </c>
    </row>
    <row r="3123" spans="1:9">
      <c r="A3123" t="s">
        <v>4</v>
      </c>
      <c r="B3123" s="4" t="s">
        <v>5</v>
      </c>
    </row>
    <row r="3124" spans="1:9">
      <c r="A3124" t="n">
        <v>28686</v>
      </c>
      <c r="B3124" s="20" t="n">
        <v>28</v>
      </c>
    </row>
    <row r="3125" spans="1:9">
      <c r="A3125" t="s">
        <v>4</v>
      </c>
      <c r="B3125" s="4" t="s">
        <v>5</v>
      </c>
      <c r="C3125" s="4" t="s">
        <v>8</v>
      </c>
      <c r="D3125" s="4" t="s">
        <v>8</v>
      </c>
    </row>
    <row r="3126" spans="1:9">
      <c r="A3126" t="n">
        <v>28687</v>
      </c>
      <c r="B3126" s="57" t="n">
        <v>70</v>
      </c>
      <c r="C3126" s="7" t="s">
        <v>26</v>
      </c>
      <c r="D3126" s="7" t="s">
        <v>328</v>
      </c>
    </row>
    <row r="3127" spans="1:9">
      <c r="A3127" t="s">
        <v>4</v>
      </c>
      <c r="B3127" s="4" t="s">
        <v>5</v>
      </c>
      <c r="C3127" s="4" t="s">
        <v>12</v>
      </c>
    </row>
    <row r="3128" spans="1:9">
      <c r="A3128" t="n">
        <v>28701</v>
      </c>
      <c r="B3128" s="22" t="n">
        <v>16</v>
      </c>
      <c r="C3128" s="7" t="n">
        <v>800</v>
      </c>
    </row>
    <row r="3129" spans="1:9">
      <c r="A3129" t="s">
        <v>4</v>
      </c>
      <c r="B3129" s="4" t="s">
        <v>5</v>
      </c>
      <c r="C3129" s="4" t="s">
        <v>7</v>
      </c>
      <c r="D3129" s="4" t="s">
        <v>7</v>
      </c>
      <c r="E3129" s="4" t="s">
        <v>59</v>
      </c>
      <c r="F3129" s="4" t="s">
        <v>59</v>
      </c>
      <c r="G3129" s="4" t="s">
        <v>59</v>
      </c>
      <c r="H3129" s="4" t="s">
        <v>12</v>
      </c>
    </row>
    <row r="3130" spans="1:9">
      <c r="A3130" t="n">
        <v>28704</v>
      </c>
      <c r="B3130" s="27" t="n">
        <v>45</v>
      </c>
      <c r="C3130" s="7" t="n">
        <v>2</v>
      </c>
      <c r="D3130" s="7" t="n">
        <v>3</v>
      </c>
      <c r="E3130" s="7" t="n">
        <v>-2</v>
      </c>
      <c r="F3130" s="7" t="n">
        <v>6.3899998664856</v>
      </c>
      <c r="G3130" s="7" t="n">
        <v>4.05999994277954</v>
      </c>
      <c r="H3130" s="7" t="n">
        <v>3000</v>
      </c>
    </row>
    <row r="3131" spans="1:9">
      <c r="A3131" t="s">
        <v>4</v>
      </c>
      <c r="B3131" s="4" t="s">
        <v>5</v>
      </c>
      <c r="C3131" s="4" t="s">
        <v>7</v>
      </c>
      <c r="D3131" s="4" t="s">
        <v>7</v>
      </c>
      <c r="E3131" s="4" t="s">
        <v>59</v>
      </c>
      <c r="F3131" s="4" t="s">
        <v>59</v>
      </c>
      <c r="G3131" s="4" t="s">
        <v>59</v>
      </c>
      <c r="H3131" s="4" t="s">
        <v>12</v>
      </c>
      <c r="I3131" s="4" t="s">
        <v>7</v>
      </c>
    </row>
    <row r="3132" spans="1:9">
      <c r="A3132" t="n">
        <v>28721</v>
      </c>
      <c r="B3132" s="27" t="n">
        <v>45</v>
      </c>
      <c r="C3132" s="7" t="n">
        <v>4</v>
      </c>
      <c r="D3132" s="7" t="n">
        <v>3</v>
      </c>
      <c r="E3132" s="7" t="n">
        <v>3.21000003814697</v>
      </c>
      <c r="F3132" s="7" t="n">
        <v>203.660003662109</v>
      </c>
      <c r="G3132" s="7" t="n">
        <v>0</v>
      </c>
      <c r="H3132" s="7" t="n">
        <v>3000</v>
      </c>
      <c r="I3132" s="7" t="n">
        <v>1</v>
      </c>
    </row>
    <row r="3133" spans="1:9">
      <c r="A3133" t="s">
        <v>4</v>
      </c>
      <c r="B3133" s="4" t="s">
        <v>5</v>
      </c>
      <c r="C3133" s="4" t="s">
        <v>7</v>
      </c>
      <c r="D3133" s="4" t="s">
        <v>7</v>
      </c>
      <c r="E3133" s="4" t="s">
        <v>59</v>
      </c>
      <c r="F3133" s="4" t="s">
        <v>12</v>
      </c>
    </row>
    <row r="3134" spans="1:9">
      <c r="A3134" t="n">
        <v>28739</v>
      </c>
      <c r="B3134" s="27" t="n">
        <v>45</v>
      </c>
      <c r="C3134" s="7" t="n">
        <v>5</v>
      </c>
      <c r="D3134" s="7" t="n">
        <v>3</v>
      </c>
      <c r="E3134" s="7" t="n">
        <v>2.40000009536743</v>
      </c>
      <c r="F3134" s="7" t="n">
        <v>3000</v>
      </c>
    </row>
    <row r="3135" spans="1:9">
      <c r="A3135" t="s">
        <v>4</v>
      </c>
      <c r="B3135" s="4" t="s">
        <v>5</v>
      </c>
      <c r="C3135" s="4" t="s">
        <v>7</v>
      </c>
      <c r="D3135" s="4" t="s">
        <v>7</v>
      </c>
      <c r="E3135" s="4" t="s">
        <v>59</v>
      </c>
      <c r="F3135" s="4" t="s">
        <v>12</v>
      </c>
    </row>
    <row r="3136" spans="1:9">
      <c r="A3136" t="n">
        <v>28748</v>
      </c>
      <c r="B3136" s="27" t="n">
        <v>45</v>
      </c>
      <c r="C3136" s="7" t="n">
        <v>11</v>
      </c>
      <c r="D3136" s="7" t="n">
        <v>3</v>
      </c>
      <c r="E3136" s="7" t="n">
        <v>34</v>
      </c>
      <c r="F3136" s="7" t="n">
        <v>3000</v>
      </c>
    </row>
    <row r="3137" spans="1:9">
      <c r="A3137" t="s">
        <v>4</v>
      </c>
      <c r="B3137" s="4" t="s">
        <v>5</v>
      </c>
      <c r="C3137" s="4" t="s">
        <v>12</v>
      </c>
      <c r="D3137" s="4" t="s">
        <v>12</v>
      </c>
      <c r="E3137" s="4" t="s">
        <v>59</v>
      </c>
      <c r="F3137" s="4" t="s">
        <v>59</v>
      </c>
      <c r="G3137" s="4" t="s">
        <v>59</v>
      </c>
      <c r="H3137" s="4" t="s">
        <v>59</v>
      </c>
      <c r="I3137" s="4" t="s">
        <v>7</v>
      </c>
      <c r="J3137" s="4" t="s">
        <v>12</v>
      </c>
    </row>
    <row r="3138" spans="1:9">
      <c r="A3138" t="n">
        <v>28757</v>
      </c>
      <c r="B3138" s="55" t="n">
        <v>55</v>
      </c>
      <c r="C3138" s="7" t="n">
        <v>0</v>
      </c>
      <c r="D3138" s="7" t="n">
        <v>65533</v>
      </c>
      <c r="E3138" s="7" t="n">
        <v>-2</v>
      </c>
      <c r="F3138" s="7" t="n">
        <v>5</v>
      </c>
      <c r="G3138" s="7" t="n">
        <v>6.5</v>
      </c>
      <c r="H3138" s="7" t="n">
        <v>0.960000038146973</v>
      </c>
      <c r="I3138" s="7" t="n">
        <v>1</v>
      </c>
      <c r="J3138" s="7" t="n">
        <v>0</v>
      </c>
    </row>
    <row r="3139" spans="1:9">
      <c r="A3139" t="s">
        <v>4</v>
      </c>
      <c r="B3139" s="4" t="s">
        <v>5</v>
      </c>
      <c r="C3139" s="4" t="s">
        <v>12</v>
      </c>
    </row>
    <row r="3140" spans="1:9">
      <c r="A3140" t="n">
        <v>28781</v>
      </c>
      <c r="B3140" s="22" t="n">
        <v>16</v>
      </c>
      <c r="C3140" s="7" t="n">
        <v>1000</v>
      </c>
    </row>
    <row r="3141" spans="1:9">
      <c r="A3141" t="s">
        <v>4</v>
      </c>
      <c r="B3141" s="4" t="s">
        <v>5</v>
      </c>
      <c r="C3141" s="4" t="s">
        <v>7</v>
      </c>
      <c r="D3141" s="4" t="s">
        <v>12</v>
      </c>
      <c r="E3141" s="4" t="s">
        <v>7</v>
      </c>
    </row>
    <row r="3142" spans="1:9">
      <c r="A3142" t="n">
        <v>28784</v>
      </c>
      <c r="B3142" s="34" t="n">
        <v>49</v>
      </c>
      <c r="C3142" s="7" t="n">
        <v>1</v>
      </c>
      <c r="D3142" s="7" t="n">
        <v>4000</v>
      </c>
      <c r="E3142" s="7" t="n">
        <v>0</v>
      </c>
    </row>
    <row r="3143" spans="1:9">
      <c r="A3143" t="s">
        <v>4</v>
      </c>
      <c r="B3143" s="4" t="s">
        <v>5</v>
      </c>
      <c r="C3143" s="4" t="s">
        <v>27</v>
      </c>
    </row>
    <row r="3144" spans="1:9">
      <c r="A3144" t="n">
        <v>28789</v>
      </c>
      <c r="B3144" s="16" t="n">
        <v>3</v>
      </c>
      <c r="C3144" s="15" t="n">
        <f t="normal" ca="1">A3146</f>
        <v>0</v>
      </c>
    </row>
    <row r="3145" spans="1:9">
      <c r="A3145" t="s">
        <v>4</v>
      </c>
      <c r="B3145" s="4" t="s">
        <v>5</v>
      </c>
      <c r="C3145" s="4" t="s">
        <v>7</v>
      </c>
      <c r="D3145" s="4" t="s">
        <v>12</v>
      </c>
      <c r="E3145" s="4" t="s">
        <v>59</v>
      </c>
    </row>
    <row r="3146" spans="1:9">
      <c r="A3146" t="n">
        <v>28794</v>
      </c>
      <c r="B3146" s="25" t="n">
        <v>58</v>
      </c>
      <c r="C3146" s="7" t="n">
        <v>0</v>
      </c>
      <c r="D3146" s="7" t="n">
        <v>1000</v>
      </c>
      <c r="E3146" s="7" t="n">
        <v>1</v>
      </c>
    </row>
    <row r="3147" spans="1:9">
      <c r="A3147" t="s">
        <v>4</v>
      </c>
      <c r="B3147" s="4" t="s">
        <v>5</v>
      </c>
      <c r="C3147" s="4" t="s">
        <v>7</v>
      </c>
      <c r="D3147" s="4" t="s">
        <v>12</v>
      </c>
    </row>
    <row r="3148" spans="1:9">
      <c r="A3148" t="n">
        <v>28802</v>
      </c>
      <c r="B3148" s="25" t="n">
        <v>58</v>
      </c>
      <c r="C3148" s="7" t="n">
        <v>255</v>
      </c>
      <c r="D3148" s="7" t="n">
        <v>0</v>
      </c>
    </row>
    <row r="3149" spans="1:9">
      <c r="A3149" t="s">
        <v>4</v>
      </c>
      <c r="B3149" s="4" t="s">
        <v>5</v>
      </c>
      <c r="C3149" s="4" t="s">
        <v>7</v>
      </c>
      <c r="D3149" s="4" t="s">
        <v>7</v>
      </c>
      <c r="E3149" s="4" t="s">
        <v>7</v>
      </c>
      <c r="F3149" s="4" t="s">
        <v>13</v>
      </c>
      <c r="G3149" s="4" t="s">
        <v>7</v>
      </c>
      <c r="H3149" s="4" t="s">
        <v>7</v>
      </c>
      <c r="I3149" s="4" t="s">
        <v>27</v>
      </c>
    </row>
    <row r="3150" spans="1:9">
      <c r="A3150" t="n">
        <v>28806</v>
      </c>
      <c r="B3150" s="14" t="n">
        <v>5</v>
      </c>
      <c r="C3150" s="7" t="n">
        <v>35</v>
      </c>
      <c r="D3150" s="7" t="n">
        <v>0</v>
      </c>
      <c r="E3150" s="7" t="n">
        <v>0</v>
      </c>
      <c r="F3150" s="7" t="n">
        <v>1</v>
      </c>
      <c r="G3150" s="7" t="n">
        <v>2</v>
      </c>
      <c r="H3150" s="7" t="n">
        <v>1</v>
      </c>
      <c r="I3150" s="15" t="n">
        <f t="normal" ca="1">A3154</f>
        <v>0</v>
      </c>
    </row>
    <row r="3151" spans="1:9">
      <c r="A3151" t="s">
        <v>4</v>
      </c>
      <c r="B3151" s="4" t="s">
        <v>5</v>
      </c>
      <c r="C3151" s="4" t="s">
        <v>12</v>
      </c>
      <c r="D3151" s="4" t="s">
        <v>7</v>
      </c>
    </row>
    <row r="3152" spans="1:9">
      <c r="A3152" t="n">
        <v>28820</v>
      </c>
      <c r="B3152" s="56" t="n">
        <v>56</v>
      </c>
      <c r="C3152" s="7" t="n">
        <v>0</v>
      </c>
      <c r="D3152" s="7" t="n">
        <v>1</v>
      </c>
    </row>
    <row r="3153" spans="1:10">
      <c r="A3153" t="s">
        <v>4</v>
      </c>
      <c r="B3153" s="4" t="s">
        <v>5</v>
      </c>
      <c r="C3153" s="4" t="s">
        <v>7</v>
      </c>
      <c r="D3153" s="4" t="s">
        <v>12</v>
      </c>
      <c r="E3153" s="4" t="s">
        <v>7</v>
      </c>
    </row>
    <row r="3154" spans="1:10">
      <c r="A3154" t="n">
        <v>28824</v>
      </c>
      <c r="B3154" s="39" t="n">
        <v>36</v>
      </c>
      <c r="C3154" s="7" t="n">
        <v>9</v>
      </c>
      <c r="D3154" s="7" t="n">
        <v>0</v>
      </c>
      <c r="E3154" s="7" t="n">
        <v>0</v>
      </c>
    </row>
    <row r="3155" spans="1:10">
      <c r="A3155" t="s">
        <v>4</v>
      </c>
      <c r="B3155" s="4" t="s">
        <v>5</v>
      </c>
      <c r="C3155" s="4" t="s">
        <v>12</v>
      </c>
      <c r="D3155" s="4" t="s">
        <v>59</v>
      </c>
      <c r="E3155" s="4" t="s">
        <v>59</v>
      </c>
      <c r="F3155" s="4" t="s">
        <v>59</v>
      </c>
      <c r="G3155" s="4" t="s">
        <v>59</v>
      </c>
    </row>
    <row r="3156" spans="1:10">
      <c r="A3156" t="n">
        <v>28829</v>
      </c>
      <c r="B3156" s="28" t="n">
        <v>46</v>
      </c>
      <c r="C3156" s="7" t="n">
        <v>61456</v>
      </c>
      <c r="D3156" s="7" t="n">
        <v>-2</v>
      </c>
      <c r="E3156" s="7" t="n">
        <v>5</v>
      </c>
      <c r="F3156" s="7" t="n">
        <v>3.40000009536743</v>
      </c>
      <c r="G3156" s="7" t="n">
        <v>0</v>
      </c>
    </row>
    <row r="3157" spans="1:10">
      <c r="A3157" t="s">
        <v>4</v>
      </c>
      <c r="B3157" s="4" t="s">
        <v>5</v>
      </c>
      <c r="C3157" s="4" t="s">
        <v>7</v>
      </c>
      <c r="D3157" s="4" t="s">
        <v>7</v>
      </c>
      <c r="E3157" s="4" t="s">
        <v>59</v>
      </c>
      <c r="F3157" s="4" t="s">
        <v>59</v>
      </c>
      <c r="G3157" s="4" t="s">
        <v>59</v>
      </c>
      <c r="H3157" s="4" t="s">
        <v>12</v>
      </c>
      <c r="I3157" s="4" t="s">
        <v>7</v>
      </c>
    </row>
    <row r="3158" spans="1:10">
      <c r="A3158" t="n">
        <v>28848</v>
      </c>
      <c r="B3158" s="27" t="n">
        <v>45</v>
      </c>
      <c r="C3158" s="7" t="n">
        <v>4</v>
      </c>
      <c r="D3158" s="7" t="n">
        <v>3</v>
      </c>
      <c r="E3158" s="7" t="n">
        <v>7</v>
      </c>
      <c r="F3158" s="7" t="n">
        <v>180</v>
      </c>
      <c r="G3158" s="7" t="n">
        <v>0</v>
      </c>
      <c r="H3158" s="7" t="n">
        <v>0</v>
      </c>
      <c r="I3158" s="7" t="n">
        <v>0</v>
      </c>
    </row>
    <row r="3159" spans="1:10">
      <c r="A3159" t="s">
        <v>4</v>
      </c>
      <c r="B3159" s="4" t="s">
        <v>5</v>
      </c>
      <c r="C3159" s="4" t="s">
        <v>7</v>
      </c>
      <c r="D3159" s="4" t="s">
        <v>7</v>
      </c>
      <c r="E3159" s="4" t="s">
        <v>7</v>
      </c>
      <c r="F3159" s="4" t="s">
        <v>13</v>
      </c>
      <c r="G3159" s="4" t="s">
        <v>7</v>
      </c>
      <c r="H3159" s="4" t="s">
        <v>7</v>
      </c>
      <c r="I3159" s="4" t="s">
        <v>27</v>
      </c>
    </row>
    <row r="3160" spans="1:10">
      <c r="A3160" t="n">
        <v>28866</v>
      </c>
      <c r="B3160" s="14" t="n">
        <v>5</v>
      </c>
      <c r="C3160" s="7" t="n">
        <v>35</v>
      </c>
      <c r="D3160" s="7" t="n">
        <v>0</v>
      </c>
      <c r="E3160" s="7" t="n">
        <v>0</v>
      </c>
      <c r="F3160" s="7" t="n">
        <v>1</v>
      </c>
      <c r="G3160" s="7" t="n">
        <v>2</v>
      </c>
      <c r="H3160" s="7" t="n">
        <v>1</v>
      </c>
      <c r="I3160" s="15" t="n">
        <f t="normal" ca="1">A3166</f>
        <v>0</v>
      </c>
    </row>
    <row r="3161" spans="1:10">
      <c r="A3161" t="s">
        <v>4</v>
      </c>
      <c r="B3161" s="4" t="s">
        <v>5</v>
      </c>
      <c r="C3161" s="4" t="s">
        <v>7</v>
      </c>
      <c r="D3161" s="4" t="s">
        <v>12</v>
      </c>
    </row>
    <row r="3162" spans="1:10">
      <c r="A3162" t="n">
        <v>28880</v>
      </c>
      <c r="B3162" s="8" t="n">
        <v>162</v>
      </c>
      <c r="C3162" s="7" t="n">
        <v>1</v>
      </c>
      <c r="D3162" s="7" t="n">
        <v>0</v>
      </c>
    </row>
    <row r="3163" spans="1:10">
      <c r="A3163" t="s">
        <v>4</v>
      </c>
      <c r="B3163" s="4" t="s">
        <v>5</v>
      </c>
      <c r="C3163" s="4" t="s">
        <v>27</v>
      </c>
    </row>
    <row r="3164" spans="1:10">
      <c r="A3164" t="n">
        <v>28884</v>
      </c>
      <c r="B3164" s="16" t="n">
        <v>3</v>
      </c>
      <c r="C3164" s="15" t="n">
        <f t="normal" ca="1">A3240</f>
        <v>0</v>
      </c>
    </row>
    <row r="3165" spans="1:10">
      <c r="A3165" t="s">
        <v>4</v>
      </c>
      <c r="B3165" s="4" t="s">
        <v>5</v>
      </c>
      <c r="C3165" s="4" t="s">
        <v>12</v>
      </c>
      <c r="D3165" s="4" t="s">
        <v>59</v>
      </c>
      <c r="E3165" s="4" t="s">
        <v>59</v>
      </c>
      <c r="F3165" s="4" t="s">
        <v>59</v>
      </c>
      <c r="G3165" s="4" t="s">
        <v>59</v>
      </c>
    </row>
    <row r="3166" spans="1:10">
      <c r="A3166" t="n">
        <v>28889</v>
      </c>
      <c r="B3166" s="28" t="n">
        <v>46</v>
      </c>
      <c r="C3166" s="7" t="n">
        <v>61456</v>
      </c>
      <c r="D3166" s="7" t="n">
        <v>-2.17000007629395</v>
      </c>
      <c r="E3166" s="7" t="n">
        <v>5</v>
      </c>
      <c r="F3166" s="7" t="n">
        <v>2.45000004768372</v>
      </c>
      <c r="G3166" s="7" t="n">
        <v>190.5</v>
      </c>
    </row>
    <row r="3167" spans="1:10">
      <c r="A3167" t="s">
        <v>4</v>
      </c>
      <c r="B3167" s="4" t="s">
        <v>5</v>
      </c>
      <c r="C3167" s="4" t="s">
        <v>7</v>
      </c>
      <c r="D3167" s="4" t="s">
        <v>7</v>
      </c>
      <c r="E3167" s="4" t="s">
        <v>59</v>
      </c>
      <c r="F3167" s="4" t="s">
        <v>59</v>
      </c>
      <c r="G3167" s="4" t="s">
        <v>59</v>
      </c>
      <c r="H3167" s="4" t="s">
        <v>12</v>
      </c>
      <c r="I3167" s="4" t="s">
        <v>7</v>
      </c>
    </row>
    <row r="3168" spans="1:10">
      <c r="A3168" t="n">
        <v>28908</v>
      </c>
      <c r="B3168" s="27" t="n">
        <v>45</v>
      </c>
      <c r="C3168" s="7" t="n">
        <v>4</v>
      </c>
      <c r="D3168" s="7" t="n">
        <v>3</v>
      </c>
      <c r="E3168" s="7" t="n">
        <v>1.70000004768372</v>
      </c>
      <c r="F3168" s="7" t="n">
        <v>155.190002441406</v>
      </c>
      <c r="G3168" s="7" t="n">
        <v>0</v>
      </c>
      <c r="H3168" s="7" t="n">
        <v>0</v>
      </c>
      <c r="I3168" s="7" t="n">
        <v>0</v>
      </c>
    </row>
    <row r="3169" spans="1:9">
      <c r="A3169" t="s">
        <v>4</v>
      </c>
      <c r="B3169" s="4" t="s">
        <v>5</v>
      </c>
      <c r="C3169" s="4" t="s">
        <v>7</v>
      </c>
      <c r="D3169" s="4" t="s">
        <v>8</v>
      </c>
    </row>
    <row r="3170" spans="1:9">
      <c r="A3170" t="n">
        <v>28926</v>
      </c>
      <c r="B3170" s="6" t="n">
        <v>2</v>
      </c>
      <c r="C3170" s="7" t="n">
        <v>10</v>
      </c>
      <c r="D3170" s="7" t="s">
        <v>329</v>
      </c>
    </row>
    <row r="3171" spans="1:9">
      <c r="A3171" t="s">
        <v>4</v>
      </c>
      <c r="B3171" s="4" t="s">
        <v>5</v>
      </c>
      <c r="C3171" s="4" t="s">
        <v>12</v>
      </c>
    </row>
    <row r="3172" spans="1:9">
      <c r="A3172" t="n">
        <v>28941</v>
      </c>
      <c r="B3172" s="22" t="n">
        <v>16</v>
      </c>
      <c r="C3172" s="7" t="n">
        <v>0</v>
      </c>
    </row>
    <row r="3173" spans="1:9">
      <c r="A3173" t="s">
        <v>4</v>
      </c>
      <c r="B3173" s="4" t="s">
        <v>5</v>
      </c>
      <c r="C3173" s="4" t="s">
        <v>7</v>
      </c>
      <c r="D3173" s="4" t="s">
        <v>12</v>
      </c>
    </row>
    <row r="3174" spans="1:9">
      <c r="A3174" t="n">
        <v>28944</v>
      </c>
      <c r="B3174" s="25" t="n">
        <v>58</v>
      </c>
      <c r="C3174" s="7" t="n">
        <v>105</v>
      </c>
      <c r="D3174" s="7" t="n">
        <v>300</v>
      </c>
    </row>
    <row r="3175" spans="1:9">
      <c r="A3175" t="s">
        <v>4</v>
      </c>
      <c r="B3175" s="4" t="s">
        <v>5</v>
      </c>
      <c r="C3175" s="4" t="s">
        <v>59</v>
      </c>
      <c r="D3175" s="4" t="s">
        <v>12</v>
      </c>
    </row>
    <row r="3176" spans="1:9">
      <c r="A3176" t="n">
        <v>28948</v>
      </c>
      <c r="B3176" s="35" t="n">
        <v>103</v>
      </c>
      <c r="C3176" s="7" t="n">
        <v>1</v>
      </c>
      <c r="D3176" s="7" t="n">
        <v>300</v>
      </c>
    </row>
    <row r="3177" spans="1:9">
      <c r="A3177" t="s">
        <v>4</v>
      </c>
      <c r="B3177" s="4" t="s">
        <v>5</v>
      </c>
      <c r="C3177" s="4" t="s">
        <v>7</v>
      </c>
      <c r="D3177" s="4" t="s">
        <v>12</v>
      </c>
    </row>
    <row r="3178" spans="1:9">
      <c r="A3178" t="n">
        <v>28955</v>
      </c>
      <c r="B3178" s="54" t="n">
        <v>72</v>
      </c>
      <c r="C3178" s="7" t="n">
        <v>4</v>
      </c>
      <c r="D3178" s="7" t="n">
        <v>0</v>
      </c>
    </row>
    <row r="3179" spans="1:9">
      <c r="A3179" t="s">
        <v>4</v>
      </c>
      <c r="B3179" s="4" t="s">
        <v>5</v>
      </c>
      <c r="C3179" s="4" t="s">
        <v>13</v>
      </c>
    </row>
    <row r="3180" spans="1:9">
      <c r="A3180" t="n">
        <v>28959</v>
      </c>
      <c r="B3180" s="36" t="n">
        <v>15</v>
      </c>
      <c r="C3180" s="7" t="n">
        <v>1073741824</v>
      </c>
    </row>
    <row r="3181" spans="1:9">
      <c r="A3181" t="s">
        <v>4</v>
      </c>
      <c r="B3181" s="4" t="s">
        <v>5</v>
      </c>
      <c r="C3181" s="4" t="s">
        <v>7</v>
      </c>
    </row>
    <row r="3182" spans="1:9">
      <c r="A3182" t="n">
        <v>28964</v>
      </c>
      <c r="B3182" s="26" t="n">
        <v>64</v>
      </c>
      <c r="C3182" s="7" t="n">
        <v>3</v>
      </c>
    </row>
    <row r="3183" spans="1:9">
      <c r="A3183" t="s">
        <v>4</v>
      </c>
      <c r="B3183" s="4" t="s">
        <v>5</v>
      </c>
      <c r="C3183" s="4" t="s">
        <v>7</v>
      </c>
    </row>
    <row r="3184" spans="1:9">
      <c r="A3184" t="n">
        <v>28966</v>
      </c>
      <c r="B3184" s="53" t="n">
        <v>74</v>
      </c>
      <c r="C3184" s="7" t="n">
        <v>67</v>
      </c>
    </row>
    <row r="3185" spans="1:4">
      <c r="A3185" t="s">
        <v>4</v>
      </c>
      <c r="B3185" s="4" t="s">
        <v>5</v>
      </c>
      <c r="C3185" s="4" t="s">
        <v>7</v>
      </c>
      <c r="D3185" s="4" t="s">
        <v>7</v>
      </c>
      <c r="E3185" s="4" t="s">
        <v>12</v>
      </c>
    </row>
    <row r="3186" spans="1:4">
      <c r="A3186" t="n">
        <v>28968</v>
      </c>
      <c r="B3186" s="27" t="n">
        <v>45</v>
      </c>
      <c r="C3186" s="7" t="n">
        <v>8</v>
      </c>
      <c r="D3186" s="7" t="n">
        <v>1</v>
      </c>
      <c r="E3186" s="7" t="n">
        <v>0</v>
      </c>
    </row>
    <row r="3187" spans="1:4">
      <c r="A3187" t="s">
        <v>4</v>
      </c>
      <c r="B3187" s="4" t="s">
        <v>5</v>
      </c>
      <c r="C3187" s="4" t="s">
        <v>12</v>
      </c>
    </row>
    <row r="3188" spans="1:4">
      <c r="A3188" t="n">
        <v>28973</v>
      </c>
      <c r="B3188" s="58" t="n">
        <v>13</v>
      </c>
      <c r="C3188" s="7" t="n">
        <v>6409</v>
      </c>
    </row>
    <row r="3189" spans="1:4">
      <c r="A3189" t="s">
        <v>4</v>
      </c>
      <c r="B3189" s="4" t="s">
        <v>5</v>
      </c>
      <c r="C3189" s="4" t="s">
        <v>12</v>
      </c>
    </row>
    <row r="3190" spans="1:4">
      <c r="A3190" t="n">
        <v>28976</v>
      </c>
      <c r="B3190" s="58" t="n">
        <v>13</v>
      </c>
      <c r="C3190" s="7" t="n">
        <v>6408</v>
      </c>
    </row>
    <row r="3191" spans="1:4">
      <c r="A3191" t="s">
        <v>4</v>
      </c>
      <c r="B3191" s="4" t="s">
        <v>5</v>
      </c>
      <c r="C3191" s="4" t="s">
        <v>12</v>
      </c>
    </row>
    <row r="3192" spans="1:4">
      <c r="A3192" t="n">
        <v>28979</v>
      </c>
      <c r="B3192" s="33" t="n">
        <v>12</v>
      </c>
      <c r="C3192" s="7" t="n">
        <v>6464</v>
      </c>
    </row>
    <row r="3193" spans="1:4">
      <c r="A3193" t="s">
        <v>4</v>
      </c>
      <c r="B3193" s="4" t="s">
        <v>5</v>
      </c>
      <c r="C3193" s="4" t="s">
        <v>12</v>
      </c>
    </row>
    <row r="3194" spans="1:4">
      <c r="A3194" t="n">
        <v>28982</v>
      </c>
      <c r="B3194" s="58" t="n">
        <v>13</v>
      </c>
      <c r="C3194" s="7" t="n">
        <v>6465</v>
      </c>
    </row>
    <row r="3195" spans="1:4">
      <c r="A3195" t="s">
        <v>4</v>
      </c>
      <c r="B3195" s="4" t="s">
        <v>5</v>
      </c>
      <c r="C3195" s="4" t="s">
        <v>12</v>
      </c>
    </row>
    <row r="3196" spans="1:4">
      <c r="A3196" t="n">
        <v>28985</v>
      </c>
      <c r="B3196" s="58" t="n">
        <v>13</v>
      </c>
      <c r="C3196" s="7" t="n">
        <v>6466</v>
      </c>
    </row>
    <row r="3197" spans="1:4">
      <c r="A3197" t="s">
        <v>4</v>
      </c>
      <c r="B3197" s="4" t="s">
        <v>5</v>
      </c>
      <c r="C3197" s="4" t="s">
        <v>12</v>
      </c>
    </row>
    <row r="3198" spans="1:4">
      <c r="A3198" t="n">
        <v>28988</v>
      </c>
      <c r="B3198" s="58" t="n">
        <v>13</v>
      </c>
      <c r="C3198" s="7" t="n">
        <v>6467</v>
      </c>
    </row>
    <row r="3199" spans="1:4">
      <c r="A3199" t="s">
        <v>4</v>
      </c>
      <c r="B3199" s="4" t="s">
        <v>5</v>
      </c>
      <c r="C3199" s="4" t="s">
        <v>12</v>
      </c>
    </row>
    <row r="3200" spans="1:4">
      <c r="A3200" t="n">
        <v>28991</v>
      </c>
      <c r="B3200" s="58" t="n">
        <v>13</v>
      </c>
      <c r="C3200" s="7" t="n">
        <v>6468</v>
      </c>
    </row>
    <row r="3201" spans="1:5">
      <c r="A3201" t="s">
        <v>4</v>
      </c>
      <c r="B3201" s="4" t="s">
        <v>5</v>
      </c>
      <c r="C3201" s="4" t="s">
        <v>12</v>
      </c>
    </row>
    <row r="3202" spans="1:5">
      <c r="A3202" t="n">
        <v>28994</v>
      </c>
      <c r="B3202" s="58" t="n">
        <v>13</v>
      </c>
      <c r="C3202" s="7" t="n">
        <v>6469</v>
      </c>
    </row>
    <row r="3203" spans="1:5">
      <c r="A3203" t="s">
        <v>4</v>
      </c>
      <c r="B3203" s="4" t="s">
        <v>5</v>
      </c>
      <c r="C3203" s="4" t="s">
        <v>12</v>
      </c>
    </row>
    <row r="3204" spans="1:5">
      <c r="A3204" t="n">
        <v>28997</v>
      </c>
      <c r="B3204" s="58" t="n">
        <v>13</v>
      </c>
      <c r="C3204" s="7" t="n">
        <v>6470</v>
      </c>
    </row>
    <row r="3205" spans="1:5">
      <c r="A3205" t="s">
        <v>4</v>
      </c>
      <c r="B3205" s="4" t="s">
        <v>5</v>
      </c>
      <c r="C3205" s="4" t="s">
        <v>12</v>
      </c>
    </row>
    <row r="3206" spans="1:5">
      <c r="A3206" t="n">
        <v>29000</v>
      </c>
      <c r="B3206" s="58" t="n">
        <v>13</v>
      </c>
      <c r="C3206" s="7" t="n">
        <v>6471</v>
      </c>
    </row>
    <row r="3207" spans="1:5">
      <c r="A3207" t="s">
        <v>4</v>
      </c>
      <c r="B3207" s="4" t="s">
        <v>5</v>
      </c>
      <c r="C3207" s="4" t="s">
        <v>7</v>
      </c>
    </row>
    <row r="3208" spans="1:5">
      <c r="A3208" t="n">
        <v>29003</v>
      </c>
      <c r="B3208" s="53" t="n">
        <v>74</v>
      </c>
      <c r="C3208" s="7" t="n">
        <v>18</v>
      </c>
    </row>
    <row r="3209" spans="1:5">
      <c r="A3209" t="s">
        <v>4</v>
      </c>
      <c r="B3209" s="4" t="s">
        <v>5</v>
      </c>
      <c r="C3209" s="4" t="s">
        <v>7</v>
      </c>
    </row>
    <row r="3210" spans="1:5">
      <c r="A3210" t="n">
        <v>29005</v>
      </c>
      <c r="B3210" s="53" t="n">
        <v>74</v>
      </c>
      <c r="C3210" s="7" t="n">
        <v>45</v>
      </c>
    </row>
    <row r="3211" spans="1:5">
      <c r="A3211" t="s">
        <v>4</v>
      </c>
      <c r="B3211" s="4" t="s">
        <v>5</v>
      </c>
      <c r="C3211" s="4" t="s">
        <v>12</v>
      </c>
    </row>
    <row r="3212" spans="1:5">
      <c r="A3212" t="n">
        <v>29007</v>
      </c>
      <c r="B3212" s="22" t="n">
        <v>16</v>
      </c>
      <c r="C3212" s="7" t="n">
        <v>0</v>
      </c>
    </row>
    <row r="3213" spans="1:5">
      <c r="A3213" t="s">
        <v>4</v>
      </c>
      <c r="B3213" s="4" t="s">
        <v>5</v>
      </c>
      <c r="C3213" s="4" t="s">
        <v>7</v>
      </c>
      <c r="D3213" s="4" t="s">
        <v>7</v>
      </c>
      <c r="E3213" s="4" t="s">
        <v>7</v>
      </c>
      <c r="F3213" s="4" t="s">
        <v>7</v>
      </c>
    </row>
    <row r="3214" spans="1:5">
      <c r="A3214" t="n">
        <v>29010</v>
      </c>
      <c r="B3214" s="9" t="n">
        <v>14</v>
      </c>
      <c r="C3214" s="7" t="n">
        <v>0</v>
      </c>
      <c r="D3214" s="7" t="n">
        <v>8</v>
      </c>
      <c r="E3214" s="7" t="n">
        <v>0</v>
      </c>
      <c r="F3214" s="7" t="n">
        <v>0</v>
      </c>
    </row>
    <row r="3215" spans="1:5">
      <c r="A3215" t="s">
        <v>4</v>
      </c>
      <c r="B3215" s="4" t="s">
        <v>5</v>
      </c>
      <c r="C3215" s="4" t="s">
        <v>7</v>
      </c>
      <c r="D3215" s="4" t="s">
        <v>8</v>
      </c>
    </row>
    <row r="3216" spans="1:5">
      <c r="A3216" t="n">
        <v>29015</v>
      </c>
      <c r="B3216" s="6" t="n">
        <v>2</v>
      </c>
      <c r="C3216" s="7" t="n">
        <v>11</v>
      </c>
      <c r="D3216" s="7" t="s">
        <v>11</v>
      </c>
    </row>
    <row r="3217" spans="1:6">
      <c r="A3217" t="s">
        <v>4</v>
      </c>
      <c r="B3217" s="4" t="s">
        <v>5</v>
      </c>
      <c r="C3217" s="4" t="s">
        <v>12</v>
      </c>
    </row>
    <row r="3218" spans="1:6">
      <c r="A3218" t="n">
        <v>29029</v>
      </c>
      <c r="B3218" s="22" t="n">
        <v>16</v>
      </c>
      <c r="C3218" s="7" t="n">
        <v>0</v>
      </c>
    </row>
    <row r="3219" spans="1:6">
      <c r="A3219" t="s">
        <v>4</v>
      </c>
      <c r="B3219" s="4" t="s">
        <v>5</v>
      </c>
      <c r="C3219" s="4" t="s">
        <v>7</v>
      </c>
      <c r="D3219" s="4" t="s">
        <v>8</v>
      </c>
    </row>
    <row r="3220" spans="1:6">
      <c r="A3220" t="n">
        <v>29032</v>
      </c>
      <c r="B3220" s="6" t="n">
        <v>2</v>
      </c>
      <c r="C3220" s="7" t="n">
        <v>11</v>
      </c>
      <c r="D3220" s="7" t="s">
        <v>330</v>
      </c>
    </row>
    <row r="3221" spans="1:6">
      <c r="A3221" t="s">
        <v>4</v>
      </c>
      <c r="B3221" s="4" t="s">
        <v>5</v>
      </c>
      <c r="C3221" s="4" t="s">
        <v>12</v>
      </c>
    </row>
    <row r="3222" spans="1:6">
      <c r="A3222" t="n">
        <v>29041</v>
      </c>
      <c r="B3222" s="22" t="n">
        <v>16</v>
      </c>
      <c r="C3222" s="7" t="n">
        <v>0</v>
      </c>
    </row>
    <row r="3223" spans="1:6">
      <c r="A3223" t="s">
        <v>4</v>
      </c>
      <c r="B3223" s="4" t="s">
        <v>5</v>
      </c>
      <c r="C3223" s="4" t="s">
        <v>13</v>
      </c>
    </row>
    <row r="3224" spans="1:6">
      <c r="A3224" t="n">
        <v>29044</v>
      </c>
      <c r="B3224" s="36" t="n">
        <v>15</v>
      </c>
      <c r="C3224" s="7" t="n">
        <v>2048</v>
      </c>
    </row>
    <row r="3225" spans="1:6">
      <c r="A3225" t="s">
        <v>4</v>
      </c>
      <c r="B3225" s="4" t="s">
        <v>5</v>
      </c>
      <c r="C3225" s="4" t="s">
        <v>7</v>
      </c>
      <c r="D3225" s="4" t="s">
        <v>8</v>
      </c>
    </row>
    <row r="3226" spans="1:6">
      <c r="A3226" t="n">
        <v>29049</v>
      </c>
      <c r="B3226" s="6" t="n">
        <v>2</v>
      </c>
      <c r="C3226" s="7" t="n">
        <v>10</v>
      </c>
      <c r="D3226" s="7" t="s">
        <v>46</v>
      </c>
    </row>
    <row r="3227" spans="1:6">
      <c r="A3227" t="s">
        <v>4</v>
      </c>
      <c r="B3227" s="4" t="s">
        <v>5</v>
      </c>
      <c r="C3227" s="4" t="s">
        <v>12</v>
      </c>
    </row>
    <row r="3228" spans="1:6">
      <c r="A3228" t="n">
        <v>29067</v>
      </c>
      <c r="B3228" s="22" t="n">
        <v>16</v>
      </c>
      <c r="C3228" s="7" t="n">
        <v>0</v>
      </c>
    </row>
    <row r="3229" spans="1:6">
      <c r="A3229" t="s">
        <v>4</v>
      </c>
      <c r="B3229" s="4" t="s">
        <v>5</v>
      </c>
      <c r="C3229" s="4" t="s">
        <v>7</v>
      </c>
      <c r="D3229" s="4" t="s">
        <v>8</v>
      </c>
    </row>
    <row r="3230" spans="1:6">
      <c r="A3230" t="n">
        <v>29070</v>
      </c>
      <c r="B3230" s="6" t="n">
        <v>2</v>
      </c>
      <c r="C3230" s="7" t="n">
        <v>10</v>
      </c>
      <c r="D3230" s="7" t="s">
        <v>47</v>
      </c>
    </row>
    <row r="3231" spans="1:6">
      <c r="A3231" t="s">
        <v>4</v>
      </c>
      <c r="B3231" s="4" t="s">
        <v>5</v>
      </c>
      <c r="C3231" s="4" t="s">
        <v>12</v>
      </c>
    </row>
    <row r="3232" spans="1:6">
      <c r="A3232" t="n">
        <v>29089</v>
      </c>
      <c r="B3232" s="22" t="n">
        <v>16</v>
      </c>
      <c r="C3232" s="7" t="n">
        <v>0</v>
      </c>
    </row>
    <row r="3233" spans="1:4">
      <c r="A3233" t="s">
        <v>4</v>
      </c>
      <c r="B3233" s="4" t="s">
        <v>5</v>
      </c>
      <c r="C3233" s="4" t="s">
        <v>7</v>
      </c>
      <c r="D3233" s="4" t="s">
        <v>12</v>
      </c>
      <c r="E3233" s="4" t="s">
        <v>59</v>
      </c>
    </row>
    <row r="3234" spans="1:4">
      <c r="A3234" t="n">
        <v>29092</v>
      </c>
      <c r="B3234" s="25" t="n">
        <v>58</v>
      </c>
      <c r="C3234" s="7" t="n">
        <v>100</v>
      </c>
      <c r="D3234" s="7" t="n">
        <v>300</v>
      </c>
      <c r="E3234" s="7" t="n">
        <v>1</v>
      </c>
    </row>
    <row r="3235" spans="1:4">
      <c r="A3235" t="s">
        <v>4</v>
      </c>
      <c r="B3235" s="4" t="s">
        <v>5</v>
      </c>
      <c r="C3235" s="4" t="s">
        <v>7</v>
      </c>
      <c r="D3235" s="4" t="s">
        <v>12</v>
      </c>
    </row>
    <row r="3236" spans="1:4">
      <c r="A3236" t="n">
        <v>29100</v>
      </c>
      <c r="B3236" s="25" t="n">
        <v>58</v>
      </c>
      <c r="C3236" s="7" t="n">
        <v>255</v>
      </c>
      <c r="D3236" s="7" t="n">
        <v>0</v>
      </c>
    </row>
    <row r="3237" spans="1:4">
      <c r="A3237" t="s">
        <v>4</v>
      </c>
      <c r="B3237" s="4" t="s">
        <v>5</v>
      </c>
      <c r="C3237" s="4" t="s">
        <v>7</v>
      </c>
    </row>
    <row r="3238" spans="1:4">
      <c r="A3238" t="n">
        <v>29104</v>
      </c>
      <c r="B3238" s="23" t="n">
        <v>23</v>
      </c>
      <c r="C3238" s="7" t="n">
        <v>0</v>
      </c>
    </row>
    <row r="3239" spans="1:4">
      <c r="A3239" t="s">
        <v>4</v>
      </c>
      <c r="B3239" s="4" t="s">
        <v>5</v>
      </c>
    </row>
    <row r="3240" spans="1:4">
      <c r="A3240" t="n">
        <v>29106</v>
      </c>
      <c r="B3240" s="5" t="n">
        <v>1</v>
      </c>
    </row>
    <row r="3241" spans="1:4" s="3" customFormat="1" customHeight="0">
      <c r="A3241" s="3" t="s">
        <v>2</v>
      </c>
      <c r="B3241" s="3" t="s">
        <v>331</v>
      </c>
    </row>
    <row r="3242" spans="1:4">
      <c r="A3242" t="s">
        <v>4</v>
      </c>
      <c r="B3242" s="4" t="s">
        <v>5</v>
      </c>
      <c r="C3242" s="4" t="s">
        <v>7</v>
      </c>
      <c r="D3242" s="4" t="s">
        <v>7</v>
      </c>
      <c r="E3242" s="4" t="s">
        <v>7</v>
      </c>
      <c r="F3242" s="4" t="s">
        <v>7</v>
      </c>
    </row>
    <row r="3243" spans="1:4">
      <c r="A3243" t="n">
        <v>29108</v>
      </c>
      <c r="B3243" s="9" t="n">
        <v>14</v>
      </c>
      <c r="C3243" s="7" t="n">
        <v>2</v>
      </c>
      <c r="D3243" s="7" t="n">
        <v>0</v>
      </c>
      <c r="E3243" s="7" t="n">
        <v>0</v>
      </c>
      <c r="F3243" s="7" t="n">
        <v>0</v>
      </c>
    </row>
    <row r="3244" spans="1:4">
      <c r="A3244" t="s">
        <v>4</v>
      </c>
      <c r="B3244" s="4" t="s">
        <v>5</v>
      </c>
      <c r="C3244" s="4" t="s">
        <v>7</v>
      </c>
      <c r="D3244" s="52" t="s">
        <v>155</v>
      </c>
      <c r="E3244" s="4" t="s">
        <v>5</v>
      </c>
      <c r="F3244" s="4" t="s">
        <v>7</v>
      </c>
      <c r="G3244" s="4" t="s">
        <v>12</v>
      </c>
      <c r="H3244" s="52" t="s">
        <v>156</v>
      </c>
      <c r="I3244" s="4" t="s">
        <v>7</v>
      </c>
      <c r="J3244" s="4" t="s">
        <v>13</v>
      </c>
      <c r="K3244" s="4" t="s">
        <v>7</v>
      </c>
      <c r="L3244" s="4" t="s">
        <v>7</v>
      </c>
      <c r="M3244" s="52" t="s">
        <v>155</v>
      </c>
      <c r="N3244" s="4" t="s">
        <v>5</v>
      </c>
      <c r="O3244" s="4" t="s">
        <v>7</v>
      </c>
      <c r="P3244" s="4" t="s">
        <v>12</v>
      </c>
      <c r="Q3244" s="52" t="s">
        <v>156</v>
      </c>
      <c r="R3244" s="4" t="s">
        <v>7</v>
      </c>
      <c r="S3244" s="4" t="s">
        <v>13</v>
      </c>
      <c r="T3244" s="4" t="s">
        <v>7</v>
      </c>
      <c r="U3244" s="4" t="s">
        <v>7</v>
      </c>
      <c r="V3244" s="4" t="s">
        <v>7</v>
      </c>
      <c r="W3244" s="4" t="s">
        <v>27</v>
      </c>
    </row>
    <row r="3245" spans="1:4">
      <c r="A3245" t="n">
        <v>29113</v>
      </c>
      <c r="B3245" s="14" t="n">
        <v>5</v>
      </c>
      <c r="C3245" s="7" t="n">
        <v>28</v>
      </c>
      <c r="D3245" s="52" t="s">
        <v>3</v>
      </c>
      <c r="E3245" s="8" t="n">
        <v>162</v>
      </c>
      <c r="F3245" s="7" t="n">
        <v>3</v>
      </c>
      <c r="G3245" s="7" t="n">
        <v>24585</v>
      </c>
      <c r="H3245" s="52" t="s">
        <v>3</v>
      </c>
      <c r="I3245" s="7" t="n">
        <v>0</v>
      </c>
      <c r="J3245" s="7" t="n">
        <v>1</v>
      </c>
      <c r="K3245" s="7" t="n">
        <v>2</v>
      </c>
      <c r="L3245" s="7" t="n">
        <v>28</v>
      </c>
      <c r="M3245" s="52" t="s">
        <v>3</v>
      </c>
      <c r="N3245" s="8" t="n">
        <v>162</v>
      </c>
      <c r="O3245" s="7" t="n">
        <v>3</v>
      </c>
      <c r="P3245" s="7" t="n">
        <v>24585</v>
      </c>
      <c r="Q3245" s="52" t="s">
        <v>3</v>
      </c>
      <c r="R3245" s="7" t="n">
        <v>0</v>
      </c>
      <c r="S3245" s="7" t="n">
        <v>2</v>
      </c>
      <c r="T3245" s="7" t="n">
        <v>2</v>
      </c>
      <c r="U3245" s="7" t="n">
        <v>11</v>
      </c>
      <c r="V3245" s="7" t="n">
        <v>1</v>
      </c>
      <c r="W3245" s="15" t="n">
        <f t="normal" ca="1">A3249</f>
        <v>0</v>
      </c>
    </row>
    <row r="3246" spans="1:4">
      <c r="A3246" t="s">
        <v>4</v>
      </c>
      <c r="B3246" s="4" t="s">
        <v>5</v>
      </c>
      <c r="C3246" s="4" t="s">
        <v>7</v>
      </c>
      <c r="D3246" s="4" t="s">
        <v>12</v>
      </c>
      <c r="E3246" s="4" t="s">
        <v>59</v>
      </c>
    </row>
    <row r="3247" spans="1:4">
      <c r="A3247" t="n">
        <v>29142</v>
      </c>
      <c r="B3247" s="25" t="n">
        <v>58</v>
      </c>
      <c r="C3247" s="7" t="n">
        <v>0</v>
      </c>
      <c r="D3247" s="7" t="n">
        <v>0</v>
      </c>
      <c r="E3247" s="7" t="n">
        <v>1</v>
      </c>
    </row>
    <row r="3248" spans="1:4">
      <c r="A3248" t="s">
        <v>4</v>
      </c>
      <c r="B3248" s="4" t="s">
        <v>5</v>
      </c>
      <c r="C3248" s="4" t="s">
        <v>7</v>
      </c>
      <c r="D3248" s="52" t="s">
        <v>155</v>
      </c>
      <c r="E3248" s="4" t="s">
        <v>5</v>
      </c>
      <c r="F3248" s="4" t="s">
        <v>7</v>
      </c>
      <c r="G3248" s="4" t="s">
        <v>12</v>
      </c>
      <c r="H3248" s="52" t="s">
        <v>156</v>
      </c>
      <c r="I3248" s="4" t="s">
        <v>7</v>
      </c>
      <c r="J3248" s="4" t="s">
        <v>13</v>
      </c>
      <c r="K3248" s="4" t="s">
        <v>7</v>
      </c>
      <c r="L3248" s="4" t="s">
        <v>7</v>
      </c>
      <c r="M3248" s="52" t="s">
        <v>155</v>
      </c>
      <c r="N3248" s="4" t="s">
        <v>5</v>
      </c>
      <c r="O3248" s="4" t="s">
        <v>7</v>
      </c>
      <c r="P3248" s="4" t="s">
        <v>12</v>
      </c>
      <c r="Q3248" s="52" t="s">
        <v>156</v>
      </c>
      <c r="R3248" s="4" t="s">
        <v>7</v>
      </c>
      <c r="S3248" s="4" t="s">
        <v>13</v>
      </c>
      <c r="T3248" s="4" t="s">
        <v>7</v>
      </c>
      <c r="U3248" s="4" t="s">
        <v>7</v>
      </c>
      <c r="V3248" s="4" t="s">
        <v>7</v>
      </c>
      <c r="W3248" s="4" t="s">
        <v>27</v>
      </c>
    </row>
    <row r="3249" spans="1:23">
      <c r="A3249" t="n">
        <v>29150</v>
      </c>
      <c r="B3249" s="14" t="n">
        <v>5</v>
      </c>
      <c r="C3249" s="7" t="n">
        <v>28</v>
      </c>
      <c r="D3249" s="52" t="s">
        <v>3</v>
      </c>
      <c r="E3249" s="8" t="n">
        <v>162</v>
      </c>
      <c r="F3249" s="7" t="n">
        <v>3</v>
      </c>
      <c r="G3249" s="7" t="n">
        <v>24585</v>
      </c>
      <c r="H3249" s="52" t="s">
        <v>3</v>
      </c>
      <c r="I3249" s="7" t="n">
        <v>0</v>
      </c>
      <c r="J3249" s="7" t="n">
        <v>1</v>
      </c>
      <c r="K3249" s="7" t="n">
        <v>3</v>
      </c>
      <c r="L3249" s="7" t="n">
        <v>28</v>
      </c>
      <c r="M3249" s="52" t="s">
        <v>3</v>
      </c>
      <c r="N3249" s="8" t="n">
        <v>162</v>
      </c>
      <c r="O3249" s="7" t="n">
        <v>3</v>
      </c>
      <c r="P3249" s="7" t="n">
        <v>24585</v>
      </c>
      <c r="Q3249" s="52" t="s">
        <v>3</v>
      </c>
      <c r="R3249" s="7" t="n">
        <v>0</v>
      </c>
      <c r="S3249" s="7" t="n">
        <v>2</v>
      </c>
      <c r="T3249" s="7" t="n">
        <v>3</v>
      </c>
      <c r="U3249" s="7" t="n">
        <v>9</v>
      </c>
      <c r="V3249" s="7" t="n">
        <v>1</v>
      </c>
      <c r="W3249" s="15" t="n">
        <f t="normal" ca="1">A3259</f>
        <v>0</v>
      </c>
    </row>
    <row r="3250" spans="1:23">
      <c r="A3250" t="s">
        <v>4</v>
      </c>
      <c r="B3250" s="4" t="s">
        <v>5</v>
      </c>
      <c r="C3250" s="4" t="s">
        <v>7</v>
      </c>
      <c r="D3250" s="52" t="s">
        <v>155</v>
      </c>
      <c r="E3250" s="4" t="s">
        <v>5</v>
      </c>
      <c r="F3250" s="4" t="s">
        <v>12</v>
      </c>
      <c r="G3250" s="4" t="s">
        <v>7</v>
      </c>
      <c r="H3250" s="4" t="s">
        <v>7</v>
      </c>
      <c r="I3250" s="4" t="s">
        <v>8</v>
      </c>
      <c r="J3250" s="52" t="s">
        <v>156</v>
      </c>
      <c r="K3250" s="4" t="s">
        <v>7</v>
      </c>
      <c r="L3250" s="4" t="s">
        <v>7</v>
      </c>
      <c r="M3250" s="52" t="s">
        <v>155</v>
      </c>
      <c r="N3250" s="4" t="s">
        <v>5</v>
      </c>
      <c r="O3250" s="4" t="s">
        <v>7</v>
      </c>
      <c r="P3250" s="52" t="s">
        <v>156</v>
      </c>
      <c r="Q3250" s="4" t="s">
        <v>7</v>
      </c>
      <c r="R3250" s="4" t="s">
        <v>13</v>
      </c>
      <c r="S3250" s="4" t="s">
        <v>7</v>
      </c>
      <c r="T3250" s="4" t="s">
        <v>7</v>
      </c>
      <c r="U3250" s="4" t="s">
        <v>7</v>
      </c>
      <c r="V3250" s="52" t="s">
        <v>155</v>
      </c>
      <c r="W3250" s="4" t="s">
        <v>5</v>
      </c>
      <c r="X3250" s="4" t="s">
        <v>7</v>
      </c>
      <c r="Y3250" s="52" t="s">
        <v>156</v>
      </c>
      <c r="Z3250" s="4" t="s">
        <v>7</v>
      </c>
      <c r="AA3250" s="4" t="s">
        <v>13</v>
      </c>
      <c r="AB3250" s="4" t="s">
        <v>7</v>
      </c>
      <c r="AC3250" s="4" t="s">
        <v>7</v>
      </c>
      <c r="AD3250" s="4" t="s">
        <v>7</v>
      </c>
      <c r="AE3250" s="4" t="s">
        <v>27</v>
      </c>
    </row>
    <row r="3251" spans="1:23">
      <c r="A3251" t="n">
        <v>29179</v>
      </c>
      <c r="B3251" s="14" t="n">
        <v>5</v>
      </c>
      <c r="C3251" s="7" t="n">
        <v>28</v>
      </c>
      <c r="D3251" s="52" t="s">
        <v>3</v>
      </c>
      <c r="E3251" s="42" t="n">
        <v>47</v>
      </c>
      <c r="F3251" s="7" t="n">
        <v>61456</v>
      </c>
      <c r="G3251" s="7" t="n">
        <v>2</v>
      </c>
      <c r="H3251" s="7" t="n">
        <v>0</v>
      </c>
      <c r="I3251" s="7" t="s">
        <v>313</v>
      </c>
      <c r="J3251" s="52" t="s">
        <v>3</v>
      </c>
      <c r="K3251" s="7" t="n">
        <v>8</v>
      </c>
      <c r="L3251" s="7" t="n">
        <v>28</v>
      </c>
      <c r="M3251" s="52" t="s">
        <v>3</v>
      </c>
      <c r="N3251" s="53" t="n">
        <v>74</v>
      </c>
      <c r="O3251" s="7" t="n">
        <v>65</v>
      </c>
      <c r="P3251" s="52" t="s">
        <v>3</v>
      </c>
      <c r="Q3251" s="7" t="n">
        <v>0</v>
      </c>
      <c r="R3251" s="7" t="n">
        <v>1</v>
      </c>
      <c r="S3251" s="7" t="n">
        <v>3</v>
      </c>
      <c r="T3251" s="7" t="n">
        <v>9</v>
      </c>
      <c r="U3251" s="7" t="n">
        <v>28</v>
      </c>
      <c r="V3251" s="52" t="s">
        <v>3</v>
      </c>
      <c r="W3251" s="53" t="n">
        <v>74</v>
      </c>
      <c r="X3251" s="7" t="n">
        <v>65</v>
      </c>
      <c r="Y3251" s="52" t="s">
        <v>3</v>
      </c>
      <c r="Z3251" s="7" t="n">
        <v>0</v>
      </c>
      <c r="AA3251" s="7" t="n">
        <v>2</v>
      </c>
      <c r="AB3251" s="7" t="n">
        <v>3</v>
      </c>
      <c r="AC3251" s="7" t="n">
        <v>9</v>
      </c>
      <c r="AD3251" s="7" t="n">
        <v>1</v>
      </c>
      <c r="AE3251" s="15" t="n">
        <f t="normal" ca="1">A3255</f>
        <v>0</v>
      </c>
    </row>
    <row r="3252" spans="1:23">
      <c r="A3252" t="s">
        <v>4</v>
      </c>
      <c r="B3252" s="4" t="s">
        <v>5</v>
      </c>
      <c r="C3252" s="4" t="s">
        <v>12</v>
      </c>
      <c r="D3252" s="4" t="s">
        <v>7</v>
      </c>
      <c r="E3252" s="4" t="s">
        <v>7</v>
      </c>
      <c r="F3252" s="4" t="s">
        <v>8</v>
      </c>
    </row>
    <row r="3253" spans="1:23">
      <c r="A3253" t="n">
        <v>29227</v>
      </c>
      <c r="B3253" s="42" t="n">
        <v>47</v>
      </c>
      <c r="C3253" s="7" t="n">
        <v>61456</v>
      </c>
      <c r="D3253" s="7" t="n">
        <v>0</v>
      </c>
      <c r="E3253" s="7" t="n">
        <v>0</v>
      </c>
      <c r="F3253" s="7" t="s">
        <v>314</v>
      </c>
    </row>
    <row r="3254" spans="1:23">
      <c r="A3254" t="s">
        <v>4</v>
      </c>
      <c r="B3254" s="4" t="s">
        <v>5</v>
      </c>
      <c r="C3254" s="4" t="s">
        <v>7</v>
      </c>
      <c r="D3254" s="4" t="s">
        <v>12</v>
      </c>
      <c r="E3254" s="4" t="s">
        <v>59</v>
      </c>
    </row>
    <row r="3255" spans="1:23">
      <c r="A3255" t="n">
        <v>29240</v>
      </c>
      <c r="B3255" s="25" t="n">
        <v>58</v>
      </c>
      <c r="C3255" s="7" t="n">
        <v>0</v>
      </c>
      <c r="D3255" s="7" t="n">
        <v>300</v>
      </c>
      <c r="E3255" s="7" t="n">
        <v>1</v>
      </c>
    </row>
    <row r="3256" spans="1:23">
      <c r="A3256" t="s">
        <v>4</v>
      </c>
      <c r="B3256" s="4" t="s">
        <v>5</v>
      </c>
      <c r="C3256" s="4" t="s">
        <v>7</v>
      </c>
      <c r="D3256" s="4" t="s">
        <v>12</v>
      </c>
    </row>
    <row r="3257" spans="1:23">
      <c r="A3257" t="n">
        <v>29248</v>
      </c>
      <c r="B3257" s="25" t="n">
        <v>58</v>
      </c>
      <c r="C3257" s="7" t="n">
        <v>255</v>
      </c>
      <c r="D3257" s="7" t="n">
        <v>0</v>
      </c>
    </row>
    <row r="3258" spans="1:23">
      <c r="A3258" t="s">
        <v>4</v>
      </c>
      <c r="B3258" s="4" t="s">
        <v>5</v>
      </c>
      <c r="C3258" s="4" t="s">
        <v>7</v>
      </c>
      <c r="D3258" s="4" t="s">
        <v>7</v>
      </c>
      <c r="E3258" s="4" t="s">
        <v>7</v>
      </c>
      <c r="F3258" s="4" t="s">
        <v>7</v>
      </c>
    </row>
    <row r="3259" spans="1:23">
      <c r="A3259" t="n">
        <v>29252</v>
      </c>
      <c r="B3259" s="9" t="n">
        <v>14</v>
      </c>
      <c r="C3259" s="7" t="n">
        <v>0</v>
      </c>
      <c r="D3259" s="7" t="n">
        <v>0</v>
      </c>
      <c r="E3259" s="7" t="n">
        <v>0</v>
      </c>
      <c r="F3259" s="7" t="n">
        <v>64</v>
      </c>
    </row>
    <row r="3260" spans="1:23">
      <c r="A3260" t="s">
        <v>4</v>
      </c>
      <c r="B3260" s="4" t="s">
        <v>5</v>
      </c>
      <c r="C3260" s="4" t="s">
        <v>7</v>
      </c>
      <c r="D3260" s="4" t="s">
        <v>12</v>
      </c>
    </row>
    <row r="3261" spans="1:23">
      <c r="A3261" t="n">
        <v>29257</v>
      </c>
      <c r="B3261" s="17" t="n">
        <v>22</v>
      </c>
      <c r="C3261" s="7" t="n">
        <v>0</v>
      </c>
      <c r="D3261" s="7" t="n">
        <v>24585</v>
      </c>
    </row>
    <row r="3262" spans="1:23">
      <c r="A3262" t="s">
        <v>4</v>
      </c>
      <c r="B3262" s="4" t="s">
        <v>5</v>
      </c>
      <c r="C3262" s="4" t="s">
        <v>7</v>
      </c>
      <c r="D3262" s="4" t="s">
        <v>12</v>
      </c>
    </row>
    <row r="3263" spans="1:23">
      <c r="A3263" t="n">
        <v>29261</v>
      </c>
      <c r="B3263" s="25" t="n">
        <v>58</v>
      </c>
      <c r="C3263" s="7" t="n">
        <v>5</v>
      </c>
      <c r="D3263" s="7" t="n">
        <v>300</v>
      </c>
    </row>
    <row r="3264" spans="1:23">
      <c r="A3264" t="s">
        <v>4</v>
      </c>
      <c r="B3264" s="4" t="s">
        <v>5</v>
      </c>
      <c r="C3264" s="4" t="s">
        <v>59</v>
      </c>
      <c r="D3264" s="4" t="s">
        <v>12</v>
      </c>
    </row>
    <row r="3265" spans="1:31">
      <c r="A3265" t="n">
        <v>29265</v>
      </c>
      <c r="B3265" s="35" t="n">
        <v>103</v>
      </c>
      <c r="C3265" s="7" t="n">
        <v>0</v>
      </c>
      <c r="D3265" s="7" t="n">
        <v>300</v>
      </c>
    </row>
    <row r="3266" spans="1:31">
      <c r="A3266" t="s">
        <v>4</v>
      </c>
      <c r="B3266" s="4" t="s">
        <v>5</v>
      </c>
      <c r="C3266" s="4" t="s">
        <v>7</v>
      </c>
    </row>
    <row r="3267" spans="1:31">
      <c r="A3267" t="n">
        <v>29272</v>
      </c>
      <c r="B3267" s="26" t="n">
        <v>64</v>
      </c>
      <c r="C3267" s="7" t="n">
        <v>7</v>
      </c>
    </row>
    <row r="3268" spans="1:31">
      <c r="A3268" t="s">
        <v>4</v>
      </c>
      <c r="B3268" s="4" t="s">
        <v>5</v>
      </c>
      <c r="C3268" s="4" t="s">
        <v>7</v>
      </c>
      <c r="D3268" s="4" t="s">
        <v>12</v>
      </c>
    </row>
    <row r="3269" spans="1:31">
      <c r="A3269" t="n">
        <v>29274</v>
      </c>
      <c r="B3269" s="54" t="n">
        <v>72</v>
      </c>
      <c r="C3269" s="7" t="n">
        <v>5</v>
      </c>
      <c r="D3269" s="7" t="n">
        <v>0</v>
      </c>
    </row>
    <row r="3270" spans="1:31">
      <c r="A3270" t="s">
        <v>4</v>
      </c>
      <c r="B3270" s="4" t="s">
        <v>5</v>
      </c>
      <c r="C3270" s="4" t="s">
        <v>7</v>
      </c>
      <c r="D3270" s="52" t="s">
        <v>155</v>
      </c>
      <c r="E3270" s="4" t="s">
        <v>5</v>
      </c>
      <c r="F3270" s="4" t="s">
        <v>7</v>
      </c>
      <c r="G3270" s="4" t="s">
        <v>12</v>
      </c>
      <c r="H3270" s="52" t="s">
        <v>156</v>
      </c>
      <c r="I3270" s="4" t="s">
        <v>7</v>
      </c>
      <c r="J3270" s="4" t="s">
        <v>13</v>
      </c>
      <c r="K3270" s="4" t="s">
        <v>7</v>
      </c>
      <c r="L3270" s="4" t="s">
        <v>7</v>
      </c>
      <c r="M3270" s="4" t="s">
        <v>27</v>
      </c>
    </row>
    <row r="3271" spans="1:31">
      <c r="A3271" t="n">
        <v>29278</v>
      </c>
      <c r="B3271" s="14" t="n">
        <v>5</v>
      </c>
      <c r="C3271" s="7" t="n">
        <v>28</v>
      </c>
      <c r="D3271" s="52" t="s">
        <v>3</v>
      </c>
      <c r="E3271" s="8" t="n">
        <v>162</v>
      </c>
      <c r="F3271" s="7" t="n">
        <v>4</v>
      </c>
      <c r="G3271" s="7" t="n">
        <v>24585</v>
      </c>
      <c r="H3271" s="52" t="s">
        <v>3</v>
      </c>
      <c r="I3271" s="7" t="n">
        <v>0</v>
      </c>
      <c r="J3271" s="7" t="n">
        <v>1</v>
      </c>
      <c r="K3271" s="7" t="n">
        <v>2</v>
      </c>
      <c r="L3271" s="7" t="n">
        <v>1</v>
      </c>
      <c r="M3271" s="15" t="n">
        <f t="normal" ca="1">A3277</f>
        <v>0</v>
      </c>
    </row>
    <row r="3272" spans="1:31">
      <c r="A3272" t="s">
        <v>4</v>
      </c>
      <c r="B3272" s="4" t="s">
        <v>5</v>
      </c>
      <c r="C3272" s="4" t="s">
        <v>7</v>
      </c>
      <c r="D3272" s="4" t="s">
        <v>8</v>
      </c>
    </row>
    <row r="3273" spans="1:31">
      <c r="A3273" t="n">
        <v>29295</v>
      </c>
      <c r="B3273" s="6" t="n">
        <v>2</v>
      </c>
      <c r="C3273" s="7" t="n">
        <v>10</v>
      </c>
      <c r="D3273" s="7" t="s">
        <v>315</v>
      </c>
    </row>
    <row r="3274" spans="1:31">
      <c r="A3274" t="s">
        <v>4</v>
      </c>
      <c r="B3274" s="4" t="s">
        <v>5</v>
      </c>
      <c r="C3274" s="4" t="s">
        <v>12</v>
      </c>
    </row>
    <row r="3275" spans="1:31">
      <c r="A3275" t="n">
        <v>29312</v>
      </c>
      <c r="B3275" s="22" t="n">
        <v>16</v>
      </c>
      <c r="C3275" s="7" t="n">
        <v>0</v>
      </c>
    </row>
    <row r="3276" spans="1:31">
      <c r="A3276" t="s">
        <v>4</v>
      </c>
      <c r="B3276" s="4" t="s">
        <v>5</v>
      </c>
      <c r="C3276" s="4" t="s">
        <v>7</v>
      </c>
      <c r="D3276" s="4" t="s">
        <v>12</v>
      </c>
      <c r="E3276" s="4" t="s">
        <v>12</v>
      </c>
      <c r="F3276" s="4" t="s">
        <v>12</v>
      </c>
      <c r="G3276" s="4" t="s">
        <v>12</v>
      </c>
      <c r="H3276" s="4" t="s">
        <v>12</v>
      </c>
      <c r="I3276" s="4" t="s">
        <v>12</v>
      </c>
      <c r="J3276" s="4" t="s">
        <v>12</v>
      </c>
      <c r="K3276" s="4" t="s">
        <v>12</v>
      </c>
      <c r="L3276" s="4" t="s">
        <v>12</v>
      </c>
      <c r="M3276" s="4" t="s">
        <v>12</v>
      </c>
      <c r="N3276" s="4" t="s">
        <v>13</v>
      </c>
      <c r="O3276" s="4" t="s">
        <v>13</v>
      </c>
      <c r="P3276" s="4" t="s">
        <v>13</v>
      </c>
      <c r="Q3276" s="4" t="s">
        <v>13</v>
      </c>
      <c r="R3276" s="4" t="s">
        <v>7</v>
      </c>
      <c r="S3276" s="4" t="s">
        <v>8</v>
      </c>
    </row>
    <row r="3277" spans="1:31">
      <c r="A3277" t="n">
        <v>29315</v>
      </c>
      <c r="B3277" s="59" t="n">
        <v>75</v>
      </c>
      <c r="C3277" s="7" t="n">
        <v>0</v>
      </c>
      <c r="D3277" s="7" t="n">
        <v>0</v>
      </c>
      <c r="E3277" s="7" t="n">
        <v>0</v>
      </c>
      <c r="F3277" s="7" t="n">
        <v>1024</v>
      </c>
      <c r="G3277" s="7" t="n">
        <v>720</v>
      </c>
      <c r="H3277" s="7" t="n">
        <v>0</v>
      </c>
      <c r="I3277" s="7" t="n">
        <v>0</v>
      </c>
      <c r="J3277" s="7" t="n">
        <v>0</v>
      </c>
      <c r="K3277" s="7" t="n">
        <v>0</v>
      </c>
      <c r="L3277" s="7" t="n">
        <v>1024</v>
      </c>
      <c r="M3277" s="7" t="n">
        <v>720</v>
      </c>
      <c r="N3277" s="7" t="n">
        <v>1065353216</v>
      </c>
      <c r="O3277" s="7" t="n">
        <v>1065353216</v>
      </c>
      <c r="P3277" s="7" t="n">
        <v>1065353216</v>
      </c>
      <c r="Q3277" s="7" t="n">
        <v>0</v>
      </c>
      <c r="R3277" s="7" t="n">
        <v>0</v>
      </c>
      <c r="S3277" s="7" t="s">
        <v>332</v>
      </c>
    </row>
    <row r="3278" spans="1:31">
      <c r="A3278" t="s">
        <v>4</v>
      </c>
      <c r="B3278" s="4" t="s">
        <v>5</v>
      </c>
      <c r="C3278" s="4" t="s">
        <v>7</v>
      </c>
      <c r="D3278" s="4" t="s">
        <v>7</v>
      </c>
      <c r="E3278" s="4" t="s">
        <v>7</v>
      </c>
      <c r="F3278" s="4" t="s">
        <v>59</v>
      </c>
      <c r="G3278" s="4" t="s">
        <v>59</v>
      </c>
      <c r="H3278" s="4" t="s">
        <v>59</v>
      </c>
      <c r="I3278" s="4" t="s">
        <v>59</v>
      </c>
      <c r="J3278" s="4" t="s">
        <v>59</v>
      </c>
    </row>
    <row r="3279" spans="1:31">
      <c r="A3279" t="n">
        <v>29364</v>
      </c>
      <c r="B3279" s="60" t="n">
        <v>76</v>
      </c>
      <c r="C3279" s="7" t="n">
        <v>0</v>
      </c>
      <c r="D3279" s="7" t="n">
        <v>9</v>
      </c>
      <c r="E3279" s="7" t="n">
        <v>2</v>
      </c>
      <c r="F3279" s="7" t="n">
        <v>0</v>
      </c>
      <c r="G3279" s="7" t="n">
        <v>0</v>
      </c>
      <c r="H3279" s="7" t="n">
        <v>0</v>
      </c>
      <c r="I3279" s="7" t="n">
        <v>0</v>
      </c>
      <c r="J3279" s="7" t="n">
        <v>0</v>
      </c>
    </row>
    <row r="3280" spans="1:31">
      <c r="A3280" t="s">
        <v>4</v>
      </c>
      <c r="B3280" s="4" t="s">
        <v>5</v>
      </c>
      <c r="C3280" s="4" t="s">
        <v>12</v>
      </c>
      <c r="D3280" s="4" t="s">
        <v>8</v>
      </c>
      <c r="E3280" s="4" t="s">
        <v>8</v>
      </c>
      <c r="F3280" s="4" t="s">
        <v>8</v>
      </c>
      <c r="G3280" s="4" t="s">
        <v>7</v>
      </c>
      <c r="H3280" s="4" t="s">
        <v>13</v>
      </c>
      <c r="I3280" s="4" t="s">
        <v>59</v>
      </c>
      <c r="J3280" s="4" t="s">
        <v>59</v>
      </c>
      <c r="K3280" s="4" t="s">
        <v>59</v>
      </c>
      <c r="L3280" s="4" t="s">
        <v>59</v>
      </c>
      <c r="M3280" s="4" t="s">
        <v>59</v>
      </c>
      <c r="N3280" s="4" t="s">
        <v>59</v>
      </c>
      <c r="O3280" s="4" t="s">
        <v>59</v>
      </c>
      <c r="P3280" s="4" t="s">
        <v>8</v>
      </c>
      <c r="Q3280" s="4" t="s">
        <v>8</v>
      </c>
      <c r="R3280" s="4" t="s">
        <v>13</v>
      </c>
      <c r="S3280" s="4" t="s">
        <v>7</v>
      </c>
      <c r="T3280" s="4" t="s">
        <v>13</v>
      </c>
      <c r="U3280" s="4" t="s">
        <v>13</v>
      </c>
      <c r="V3280" s="4" t="s">
        <v>12</v>
      </c>
    </row>
    <row r="3281" spans="1:22">
      <c r="A3281" t="n">
        <v>29388</v>
      </c>
      <c r="B3281" s="61" t="n">
        <v>19</v>
      </c>
      <c r="C3281" s="7" t="n">
        <v>13</v>
      </c>
      <c r="D3281" s="7" t="s">
        <v>333</v>
      </c>
      <c r="E3281" s="7" t="s">
        <v>334</v>
      </c>
      <c r="F3281" s="7" t="s">
        <v>14</v>
      </c>
      <c r="G3281" s="7" t="n">
        <v>0</v>
      </c>
      <c r="H3281" s="7" t="n">
        <v>1</v>
      </c>
      <c r="I3281" s="7" t="n">
        <v>0</v>
      </c>
      <c r="J3281" s="7" t="n">
        <v>0</v>
      </c>
      <c r="K3281" s="7" t="n">
        <v>0</v>
      </c>
      <c r="L3281" s="7" t="n">
        <v>0</v>
      </c>
      <c r="M3281" s="7" t="n">
        <v>1</v>
      </c>
      <c r="N3281" s="7" t="n">
        <v>1.60000002384186</v>
      </c>
      <c r="O3281" s="7" t="n">
        <v>0.0900000035762787</v>
      </c>
      <c r="P3281" s="7" t="s">
        <v>14</v>
      </c>
      <c r="Q3281" s="7" t="s">
        <v>14</v>
      </c>
      <c r="R3281" s="7" t="n">
        <v>-1</v>
      </c>
      <c r="S3281" s="7" t="n">
        <v>0</v>
      </c>
      <c r="T3281" s="7" t="n">
        <v>0</v>
      </c>
      <c r="U3281" s="7" t="n">
        <v>0</v>
      </c>
      <c r="V3281" s="7" t="n">
        <v>0</v>
      </c>
    </row>
    <row r="3282" spans="1:22">
      <c r="A3282" t="s">
        <v>4</v>
      </c>
      <c r="B3282" s="4" t="s">
        <v>5</v>
      </c>
      <c r="C3282" s="4" t="s">
        <v>12</v>
      </c>
      <c r="D3282" s="4" t="s">
        <v>7</v>
      </c>
      <c r="E3282" s="4" t="s">
        <v>7</v>
      </c>
      <c r="F3282" s="4" t="s">
        <v>8</v>
      </c>
    </row>
    <row r="3283" spans="1:22">
      <c r="A3283" t="n">
        <v>29466</v>
      </c>
      <c r="B3283" s="46" t="n">
        <v>20</v>
      </c>
      <c r="C3283" s="7" t="n">
        <v>0</v>
      </c>
      <c r="D3283" s="7" t="n">
        <v>3</v>
      </c>
      <c r="E3283" s="7" t="n">
        <v>10</v>
      </c>
      <c r="F3283" s="7" t="s">
        <v>316</v>
      </c>
    </row>
    <row r="3284" spans="1:22">
      <c r="A3284" t="s">
        <v>4</v>
      </c>
      <c r="B3284" s="4" t="s">
        <v>5</v>
      </c>
      <c r="C3284" s="4" t="s">
        <v>12</v>
      </c>
    </row>
    <row r="3285" spans="1:22">
      <c r="A3285" t="n">
        <v>29484</v>
      </c>
      <c r="B3285" s="22" t="n">
        <v>16</v>
      </c>
      <c r="C3285" s="7" t="n">
        <v>0</v>
      </c>
    </row>
    <row r="3286" spans="1:22">
      <c r="A3286" t="s">
        <v>4</v>
      </c>
      <c r="B3286" s="4" t="s">
        <v>5</v>
      </c>
      <c r="C3286" s="4" t="s">
        <v>12</v>
      </c>
      <c r="D3286" s="4" t="s">
        <v>7</v>
      </c>
      <c r="E3286" s="4" t="s">
        <v>7</v>
      </c>
      <c r="F3286" s="4" t="s">
        <v>8</v>
      </c>
    </row>
    <row r="3287" spans="1:22">
      <c r="A3287" t="n">
        <v>29487</v>
      </c>
      <c r="B3287" s="46" t="n">
        <v>20</v>
      </c>
      <c r="C3287" s="7" t="n">
        <v>13</v>
      </c>
      <c r="D3287" s="7" t="n">
        <v>3</v>
      </c>
      <c r="E3287" s="7" t="n">
        <v>10</v>
      </c>
      <c r="F3287" s="7" t="s">
        <v>316</v>
      </c>
    </row>
    <row r="3288" spans="1:22">
      <c r="A3288" t="s">
        <v>4</v>
      </c>
      <c r="B3288" s="4" t="s">
        <v>5</v>
      </c>
      <c r="C3288" s="4" t="s">
        <v>12</v>
      </c>
    </row>
    <row r="3289" spans="1:22">
      <c r="A3289" t="n">
        <v>29505</v>
      </c>
      <c r="B3289" s="22" t="n">
        <v>16</v>
      </c>
      <c r="C3289" s="7" t="n">
        <v>0</v>
      </c>
    </row>
    <row r="3290" spans="1:22">
      <c r="A3290" t="s">
        <v>4</v>
      </c>
      <c r="B3290" s="4" t="s">
        <v>5</v>
      </c>
      <c r="C3290" s="4" t="s">
        <v>12</v>
      </c>
      <c r="D3290" s="4" t="s">
        <v>13</v>
      </c>
    </row>
    <row r="3291" spans="1:22">
      <c r="A3291" t="n">
        <v>29508</v>
      </c>
      <c r="B3291" s="41" t="n">
        <v>43</v>
      </c>
      <c r="C3291" s="7" t="n">
        <v>13</v>
      </c>
      <c r="D3291" s="7" t="n">
        <v>32</v>
      </c>
    </row>
    <row r="3292" spans="1:22">
      <c r="A3292" t="s">
        <v>4</v>
      </c>
      <c r="B3292" s="4" t="s">
        <v>5</v>
      </c>
      <c r="C3292" s="4" t="s">
        <v>7</v>
      </c>
      <c r="D3292" s="4" t="s">
        <v>12</v>
      </c>
      <c r="E3292" s="4" t="s">
        <v>7</v>
      </c>
      <c r="F3292" s="4" t="s">
        <v>8</v>
      </c>
      <c r="G3292" s="4" t="s">
        <v>8</v>
      </c>
      <c r="H3292" s="4" t="s">
        <v>8</v>
      </c>
      <c r="I3292" s="4" t="s">
        <v>8</v>
      </c>
      <c r="J3292" s="4" t="s">
        <v>8</v>
      </c>
      <c r="K3292" s="4" t="s">
        <v>8</v>
      </c>
      <c r="L3292" s="4" t="s">
        <v>8</v>
      </c>
      <c r="M3292" s="4" t="s">
        <v>8</v>
      </c>
      <c r="N3292" s="4" t="s">
        <v>8</v>
      </c>
      <c r="O3292" s="4" t="s">
        <v>8</v>
      </c>
      <c r="P3292" s="4" t="s">
        <v>8</v>
      </c>
      <c r="Q3292" s="4" t="s">
        <v>8</v>
      </c>
      <c r="R3292" s="4" t="s">
        <v>8</v>
      </c>
      <c r="S3292" s="4" t="s">
        <v>8</v>
      </c>
      <c r="T3292" s="4" t="s">
        <v>8</v>
      </c>
      <c r="U3292" s="4" t="s">
        <v>8</v>
      </c>
    </row>
    <row r="3293" spans="1:22">
      <c r="A3293" t="n">
        <v>29515</v>
      </c>
      <c r="B3293" s="39" t="n">
        <v>36</v>
      </c>
      <c r="C3293" s="7" t="n">
        <v>8</v>
      </c>
      <c r="D3293" s="7" t="n">
        <v>0</v>
      </c>
      <c r="E3293" s="7" t="n">
        <v>0</v>
      </c>
      <c r="F3293" s="7" t="s">
        <v>335</v>
      </c>
      <c r="G3293" s="7" t="s">
        <v>336</v>
      </c>
      <c r="H3293" s="7" t="s">
        <v>337</v>
      </c>
      <c r="I3293" s="7" t="s">
        <v>338</v>
      </c>
      <c r="J3293" s="7" t="s">
        <v>339</v>
      </c>
      <c r="K3293" s="7" t="s">
        <v>340</v>
      </c>
      <c r="L3293" s="7" t="s">
        <v>14</v>
      </c>
      <c r="M3293" s="7" t="s">
        <v>14</v>
      </c>
      <c r="N3293" s="7" t="s">
        <v>14</v>
      </c>
      <c r="O3293" s="7" t="s">
        <v>14</v>
      </c>
      <c r="P3293" s="7" t="s">
        <v>14</v>
      </c>
      <c r="Q3293" s="7" t="s">
        <v>14</v>
      </c>
      <c r="R3293" s="7" t="s">
        <v>14</v>
      </c>
      <c r="S3293" s="7" t="s">
        <v>14</v>
      </c>
      <c r="T3293" s="7" t="s">
        <v>14</v>
      </c>
      <c r="U3293" s="7" t="s">
        <v>14</v>
      </c>
    </row>
    <row r="3294" spans="1:22">
      <c r="A3294" t="s">
        <v>4</v>
      </c>
      <c r="B3294" s="4" t="s">
        <v>5</v>
      </c>
      <c r="C3294" s="4" t="s">
        <v>7</v>
      </c>
      <c r="D3294" s="4" t="s">
        <v>12</v>
      </c>
      <c r="E3294" s="4" t="s">
        <v>7</v>
      </c>
      <c r="F3294" s="4" t="s">
        <v>8</v>
      </c>
      <c r="G3294" s="4" t="s">
        <v>8</v>
      </c>
      <c r="H3294" s="4" t="s">
        <v>8</v>
      </c>
      <c r="I3294" s="4" t="s">
        <v>8</v>
      </c>
      <c r="J3294" s="4" t="s">
        <v>8</v>
      </c>
      <c r="K3294" s="4" t="s">
        <v>8</v>
      </c>
      <c r="L3294" s="4" t="s">
        <v>8</v>
      </c>
      <c r="M3294" s="4" t="s">
        <v>8</v>
      </c>
      <c r="N3294" s="4" t="s">
        <v>8</v>
      </c>
      <c r="O3294" s="4" t="s">
        <v>8</v>
      </c>
      <c r="P3294" s="4" t="s">
        <v>8</v>
      </c>
      <c r="Q3294" s="4" t="s">
        <v>8</v>
      </c>
      <c r="R3294" s="4" t="s">
        <v>8</v>
      </c>
      <c r="S3294" s="4" t="s">
        <v>8</v>
      </c>
      <c r="T3294" s="4" t="s">
        <v>8</v>
      </c>
      <c r="U3294" s="4" t="s">
        <v>8</v>
      </c>
    </row>
    <row r="3295" spans="1:22">
      <c r="A3295" t="n">
        <v>29598</v>
      </c>
      <c r="B3295" s="39" t="n">
        <v>36</v>
      </c>
      <c r="C3295" s="7" t="n">
        <v>8</v>
      </c>
      <c r="D3295" s="7" t="n">
        <v>13</v>
      </c>
      <c r="E3295" s="7" t="n">
        <v>0</v>
      </c>
      <c r="F3295" s="7" t="s">
        <v>341</v>
      </c>
      <c r="G3295" s="7" t="s">
        <v>342</v>
      </c>
      <c r="H3295" s="7" t="s">
        <v>343</v>
      </c>
      <c r="I3295" s="7" t="s">
        <v>344</v>
      </c>
      <c r="J3295" s="7" t="s">
        <v>338</v>
      </c>
      <c r="K3295" s="7" t="s">
        <v>339</v>
      </c>
      <c r="L3295" s="7" t="s">
        <v>345</v>
      </c>
      <c r="M3295" s="7" t="s">
        <v>340</v>
      </c>
      <c r="N3295" s="7" t="s">
        <v>346</v>
      </c>
      <c r="O3295" s="7" t="s">
        <v>347</v>
      </c>
      <c r="P3295" s="7" t="s">
        <v>348</v>
      </c>
      <c r="Q3295" s="7" t="s">
        <v>349</v>
      </c>
      <c r="R3295" s="7" t="s">
        <v>14</v>
      </c>
      <c r="S3295" s="7" t="s">
        <v>14</v>
      </c>
      <c r="T3295" s="7" t="s">
        <v>14</v>
      </c>
      <c r="U3295" s="7" t="s">
        <v>14</v>
      </c>
    </row>
    <row r="3296" spans="1:22">
      <c r="A3296" t="s">
        <v>4</v>
      </c>
      <c r="B3296" s="4" t="s">
        <v>5</v>
      </c>
      <c r="C3296" s="4" t="s">
        <v>12</v>
      </c>
      <c r="D3296" s="4" t="s">
        <v>59</v>
      </c>
      <c r="E3296" s="4" t="s">
        <v>59</v>
      </c>
      <c r="F3296" s="4" t="s">
        <v>59</v>
      </c>
      <c r="G3296" s="4" t="s">
        <v>59</v>
      </c>
    </row>
    <row r="3297" spans="1:22">
      <c r="A3297" t="n">
        <v>29755</v>
      </c>
      <c r="B3297" s="28" t="n">
        <v>46</v>
      </c>
      <c r="C3297" s="7" t="n">
        <v>0</v>
      </c>
      <c r="D3297" s="7" t="n">
        <v>-1.53999996185303</v>
      </c>
      <c r="E3297" s="7" t="n">
        <v>5.01000022888184</v>
      </c>
      <c r="F3297" s="7" t="n">
        <v>8.89999961853027</v>
      </c>
      <c r="G3297" s="7" t="n">
        <v>25.2999992370605</v>
      </c>
    </row>
    <row r="3298" spans="1:22">
      <c r="A3298" t="s">
        <v>4</v>
      </c>
      <c r="B3298" s="4" t="s">
        <v>5</v>
      </c>
      <c r="C3298" s="4" t="s">
        <v>12</v>
      </c>
      <c r="D3298" s="4" t="s">
        <v>59</v>
      </c>
      <c r="E3298" s="4" t="s">
        <v>59</v>
      </c>
      <c r="F3298" s="4" t="s">
        <v>59</v>
      </c>
      <c r="G3298" s="4" t="s">
        <v>59</v>
      </c>
    </row>
    <row r="3299" spans="1:22">
      <c r="A3299" t="n">
        <v>29774</v>
      </c>
      <c r="B3299" s="28" t="n">
        <v>46</v>
      </c>
      <c r="C3299" s="7" t="n">
        <v>13</v>
      </c>
      <c r="D3299" s="7" t="n">
        <v>0.75</v>
      </c>
      <c r="E3299" s="7" t="n">
        <v>5</v>
      </c>
      <c r="F3299" s="7" t="n">
        <v>13.9499998092651</v>
      </c>
      <c r="G3299" s="7" t="n">
        <v>180</v>
      </c>
    </row>
    <row r="3300" spans="1:22">
      <c r="A3300" t="s">
        <v>4</v>
      </c>
      <c r="B3300" s="4" t="s">
        <v>5</v>
      </c>
      <c r="C3300" s="4" t="s">
        <v>12</v>
      </c>
      <c r="D3300" s="4" t="s">
        <v>12</v>
      </c>
      <c r="E3300" s="4" t="s">
        <v>12</v>
      </c>
    </row>
    <row r="3301" spans="1:22">
      <c r="A3301" t="n">
        <v>29793</v>
      </c>
      <c r="B3301" s="45" t="n">
        <v>61</v>
      </c>
      <c r="C3301" s="7" t="n">
        <v>0</v>
      </c>
      <c r="D3301" s="7" t="n">
        <v>13</v>
      </c>
      <c r="E3301" s="7" t="n">
        <v>0</v>
      </c>
    </row>
    <row r="3302" spans="1:22">
      <c r="A3302" t="s">
        <v>4</v>
      </c>
      <c r="B3302" s="4" t="s">
        <v>5</v>
      </c>
      <c r="C3302" s="4" t="s">
        <v>12</v>
      </c>
      <c r="D3302" s="4" t="s">
        <v>7</v>
      </c>
      <c r="E3302" s="4" t="s">
        <v>8</v>
      </c>
      <c r="F3302" s="4" t="s">
        <v>59</v>
      </c>
      <c r="G3302" s="4" t="s">
        <v>59</v>
      </c>
      <c r="H3302" s="4" t="s">
        <v>59</v>
      </c>
    </row>
    <row r="3303" spans="1:22">
      <c r="A3303" t="n">
        <v>29800</v>
      </c>
      <c r="B3303" s="40" t="n">
        <v>48</v>
      </c>
      <c r="C3303" s="7" t="n">
        <v>13</v>
      </c>
      <c r="D3303" s="7" t="n">
        <v>0</v>
      </c>
      <c r="E3303" s="7" t="s">
        <v>341</v>
      </c>
      <c r="F3303" s="7" t="n">
        <v>0</v>
      </c>
      <c r="G3303" s="7" t="n">
        <v>1</v>
      </c>
      <c r="H3303" s="7" t="n">
        <v>0</v>
      </c>
    </row>
    <row r="3304" spans="1:22">
      <c r="A3304" t="s">
        <v>4</v>
      </c>
      <c r="B3304" s="4" t="s">
        <v>5</v>
      </c>
      <c r="C3304" s="4" t="s">
        <v>7</v>
      </c>
      <c r="D3304" s="4" t="s">
        <v>12</v>
      </c>
      <c r="E3304" s="4" t="s">
        <v>8</v>
      </c>
      <c r="F3304" s="4" t="s">
        <v>8</v>
      </c>
      <c r="G3304" s="4" t="s">
        <v>8</v>
      </c>
      <c r="H3304" s="4" t="s">
        <v>8</v>
      </c>
    </row>
    <row r="3305" spans="1:22">
      <c r="A3305" t="n">
        <v>29826</v>
      </c>
      <c r="B3305" s="29" t="n">
        <v>51</v>
      </c>
      <c r="C3305" s="7" t="n">
        <v>3</v>
      </c>
      <c r="D3305" s="7" t="n">
        <v>13</v>
      </c>
      <c r="E3305" s="7" t="s">
        <v>96</v>
      </c>
      <c r="F3305" s="7" t="s">
        <v>350</v>
      </c>
      <c r="G3305" s="7" t="s">
        <v>75</v>
      </c>
      <c r="H3305" s="7" t="s">
        <v>76</v>
      </c>
    </row>
    <row r="3306" spans="1:22">
      <c r="A3306" t="s">
        <v>4</v>
      </c>
      <c r="B3306" s="4" t="s">
        <v>5</v>
      </c>
      <c r="C3306" s="4" t="s">
        <v>7</v>
      </c>
      <c r="D3306" s="4" t="s">
        <v>8</v>
      </c>
      <c r="E3306" s="4" t="s">
        <v>12</v>
      </c>
    </row>
    <row r="3307" spans="1:22">
      <c r="A3307" t="n">
        <v>29839</v>
      </c>
      <c r="B3307" s="11" t="n">
        <v>94</v>
      </c>
      <c r="C3307" s="7" t="n">
        <v>1</v>
      </c>
      <c r="D3307" s="7" t="s">
        <v>351</v>
      </c>
      <c r="E3307" s="7" t="n">
        <v>1</v>
      </c>
    </row>
    <row r="3308" spans="1:22">
      <c r="A3308" t="s">
        <v>4</v>
      </c>
      <c r="B3308" s="4" t="s">
        <v>5</v>
      </c>
      <c r="C3308" s="4" t="s">
        <v>7</v>
      </c>
      <c r="D3308" s="4" t="s">
        <v>8</v>
      </c>
      <c r="E3308" s="4" t="s">
        <v>12</v>
      </c>
    </row>
    <row r="3309" spans="1:22">
      <c r="A3309" t="n">
        <v>29855</v>
      </c>
      <c r="B3309" s="11" t="n">
        <v>94</v>
      </c>
      <c r="C3309" s="7" t="n">
        <v>1</v>
      </c>
      <c r="D3309" s="7" t="s">
        <v>351</v>
      </c>
      <c r="E3309" s="7" t="n">
        <v>2</v>
      </c>
    </row>
    <row r="3310" spans="1:22">
      <c r="A3310" t="s">
        <v>4</v>
      </c>
      <c r="B3310" s="4" t="s">
        <v>5</v>
      </c>
      <c r="C3310" s="4" t="s">
        <v>7</v>
      </c>
      <c r="D3310" s="4" t="s">
        <v>8</v>
      </c>
      <c r="E3310" s="4" t="s">
        <v>12</v>
      </c>
    </row>
    <row r="3311" spans="1:22">
      <c r="A3311" t="n">
        <v>29871</v>
      </c>
      <c r="B3311" s="11" t="n">
        <v>94</v>
      </c>
      <c r="C3311" s="7" t="n">
        <v>0</v>
      </c>
      <c r="D3311" s="7" t="s">
        <v>351</v>
      </c>
      <c r="E3311" s="7" t="n">
        <v>4</v>
      </c>
    </row>
    <row r="3312" spans="1:22">
      <c r="A3312" t="s">
        <v>4</v>
      </c>
      <c r="B3312" s="4" t="s">
        <v>5</v>
      </c>
      <c r="C3312" s="4" t="s">
        <v>7</v>
      </c>
      <c r="D3312" s="4" t="s">
        <v>8</v>
      </c>
      <c r="E3312" s="4" t="s">
        <v>12</v>
      </c>
    </row>
    <row r="3313" spans="1:8">
      <c r="A3313" t="n">
        <v>29887</v>
      </c>
      <c r="B3313" s="11" t="n">
        <v>94</v>
      </c>
      <c r="C3313" s="7" t="n">
        <v>0</v>
      </c>
      <c r="D3313" s="7" t="s">
        <v>352</v>
      </c>
      <c r="E3313" s="7" t="n">
        <v>1</v>
      </c>
    </row>
    <row r="3314" spans="1:8">
      <c r="A3314" t="s">
        <v>4</v>
      </c>
      <c r="B3314" s="4" t="s">
        <v>5</v>
      </c>
      <c r="C3314" s="4" t="s">
        <v>7</v>
      </c>
      <c r="D3314" s="4" t="s">
        <v>8</v>
      </c>
      <c r="E3314" s="4" t="s">
        <v>12</v>
      </c>
    </row>
    <row r="3315" spans="1:8">
      <c r="A3315" t="n">
        <v>29901</v>
      </c>
      <c r="B3315" s="11" t="n">
        <v>94</v>
      </c>
      <c r="C3315" s="7" t="n">
        <v>0</v>
      </c>
      <c r="D3315" s="7" t="s">
        <v>352</v>
      </c>
      <c r="E3315" s="7" t="n">
        <v>2</v>
      </c>
    </row>
    <row r="3316" spans="1:8">
      <c r="A3316" t="s">
        <v>4</v>
      </c>
      <c r="B3316" s="4" t="s">
        <v>5</v>
      </c>
      <c r="C3316" s="4" t="s">
        <v>7</v>
      </c>
      <c r="D3316" s="4" t="s">
        <v>8</v>
      </c>
      <c r="E3316" s="4" t="s">
        <v>12</v>
      </c>
    </row>
    <row r="3317" spans="1:8">
      <c r="A3317" t="n">
        <v>29915</v>
      </c>
      <c r="B3317" s="11" t="n">
        <v>94</v>
      </c>
      <c r="C3317" s="7" t="n">
        <v>1</v>
      </c>
      <c r="D3317" s="7" t="s">
        <v>352</v>
      </c>
      <c r="E3317" s="7" t="n">
        <v>4</v>
      </c>
    </row>
    <row r="3318" spans="1:8">
      <c r="A3318" t="s">
        <v>4</v>
      </c>
      <c r="B3318" s="4" t="s">
        <v>5</v>
      </c>
      <c r="C3318" s="4" t="s">
        <v>7</v>
      </c>
      <c r="D3318" s="4" t="s">
        <v>8</v>
      </c>
    </row>
    <row r="3319" spans="1:8">
      <c r="A3319" t="n">
        <v>29929</v>
      </c>
      <c r="B3319" s="11" t="n">
        <v>94</v>
      </c>
      <c r="C3319" s="7" t="n">
        <v>5</v>
      </c>
      <c r="D3319" s="7" t="s">
        <v>352</v>
      </c>
    </row>
    <row r="3320" spans="1:8">
      <c r="A3320" t="s">
        <v>4</v>
      </c>
      <c r="B3320" s="4" t="s">
        <v>5</v>
      </c>
      <c r="C3320" s="4" t="s">
        <v>7</v>
      </c>
      <c r="D3320" s="4" t="s">
        <v>8</v>
      </c>
      <c r="E3320" s="4" t="s">
        <v>12</v>
      </c>
    </row>
    <row r="3321" spans="1:8">
      <c r="A3321" t="n">
        <v>29941</v>
      </c>
      <c r="B3321" s="11" t="n">
        <v>94</v>
      </c>
      <c r="C3321" s="7" t="n">
        <v>0</v>
      </c>
      <c r="D3321" s="7" t="s">
        <v>353</v>
      </c>
      <c r="E3321" s="7" t="n">
        <v>1</v>
      </c>
    </row>
    <row r="3322" spans="1:8">
      <c r="A3322" t="s">
        <v>4</v>
      </c>
      <c r="B3322" s="4" t="s">
        <v>5</v>
      </c>
      <c r="C3322" s="4" t="s">
        <v>7</v>
      </c>
      <c r="D3322" s="4" t="s">
        <v>8</v>
      </c>
      <c r="E3322" s="4" t="s">
        <v>12</v>
      </c>
    </row>
    <row r="3323" spans="1:8">
      <c r="A3323" t="n">
        <v>29955</v>
      </c>
      <c r="B3323" s="11" t="n">
        <v>94</v>
      </c>
      <c r="C3323" s="7" t="n">
        <v>0</v>
      </c>
      <c r="D3323" s="7" t="s">
        <v>353</v>
      </c>
      <c r="E3323" s="7" t="n">
        <v>2</v>
      </c>
    </row>
    <row r="3324" spans="1:8">
      <c r="A3324" t="s">
        <v>4</v>
      </c>
      <c r="B3324" s="4" t="s">
        <v>5</v>
      </c>
      <c r="C3324" s="4" t="s">
        <v>7</v>
      </c>
      <c r="D3324" s="4" t="s">
        <v>8</v>
      </c>
      <c r="E3324" s="4" t="s">
        <v>12</v>
      </c>
    </row>
    <row r="3325" spans="1:8">
      <c r="A3325" t="n">
        <v>29969</v>
      </c>
      <c r="B3325" s="11" t="n">
        <v>94</v>
      </c>
      <c r="C3325" s="7" t="n">
        <v>1</v>
      </c>
      <c r="D3325" s="7" t="s">
        <v>353</v>
      </c>
      <c r="E3325" s="7" t="n">
        <v>4</v>
      </c>
    </row>
    <row r="3326" spans="1:8">
      <c r="A3326" t="s">
        <v>4</v>
      </c>
      <c r="B3326" s="4" t="s">
        <v>5</v>
      </c>
      <c r="C3326" s="4" t="s">
        <v>7</v>
      </c>
      <c r="D3326" s="4" t="s">
        <v>8</v>
      </c>
    </row>
    <row r="3327" spans="1:8">
      <c r="A3327" t="n">
        <v>29983</v>
      </c>
      <c r="B3327" s="11" t="n">
        <v>94</v>
      </c>
      <c r="C3327" s="7" t="n">
        <v>5</v>
      </c>
      <c r="D3327" s="7" t="s">
        <v>353</v>
      </c>
    </row>
    <row r="3328" spans="1:8">
      <c r="A3328" t="s">
        <v>4</v>
      </c>
      <c r="B3328" s="4" t="s">
        <v>5</v>
      </c>
      <c r="C3328" s="4" t="s">
        <v>7</v>
      </c>
      <c r="D3328" s="4" t="s">
        <v>8</v>
      </c>
      <c r="E3328" s="4" t="s">
        <v>12</v>
      </c>
    </row>
    <row r="3329" spans="1:5">
      <c r="A3329" t="n">
        <v>29995</v>
      </c>
      <c r="B3329" s="11" t="n">
        <v>94</v>
      </c>
      <c r="C3329" s="7" t="n">
        <v>0</v>
      </c>
      <c r="D3329" s="7" t="s">
        <v>354</v>
      </c>
      <c r="E3329" s="7" t="n">
        <v>1</v>
      </c>
    </row>
    <row r="3330" spans="1:5">
      <c r="A3330" t="s">
        <v>4</v>
      </c>
      <c r="B3330" s="4" t="s">
        <v>5</v>
      </c>
      <c r="C3330" s="4" t="s">
        <v>7</v>
      </c>
      <c r="D3330" s="4" t="s">
        <v>8</v>
      </c>
      <c r="E3330" s="4" t="s">
        <v>12</v>
      </c>
    </row>
    <row r="3331" spans="1:5">
      <c r="A3331" t="n">
        <v>30009</v>
      </c>
      <c r="B3331" s="11" t="n">
        <v>94</v>
      </c>
      <c r="C3331" s="7" t="n">
        <v>0</v>
      </c>
      <c r="D3331" s="7" t="s">
        <v>354</v>
      </c>
      <c r="E3331" s="7" t="n">
        <v>2</v>
      </c>
    </row>
    <row r="3332" spans="1:5">
      <c r="A3332" t="s">
        <v>4</v>
      </c>
      <c r="B3332" s="4" t="s">
        <v>5</v>
      </c>
      <c r="C3332" s="4" t="s">
        <v>7</v>
      </c>
      <c r="D3332" s="4" t="s">
        <v>8</v>
      </c>
      <c r="E3332" s="4" t="s">
        <v>12</v>
      </c>
    </row>
    <row r="3333" spans="1:5">
      <c r="A3333" t="n">
        <v>30023</v>
      </c>
      <c r="B3333" s="11" t="n">
        <v>94</v>
      </c>
      <c r="C3333" s="7" t="n">
        <v>1</v>
      </c>
      <c r="D3333" s="7" t="s">
        <v>354</v>
      </c>
      <c r="E3333" s="7" t="n">
        <v>4</v>
      </c>
    </row>
    <row r="3334" spans="1:5">
      <c r="A3334" t="s">
        <v>4</v>
      </c>
      <c r="B3334" s="4" t="s">
        <v>5</v>
      </c>
      <c r="C3334" s="4" t="s">
        <v>7</v>
      </c>
      <c r="D3334" s="4" t="s">
        <v>8</v>
      </c>
    </row>
    <row r="3335" spans="1:5">
      <c r="A3335" t="n">
        <v>30037</v>
      </c>
      <c r="B3335" s="11" t="n">
        <v>94</v>
      </c>
      <c r="C3335" s="7" t="n">
        <v>5</v>
      </c>
      <c r="D3335" s="7" t="s">
        <v>354</v>
      </c>
    </row>
    <row r="3336" spans="1:5">
      <c r="A3336" t="s">
        <v>4</v>
      </c>
      <c r="B3336" s="4" t="s">
        <v>5</v>
      </c>
      <c r="C3336" s="4" t="s">
        <v>7</v>
      </c>
      <c r="D3336" s="4" t="s">
        <v>8</v>
      </c>
      <c r="E3336" s="4" t="s">
        <v>12</v>
      </c>
    </row>
    <row r="3337" spans="1:5">
      <c r="A3337" t="n">
        <v>30049</v>
      </c>
      <c r="B3337" s="11" t="n">
        <v>94</v>
      </c>
      <c r="C3337" s="7" t="n">
        <v>1</v>
      </c>
      <c r="D3337" s="7" t="s">
        <v>353</v>
      </c>
      <c r="E3337" s="7" t="n">
        <v>1</v>
      </c>
    </row>
    <row r="3338" spans="1:5">
      <c r="A3338" t="s">
        <v>4</v>
      </c>
      <c r="B3338" s="4" t="s">
        <v>5</v>
      </c>
      <c r="C3338" s="4" t="s">
        <v>7</v>
      </c>
      <c r="D3338" s="4" t="s">
        <v>8</v>
      </c>
      <c r="E3338" s="4" t="s">
        <v>12</v>
      </c>
    </row>
    <row r="3339" spans="1:5">
      <c r="A3339" t="n">
        <v>30063</v>
      </c>
      <c r="B3339" s="11" t="n">
        <v>94</v>
      </c>
      <c r="C3339" s="7" t="n">
        <v>1</v>
      </c>
      <c r="D3339" s="7" t="s">
        <v>353</v>
      </c>
      <c r="E3339" s="7" t="n">
        <v>2</v>
      </c>
    </row>
    <row r="3340" spans="1:5">
      <c r="A3340" t="s">
        <v>4</v>
      </c>
      <c r="B3340" s="4" t="s">
        <v>5</v>
      </c>
      <c r="C3340" s="4" t="s">
        <v>7</v>
      </c>
      <c r="D3340" s="4" t="s">
        <v>8</v>
      </c>
      <c r="E3340" s="4" t="s">
        <v>12</v>
      </c>
    </row>
    <row r="3341" spans="1:5">
      <c r="A3341" t="n">
        <v>30077</v>
      </c>
      <c r="B3341" s="11" t="n">
        <v>94</v>
      </c>
      <c r="C3341" s="7" t="n">
        <v>0</v>
      </c>
      <c r="D3341" s="7" t="s">
        <v>353</v>
      </c>
      <c r="E3341" s="7" t="n">
        <v>4</v>
      </c>
    </row>
    <row r="3342" spans="1:5">
      <c r="A3342" t="s">
        <v>4</v>
      </c>
      <c r="B3342" s="4" t="s">
        <v>5</v>
      </c>
      <c r="C3342" s="4" t="s">
        <v>7</v>
      </c>
      <c r="D3342" s="4" t="s">
        <v>7</v>
      </c>
      <c r="E3342" s="4" t="s">
        <v>59</v>
      </c>
      <c r="F3342" s="4" t="s">
        <v>59</v>
      </c>
      <c r="G3342" s="4" t="s">
        <v>59</v>
      </c>
      <c r="H3342" s="4" t="s">
        <v>12</v>
      </c>
    </row>
    <row r="3343" spans="1:5">
      <c r="A3343" t="n">
        <v>30091</v>
      </c>
      <c r="B3343" s="27" t="n">
        <v>45</v>
      </c>
      <c r="C3343" s="7" t="n">
        <v>2</v>
      </c>
      <c r="D3343" s="7" t="n">
        <v>3</v>
      </c>
      <c r="E3343" s="7" t="n">
        <v>0.790000021457672</v>
      </c>
      <c r="F3343" s="7" t="n">
        <v>5.98000001907349</v>
      </c>
      <c r="G3343" s="7" t="n">
        <v>13.6800003051758</v>
      </c>
      <c r="H3343" s="7" t="n">
        <v>0</v>
      </c>
    </row>
    <row r="3344" spans="1:5">
      <c r="A3344" t="s">
        <v>4</v>
      </c>
      <c r="B3344" s="4" t="s">
        <v>5</v>
      </c>
      <c r="C3344" s="4" t="s">
        <v>7</v>
      </c>
      <c r="D3344" s="4" t="s">
        <v>7</v>
      </c>
      <c r="E3344" s="4" t="s">
        <v>59</v>
      </c>
      <c r="F3344" s="4" t="s">
        <v>59</v>
      </c>
      <c r="G3344" s="4" t="s">
        <v>59</v>
      </c>
      <c r="H3344" s="4" t="s">
        <v>12</v>
      </c>
      <c r="I3344" s="4" t="s">
        <v>7</v>
      </c>
    </row>
    <row r="3345" spans="1:9">
      <c r="A3345" t="n">
        <v>30108</v>
      </c>
      <c r="B3345" s="27" t="n">
        <v>45</v>
      </c>
      <c r="C3345" s="7" t="n">
        <v>4</v>
      </c>
      <c r="D3345" s="7" t="n">
        <v>3</v>
      </c>
      <c r="E3345" s="7" t="n">
        <v>10.039999961853</v>
      </c>
      <c r="F3345" s="7" t="n">
        <v>242.910003662109</v>
      </c>
      <c r="G3345" s="7" t="n">
        <v>0</v>
      </c>
      <c r="H3345" s="7" t="n">
        <v>0</v>
      </c>
      <c r="I3345" s="7" t="n">
        <v>0</v>
      </c>
    </row>
    <row r="3346" spans="1:9">
      <c r="A3346" t="s">
        <v>4</v>
      </c>
      <c r="B3346" s="4" t="s">
        <v>5</v>
      </c>
      <c r="C3346" s="4" t="s">
        <v>7</v>
      </c>
      <c r="D3346" s="4" t="s">
        <v>7</v>
      </c>
      <c r="E3346" s="4" t="s">
        <v>59</v>
      </c>
      <c r="F3346" s="4" t="s">
        <v>12</v>
      </c>
    </row>
    <row r="3347" spans="1:9">
      <c r="A3347" t="n">
        <v>30126</v>
      </c>
      <c r="B3347" s="27" t="n">
        <v>45</v>
      </c>
      <c r="C3347" s="7" t="n">
        <v>5</v>
      </c>
      <c r="D3347" s="7" t="n">
        <v>3</v>
      </c>
      <c r="E3347" s="7" t="n">
        <v>2.09999990463257</v>
      </c>
      <c r="F3347" s="7" t="n">
        <v>0</v>
      </c>
    </row>
    <row r="3348" spans="1:9">
      <c r="A3348" t="s">
        <v>4</v>
      </c>
      <c r="B3348" s="4" t="s">
        <v>5</v>
      </c>
      <c r="C3348" s="4" t="s">
        <v>7</v>
      </c>
      <c r="D3348" s="4" t="s">
        <v>7</v>
      </c>
      <c r="E3348" s="4" t="s">
        <v>59</v>
      </c>
      <c r="F3348" s="4" t="s">
        <v>12</v>
      </c>
    </row>
    <row r="3349" spans="1:9">
      <c r="A3349" t="n">
        <v>30135</v>
      </c>
      <c r="B3349" s="27" t="n">
        <v>45</v>
      </c>
      <c r="C3349" s="7" t="n">
        <v>11</v>
      </c>
      <c r="D3349" s="7" t="n">
        <v>3</v>
      </c>
      <c r="E3349" s="7" t="n">
        <v>34</v>
      </c>
      <c r="F3349" s="7" t="n">
        <v>0</v>
      </c>
    </row>
    <row r="3350" spans="1:9">
      <c r="A3350" t="s">
        <v>4</v>
      </c>
      <c r="B3350" s="4" t="s">
        <v>5</v>
      </c>
      <c r="C3350" s="4" t="s">
        <v>7</v>
      </c>
      <c r="D3350" s="4" t="s">
        <v>7</v>
      </c>
      <c r="E3350" s="4" t="s">
        <v>59</v>
      </c>
      <c r="F3350" s="4" t="s">
        <v>59</v>
      </c>
      <c r="G3350" s="4" t="s">
        <v>59</v>
      </c>
      <c r="H3350" s="4" t="s">
        <v>12</v>
      </c>
    </row>
    <row r="3351" spans="1:9">
      <c r="A3351" t="n">
        <v>30144</v>
      </c>
      <c r="B3351" s="27" t="n">
        <v>45</v>
      </c>
      <c r="C3351" s="7" t="n">
        <v>2</v>
      </c>
      <c r="D3351" s="7" t="n">
        <v>3</v>
      </c>
      <c r="E3351" s="7" t="n">
        <v>0.790000021457672</v>
      </c>
      <c r="F3351" s="7" t="n">
        <v>5.98000001907349</v>
      </c>
      <c r="G3351" s="7" t="n">
        <v>13.6800003051758</v>
      </c>
      <c r="H3351" s="7" t="n">
        <v>7000</v>
      </c>
    </row>
    <row r="3352" spans="1:9">
      <c r="A3352" t="s">
        <v>4</v>
      </c>
      <c r="B3352" s="4" t="s">
        <v>5</v>
      </c>
      <c r="C3352" s="4" t="s">
        <v>7</v>
      </c>
      <c r="D3352" s="4" t="s">
        <v>7</v>
      </c>
      <c r="E3352" s="4" t="s">
        <v>59</v>
      </c>
      <c r="F3352" s="4" t="s">
        <v>59</v>
      </c>
      <c r="G3352" s="4" t="s">
        <v>59</v>
      </c>
      <c r="H3352" s="4" t="s">
        <v>12</v>
      </c>
      <c r="I3352" s="4" t="s">
        <v>7</v>
      </c>
    </row>
    <row r="3353" spans="1:9">
      <c r="A3353" t="n">
        <v>30161</v>
      </c>
      <c r="B3353" s="27" t="n">
        <v>45</v>
      </c>
      <c r="C3353" s="7" t="n">
        <v>4</v>
      </c>
      <c r="D3353" s="7" t="n">
        <v>3</v>
      </c>
      <c r="E3353" s="7" t="n">
        <v>10.039999961853</v>
      </c>
      <c r="F3353" s="7" t="n">
        <v>242.910003662109</v>
      </c>
      <c r="G3353" s="7" t="n">
        <v>0</v>
      </c>
      <c r="H3353" s="7" t="n">
        <v>7000</v>
      </c>
      <c r="I3353" s="7" t="n">
        <v>0</v>
      </c>
    </row>
    <row r="3354" spans="1:9">
      <c r="A3354" t="s">
        <v>4</v>
      </c>
      <c r="B3354" s="4" t="s">
        <v>5</v>
      </c>
      <c r="C3354" s="4" t="s">
        <v>7</v>
      </c>
      <c r="D3354" s="4" t="s">
        <v>7</v>
      </c>
      <c r="E3354" s="4" t="s">
        <v>59</v>
      </c>
      <c r="F3354" s="4" t="s">
        <v>12</v>
      </c>
    </row>
    <row r="3355" spans="1:9">
      <c r="A3355" t="n">
        <v>30179</v>
      </c>
      <c r="B3355" s="27" t="n">
        <v>45</v>
      </c>
      <c r="C3355" s="7" t="n">
        <v>5</v>
      </c>
      <c r="D3355" s="7" t="n">
        <v>3</v>
      </c>
      <c r="E3355" s="7" t="n">
        <v>1.89999997615814</v>
      </c>
      <c r="F3355" s="7" t="n">
        <v>7000</v>
      </c>
    </row>
    <row r="3356" spans="1:9">
      <c r="A3356" t="s">
        <v>4</v>
      </c>
      <c r="B3356" s="4" t="s">
        <v>5</v>
      </c>
      <c r="C3356" s="4" t="s">
        <v>7</v>
      </c>
      <c r="D3356" s="4" t="s">
        <v>7</v>
      </c>
      <c r="E3356" s="4" t="s">
        <v>59</v>
      </c>
      <c r="F3356" s="4" t="s">
        <v>12</v>
      </c>
    </row>
    <row r="3357" spans="1:9">
      <c r="A3357" t="n">
        <v>30188</v>
      </c>
      <c r="B3357" s="27" t="n">
        <v>45</v>
      </c>
      <c r="C3357" s="7" t="n">
        <v>11</v>
      </c>
      <c r="D3357" s="7" t="n">
        <v>3</v>
      </c>
      <c r="E3357" s="7" t="n">
        <v>34</v>
      </c>
      <c r="F3357" s="7" t="n">
        <v>7000</v>
      </c>
    </row>
    <row r="3358" spans="1:9">
      <c r="A3358" t="s">
        <v>4</v>
      </c>
      <c r="B3358" s="4" t="s">
        <v>5</v>
      </c>
      <c r="C3358" s="4" t="s">
        <v>7</v>
      </c>
      <c r="D3358" s="4" t="s">
        <v>12</v>
      </c>
      <c r="E3358" s="4" t="s">
        <v>13</v>
      </c>
      <c r="F3358" s="4" t="s">
        <v>12</v>
      </c>
      <c r="G3358" s="4" t="s">
        <v>13</v>
      </c>
      <c r="H3358" s="4" t="s">
        <v>7</v>
      </c>
    </row>
    <row r="3359" spans="1:9">
      <c r="A3359" t="n">
        <v>30197</v>
      </c>
      <c r="B3359" s="34" t="n">
        <v>49</v>
      </c>
      <c r="C3359" s="7" t="n">
        <v>0</v>
      </c>
      <c r="D3359" s="7" t="n">
        <v>550</v>
      </c>
      <c r="E3359" s="7" t="n">
        <v>1065353216</v>
      </c>
      <c r="F3359" s="7" t="n">
        <v>0</v>
      </c>
      <c r="G3359" s="7" t="n">
        <v>0</v>
      </c>
      <c r="H3359" s="7" t="n">
        <v>0</v>
      </c>
    </row>
    <row r="3360" spans="1:9">
      <c r="A3360" t="s">
        <v>4</v>
      </c>
      <c r="B3360" s="4" t="s">
        <v>5</v>
      </c>
      <c r="C3360" s="4" t="s">
        <v>7</v>
      </c>
      <c r="D3360" s="4" t="s">
        <v>12</v>
      </c>
      <c r="E3360" s="4" t="s">
        <v>59</v>
      </c>
    </row>
    <row r="3361" spans="1:9">
      <c r="A3361" t="n">
        <v>30212</v>
      </c>
      <c r="B3361" s="25" t="n">
        <v>58</v>
      </c>
      <c r="C3361" s="7" t="n">
        <v>100</v>
      </c>
      <c r="D3361" s="7" t="n">
        <v>1000</v>
      </c>
      <c r="E3361" s="7" t="n">
        <v>1</v>
      </c>
    </row>
    <row r="3362" spans="1:9">
      <c r="A3362" t="s">
        <v>4</v>
      </c>
      <c r="B3362" s="4" t="s">
        <v>5</v>
      </c>
      <c r="C3362" s="4" t="s">
        <v>7</v>
      </c>
      <c r="D3362" s="4" t="s">
        <v>12</v>
      </c>
    </row>
    <row r="3363" spans="1:9">
      <c r="A3363" t="n">
        <v>30220</v>
      </c>
      <c r="B3363" s="25" t="n">
        <v>58</v>
      </c>
      <c r="C3363" s="7" t="n">
        <v>255</v>
      </c>
      <c r="D3363" s="7" t="n">
        <v>0</v>
      </c>
    </row>
    <row r="3364" spans="1:9">
      <c r="A3364" t="s">
        <v>4</v>
      </c>
      <c r="B3364" s="4" t="s">
        <v>5</v>
      </c>
      <c r="C3364" s="4" t="s">
        <v>12</v>
      </c>
    </row>
    <row r="3365" spans="1:9">
      <c r="A3365" t="n">
        <v>30224</v>
      </c>
      <c r="B3365" s="22" t="n">
        <v>16</v>
      </c>
      <c r="C3365" s="7" t="n">
        <v>300</v>
      </c>
    </row>
    <row r="3366" spans="1:9">
      <c r="A3366" t="s">
        <v>4</v>
      </c>
      <c r="B3366" s="4" t="s">
        <v>5</v>
      </c>
      <c r="C3366" s="4" t="s">
        <v>7</v>
      </c>
      <c r="D3366" s="4" t="s">
        <v>12</v>
      </c>
      <c r="E3366" s="4" t="s">
        <v>8</v>
      </c>
    </row>
    <row r="3367" spans="1:9">
      <c r="A3367" t="n">
        <v>30227</v>
      </c>
      <c r="B3367" s="29" t="n">
        <v>51</v>
      </c>
      <c r="C3367" s="7" t="n">
        <v>4</v>
      </c>
      <c r="D3367" s="7" t="n">
        <v>13</v>
      </c>
      <c r="E3367" s="7" t="s">
        <v>355</v>
      </c>
    </row>
    <row r="3368" spans="1:9">
      <c r="A3368" t="s">
        <v>4</v>
      </c>
      <c r="B3368" s="4" t="s">
        <v>5</v>
      </c>
      <c r="C3368" s="4" t="s">
        <v>12</v>
      </c>
    </row>
    <row r="3369" spans="1:9">
      <c r="A3369" t="n">
        <v>30242</v>
      </c>
      <c r="B3369" s="22" t="n">
        <v>16</v>
      </c>
      <c r="C3369" s="7" t="n">
        <v>0</v>
      </c>
    </row>
    <row r="3370" spans="1:9">
      <c r="A3370" t="s">
        <v>4</v>
      </c>
      <c r="B3370" s="4" t="s">
        <v>5</v>
      </c>
      <c r="C3370" s="4" t="s">
        <v>12</v>
      </c>
      <c r="D3370" s="4" t="s">
        <v>7</v>
      </c>
      <c r="E3370" s="4" t="s">
        <v>13</v>
      </c>
      <c r="F3370" s="4" t="s">
        <v>43</v>
      </c>
      <c r="G3370" s="4" t="s">
        <v>7</v>
      </c>
      <c r="H3370" s="4" t="s">
        <v>7</v>
      </c>
      <c r="I3370" s="4" t="s">
        <v>7</v>
      </c>
    </row>
    <row r="3371" spans="1:9">
      <c r="A3371" t="n">
        <v>30245</v>
      </c>
      <c r="B3371" s="30" t="n">
        <v>26</v>
      </c>
      <c r="C3371" s="7" t="n">
        <v>13</v>
      </c>
      <c r="D3371" s="7" t="n">
        <v>17</v>
      </c>
      <c r="E3371" s="7" t="n">
        <v>11386</v>
      </c>
      <c r="F3371" s="7" t="s">
        <v>356</v>
      </c>
      <c r="G3371" s="7" t="n">
        <v>8</v>
      </c>
      <c r="H3371" s="7" t="n">
        <v>2</v>
      </c>
      <c r="I3371" s="7" t="n">
        <v>0</v>
      </c>
    </row>
    <row r="3372" spans="1:9">
      <c r="A3372" t="s">
        <v>4</v>
      </c>
      <c r="B3372" s="4" t="s">
        <v>5</v>
      </c>
      <c r="C3372" s="4" t="s">
        <v>12</v>
      </c>
    </row>
    <row r="3373" spans="1:9">
      <c r="A3373" t="n">
        <v>30277</v>
      </c>
      <c r="B3373" s="22" t="n">
        <v>16</v>
      </c>
      <c r="C3373" s="7" t="n">
        <v>7000</v>
      </c>
    </row>
    <row r="3374" spans="1:9">
      <c r="A3374" t="s">
        <v>4</v>
      </c>
      <c r="B3374" s="4" t="s">
        <v>5</v>
      </c>
      <c r="C3374" s="4" t="s">
        <v>12</v>
      </c>
      <c r="D3374" s="4" t="s">
        <v>7</v>
      </c>
    </row>
    <row r="3375" spans="1:9">
      <c r="A3375" t="n">
        <v>30280</v>
      </c>
      <c r="B3375" s="31" t="n">
        <v>89</v>
      </c>
      <c r="C3375" s="7" t="n">
        <v>13</v>
      </c>
      <c r="D3375" s="7" t="n">
        <v>0</v>
      </c>
    </row>
    <row r="3376" spans="1:9">
      <c r="A3376" t="s">
        <v>4</v>
      </c>
      <c r="B3376" s="4" t="s">
        <v>5</v>
      </c>
      <c r="C3376" s="4" t="s">
        <v>12</v>
      </c>
      <c r="D3376" s="4" t="s">
        <v>7</v>
      </c>
    </row>
    <row r="3377" spans="1:9">
      <c r="A3377" t="n">
        <v>30284</v>
      </c>
      <c r="B3377" s="31" t="n">
        <v>89</v>
      </c>
      <c r="C3377" s="7" t="n">
        <v>65533</v>
      </c>
      <c r="D3377" s="7" t="n">
        <v>1</v>
      </c>
    </row>
    <row r="3378" spans="1:9">
      <c r="A3378" t="s">
        <v>4</v>
      </c>
      <c r="B3378" s="4" t="s">
        <v>5</v>
      </c>
      <c r="C3378" s="4" t="s">
        <v>7</v>
      </c>
      <c r="D3378" s="4" t="s">
        <v>12</v>
      </c>
      <c r="E3378" s="4" t="s">
        <v>59</v>
      </c>
    </row>
    <row r="3379" spans="1:9">
      <c r="A3379" t="n">
        <v>30288</v>
      </c>
      <c r="B3379" s="25" t="n">
        <v>58</v>
      </c>
      <c r="C3379" s="7" t="n">
        <v>101</v>
      </c>
      <c r="D3379" s="7" t="n">
        <v>500</v>
      </c>
      <c r="E3379" s="7" t="n">
        <v>1</v>
      </c>
    </row>
    <row r="3380" spans="1:9">
      <c r="A3380" t="s">
        <v>4</v>
      </c>
      <c r="B3380" s="4" t="s">
        <v>5</v>
      </c>
      <c r="C3380" s="4" t="s">
        <v>7</v>
      </c>
      <c r="D3380" s="4" t="s">
        <v>12</v>
      </c>
    </row>
    <row r="3381" spans="1:9">
      <c r="A3381" t="n">
        <v>30296</v>
      </c>
      <c r="B3381" s="25" t="n">
        <v>58</v>
      </c>
      <c r="C3381" s="7" t="n">
        <v>254</v>
      </c>
      <c r="D3381" s="7" t="n">
        <v>0</v>
      </c>
    </row>
    <row r="3382" spans="1:9">
      <c r="A3382" t="s">
        <v>4</v>
      </c>
      <c r="B3382" s="4" t="s">
        <v>5</v>
      </c>
      <c r="C3382" s="4" t="s">
        <v>12</v>
      </c>
      <c r="D3382" s="4" t="s">
        <v>59</v>
      </c>
      <c r="E3382" s="4" t="s">
        <v>59</v>
      </c>
      <c r="F3382" s="4" t="s">
        <v>59</v>
      </c>
      <c r="G3382" s="4" t="s">
        <v>59</v>
      </c>
    </row>
    <row r="3383" spans="1:9">
      <c r="A3383" t="n">
        <v>30300</v>
      </c>
      <c r="B3383" s="28" t="n">
        <v>46</v>
      </c>
      <c r="C3383" s="7" t="n">
        <v>0</v>
      </c>
      <c r="D3383" s="7" t="n">
        <v>-1.60000002384186</v>
      </c>
      <c r="E3383" s="7" t="n">
        <v>5</v>
      </c>
      <c r="F3383" s="7" t="n">
        <v>14.8800001144409</v>
      </c>
      <c r="G3383" s="7" t="n">
        <v>291.700012207031</v>
      </c>
    </row>
    <row r="3384" spans="1:9">
      <c r="A3384" t="s">
        <v>4</v>
      </c>
      <c r="B3384" s="4" t="s">
        <v>5</v>
      </c>
      <c r="C3384" s="4" t="s">
        <v>12</v>
      </c>
    </row>
    <row r="3385" spans="1:9">
      <c r="A3385" t="n">
        <v>30319</v>
      </c>
      <c r="B3385" s="22" t="n">
        <v>16</v>
      </c>
      <c r="C3385" s="7" t="n">
        <v>0</v>
      </c>
    </row>
    <row r="3386" spans="1:9">
      <c r="A3386" t="s">
        <v>4</v>
      </c>
      <c r="B3386" s="4" t="s">
        <v>5</v>
      </c>
      <c r="C3386" s="4" t="s">
        <v>12</v>
      </c>
      <c r="D3386" s="4" t="s">
        <v>12</v>
      </c>
      <c r="E3386" s="4" t="s">
        <v>12</v>
      </c>
    </row>
    <row r="3387" spans="1:9">
      <c r="A3387" t="n">
        <v>30322</v>
      </c>
      <c r="B3387" s="45" t="n">
        <v>61</v>
      </c>
      <c r="C3387" s="7" t="n">
        <v>0</v>
      </c>
      <c r="D3387" s="7" t="n">
        <v>13</v>
      </c>
      <c r="E3387" s="7" t="n">
        <v>0</v>
      </c>
    </row>
    <row r="3388" spans="1:9">
      <c r="A3388" t="s">
        <v>4</v>
      </c>
      <c r="B3388" s="4" t="s">
        <v>5</v>
      </c>
      <c r="C3388" s="4" t="s">
        <v>12</v>
      </c>
      <c r="D3388" s="4" t="s">
        <v>12</v>
      </c>
      <c r="E3388" s="4" t="s">
        <v>59</v>
      </c>
      <c r="F3388" s="4" t="s">
        <v>59</v>
      </c>
      <c r="G3388" s="4" t="s">
        <v>59</v>
      </c>
      <c r="H3388" s="4" t="s">
        <v>59</v>
      </c>
      <c r="I3388" s="4" t="s">
        <v>7</v>
      </c>
      <c r="J3388" s="4" t="s">
        <v>12</v>
      </c>
    </row>
    <row r="3389" spans="1:9">
      <c r="A3389" t="n">
        <v>30329</v>
      </c>
      <c r="B3389" s="55" t="n">
        <v>55</v>
      </c>
      <c r="C3389" s="7" t="n">
        <v>0</v>
      </c>
      <c r="D3389" s="7" t="n">
        <v>65533</v>
      </c>
      <c r="E3389" s="7" t="n">
        <v>-0.200000002980232</v>
      </c>
      <c r="F3389" s="7" t="n">
        <v>5</v>
      </c>
      <c r="G3389" s="7" t="n">
        <v>14.1700000762939</v>
      </c>
      <c r="H3389" s="7" t="n">
        <v>1.20000004768372</v>
      </c>
      <c r="I3389" s="7" t="n">
        <v>1</v>
      </c>
      <c r="J3389" s="7" t="n">
        <v>0</v>
      </c>
    </row>
    <row r="3390" spans="1:9">
      <c r="A3390" t="s">
        <v>4</v>
      </c>
      <c r="B3390" s="4" t="s">
        <v>5</v>
      </c>
      <c r="C3390" s="4" t="s">
        <v>7</v>
      </c>
      <c r="D3390" s="4" t="s">
        <v>7</v>
      </c>
      <c r="E3390" s="4" t="s">
        <v>59</v>
      </c>
      <c r="F3390" s="4" t="s">
        <v>59</v>
      </c>
      <c r="G3390" s="4" t="s">
        <v>59</v>
      </c>
      <c r="H3390" s="4" t="s">
        <v>12</v>
      </c>
    </row>
    <row r="3391" spans="1:9">
      <c r="A3391" t="n">
        <v>30353</v>
      </c>
      <c r="B3391" s="27" t="n">
        <v>45</v>
      </c>
      <c r="C3391" s="7" t="n">
        <v>2</v>
      </c>
      <c r="D3391" s="7" t="n">
        <v>3</v>
      </c>
      <c r="E3391" s="7" t="n">
        <v>0.409999996423721</v>
      </c>
      <c r="F3391" s="7" t="n">
        <v>6.17000007629395</v>
      </c>
      <c r="G3391" s="7" t="n">
        <v>14.2799997329712</v>
      </c>
      <c r="H3391" s="7" t="n">
        <v>0</v>
      </c>
    </row>
    <row r="3392" spans="1:9">
      <c r="A3392" t="s">
        <v>4</v>
      </c>
      <c r="B3392" s="4" t="s">
        <v>5</v>
      </c>
      <c r="C3392" s="4" t="s">
        <v>7</v>
      </c>
      <c r="D3392" s="4" t="s">
        <v>7</v>
      </c>
      <c r="E3392" s="4" t="s">
        <v>59</v>
      </c>
      <c r="F3392" s="4" t="s">
        <v>59</v>
      </c>
      <c r="G3392" s="4" t="s">
        <v>59</v>
      </c>
      <c r="H3392" s="4" t="s">
        <v>12</v>
      </c>
      <c r="I3392" s="4" t="s">
        <v>7</v>
      </c>
    </row>
    <row r="3393" spans="1:10">
      <c r="A3393" t="n">
        <v>30370</v>
      </c>
      <c r="B3393" s="27" t="n">
        <v>45</v>
      </c>
      <c r="C3393" s="7" t="n">
        <v>4</v>
      </c>
      <c r="D3393" s="7" t="n">
        <v>3</v>
      </c>
      <c r="E3393" s="7" t="n">
        <v>11.9899997711182</v>
      </c>
      <c r="F3393" s="7" t="n">
        <v>204.669998168945</v>
      </c>
      <c r="G3393" s="7" t="n">
        <v>0</v>
      </c>
      <c r="H3393" s="7" t="n">
        <v>0</v>
      </c>
      <c r="I3393" s="7" t="n">
        <v>0</v>
      </c>
    </row>
    <row r="3394" spans="1:10">
      <c r="A3394" t="s">
        <v>4</v>
      </c>
      <c r="B3394" s="4" t="s">
        <v>5</v>
      </c>
      <c r="C3394" s="4" t="s">
        <v>7</v>
      </c>
      <c r="D3394" s="4" t="s">
        <v>7</v>
      </c>
      <c r="E3394" s="4" t="s">
        <v>59</v>
      </c>
      <c r="F3394" s="4" t="s">
        <v>12</v>
      </c>
    </row>
    <row r="3395" spans="1:10">
      <c r="A3395" t="n">
        <v>30388</v>
      </c>
      <c r="B3395" s="27" t="n">
        <v>45</v>
      </c>
      <c r="C3395" s="7" t="n">
        <v>5</v>
      </c>
      <c r="D3395" s="7" t="n">
        <v>3</v>
      </c>
      <c r="E3395" s="7" t="n">
        <v>2.70000004768372</v>
      </c>
      <c r="F3395" s="7" t="n">
        <v>0</v>
      </c>
    </row>
    <row r="3396" spans="1:10">
      <c r="A3396" t="s">
        <v>4</v>
      </c>
      <c r="B3396" s="4" t="s">
        <v>5</v>
      </c>
      <c r="C3396" s="4" t="s">
        <v>7</v>
      </c>
      <c r="D3396" s="4" t="s">
        <v>7</v>
      </c>
      <c r="E3396" s="4" t="s">
        <v>59</v>
      </c>
      <c r="F3396" s="4" t="s">
        <v>12</v>
      </c>
    </row>
    <row r="3397" spans="1:10">
      <c r="A3397" t="n">
        <v>30397</v>
      </c>
      <c r="B3397" s="27" t="n">
        <v>45</v>
      </c>
      <c r="C3397" s="7" t="n">
        <v>11</v>
      </c>
      <c r="D3397" s="7" t="n">
        <v>3</v>
      </c>
      <c r="E3397" s="7" t="n">
        <v>34</v>
      </c>
      <c r="F3397" s="7" t="n">
        <v>0</v>
      </c>
    </row>
    <row r="3398" spans="1:10">
      <c r="A3398" t="s">
        <v>4</v>
      </c>
      <c r="B3398" s="4" t="s">
        <v>5</v>
      </c>
      <c r="C3398" s="4" t="s">
        <v>7</v>
      </c>
      <c r="D3398" s="4" t="s">
        <v>12</v>
      </c>
    </row>
    <row r="3399" spans="1:10">
      <c r="A3399" t="n">
        <v>30406</v>
      </c>
      <c r="B3399" s="25" t="n">
        <v>58</v>
      </c>
      <c r="C3399" s="7" t="n">
        <v>255</v>
      </c>
      <c r="D3399" s="7" t="n">
        <v>0</v>
      </c>
    </row>
    <row r="3400" spans="1:10">
      <c r="A3400" t="s">
        <v>4</v>
      </c>
      <c r="B3400" s="4" t="s">
        <v>5</v>
      </c>
      <c r="C3400" s="4" t="s">
        <v>12</v>
      </c>
      <c r="D3400" s="4" t="s">
        <v>7</v>
      </c>
    </row>
    <row r="3401" spans="1:10">
      <c r="A3401" t="n">
        <v>30410</v>
      </c>
      <c r="B3401" s="56" t="n">
        <v>56</v>
      </c>
      <c r="C3401" s="7" t="n">
        <v>0</v>
      </c>
      <c r="D3401" s="7" t="n">
        <v>0</v>
      </c>
    </row>
    <row r="3402" spans="1:10">
      <c r="A3402" t="s">
        <v>4</v>
      </c>
      <c r="B3402" s="4" t="s">
        <v>5</v>
      </c>
      <c r="C3402" s="4" t="s">
        <v>12</v>
      </c>
      <c r="D3402" s="4" t="s">
        <v>59</v>
      </c>
      <c r="E3402" s="4" t="s">
        <v>59</v>
      </c>
      <c r="F3402" s="4" t="s">
        <v>7</v>
      </c>
    </row>
    <row r="3403" spans="1:10">
      <c r="A3403" t="n">
        <v>30414</v>
      </c>
      <c r="B3403" s="62" t="n">
        <v>52</v>
      </c>
      <c r="C3403" s="7" t="n">
        <v>0</v>
      </c>
      <c r="D3403" s="7" t="n">
        <v>149</v>
      </c>
      <c r="E3403" s="7" t="n">
        <v>10</v>
      </c>
      <c r="F3403" s="7" t="n">
        <v>0</v>
      </c>
    </row>
    <row r="3404" spans="1:10">
      <c r="A3404" t="s">
        <v>4</v>
      </c>
      <c r="B3404" s="4" t="s">
        <v>5</v>
      </c>
      <c r="C3404" s="4" t="s">
        <v>12</v>
      </c>
    </row>
    <row r="3405" spans="1:10">
      <c r="A3405" t="n">
        <v>30426</v>
      </c>
      <c r="B3405" s="63" t="n">
        <v>54</v>
      </c>
      <c r="C3405" s="7" t="n">
        <v>0</v>
      </c>
    </row>
    <row r="3406" spans="1:10">
      <c r="A3406" t="s">
        <v>4</v>
      </c>
      <c r="B3406" s="4" t="s">
        <v>5</v>
      </c>
      <c r="C3406" s="4" t="s">
        <v>7</v>
      </c>
      <c r="D3406" s="4" t="s">
        <v>12</v>
      </c>
      <c r="E3406" s="4" t="s">
        <v>8</v>
      </c>
    </row>
    <row r="3407" spans="1:10">
      <c r="A3407" t="n">
        <v>30429</v>
      </c>
      <c r="B3407" s="29" t="n">
        <v>51</v>
      </c>
      <c r="C3407" s="7" t="n">
        <v>4</v>
      </c>
      <c r="D3407" s="7" t="n">
        <v>0</v>
      </c>
      <c r="E3407" s="7" t="s">
        <v>70</v>
      </c>
    </row>
    <row r="3408" spans="1:10">
      <c r="A3408" t="s">
        <v>4</v>
      </c>
      <c r="B3408" s="4" t="s">
        <v>5</v>
      </c>
      <c r="C3408" s="4" t="s">
        <v>12</v>
      </c>
    </row>
    <row r="3409" spans="1:9">
      <c r="A3409" t="n">
        <v>30444</v>
      </c>
      <c r="B3409" s="22" t="n">
        <v>16</v>
      </c>
      <c r="C3409" s="7" t="n">
        <v>0</v>
      </c>
    </row>
    <row r="3410" spans="1:9">
      <c r="A3410" t="s">
        <v>4</v>
      </c>
      <c r="B3410" s="4" t="s">
        <v>5</v>
      </c>
      <c r="C3410" s="4" t="s">
        <v>12</v>
      </c>
      <c r="D3410" s="4" t="s">
        <v>7</v>
      </c>
      <c r="E3410" s="4" t="s">
        <v>13</v>
      </c>
      <c r="F3410" s="4" t="s">
        <v>43</v>
      </c>
      <c r="G3410" s="4" t="s">
        <v>7</v>
      </c>
      <c r="H3410" s="4" t="s">
        <v>7</v>
      </c>
      <c r="I3410" s="4" t="s">
        <v>7</v>
      </c>
      <c r="J3410" s="4" t="s">
        <v>13</v>
      </c>
      <c r="K3410" s="4" t="s">
        <v>43</v>
      </c>
      <c r="L3410" s="4" t="s">
        <v>7</v>
      </c>
      <c r="M3410" s="4" t="s">
        <v>7</v>
      </c>
      <c r="N3410" s="4" t="s">
        <v>7</v>
      </c>
      <c r="O3410" s="4" t="s">
        <v>13</v>
      </c>
      <c r="P3410" s="4" t="s">
        <v>43</v>
      </c>
      <c r="Q3410" s="4" t="s">
        <v>7</v>
      </c>
      <c r="R3410" s="4" t="s">
        <v>7</v>
      </c>
    </row>
    <row r="3411" spans="1:9">
      <c r="A3411" t="n">
        <v>30447</v>
      </c>
      <c r="B3411" s="30" t="n">
        <v>26</v>
      </c>
      <c r="C3411" s="7" t="n">
        <v>0</v>
      </c>
      <c r="D3411" s="7" t="n">
        <v>17</v>
      </c>
      <c r="E3411" s="7" t="n">
        <v>65091</v>
      </c>
      <c r="F3411" s="7" t="s">
        <v>357</v>
      </c>
      <c r="G3411" s="7" t="n">
        <v>2</v>
      </c>
      <c r="H3411" s="7" t="n">
        <v>3</v>
      </c>
      <c r="I3411" s="7" t="n">
        <v>17</v>
      </c>
      <c r="J3411" s="7" t="n">
        <v>65092</v>
      </c>
      <c r="K3411" s="7" t="s">
        <v>358</v>
      </c>
      <c r="L3411" s="7" t="n">
        <v>2</v>
      </c>
      <c r="M3411" s="7" t="n">
        <v>3</v>
      </c>
      <c r="N3411" s="7" t="n">
        <v>17</v>
      </c>
      <c r="O3411" s="7" t="n">
        <v>65093</v>
      </c>
      <c r="P3411" s="7" t="s">
        <v>359</v>
      </c>
      <c r="Q3411" s="7" t="n">
        <v>2</v>
      </c>
      <c r="R3411" s="7" t="n">
        <v>0</v>
      </c>
    </row>
    <row r="3412" spans="1:9">
      <c r="A3412" t="s">
        <v>4</v>
      </c>
      <c r="B3412" s="4" t="s">
        <v>5</v>
      </c>
    </row>
    <row r="3413" spans="1:9">
      <c r="A3413" t="n">
        <v>30688</v>
      </c>
      <c r="B3413" s="20" t="n">
        <v>28</v>
      </c>
    </row>
    <row r="3414" spans="1:9">
      <c r="A3414" t="s">
        <v>4</v>
      </c>
      <c r="B3414" s="4" t="s">
        <v>5</v>
      </c>
      <c r="C3414" s="4" t="s">
        <v>7</v>
      </c>
      <c r="D3414" s="4" t="s">
        <v>59</v>
      </c>
      <c r="E3414" s="4" t="s">
        <v>12</v>
      </c>
      <c r="F3414" s="4" t="s">
        <v>7</v>
      </c>
    </row>
    <row r="3415" spans="1:9">
      <c r="A3415" t="n">
        <v>30689</v>
      </c>
      <c r="B3415" s="34" t="n">
        <v>49</v>
      </c>
      <c r="C3415" s="7" t="n">
        <v>3</v>
      </c>
      <c r="D3415" s="7" t="n">
        <v>0.699999988079071</v>
      </c>
      <c r="E3415" s="7" t="n">
        <v>500</v>
      </c>
      <c r="F3415" s="7" t="n">
        <v>0</v>
      </c>
    </row>
    <row r="3416" spans="1:9">
      <c r="A3416" t="s">
        <v>4</v>
      </c>
      <c r="B3416" s="4" t="s">
        <v>5</v>
      </c>
      <c r="C3416" s="4" t="s">
        <v>7</v>
      </c>
      <c r="D3416" s="4" t="s">
        <v>7</v>
      </c>
      <c r="E3416" s="4" t="s">
        <v>7</v>
      </c>
      <c r="F3416" s="4" t="s">
        <v>59</v>
      </c>
      <c r="G3416" s="4" t="s">
        <v>59</v>
      </c>
      <c r="H3416" s="4" t="s">
        <v>59</v>
      </c>
      <c r="I3416" s="4" t="s">
        <v>59</v>
      </c>
      <c r="J3416" s="4" t="s">
        <v>59</v>
      </c>
    </row>
    <row r="3417" spans="1:9">
      <c r="A3417" t="n">
        <v>30698</v>
      </c>
      <c r="B3417" s="60" t="n">
        <v>76</v>
      </c>
      <c r="C3417" s="7" t="n">
        <v>0</v>
      </c>
      <c r="D3417" s="7" t="n">
        <v>3</v>
      </c>
      <c r="E3417" s="7" t="n">
        <v>0</v>
      </c>
      <c r="F3417" s="7" t="n">
        <v>1</v>
      </c>
      <c r="G3417" s="7" t="n">
        <v>1</v>
      </c>
      <c r="H3417" s="7" t="n">
        <v>1</v>
      </c>
      <c r="I3417" s="7" t="n">
        <v>1</v>
      </c>
      <c r="J3417" s="7" t="n">
        <v>1000</v>
      </c>
    </row>
    <row r="3418" spans="1:9">
      <c r="A3418" t="s">
        <v>4</v>
      </c>
      <c r="B3418" s="4" t="s">
        <v>5</v>
      </c>
      <c r="C3418" s="4" t="s">
        <v>7</v>
      </c>
      <c r="D3418" s="4" t="s">
        <v>7</v>
      </c>
    </row>
    <row r="3419" spans="1:9">
      <c r="A3419" t="n">
        <v>30722</v>
      </c>
      <c r="B3419" s="64" t="n">
        <v>77</v>
      </c>
      <c r="C3419" s="7" t="n">
        <v>0</v>
      </c>
      <c r="D3419" s="7" t="n">
        <v>3</v>
      </c>
    </row>
    <row r="3420" spans="1:9">
      <c r="A3420" t="s">
        <v>4</v>
      </c>
      <c r="B3420" s="4" t="s">
        <v>5</v>
      </c>
      <c r="C3420" s="4" t="s">
        <v>12</v>
      </c>
    </row>
    <row r="3421" spans="1:9">
      <c r="A3421" t="n">
        <v>30725</v>
      </c>
      <c r="B3421" s="22" t="n">
        <v>16</v>
      </c>
      <c r="C3421" s="7" t="n">
        <v>2500</v>
      </c>
    </row>
    <row r="3422" spans="1:9">
      <c r="A3422" t="s">
        <v>4</v>
      </c>
      <c r="B3422" s="4" t="s">
        <v>5</v>
      </c>
      <c r="C3422" s="4" t="s">
        <v>12</v>
      </c>
    </row>
    <row r="3423" spans="1:9">
      <c r="A3423" t="n">
        <v>30728</v>
      </c>
      <c r="B3423" s="22" t="n">
        <v>16</v>
      </c>
      <c r="C3423" s="7" t="n">
        <v>0</v>
      </c>
    </row>
    <row r="3424" spans="1:9">
      <c r="A3424" t="s">
        <v>4</v>
      </c>
      <c r="B3424" s="4" t="s">
        <v>5</v>
      </c>
      <c r="C3424" s="4" t="s">
        <v>7</v>
      </c>
      <c r="D3424" s="4" t="s">
        <v>59</v>
      </c>
      <c r="E3424" s="4" t="s">
        <v>12</v>
      </c>
      <c r="F3424" s="4" t="s">
        <v>7</v>
      </c>
    </row>
    <row r="3425" spans="1:18">
      <c r="A3425" t="n">
        <v>30731</v>
      </c>
      <c r="B3425" s="34" t="n">
        <v>49</v>
      </c>
      <c r="C3425" s="7" t="n">
        <v>3</v>
      </c>
      <c r="D3425" s="7" t="n">
        <v>1</v>
      </c>
      <c r="E3425" s="7" t="n">
        <v>1000</v>
      </c>
      <c r="F3425" s="7" t="n">
        <v>0</v>
      </c>
    </row>
    <row r="3426" spans="1:18">
      <c r="A3426" t="s">
        <v>4</v>
      </c>
      <c r="B3426" s="4" t="s">
        <v>5</v>
      </c>
      <c r="C3426" s="4" t="s">
        <v>7</v>
      </c>
      <c r="D3426" s="4" t="s">
        <v>7</v>
      </c>
      <c r="E3426" s="4" t="s">
        <v>7</v>
      </c>
      <c r="F3426" s="4" t="s">
        <v>59</v>
      </c>
      <c r="G3426" s="4" t="s">
        <v>59</v>
      </c>
      <c r="H3426" s="4" t="s">
        <v>59</v>
      </c>
      <c r="I3426" s="4" t="s">
        <v>59</v>
      </c>
      <c r="J3426" s="4" t="s">
        <v>59</v>
      </c>
    </row>
    <row r="3427" spans="1:18">
      <c r="A3427" t="n">
        <v>30740</v>
      </c>
      <c r="B3427" s="60" t="n">
        <v>76</v>
      </c>
      <c r="C3427" s="7" t="n">
        <v>0</v>
      </c>
      <c r="D3427" s="7" t="n">
        <v>3</v>
      </c>
      <c r="E3427" s="7" t="n">
        <v>0</v>
      </c>
      <c r="F3427" s="7" t="n">
        <v>1</v>
      </c>
      <c r="G3427" s="7" t="n">
        <v>1</v>
      </c>
      <c r="H3427" s="7" t="n">
        <v>1</v>
      </c>
      <c r="I3427" s="7" t="n">
        <v>0</v>
      </c>
      <c r="J3427" s="7" t="n">
        <v>1000</v>
      </c>
    </row>
    <row r="3428" spans="1:18">
      <c r="A3428" t="s">
        <v>4</v>
      </c>
      <c r="B3428" s="4" t="s">
        <v>5</v>
      </c>
      <c r="C3428" s="4" t="s">
        <v>7</v>
      </c>
      <c r="D3428" s="4" t="s">
        <v>7</v>
      </c>
    </row>
    <row r="3429" spans="1:18">
      <c r="A3429" t="n">
        <v>30764</v>
      </c>
      <c r="B3429" s="64" t="n">
        <v>77</v>
      </c>
      <c r="C3429" s="7" t="n">
        <v>0</v>
      </c>
      <c r="D3429" s="7" t="n">
        <v>3</v>
      </c>
    </row>
    <row r="3430" spans="1:18">
      <c r="A3430" t="s">
        <v>4</v>
      </c>
      <c r="B3430" s="4" t="s">
        <v>5</v>
      </c>
      <c r="C3430" s="4" t="s">
        <v>7</v>
      </c>
      <c r="D3430" s="4" t="s">
        <v>12</v>
      </c>
      <c r="E3430" s="4" t="s">
        <v>8</v>
      </c>
    </row>
    <row r="3431" spans="1:18">
      <c r="A3431" t="n">
        <v>30767</v>
      </c>
      <c r="B3431" s="29" t="n">
        <v>51</v>
      </c>
      <c r="C3431" s="7" t="n">
        <v>4</v>
      </c>
      <c r="D3431" s="7" t="n">
        <v>0</v>
      </c>
      <c r="E3431" s="7" t="s">
        <v>360</v>
      </c>
    </row>
    <row r="3432" spans="1:18">
      <c r="A3432" t="s">
        <v>4</v>
      </c>
      <c r="B3432" s="4" t="s">
        <v>5</v>
      </c>
      <c r="C3432" s="4" t="s">
        <v>12</v>
      </c>
    </row>
    <row r="3433" spans="1:18">
      <c r="A3433" t="n">
        <v>30781</v>
      </c>
      <c r="B3433" s="22" t="n">
        <v>16</v>
      </c>
      <c r="C3433" s="7" t="n">
        <v>0</v>
      </c>
    </row>
    <row r="3434" spans="1:18">
      <c r="A3434" t="s">
        <v>4</v>
      </c>
      <c r="B3434" s="4" t="s">
        <v>5</v>
      </c>
      <c r="C3434" s="4" t="s">
        <v>12</v>
      </c>
      <c r="D3434" s="4" t="s">
        <v>7</v>
      </c>
      <c r="E3434" s="4" t="s">
        <v>13</v>
      </c>
      <c r="F3434" s="4" t="s">
        <v>43</v>
      </c>
      <c r="G3434" s="4" t="s">
        <v>7</v>
      </c>
      <c r="H3434" s="4" t="s">
        <v>7</v>
      </c>
    </row>
    <row r="3435" spans="1:18">
      <c r="A3435" t="n">
        <v>30784</v>
      </c>
      <c r="B3435" s="30" t="n">
        <v>26</v>
      </c>
      <c r="C3435" s="7" t="n">
        <v>0</v>
      </c>
      <c r="D3435" s="7" t="n">
        <v>17</v>
      </c>
      <c r="E3435" s="7" t="n">
        <v>65094</v>
      </c>
      <c r="F3435" s="7" t="s">
        <v>361</v>
      </c>
      <c r="G3435" s="7" t="n">
        <v>2</v>
      </c>
      <c r="H3435" s="7" t="n">
        <v>0</v>
      </c>
    </row>
    <row r="3436" spans="1:18">
      <c r="A3436" t="s">
        <v>4</v>
      </c>
      <c r="B3436" s="4" t="s">
        <v>5</v>
      </c>
    </row>
    <row r="3437" spans="1:18">
      <c r="A3437" t="n">
        <v>30878</v>
      </c>
      <c r="B3437" s="20" t="n">
        <v>28</v>
      </c>
    </row>
    <row r="3438" spans="1:18">
      <c r="A3438" t="s">
        <v>4</v>
      </c>
      <c r="B3438" s="4" t="s">
        <v>5</v>
      </c>
      <c r="C3438" s="4" t="s">
        <v>7</v>
      </c>
      <c r="D3438" s="4" t="s">
        <v>12</v>
      </c>
      <c r="E3438" s="4" t="s">
        <v>7</v>
      </c>
    </row>
    <row r="3439" spans="1:18">
      <c r="A3439" t="n">
        <v>30879</v>
      </c>
      <c r="B3439" s="34" t="n">
        <v>49</v>
      </c>
      <c r="C3439" s="7" t="n">
        <v>1</v>
      </c>
      <c r="D3439" s="7" t="n">
        <v>10000</v>
      </c>
      <c r="E3439" s="7" t="n">
        <v>0</v>
      </c>
    </row>
    <row r="3440" spans="1:18">
      <c r="A3440" t="s">
        <v>4</v>
      </c>
      <c r="B3440" s="4" t="s">
        <v>5</v>
      </c>
      <c r="C3440" s="4" t="s">
        <v>7</v>
      </c>
      <c r="D3440" s="4" t="s">
        <v>12</v>
      </c>
      <c r="E3440" s="4" t="s">
        <v>8</v>
      </c>
    </row>
    <row r="3441" spans="1:10">
      <c r="A3441" t="n">
        <v>30884</v>
      </c>
      <c r="B3441" s="29" t="n">
        <v>51</v>
      </c>
      <c r="C3441" s="7" t="n">
        <v>4</v>
      </c>
      <c r="D3441" s="7" t="n">
        <v>13</v>
      </c>
      <c r="E3441" s="7" t="s">
        <v>362</v>
      </c>
    </row>
    <row r="3442" spans="1:10">
      <c r="A3442" t="s">
        <v>4</v>
      </c>
      <c r="B3442" s="4" t="s">
        <v>5</v>
      </c>
      <c r="C3442" s="4" t="s">
        <v>12</v>
      </c>
    </row>
    <row r="3443" spans="1:10">
      <c r="A3443" t="n">
        <v>30898</v>
      </c>
      <c r="B3443" s="22" t="n">
        <v>16</v>
      </c>
      <c r="C3443" s="7" t="n">
        <v>0</v>
      </c>
    </row>
    <row r="3444" spans="1:10">
      <c r="A3444" t="s">
        <v>4</v>
      </c>
      <c r="B3444" s="4" t="s">
        <v>5</v>
      </c>
      <c r="C3444" s="4" t="s">
        <v>12</v>
      </c>
      <c r="D3444" s="4" t="s">
        <v>7</v>
      </c>
      <c r="E3444" s="4" t="s">
        <v>13</v>
      </c>
      <c r="F3444" s="4" t="s">
        <v>43</v>
      </c>
      <c r="G3444" s="4" t="s">
        <v>7</v>
      </c>
      <c r="H3444" s="4" t="s">
        <v>7</v>
      </c>
      <c r="I3444" s="4" t="s">
        <v>7</v>
      </c>
      <c r="J3444" s="4" t="s">
        <v>13</v>
      </c>
      <c r="K3444" s="4" t="s">
        <v>43</v>
      </c>
      <c r="L3444" s="4" t="s">
        <v>7</v>
      </c>
      <c r="M3444" s="4" t="s">
        <v>7</v>
      </c>
    </row>
    <row r="3445" spans="1:10">
      <c r="A3445" t="n">
        <v>30901</v>
      </c>
      <c r="B3445" s="30" t="n">
        <v>26</v>
      </c>
      <c r="C3445" s="7" t="n">
        <v>13</v>
      </c>
      <c r="D3445" s="7" t="n">
        <v>17</v>
      </c>
      <c r="E3445" s="7" t="n">
        <v>11387</v>
      </c>
      <c r="F3445" s="7" t="s">
        <v>363</v>
      </c>
      <c r="G3445" s="7" t="n">
        <v>2</v>
      </c>
      <c r="H3445" s="7" t="n">
        <v>3</v>
      </c>
      <c r="I3445" s="7" t="n">
        <v>17</v>
      </c>
      <c r="J3445" s="7" t="n">
        <v>11388</v>
      </c>
      <c r="K3445" s="7" t="s">
        <v>364</v>
      </c>
      <c r="L3445" s="7" t="n">
        <v>2</v>
      </c>
      <c r="M3445" s="7" t="n">
        <v>0</v>
      </c>
    </row>
    <row r="3446" spans="1:10">
      <c r="A3446" t="s">
        <v>4</v>
      </c>
      <c r="B3446" s="4" t="s">
        <v>5</v>
      </c>
    </row>
    <row r="3447" spans="1:10">
      <c r="A3447" t="n">
        <v>30976</v>
      </c>
      <c r="B3447" s="20" t="n">
        <v>28</v>
      </c>
    </row>
    <row r="3448" spans="1:10">
      <c r="A3448" t="s">
        <v>4</v>
      </c>
      <c r="B3448" s="4" t="s">
        <v>5</v>
      </c>
      <c r="C3448" s="4" t="s">
        <v>7</v>
      </c>
      <c r="D3448" s="4" t="s">
        <v>12</v>
      </c>
      <c r="E3448" s="4" t="s">
        <v>8</v>
      </c>
      <c r="F3448" s="4" t="s">
        <v>8</v>
      </c>
      <c r="G3448" s="4" t="s">
        <v>8</v>
      </c>
      <c r="H3448" s="4" t="s">
        <v>8</v>
      </c>
    </row>
    <row r="3449" spans="1:10">
      <c r="A3449" t="n">
        <v>30977</v>
      </c>
      <c r="B3449" s="29" t="n">
        <v>51</v>
      </c>
      <c r="C3449" s="7" t="n">
        <v>3</v>
      </c>
      <c r="D3449" s="7" t="n">
        <v>0</v>
      </c>
      <c r="E3449" s="7" t="s">
        <v>365</v>
      </c>
      <c r="F3449" s="7" t="s">
        <v>350</v>
      </c>
      <c r="G3449" s="7" t="s">
        <v>75</v>
      </c>
      <c r="H3449" s="7" t="s">
        <v>76</v>
      </c>
    </row>
    <row r="3450" spans="1:10">
      <c r="A3450" t="s">
        <v>4</v>
      </c>
      <c r="B3450" s="4" t="s">
        <v>5</v>
      </c>
      <c r="C3450" s="4" t="s">
        <v>12</v>
      </c>
      <c r="D3450" s="4" t="s">
        <v>7</v>
      </c>
      <c r="E3450" s="4" t="s">
        <v>59</v>
      </c>
      <c r="F3450" s="4" t="s">
        <v>12</v>
      </c>
    </row>
    <row r="3451" spans="1:10">
      <c r="A3451" t="n">
        <v>30990</v>
      </c>
      <c r="B3451" s="47" t="n">
        <v>59</v>
      </c>
      <c r="C3451" s="7" t="n">
        <v>0</v>
      </c>
      <c r="D3451" s="7" t="n">
        <v>16</v>
      </c>
      <c r="E3451" s="7" t="n">
        <v>0.150000005960464</v>
      </c>
      <c r="F3451" s="7" t="n">
        <v>0</v>
      </c>
    </row>
    <row r="3452" spans="1:10">
      <c r="A3452" t="s">
        <v>4</v>
      </c>
      <c r="B3452" s="4" t="s">
        <v>5</v>
      </c>
      <c r="C3452" s="4" t="s">
        <v>12</v>
      </c>
    </row>
    <row r="3453" spans="1:10">
      <c r="A3453" t="n">
        <v>31000</v>
      </c>
      <c r="B3453" s="22" t="n">
        <v>16</v>
      </c>
      <c r="C3453" s="7" t="n">
        <v>1000</v>
      </c>
    </row>
    <row r="3454" spans="1:10">
      <c r="A3454" t="s">
        <v>4</v>
      </c>
      <c r="B3454" s="4" t="s">
        <v>5</v>
      </c>
      <c r="C3454" s="4" t="s">
        <v>7</v>
      </c>
      <c r="D3454" s="4" t="s">
        <v>7</v>
      </c>
      <c r="E3454" s="4" t="s">
        <v>59</v>
      </c>
      <c r="F3454" s="4" t="s">
        <v>59</v>
      </c>
      <c r="G3454" s="4" t="s">
        <v>59</v>
      </c>
      <c r="H3454" s="4" t="s">
        <v>12</v>
      </c>
    </row>
    <row r="3455" spans="1:10">
      <c r="A3455" t="n">
        <v>31003</v>
      </c>
      <c r="B3455" s="27" t="n">
        <v>45</v>
      </c>
      <c r="C3455" s="7" t="n">
        <v>2</v>
      </c>
      <c r="D3455" s="7" t="n">
        <v>3</v>
      </c>
      <c r="E3455" s="7" t="n">
        <v>0.280000001192093</v>
      </c>
      <c r="F3455" s="7" t="n">
        <v>6.07000017166138</v>
      </c>
      <c r="G3455" s="7" t="n">
        <v>14.4499998092651</v>
      </c>
      <c r="H3455" s="7" t="n">
        <v>1000</v>
      </c>
    </row>
    <row r="3456" spans="1:10">
      <c r="A3456" t="s">
        <v>4</v>
      </c>
      <c r="B3456" s="4" t="s">
        <v>5</v>
      </c>
      <c r="C3456" s="4" t="s">
        <v>7</v>
      </c>
      <c r="D3456" s="4" t="s">
        <v>7</v>
      </c>
      <c r="E3456" s="4" t="s">
        <v>59</v>
      </c>
      <c r="F3456" s="4" t="s">
        <v>59</v>
      </c>
      <c r="G3456" s="4" t="s">
        <v>59</v>
      </c>
      <c r="H3456" s="4" t="s">
        <v>12</v>
      </c>
      <c r="I3456" s="4" t="s">
        <v>7</v>
      </c>
    </row>
    <row r="3457" spans="1:13">
      <c r="A3457" t="n">
        <v>31020</v>
      </c>
      <c r="B3457" s="27" t="n">
        <v>45</v>
      </c>
      <c r="C3457" s="7" t="n">
        <v>4</v>
      </c>
      <c r="D3457" s="7" t="n">
        <v>3</v>
      </c>
      <c r="E3457" s="7" t="n">
        <v>11</v>
      </c>
      <c r="F3457" s="7" t="n">
        <v>203.059997558594</v>
      </c>
      <c r="G3457" s="7" t="n">
        <v>0</v>
      </c>
      <c r="H3457" s="7" t="n">
        <v>1000</v>
      </c>
      <c r="I3457" s="7" t="n">
        <v>0</v>
      </c>
    </row>
    <row r="3458" spans="1:13">
      <c r="A3458" t="s">
        <v>4</v>
      </c>
      <c r="B3458" s="4" t="s">
        <v>5</v>
      </c>
      <c r="C3458" s="4" t="s">
        <v>7</v>
      </c>
      <c r="D3458" s="4" t="s">
        <v>7</v>
      </c>
      <c r="E3458" s="4" t="s">
        <v>59</v>
      </c>
      <c r="F3458" s="4" t="s">
        <v>12</v>
      </c>
    </row>
    <row r="3459" spans="1:13">
      <c r="A3459" t="n">
        <v>31038</v>
      </c>
      <c r="B3459" s="27" t="n">
        <v>45</v>
      </c>
      <c r="C3459" s="7" t="n">
        <v>5</v>
      </c>
      <c r="D3459" s="7" t="n">
        <v>3</v>
      </c>
      <c r="E3459" s="7" t="n">
        <v>2.79999995231628</v>
      </c>
      <c r="F3459" s="7" t="n">
        <v>1000</v>
      </c>
    </row>
    <row r="3460" spans="1:13">
      <c r="A3460" t="s">
        <v>4</v>
      </c>
      <c r="B3460" s="4" t="s">
        <v>5</v>
      </c>
      <c r="C3460" s="4" t="s">
        <v>7</v>
      </c>
      <c r="D3460" s="4" t="s">
        <v>7</v>
      </c>
      <c r="E3460" s="4" t="s">
        <v>59</v>
      </c>
      <c r="F3460" s="4" t="s">
        <v>12</v>
      </c>
    </row>
    <row r="3461" spans="1:13">
      <c r="A3461" t="n">
        <v>31047</v>
      </c>
      <c r="B3461" s="27" t="n">
        <v>45</v>
      </c>
      <c r="C3461" s="7" t="n">
        <v>11</v>
      </c>
      <c r="D3461" s="7" t="n">
        <v>3</v>
      </c>
      <c r="E3461" s="7" t="n">
        <v>34</v>
      </c>
      <c r="F3461" s="7" t="n">
        <v>1000</v>
      </c>
    </row>
    <row r="3462" spans="1:13">
      <c r="A3462" t="s">
        <v>4</v>
      </c>
      <c r="B3462" s="4" t="s">
        <v>5</v>
      </c>
      <c r="C3462" s="4" t="s">
        <v>12</v>
      </c>
      <c r="D3462" s="4" t="s">
        <v>7</v>
      </c>
      <c r="E3462" s="4" t="s">
        <v>8</v>
      </c>
      <c r="F3462" s="4" t="s">
        <v>59</v>
      </c>
      <c r="G3462" s="4" t="s">
        <v>59</v>
      </c>
      <c r="H3462" s="4" t="s">
        <v>59</v>
      </c>
    </row>
    <row r="3463" spans="1:13">
      <c r="A3463" t="n">
        <v>31056</v>
      </c>
      <c r="B3463" s="40" t="n">
        <v>48</v>
      </c>
      <c r="C3463" s="7" t="n">
        <v>0</v>
      </c>
      <c r="D3463" s="7" t="n">
        <v>0</v>
      </c>
      <c r="E3463" s="7" t="s">
        <v>335</v>
      </c>
      <c r="F3463" s="7" t="n">
        <v>-1</v>
      </c>
      <c r="G3463" s="7" t="n">
        <v>1</v>
      </c>
      <c r="H3463" s="7" t="n">
        <v>0</v>
      </c>
    </row>
    <row r="3464" spans="1:13">
      <c r="A3464" t="s">
        <v>4</v>
      </c>
      <c r="B3464" s="4" t="s">
        <v>5</v>
      </c>
      <c r="C3464" s="4" t="s">
        <v>12</v>
      </c>
    </row>
    <row r="3465" spans="1:13">
      <c r="A3465" t="n">
        <v>31085</v>
      </c>
      <c r="B3465" s="22" t="n">
        <v>16</v>
      </c>
      <c r="C3465" s="7" t="n">
        <v>200</v>
      </c>
    </row>
    <row r="3466" spans="1:13">
      <c r="A3466" t="s">
        <v>4</v>
      </c>
      <c r="B3466" s="4" t="s">
        <v>5</v>
      </c>
      <c r="C3466" s="4" t="s">
        <v>12</v>
      </c>
      <c r="D3466" s="4" t="s">
        <v>12</v>
      </c>
      <c r="E3466" s="4" t="s">
        <v>59</v>
      </c>
      <c r="F3466" s="4" t="s">
        <v>59</v>
      </c>
      <c r="G3466" s="4" t="s">
        <v>59</v>
      </c>
      <c r="H3466" s="4" t="s">
        <v>59</v>
      </c>
      <c r="I3466" s="4" t="s">
        <v>7</v>
      </c>
      <c r="J3466" s="4" t="s">
        <v>12</v>
      </c>
    </row>
    <row r="3467" spans="1:13">
      <c r="A3467" t="n">
        <v>31088</v>
      </c>
      <c r="B3467" s="55" t="n">
        <v>55</v>
      </c>
      <c r="C3467" s="7" t="n">
        <v>0</v>
      </c>
      <c r="D3467" s="7" t="n">
        <v>65533</v>
      </c>
      <c r="E3467" s="7" t="n">
        <v>-0.389999985694885</v>
      </c>
      <c r="F3467" s="7" t="n">
        <v>5</v>
      </c>
      <c r="G3467" s="7" t="n">
        <v>14.4799995422363</v>
      </c>
      <c r="H3467" s="7" t="n">
        <v>0.899999976158142</v>
      </c>
      <c r="I3467" s="7" t="n">
        <v>0</v>
      </c>
      <c r="J3467" s="7" t="n">
        <v>1</v>
      </c>
    </row>
    <row r="3468" spans="1:13">
      <c r="A3468" t="s">
        <v>4</v>
      </c>
      <c r="B3468" s="4" t="s">
        <v>5</v>
      </c>
      <c r="C3468" s="4" t="s">
        <v>12</v>
      </c>
      <c r="D3468" s="4" t="s">
        <v>7</v>
      </c>
    </row>
    <row r="3469" spans="1:13">
      <c r="A3469" t="n">
        <v>31112</v>
      </c>
      <c r="B3469" s="56" t="n">
        <v>56</v>
      </c>
      <c r="C3469" s="7" t="n">
        <v>0</v>
      </c>
      <c r="D3469" s="7" t="n">
        <v>0</v>
      </c>
    </row>
    <row r="3470" spans="1:13">
      <c r="A3470" t="s">
        <v>4</v>
      </c>
      <c r="B3470" s="4" t="s">
        <v>5</v>
      </c>
      <c r="C3470" s="4" t="s">
        <v>7</v>
      </c>
      <c r="D3470" s="4" t="s">
        <v>59</v>
      </c>
      <c r="E3470" s="4" t="s">
        <v>59</v>
      </c>
      <c r="F3470" s="4" t="s">
        <v>59</v>
      </c>
    </row>
    <row r="3471" spans="1:13">
      <c r="A3471" t="n">
        <v>31116</v>
      </c>
      <c r="B3471" s="27" t="n">
        <v>45</v>
      </c>
      <c r="C3471" s="7" t="n">
        <v>9</v>
      </c>
      <c r="D3471" s="7" t="n">
        <v>0.0299999993294477</v>
      </c>
      <c r="E3471" s="7" t="n">
        <v>0.0299999993294477</v>
      </c>
      <c r="F3471" s="7" t="n">
        <v>0.150000005960464</v>
      </c>
    </row>
    <row r="3472" spans="1:13">
      <c r="A3472" t="s">
        <v>4</v>
      </c>
      <c r="B3472" s="4" t="s">
        <v>5</v>
      </c>
      <c r="C3472" s="4" t="s">
        <v>7</v>
      </c>
      <c r="D3472" s="4" t="s">
        <v>12</v>
      </c>
      <c r="E3472" s="4" t="s">
        <v>8</v>
      </c>
    </row>
    <row r="3473" spans="1:10">
      <c r="A3473" t="n">
        <v>31130</v>
      </c>
      <c r="B3473" s="29" t="n">
        <v>51</v>
      </c>
      <c r="C3473" s="7" t="n">
        <v>4</v>
      </c>
      <c r="D3473" s="7" t="n">
        <v>0</v>
      </c>
      <c r="E3473" s="7" t="s">
        <v>366</v>
      </c>
    </row>
    <row r="3474" spans="1:10">
      <c r="A3474" t="s">
        <v>4</v>
      </c>
      <c r="B3474" s="4" t="s">
        <v>5</v>
      </c>
      <c r="C3474" s="4" t="s">
        <v>12</v>
      </c>
    </row>
    <row r="3475" spans="1:10">
      <c r="A3475" t="n">
        <v>31145</v>
      </c>
      <c r="B3475" s="22" t="n">
        <v>16</v>
      </c>
      <c r="C3475" s="7" t="n">
        <v>0</v>
      </c>
    </row>
    <row r="3476" spans="1:10">
      <c r="A3476" t="s">
        <v>4</v>
      </c>
      <c r="B3476" s="4" t="s">
        <v>5</v>
      </c>
      <c r="C3476" s="4" t="s">
        <v>12</v>
      </c>
      <c r="D3476" s="4" t="s">
        <v>7</v>
      </c>
      <c r="E3476" s="4" t="s">
        <v>13</v>
      </c>
      <c r="F3476" s="4" t="s">
        <v>43</v>
      </c>
      <c r="G3476" s="4" t="s">
        <v>7</v>
      </c>
      <c r="H3476" s="4" t="s">
        <v>7</v>
      </c>
    </row>
    <row r="3477" spans="1:10">
      <c r="A3477" t="n">
        <v>31148</v>
      </c>
      <c r="B3477" s="30" t="n">
        <v>26</v>
      </c>
      <c r="C3477" s="7" t="n">
        <v>0</v>
      </c>
      <c r="D3477" s="7" t="n">
        <v>17</v>
      </c>
      <c r="E3477" s="7" t="n">
        <v>53959</v>
      </c>
      <c r="F3477" s="7" t="s">
        <v>367</v>
      </c>
      <c r="G3477" s="7" t="n">
        <v>2</v>
      </c>
      <c r="H3477" s="7" t="n">
        <v>0</v>
      </c>
    </row>
    <row r="3478" spans="1:10">
      <c r="A3478" t="s">
        <v>4</v>
      </c>
      <c r="B3478" s="4" t="s">
        <v>5</v>
      </c>
    </row>
    <row r="3479" spans="1:10">
      <c r="A3479" t="n">
        <v>31162</v>
      </c>
      <c r="B3479" s="20" t="n">
        <v>28</v>
      </c>
    </row>
    <row r="3480" spans="1:10">
      <c r="A3480" t="s">
        <v>4</v>
      </c>
      <c r="B3480" s="4" t="s">
        <v>5</v>
      </c>
      <c r="C3480" s="4" t="s">
        <v>7</v>
      </c>
      <c r="D3480" s="4" t="s">
        <v>12</v>
      </c>
      <c r="E3480" s="4" t="s">
        <v>8</v>
      </c>
    </row>
    <row r="3481" spans="1:10">
      <c r="A3481" t="n">
        <v>31163</v>
      </c>
      <c r="B3481" s="29" t="n">
        <v>51</v>
      </c>
      <c r="C3481" s="7" t="n">
        <v>4</v>
      </c>
      <c r="D3481" s="7" t="n">
        <v>13</v>
      </c>
      <c r="E3481" s="7" t="s">
        <v>368</v>
      </c>
    </row>
    <row r="3482" spans="1:10">
      <c r="A3482" t="s">
        <v>4</v>
      </c>
      <c r="B3482" s="4" t="s">
        <v>5</v>
      </c>
      <c r="C3482" s="4" t="s">
        <v>12</v>
      </c>
    </row>
    <row r="3483" spans="1:10">
      <c r="A3483" t="n">
        <v>31178</v>
      </c>
      <c r="B3483" s="22" t="n">
        <v>16</v>
      </c>
      <c r="C3483" s="7" t="n">
        <v>0</v>
      </c>
    </row>
    <row r="3484" spans="1:10">
      <c r="A3484" t="s">
        <v>4</v>
      </c>
      <c r="B3484" s="4" t="s">
        <v>5</v>
      </c>
      <c r="C3484" s="4" t="s">
        <v>12</v>
      </c>
      <c r="D3484" s="4" t="s">
        <v>7</v>
      </c>
      <c r="E3484" s="4" t="s">
        <v>13</v>
      </c>
      <c r="F3484" s="4" t="s">
        <v>43</v>
      </c>
      <c r="G3484" s="4" t="s">
        <v>7</v>
      </c>
      <c r="H3484" s="4" t="s">
        <v>7</v>
      </c>
    </row>
    <row r="3485" spans="1:10">
      <c r="A3485" t="n">
        <v>31181</v>
      </c>
      <c r="B3485" s="30" t="n">
        <v>26</v>
      </c>
      <c r="C3485" s="7" t="n">
        <v>13</v>
      </c>
      <c r="D3485" s="7" t="n">
        <v>17</v>
      </c>
      <c r="E3485" s="7" t="n">
        <v>11389</v>
      </c>
      <c r="F3485" s="7" t="s">
        <v>369</v>
      </c>
      <c r="G3485" s="7" t="n">
        <v>2</v>
      </c>
      <c r="H3485" s="7" t="n">
        <v>0</v>
      </c>
    </row>
    <row r="3486" spans="1:10">
      <c r="A3486" t="s">
        <v>4</v>
      </c>
      <c r="B3486" s="4" t="s">
        <v>5</v>
      </c>
    </row>
    <row r="3487" spans="1:10">
      <c r="A3487" t="n">
        <v>31203</v>
      </c>
      <c r="B3487" s="20" t="n">
        <v>28</v>
      </c>
    </row>
    <row r="3488" spans="1:10">
      <c r="A3488" t="s">
        <v>4</v>
      </c>
      <c r="B3488" s="4" t="s">
        <v>5</v>
      </c>
      <c r="C3488" s="4" t="s">
        <v>7</v>
      </c>
      <c r="D3488" s="4" t="s">
        <v>12</v>
      </c>
      <c r="E3488" s="4" t="s">
        <v>8</v>
      </c>
    </row>
    <row r="3489" spans="1:8">
      <c r="A3489" t="n">
        <v>31204</v>
      </c>
      <c r="B3489" s="29" t="n">
        <v>51</v>
      </c>
      <c r="C3489" s="7" t="n">
        <v>4</v>
      </c>
      <c r="D3489" s="7" t="n">
        <v>0</v>
      </c>
      <c r="E3489" s="7" t="s">
        <v>370</v>
      </c>
    </row>
    <row r="3490" spans="1:8">
      <c r="A3490" t="s">
        <v>4</v>
      </c>
      <c r="B3490" s="4" t="s">
        <v>5</v>
      </c>
      <c r="C3490" s="4" t="s">
        <v>12</v>
      </c>
    </row>
    <row r="3491" spans="1:8">
      <c r="A3491" t="n">
        <v>31219</v>
      </c>
      <c r="B3491" s="22" t="n">
        <v>16</v>
      </c>
      <c r="C3491" s="7" t="n">
        <v>0</v>
      </c>
    </row>
    <row r="3492" spans="1:8">
      <c r="A3492" t="s">
        <v>4</v>
      </c>
      <c r="B3492" s="4" t="s">
        <v>5</v>
      </c>
      <c r="C3492" s="4" t="s">
        <v>12</v>
      </c>
      <c r="D3492" s="4" t="s">
        <v>7</v>
      </c>
      <c r="E3492" s="4" t="s">
        <v>13</v>
      </c>
      <c r="F3492" s="4" t="s">
        <v>43</v>
      </c>
      <c r="G3492" s="4" t="s">
        <v>7</v>
      </c>
      <c r="H3492" s="4" t="s">
        <v>7</v>
      </c>
    </row>
    <row r="3493" spans="1:8">
      <c r="A3493" t="n">
        <v>31222</v>
      </c>
      <c r="B3493" s="30" t="n">
        <v>26</v>
      </c>
      <c r="C3493" s="7" t="n">
        <v>0</v>
      </c>
      <c r="D3493" s="7" t="n">
        <v>17</v>
      </c>
      <c r="E3493" s="7" t="n">
        <v>53346</v>
      </c>
      <c r="F3493" s="7" t="s">
        <v>371</v>
      </c>
      <c r="G3493" s="7" t="n">
        <v>2</v>
      </c>
      <c r="H3493" s="7" t="n">
        <v>0</v>
      </c>
    </row>
    <row r="3494" spans="1:8">
      <c r="A3494" t="s">
        <v>4</v>
      </c>
      <c r="B3494" s="4" t="s">
        <v>5</v>
      </c>
    </row>
    <row r="3495" spans="1:8">
      <c r="A3495" t="n">
        <v>31235</v>
      </c>
      <c r="B3495" s="20" t="n">
        <v>28</v>
      </c>
    </row>
    <row r="3496" spans="1:8">
      <c r="A3496" t="s">
        <v>4</v>
      </c>
      <c r="B3496" s="4" t="s">
        <v>5</v>
      </c>
      <c r="C3496" s="4" t="s">
        <v>7</v>
      </c>
      <c r="D3496" s="4" t="s">
        <v>12</v>
      </c>
      <c r="E3496" s="4" t="s">
        <v>59</v>
      </c>
    </row>
    <row r="3497" spans="1:8">
      <c r="A3497" t="n">
        <v>31236</v>
      </c>
      <c r="B3497" s="25" t="n">
        <v>58</v>
      </c>
      <c r="C3497" s="7" t="n">
        <v>101</v>
      </c>
      <c r="D3497" s="7" t="n">
        <v>500</v>
      </c>
      <c r="E3497" s="7" t="n">
        <v>1</v>
      </c>
    </row>
    <row r="3498" spans="1:8">
      <c r="A3498" t="s">
        <v>4</v>
      </c>
      <c r="B3498" s="4" t="s">
        <v>5</v>
      </c>
      <c r="C3498" s="4" t="s">
        <v>7</v>
      </c>
      <c r="D3498" s="4" t="s">
        <v>12</v>
      </c>
    </row>
    <row r="3499" spans="1:8">
      <c r="A3499" t="n">
        <v>31244</v>
      </c>
      <c r="B3499" s="25" t="n">
        <v>58</v>
      </c>
      <c r="C3499" s="7" t="n">
        <v>254</v>
      </c>
      <c r="D3499" s="7" t="n">
        <v>0</v>
      </c>
    </row>
    <row r="3500" spans="1:8">
      <c r="A3500" t="s">
        <v>4</v>
      </c>
      <c r="B3500" s="4" t="s">
        <v>5</v>
      </c>
      <c r="C3500" s="4" t="s">
        <v>7</v>
      </c>
      <c r="D3500" s="4" t="s">
        <v>12</v>
      </c>
      <c r="E3500" s="4" t="s">
        <v>13</v>
      </c>
      <c r="F3500" s="4" t="s">
        <v>12</v>
      </c>
      <c r="G3500" s="4" t="s">
        <v>13</v>
      </c>
      <c r="H3500" s="4" t="s">
        <v>7</v>
      </c>
    </row>
    <row r="3501" spans="1:8">
      <c r="A3501" t="n">
        <v>31248</v>
      </c>
      <c r="B3501" s="34" t="n">
        <v>49</v>
      </c>
      <c r="C3501" s="7" t="n">
        <v>0</v>
      </c>
      <c r="D3501" s="7" t="n">
        <v>539</v>
      </c>
      <c r="E3501" s="7" t="n">
        <v>1060320051</v>
      </c>
      <c r="F3501" s="7" t="n">
        <v>0</v>
      </c>
      <c r="G3501" s="7" t="n">
        <v>0</v>
      </c>
      <c r="H3501" s="7" t="n">
        <v>0</v>
      </c>
    </row>
    <row r="3502" spans="1:8">
      <c r="A3502" t="s">
        <v>4</v>
      </c>
      <c r="B3502" s="4" t="s">
        <v>5</v>
      </c>
      <c r="C3502" s="4" t="s">
        <v>7</v>
      </c>
      <c r="D3502" s="4" t="s">
        <v>7</v>
      </c>
      <c r="E3502" s="4" t="s">
        <v>59</v>
      </c>
      <c r="F3502" s="4" t="s">
        <v>59</v>
      </c>
      <c r="G3502" s="4" t="s">
        <v>59</v>
      </c>
      <c r="H3502" s="4" t="s">
        <v>12</v>
      </c>
    </row>
    <row r="3503" spans="1:8">
      <c r="A3503" t="n">
        <v>31263</v>
      </c>
      <c r="B3503" s="27" t="n">
        <v>45</v>
      </c>
      <c r="C3503" s="7" t="n">
        <v>2</v>
      </c>
      <c r="D3503" s="7" t="n">
        <v>3</v>
      </c>
      <c r="E3503" s="7" t="n">
        <v>0.75</v>
      </c>
      <c r="F3503" s="7" t="n">
        <v>6</v>
      </c>
      <c r="G3503" s="7" t="n">
        <v>13.8500003814697</v>
      </c>
      <c r="H3503" s="7" t="n">
        <v>0</v>
      </c>
    </row>
    <row r="3504" spans="1:8">
      <c r="A3504" t="s">
        <v>4</v>
      </c>
      <c r="B3504" s="4" t="s">
        <v>5</v>
      </c>
      <c r="C3504" s="4" t="s">
        <v>7</v>
      </c>
      <c r="D3504" s="4" t="s">
        <v>7</v>
      </c>
      <c r="E3504" s="4" t="s">
        <v>59</v>
      </c>
      <c r="F3504" s="4" t="s">
        <v>59</v>
      </c>
      <c r="G3504" s="4" t="s">
        <v>59</v>
      </c>
      <c r="H3504" s="4" t="s">
        <v>12</v>
      </c>
      <c r="I3504" s="4" t="s">
        <v>7</v>
      </c>
    </row>
    <row r="3505" spans="1:9">
      <c r="A3505" t="n">
        <v>31280</v>
      </c>
      <c r="B3505" s="27" t="n">
        <v>45</v>
      </c>
      <c r="C3505" s="7" t="n">
        <v>4</v>
      </c>
      <c r="D3505" s="7" t="n">
        <v>3</v>
      </c>
      <c r="E3505" s="7" t="n">
        <v>9.52999973297119</v>
      </c>
      <c r="F3505" s="7" t="n">
        <v>168.039993286133</v>
      </c>
      <c r="G3505" s="7" t="n">
        <v>0</v>
      </c>
      <c r="H3505" s="7" t="n">
        <v>0</v>
      </c>
      <c r="I3505" s="7" t="n">
        <v>0</v>
      </c>
    </row>
    <row r="3506" spans="1:9">
      <c r="A3506" t="s">
        <v>4</v>
      </c>
      <c r="B3506" s="4" t="s">
        <v>5</v>
      </c>
      <c r="C3506" s="4" t="s">
        <v>7</v>
      </c>
      <c r="D3506" s="4" t="s">
        <v>7</v>
      </c>
      <c r="E3506" s="4" t="s">
        <v>59</v>
      </c>
      <c r="F3506" s="4" t="s">
        <v>12</v>
      </c>
    </row>
    <row r="3507" spans="1:9">
      <c r="A3507" t="n">
        <v>31298</v>
      </c>
      <c r="B3507" s="27" t="n">
        <v>45</v>
      </c>
      <c r="C3507" s="7" t="n">
        <v>5</v>
      </c>
      <c r="D3507" s="7" t="n">
        <v>3</v>
      </c>
      <c r="E3507" s="7" t="n">
        <v>1.70000004768372</v>
      </c>
      <c r="F3507" s="7" t="n">
        <v>0</v>
      </c>
    </row>
    <row r="3508" spans="1:9">
      <c r="A3508" t="s">
        <v>4</v>
      </c>
      <c r="B3508" s="4" t="s">
        <v>5</v>
      </c>
      <c r="C3508" s="4" t="s">
        <v>7</v>
      </c>
      <c r="D3508" s="4" t="s">
        <v>7</v>
      </c>
      <c r="E3508" s="4" t="s">
        <v>59</v>
      </c>
      <c r="F3508" s="4" t="s">
        <v>12</v>
      </c>
    </row>
    <row r="3509" spans="1:9">
      <c r="A3509" t="n">
        <v>31307</v>
      </c>
      <c r="B3509" s="27" t="n">
        <v>45</v>
      </c>
      <c r="C3509" s="7" t="n">
        <v>11</v>
      </c>
      <c r="D3509" s="7" t="n">
        <v>3</v>
      </c>
      <c r="E3509" s="7" t="n">
        <v>34</v>
      </c>
      <c r="F3509" s="7" t="n">
        <v>0</v>
      </c>
    </row>
    <row r="3510" spans="1:9">
      <c r="A3510" t="s">
        <v>4</v>
      </c>
      <c r="B3510" s="4" t="s">
        <v>5</v>
      </c>
      <c r="C3510" s="4" t="s">
        <v>7</v>
      </c>
      <c r="D3510" s="4" t="s">
        <v>7</v>
      </c>
      <c r="E3510" s="4" t="s">
        <v>59</v>
      </c>
      <c r="F3510" s="4" t="s">
        <v>59</v>
      </c>
      <c r="G3510" s="4" t="s">
        <v>59</v>
      </c>
      <c r="H3510" s="4" t="s">
        <v>12</v>
      </c>
    </row>
    <row r="3511" spans="1:9">
      <c r="A3511" t="n">
        <v>31316</v>
      </c>
      <c r="B3511" s="27" t="n">
        <v>45</v>
      </c>
      <c r="C3511" s="7" t="n">
        <v>2</v>
      </c>
      <c r="D3511" s="7" t="n">
        <v>3</v>
      </c>
      <c r="E3511" s="7" t="n">
        <v>0.740000009536743</v>
      </c>
      <c r="F3511" s="7" t="n">
        <v>6</v>
      </c>
      <c r="G3511" s="7" t="n">
        <v>13.8400001525879</v>
      </c>
      <c r="H3511" s="7" t="n">
        <v>15000</v>
      </c>
    </row>
    <row r="3512" spans="1:9">
      <c r="A3512" t="s">
        <v>4</v>
      </c>
      <c r="B3512" s="4" t="s">
        <v>5</v>
      </c>
      <c r="C3512" s="4" t="s">
        <v>7</v>
      </c>
      <c r="D3512" s="4" t="s">
        <v>7</v>
      </c>
      <c r="E3512" s="4" t="s">
        <v>59</v>
      </c>
      <c r="F3512" s="4" t="s">
        <v>59</v>
      </c>
      <c r="G3512" s="4" t="s">
        <v>59</v>
      </c>
      <c r="H3512" s="4" t="s">
        <v>12</v>
      </c>
      <c r="I3512" s="4" t="s">
        <v>7</v>
      </c>
    </row>
    <row r="3513" spans="1:9">
      <c r="A3513" t="n">
        <v>31333</v>
      </c>
      <c r="B3513" s="27" t="n">
        <v>45</v>
      </c>
      <c r="C3513" s="7" t="n">
        <v>4</v>
      </c>
      <c r="D3513" s="7" t="n">
        <v>3</v>
      </c>
      <c r="E3513" s="7" t="n">
        <v>4.3600001335144</v>
      </c>
      <c r="F3513" s="7" t="n">
        <v>212.169998168945</v>
      </c>
      <c r="G3513" s="7" t="n">
        <v>0</v>
      </c>
      <c r="H3513" s="7" t="n">
        <v>15000</v>
      </c>
      <c r="I3513" s="7" t="n">
        <v>0</v>
      </c>
    </row>
    <row r="3514" spans="1:9">
      <c r="A3514" t="s">
        <v>4</v>
      </c>
      <c r="B3514" s="4" t="s">
        <v>5</v>
      </c>
      <c r="C3514" s="4" t="s">
        <v>7</v>
      </c>
      <c r="D3514" s="4" t="s">
        <v>7</v>
      </c>
      <c r="E3514" s="4" t="s">
        <v>59</v>
      </c>
      <c r="F3514" s="4" t="s">
        <v>12</v>
      </c>
    </row>
    <row r="3515" spans="1:9">
      <c r="A3515" t="n">
        <v>31351</v>
      </c>
      <c r="B3515" s="27" t="n">
        <v>45</v>
      </c>
      <c r="C3515" s="7" t="n">
        <v>5</v>
      </c>
      <c r="D3515" s="7" t="n">
        <v>3</v>
      </c>
      <c r="E3515" s="7" t="n">
        <v>1.70000004768372</v>
      </c>
      <c r="F3515" s="7" t="n">
        <v>15000</v>
      </c>
    </row>
    <row r="3516" spans="1:9">
      <c r="A3516" t="s">
        <v>4</v>
      </c>
      <c r="B3516" s="4" t="s">
        <v>5</v>
      </c>
      <c r="C3516" s="4" t="s">
        <v>7</v>
      </c>
      <c r="D3516" s="4" t="s">
        <v>7</v>
      </c>
      <c r="E3516" s="4" t="s">
        <v>59</v>
      </c>
      <c r="F3516" s="4" t="s">
        <v>12</v>
      </c>
    </row>
    <row r="3517" spans="1:9">
      <c r="A3517" t="n">
        <v>31360</v>
      </c>
      <c r="B3517" s="27" t="n">
        <v>45</v>
      </c>
      <c r="C3517" s="7" t="n">
        <v>11</v>
      </c>
      <c r="D3517" s="7" t="n">
        <v>3</v>
      </c>
      <c r="E3517" s="7" t="n">
        <v>34</v>
      </c>
      <c r="F3517" s="7" t="n">
        <v>15000</v>
      </c>
    </row>
    <row r="3518" spans="1:9">
      <c r="A3518" t="s">
        <v>4</v>
      </c>
      <c r="B3518" s="4" t="s">
        <v>5</v>
      </c>
      <c r="C3518" s="4" t="s">
        <v>7</v>
      </c>
      <c r="D3518" s="4" t="s">
        <v>12</v>
      </c>
    </row>
    <row r="3519" spans="1:9">
      <c r="A3519" t="n">
        <v>31369</v>
      </c>
      <c r="B3519" s="25" t="n">
        <v>58</v>
      </c>
      <c r="C3519" s="7" t="n">
        <v>255</v>
      </c>
      <c r="D3519" s="7" t="n">
        <v>0</v>
      </c>
    </row>
    <row r="3520" spans="1:9">
      <c r="A3520" t="s">
        <v>4</v>
      </c>
      <c r="B3520" s="4" t="s">
        <v>5</v>
      </c>
      <c r="C3520" s="4" t="s">
        <v>7</v>
      </c>
      <c r="D3520" s="4" t="s">
        <v>12</v>
      </c>
      <c r="E3520" s="4" t="s">
        <v>8</v>
      </c>
      <c r="F3520" s="4" t="s">
        <v>8</v>
      </c>
      <c r="G3520" s="4" t="s">
        <v>8</v>
      </c>
      <c r="H3520" s="4" t="s">
        <v>8</v>
      </c>
    </row>
    <row r="3521" spans="1:9">
      <c r="A3521" t="n">
        <v>31373</v>
      </c>
      <c r="B3521" s="29" t="n">
        <v>51</v>
      </c>
      <c r="C3521" s="7" t="n">
        <v>3</v>
      </c>
      <c r="D3521" s="7" t="n">
        <v>13</v>
      </c>
      <c r="E3521" s="7" t="s">
        <v>372</v>
      </c>
      <c r="F3521" s="7" t="s">
        <v>373</v>
      </c>
      <c r="G3521" s="7" t="s">
        <v>75</v>
      </c>
      <c r="H3521" s="7" t="s">
        <v>76</v>
      </c>
    </row>
    <row r="3522" spans="1:9">
      <c r="A3522" t="s">
        <v>4</v>
      </c>
      <c r="B3522" s="4" t="s">
        <v>5</v>
      </c>
      <c r="C3522" s="4" t="s">
        <v>12</v>
      </c>
      <c r="D3522" s="4" t="s">
        <v>7</v>
      </c>
      <c r="E3522" s="4" t="s">
        <v>8</v>
      </c>
      <c r="F3522" s="4" t="s">
        <v>59</v>
      </c>
      <c r="G3522" s="4" t="s">
        <v>59</v>
      </c>
      <c r="H3522" s="4" t="s">
        <v>59</v>
      </c>
    </row>
    <row r="3523" spans="1:9">
      <c r="A3523" t="n">
        <v>31386</v>
      </c>
      <c r="B3523" s="40" t="n">
        <v>48</v>
      </c>
      <c r="C3523" s="7" t="n">
        <v>13</v>
      </c>
      <c r="D3523" s="7" t="n">
        <v>0</v>
      </c>
      <c r="E3523" s="7" t="s">
        <v>342</v>
      </c>
      <c r="F3523" s="7" t="n">
        <v>-1</v>
      </c>
      <c r="G3523" s="7" t="n">
        <v>1</v>
      </c>
      <c r="H3523" s="7" t="n">
        <v>0</v>
      </c>
    </row>
    <row r="3524" spans="1:9">
      <c r="A3524" t="s">
        <v>4</v>
      </c>
      <c r="B3524" s="4" t="s">
        <v>5</v>
      </c>
      <c r="C3524" s="4" t="s">
        <v>12</v>
      </c>
    </row>
    <row r="3525" spans="1:9">
      <c r="A3525" t="n">
        <v>31412</v>
      </c>
      <c r="B3525" s="22" t="n">
        <v>16</v>
      </c>
      <c r="C3525" s="7" t="n">
        <v>2000</v>
      </c>
    </row>
    <row r="3526" spans="1:9">
      <c r="A3526" t="s">
        <v>4</v>
      </c>
      <c r="B3526" s="4" t="s">
        <v>5</v>
      </c>
      <c r="C3526" s="4" t="s">
        <v>7</v>
      </c>
      <c r="D3526" s="4" t="s">
        <v>12</v>
      </c>
      <c r="E3526" s="4" t="s">
        <v>8</v>
      </c>
      <c r="F3526" s="4" t="s">
        <v>8</v>
      </c>
      <c r="G3526" s="4" t="s">
        <v>8</v>
      </c>
      <c r="H3526" s="4" t="s">
        <v>8</v>
      </c>
    </row>
    <row r="3527" spans="1:9">
      <c r="A3527" t="n">
        <v>31415</v>
      </c>
      <c r="B3527" s="29" t="n">
        <v>51</v>
      </c>
      <c r="C3527" s="7" t="n">
        <v>3</v>
      </c>
      <c r="D3527" s="7" t="n">
        <v>13</v>
      </c>
      <c r="E3527" s="7" t="s">
        <v>374</v>
      </c>
      <c r="F3527" s="7" t="s">
        <v>373</v>
      </c>
      <c r="G3527" s="7" t="s">
        <v>75</v>
      </c>
      <c r="H3527" s="7" t="s">
        <v>76</v>
      </c>
    </row>
    <row r="3528" spans="1:9">
      <c r="A3528" t="s">
        <v>4</v>
      </c>
      <c r="B3528" s="4" t="s">
        <v>5</v>
      </c>
      <c r="C3528" s="4" t="s">
        <v>12</v>
      </c>
    </row>
    <row r="3529" spans="1:9">
      <c r="A3529" t="n">
        <v>31428</v>
      </c>
      <c r="B3529" s="22" t="n">
        <v>16</v>
      </c>
      <c r="C3529" s="7" t="n">
        <v>2000</v>
      </c>
    </row>
    <row r="3530" spans="1:9">
      <c r="A3530" t="s">
        <v>4</v>
      </c>
      <c r="B3530" s="4" t="s">
        <v>5</v>
      </c>
      <c r="C3530" s="4" t="s">
        <v>7</v>
      </c>
      <c r="D3530" s="4" t="s">
        <v>12</v>
      </c>
      <c r="E3530" s="4" t="s">
        <v>8</v>
      </c>
      <c r="F3530" s="4" t="s">
        <v>8</v>
      </c>
      <c r="G3530" s="4" t="s">
        <v>8</v>
      </c>
      <c r="H3530" s="4" t="s">
        <v>8</v>
      </c>
    </row>
    <row r="3531" spans="1:9">
      <c r="A3531" t="n">
        <v>31431</v>
      </c>
      <c r="B3531" s="29" t="n">
        <v>51</v>
      </c>
      <c r="C3531" s="7" t="n">
        <v>3</v>
      </c>
      <c r="D3531" s="7" t="n">
        <v>13</v>
      </c>
      <c r="E3531" s="7" t="s">
        <v>372</v>
      </c>
      <c r="F3531" s="7" t="s">
        <v>373</v>
      </c>
      <c r="G3531" s="7" t="s">
        <v>75</v>
      </c>
      <c r="H3531" s="7" t="s">
        <v>76</v>
      </c>
    </row>
    <row r="3532" spans="1:9">
      <c r="A3532" t="s">
        <v>4</v>
      </c>
      <c r="B3532" s="4" t="s">
        <v>5</v>
      </c>
      <c r="C3532" s="4" t="s">
        <v>12</v>
      </c>
      <c r="D3532" s="4" t="s">
        <v>7</v>
      </c>
      <c r="E3532" s="4" t="s">
        <v>59</v>
      </c>
      <c r="F3532" s="4" t="s">
        <v>12</v>
      </c>
    </row>
    <row r="3533" spans="1:9">
      <c r="A3533" t="n">
        <v>31444</v>
      </c>
      <c r="B3533" s="47" t="n">
        <v>59</v>
      </c>
      <c r="C3533" s="7" t="n">
        <v>13</v>
      </c>
      <c r="D3533" s="7" t="n">
        <v>8</v>
      </c>
      <c r="E3533" s="7" t="n">
        <v>0.150000005960464</v>
      </c>
      <c r="F3533" s="7" t="n">
        <v>0</v>
      </c>
    </row>
    <row r="3534" spans="1:9">
      <c r="A3534" t="s">
        <v>4</v>
      </c>
      <c r="B3534" s="4" t="s">
        <v>5</v>
      </c>
      <c r="C3534" s="4" t="s">
        <v>12</v>
      </c>
    </row>
    <row r="3535" spans="1:9">
      <c r="A3535" t="n">
        <v>31454</v>
      </c>
      <c r="B3535" s="22" t="n">
        <v>16</v>
      </c>
      <c r="C3535" s="7" t="n">
        <v>2000</v>
      </c>
    </row>
    <row r="3536" spans="1:9">
      <c r="A3536" t="s">
        <v>4</v>
      </c>
      <c r="B3536" s="4" t="s">
        <v>5</v>
      </c>
      <c r="C3536" s="4" t="s">
        <v>12</v>
      </c>
      <c r="D3536" s="4" t="s">
        <v>7</v>
      </c>
      <c r="E3536" s="4" t="s">
        <v>59</v>
      </c>
      <c r="F3536" s="4" t="s">
        <v>12</v>
      </c>
    </row>
    <row r="3537" spans="1:8">
      <c r="A3537" t="n">
        <v>31457</v>
      </c>
      <c r="B3537" s="47" t="n">
        <v>59</v>
      </c>
      <c r="C3537" s="7" t="n">
        <v>13</v>
      </c>
      <c r="D3537" s="7" t="n">
        <v>255</v>
      </c>
      <c r="E3537" s="7" t="n">
        <v>0</v>
      </c>
      <c r="F3537" s="7" t="n">
        <v>0</v>
      </c>
    </row>
    <row r="3538" spans="1:8">
      <c r="A3538" t="s">
        <v>4</v>
      </c>
      <c r="B3538" s="4" t="s">
        <v>5</v>
      </c>
      <c r="C3538" s="4" t="s">
        <v>12</v>
      </c>
    </row>
    <row r="3539" spans="1:8">
      <c r="A3539" t="n">
        <v>31467</v>
      </c>
      <c r="B3539" s="22" t="n">
        <v>16</v>
      </c>
      <c r="C3539" s="7" t="n">
        <v>300</v>
      </c>
    </row>
    <row r="3540" spans="1:8">
      <c r="A3540" t="s">
        <v>4</v>
      </c>
      <c r="B3540" s="4" t="s">
        <v>5</v>
      </c>
      <c r="C3540" s="4" t="s">
        <v>7</v>
      </c>
      <c r="D3540" s="4" t="s">
        <v>12</v>
      </c>
      <c r="E3540" s="4" t="s">
        <v>8</v>
      </c>
      <c r="F3540" s="4" t="s">
        <v>8</v>
      </c>
      <c r="G3540" s="4" t="s">
        <v>8</v>
      </c>
      <c r="H3540" s="4" t="s">
        <v>8</v>
      </c>
    </row>
    <row r="3541" spans="1:8">
      <c r="A3541" t="n">
        <v>31470</v>
      </c>
      <c r="B3541" s="29" t="n">
        <v>51</v>
      </c>
      <c r="C3541" s="7" t="n">
        <v>3</v>
      </c>
      <c r="D3541" s="7" t="n">
        <v>13</v>
      </c>
      <c r="E3541" s="7" t="s">
        <v>365</v>
      </c>
      <c r="F3541" s="7" t="s">
        <v>373</v>
      </c>
      <c r="G3541" s="7" t="s">
        <v>75</v>
      </c>
      <c r="H3541" s="7" t="s">
        <v>76</v>
      </c>
    </row>
    <row r="3542" spans="1:8">
      <c r="A3542" t="s">
        <v>4</v>
      </c>
      <c r="B3542" s="4" t="s">
        <v>5</v>
      </c>
      <c r="C3542" s="4" t="s">
        <v>12</v>
      </c>
      <c r="D3542" s="4" t="s">
        <v>7</v>
      </c>
      <c r="E3542" s="4" t="s">
        <v>59</v>
      </c>
      <c r="F3542" s="4" t="s">
        <v>12</v>
      </c>
    </row>
    <row r="3543" spans="1:8">
      <c r="A3543" t="n">
        <v>31483</v>
      </c>
      <c r="B3543" s="47" t="n">
        <v>59</v>
      </c>
      <c r="C3543" s="7" t="n">
        <v>13</v>
      </c>
      <c r="D3543" s="7" t="n">
        <v>1</v>
      </c>
      <c r="E3543" s="7" t="n">
        <v>0.150000005960464</v>
      </c>
      <c r="F3543" s="7" t="n">
        <v>0</v>
      </c>
    </row>
    <row r="3544" spans="1:8">
      <c r="A3544" t="s">
        <v>4</v>
      </c>
      <c r="B3544" s="4" t="s">
        <v>5</v>
      </c>
      <c r="C3544" s="4" t="s">
        <v>12</v>
      </c>
    </row>
    <row r="3545" spans="1:8">
      <c r="A3545" t="n">
        <v>31493</v>
      </c>
      <c r="B3545" s="22" t="n">
        <v>16</v>
      </c>
      <c r="C3545" s="7" t="n">
        <v>1000</v>
      </c>
    </row>
    <row r="3546" spans="1:8">
      <c r="A3546" t="s">
        <v>4</v>
      </c>
      <c r="B3546" s="4" t="s">
        <v>5</v>
      </c>
      <c r="C3546" s="4" t="s">
        <v>12</v>
      </c>
      <c r="D3546" s="4" t="s">
        <v>7</v>
      </c>
      <c r="E3546" s="4" t="s">
        <v>59</v>
      </c>
      <c r="F3546" s="4" t="s">
        <v>12</v>
      </c>
    </row>
    <row r="3547" spans="1:8">
      <c r="A3547" t="n">
        <v>31496</v>
      </c>
      <c r="B3547" s="47" t="n">
        <v>59</v>
      </c>
      <c r="C3547" s="7" t="n">
        <v>13</v>
      </c>
      <c r="D3547" s="7" t="n">
        <v>14</v>
      </c>
      <c r="E3547" s="7" t="n">
        <v>0.150000005960464</v>
      </c>
      <c r="F3547" s="7" t="n">
        <v>0</v>
      </c>
    </row>
    <row r="3548" spans="1:8">
      <c r="A3548" t="s">
        <v>4</v>
      </c>
      <c r="B3548" s="4" t="s">
        <v>5</v>
      </c>
      <c r="C3548" s="4" t="s">
        <v>12</v>
      </c>
      <c r="D3548" s="4" t="s">
        <v>12</v>
      </c>
      <c r="E3548" s="4" t="s">
        <v>12</v>
      </c>
    </row>
    <row r="3549" spans="1:8">
      <c r="A3549" t="n">
        <v>31506</v>
      </c>
      <c r="B3549" s="45" t="n">
        <v>61</v>
      </c>
      <c r="C3549" s="7" t="n">
        <v>13</v>
      </c>
      <c r="D3549" s="7" t="n">
        <v>0</v>
      </c>
      <c r="E3549" s="7" t="n">
        <v>1000</v>
      </c>
    </row>
    <row r="3550" spans="1:8">
      <c r="A3550" t="s">
        <v>4</v>
      </c>
      <c r="B3550" s="4" t="s">
        <v>5</v>
      </c>
      <c r="C3550" s="4" t="s">
        <v>7</v>
      </c>
      <c r="D3550" s="4" t="s">
        <v>12</v>
      </c>
      <c r="E3550" s="4" t="s">
        <v>8</v>
      </c>
    </row>
    <row r="3551" spans="1:8">
      <c r="A3551" t="n">
        <v>31513</v>
      </c>
      <c r="B3551" s="29" t="n">
        <v>51</v>
      </c>
      <c r="C3551" s="7" t="n">
        <v>4</v>
      </c>
      <c r="D3551" s="7" t="n">
        <v>13</v>
      </c>
      <c r="E3551" s="7" t="s">
        <v>375</v>
      </c>
    </row>
    <row r="3552" spans="1:8">
      <c r="A3552" t="s">
        <v>4</v>
      </c>
      <c r="B3552" s="4" t="s">
        <v>5</v>
      </c>
      <c r="C3552" s="4" t="s">
        <v>12</v>
      </c>
    </row>
    <row r="3553" spans="1:8">
      <c r="A3553" t="n">
        <v>31531</v>
      </c>
      <c r="B3553" s="22" t="n">
        <v>16</v>
      </c>
      <c r="C3553" s="7" t="n">
        <v>0</v>
      </c>
    </row>
    <row r="3554" spans="1:8">
      <c r="A3554" t="s">
        <v>4</v>
      </c>
      <c r="B3554" s="4" t="s">
        <v>5</v>
      </c>
      <c r="C3554" s="4" t="s">
        <v>12</v>
      </c>
      <c r="D3554" s="4" t="s">
        <v>7</v>
      </c>
      <c r="E3554" s="4" t="s">
        <v>13</v>
      </c>
      <c r="F3554" s="4" t="s">
        <v>43</v>
      </c>
      <c r="G3554" s="4" t="s">
        <v>7</v>
      </c>
      <c r="H3554" s="4" t="s">
        <v>7</v>
      </c>
      <c r="I3554" s="4" t="s">
        <v>7</v>
      </c>
      <c r="J3554" s="4" t="s">
        <v>13</v>
      </c>
      <c r="K3554" s="4" t="s">
        <v>43</v>
      </c>
      <c r="L3554" s="4" t="s">
        <v>7</v>
      </c>
      <c r="M3554" s="4" t="s">
        <v>7</v>
      </c>
    </row>
    <row r="3555" spans="1:8">
      <c r="A3555" t="n">
        <v>31534</v>
      </c>
      <c r="B3555" s="30" t="n">
        <v>26</v>
      </c>
      <c r="C3555" s="7" t="n">
        <v>13</v>
      </c>
      <c r="D3555" s="7" t="n">
        <v>17</v>
      </c>
      <c r="E3555" s="7" t="n">
        <v>11390</v>
      </c>
      <c r="F3555" s="7" t="s">
        <v>376</v>
      </c>
      <c r="G3555" s="7" t="n">
        <v>2</v>
      </c>
      <c r="H3555" s="7" t="n">
        <v>3</v>
      </c>
      <c r="I3555" s="7" t="n">
        <v>17</v>
      </c>
      <c r="J3555" s="7" t="n">
        <v>11391</v>
      </c>
      <c r="K3555" s="7" t="s">
        <v>377</v>
      </c>
      <c r="L3555" s="7" t="n">
        <v>2</v>
      </c>
      <c r="M3555" s="7" t="n">
        <v>0</v>
      </c>
    </row>
    <row r="3556" spans="1:8">
      <c r="A3556" t="s">
        <v>4</v>
      </c>
      <c r="B3556" s="4" t="s">
        <v>5</v>
      </c>
    </row>
    <row r="3557" spans="1:8">
      <c r="A3557" t="n">
        <v>31602</v>
      </c>
      <c r="B3557" s="20" t="n">
        <v>28</v>
      </c>
    </row>
    <row r="3558" spans="1:8">
      <c r="A3558" t="s">
        <v>4</v>
      </c>
      <c r="B3558" s="4" t="s">
        <v>5</v>
      </c>
      <c r="C3558" s="4" t="s">
        <v>7</v>
      </c>
      <c r="D3558" s="4" t="s">
        <v>12</v>
      </c>
      <c r="E3558" s="4" t="s">
        <v>8</v>
      </c>
      <c r="F3558" s="4" t="s">
        <v>8</v>
      </c>
      <c r="G3558" s="4" t="s">
        <v>8</v>
      </c>
      <c r="H3558" s="4" t="s">
        <v>8</v>
      </c>
    </row>
    <row r="3559" spans="1:8">
      <c r="A3559" t="n">
        <v>31603</v>
      </c>
      <c r="B3559" s="29" t="n">
        <v>51</v>
      </c>
      <c r="C3559" s="7" t="n">
        <v>3</v>
      </c>
      <c r="D3559" s="7" t="n">
        <v>13</v>
      </c>
      <c r="E3559" s="7" t="s">
        <v>365</v>
      </c>
      <c r="F3559" s="7" t="s">
        <v>350</v>
      </c>
      <c r="G3559" s="7" t="s">
        <v>14</v>
      </c>
      <c r="H3559" s="7" t="s">
        <v>76</v>
      </c>
    </row>
    <row r="3560" spans="1:8">
      <c r="A3560" t="s">
        <v>4</v>
      </c>
      <c r="B3560" s="4" t="s">
        <v>5</v>
      </c>
      <c r="C3560" s="4" t="s">
        <v>12</v>
      </c>
      <c r="D3560" s="4" t="s">
        <v>7</v>
      </c>
      <c r="E3560" s="4" t="s">
        <v>59</v>
      </c>
      <c r="F3560" s="4" t="s">
        <v>12</v>
      </c>
    </row>
    <row r="3561" spans="1:8">
      <c r="A3561" t="n">
        <v>31614</v>
      </c>
      <c r="B3561" s="47" t="n">
        <v>59</v>
      </c>
      <c r="C3561" s="7" t="n">
        <v>13</v>
      </c>
      <c r="D3561" s="7" t="n">
        <v>13</v>
      </c>
      <c r="E3561" s="7" t="n">
        <v>0.150000005960464</v>
      </c>
      <c r="F3561" s="7" t="n">
        <v>0</v>
      </c>
    </row>
    <row r="3562" spans="1:8">
      <c r="A3562" t="s">
        <v>4</v>
      </c>
      <c r="B3562" s="4" t="s">
        <v>5</v>
      </c>
      <c r="C3562" s="4" t="s">
        <v>12</v>
      </c>
    </row>
    <row r="3563" spans="1:8">
      <c r="A3563" t="n">
        <v>31624</v>
      </c>
      <c r="B3563" s="22" t="n">
        <v>16</v>
      </c>
      <c r="C3563" s="7" t="n">
        <v>1300</v>
      </c>
    </row>
    <row r="3564" spans="1:8">
      <c r="A3564" t="s">
        <v>4</v>
      </c>
      <c r="B3564" s="4" t="s">
        <v>5</v>
      </c>
      <c r="C3564" s="4" t="s">
        <v>7</v>
      </c>
      <c r="D3564" s="4" t="s">
        <v>12</v>
      </c>
      <c r="E3564" s="4" t="s">
        <v>8</v>
      </c>
      <c r="F3564" s="4" t="s">
        <v>8</v>
      </c>
      <c r="G3564" s="4" t="s">
        <v>8</v>
      </c>
      <c r="H3564" s="4" t="s">
        <v>8</v>
      </c>
    </row>
    <row r="3565" spans="1:8">
      <c r="A3565" t="n">
        <v>31627</v>
      </c>
      <c r="B3565" s="29" t="n">
        <v>51</v>
      </c>
      <c r="C3565" s="7" t="n">
        <v>3</v>
      </c>
      <c r="D3565" s="7" t="n">
        <v>13</v>
      </c>
      <c r="E3565" s="7" t="s">
        <v>378</v>
      </c>
      <c r="F3565" s="7" t="s">
        <v>373</v>
      </c>
      <c r="G3565" s="7" t="s">
        <v>75</v>
      </c>
      <c r="H3565" s="7" t="s">
        <v>76</v>
      </c>
    </row>
    <row r="3566" spans="1:8">
      <c r="A3566" t="s">
        <v>4</v>
      </c>
      <c r="B3566" s="4" t="s">
        <v>5</v>
      </c>
      <c r="C3566" s="4" t="s">
        <v>12</v>
      </c>
    </row>
    <row r="3567" spans="1:8">
      <c r="A3567" t="n">
        <v>31640</v>
      </c>
      <c r="B3567" s="22" t="n">
        <v>16</v>
      </c>
      <c r="C3567" s="7" t="n">
        <v>100</v>
      </c>
    </row>
    <row r="3568" spans="1:8">
      <c r="A3568" t="s">
        <v>4</v>
      </c>
      <c r="B3568" s="4" t="s">
        <v>5</v>
      </c>
      <c r="C3568" s="4" t="s">
        <v>12</v>
      </c>
      <c r="D3568" s="4" t="s">
        <v>59</v>
      </c>
      <c r="E3568" s="4" t="s">
        <v>59</v>
      </c>
      <c r="F3568" s="4" t="s">
        <v>59</v>
      </c>
      <c r="G3568" s="4" t="s">
        <v>12</v>
      </c>
      <c r="H3568" s="4" t="s">
        <v>12</v>
      </c>
    </row>
    <row r="3569" spans="1:13">
      <c r="A3569" t="n">
        <v>31643</v>
      </c>
      <c r="B3569" s="44" t="n">
        <v>60</v>
      </c>
      <c r="C3569" s="7" t="n">
        <v>13</v>
      </c>
      <c r="D3569" s="7" t="n">
        <v>-45</v>
      </c>
      <c r="E3569" s="7" t="n">
        <v>0</v>
      </c>
      <c r="F3569" s="7" t="n">
        <v>0</v>
      </c>
      <c r="G3569" s="7" t="n">
        <v>700</v>
      </c>
      <c r="H3569" s="7" t="n">
        <v>0</v>
      </c>
    </row>
    <row r="3570" spans="1:13">
      <c r="A3570" t="s">
        <v>4</v>
      </c>
      <c r="B3570" s="4" t="s">
        <v>5</v>
      </c>
      <c r="C3570" s="4" t="s">
        <v>12</v>
      </c>
    </row>
    <row r="3571" spans="1:13">
      <c r="A3571" t="n">
        <v>31662</v>
      </c>
      <c r="B3571" s="22" t="n">
        <v>16</v>
      </c>
      <c r="C3571" s="7" t="n">
        <v>900</v>
      </c>
    </row>
    <row r="3572" spans="1:13">
      <c r="A3572" t="s">
        <v>4</v>
      </c>
      <c r="B3572" s="4" t="s">
        <v>5</v>
      </c>
      <c r="C3572" s="4" t="s">
        <v>7</v>
      </c>
      <c r="D3572" s="4" t="s">
        <v>12</v>
      </c>
      <c r="E3572" s="4" t="s">
        <v>8</v>
      </c>
      <c r="F3572" s="4" t="s">
        <v>8</v>
      </c>
      <c r="G3572" s="4" t="s">
        <v>8</v>
      </c>
      <c r="H3572" s="4" t="s">
        <v>8</v>
      </c>
    </row>
    <row r="3573" spans="1:13">
      <c r="A3573" t="n">
        <v>31665</v>
      </c>
      <c r="B3573" s="29" t="n">
        <v>51</v>
      </c>
      <c r="C3573" s="7" t="n">
        <v>3</v>
      </c>
      <c r="D3573" s="7" t="n">
        <v>13</v>
      </c>
      <c r="E3573" s="7" t="s">
        <v>379</v>
      </c>
      <c r="F3573" s="7" t="s">
        <v>373</v>
      </c>
      <c r="G3573" s="7" t="s">
        <v>75</v>
      </c>
      <c r="H3573" s="7" t="s">
        <v>76</v>
      </c>
    </row>
    <row r="3574" spans="1:13">
      <c r="A3574" t="s">
        <v>4</v>
      </c>
      <c r="B3574" s="4" t="s">
        <v>5</v>
      </c>
      <c r="C3574" s="4" t="s">
        <v>12</v>
      </c>
    </row>
    <row r="3575" spans="1:13">
      <c r="A3575" t="n">
        <v>31678</v>
      </c>
      <c r="B3575" s="22" t="n">
        <v>16</v>
      </c>
      <c r="C3575" s="7" t="n">
        <v>100</v>
      </c>
    </row>
    <row r="3576" spans="1:13">
      <c r="A3576" t="s">
        <v>4</v>
      </c>
      <c r="B3576" s="4" t="s">
        <v>5</v>
      </c>
      <c r="C3576" s="4" t="s">
        <v>12</v>
      </c>
      <c r="D3576" s="4" t="s">
        <v>59</v>
      </c>
      <c r="E3576" s="4" t="s">
        <v>59</v>
      </c>
      <c r="F3576" s="4" t="s">
        <v>59</v>
      </c>
      <c r="G3576" s="4" t="s">
        <v>12</v>
      </c>
      <c r="H3576" s="4" t="s">
        <v>12</v>
      </c>
    </row>
    <row r="3577" spans="1:13">
      <c r="A3577" t="n">
        <v>31681</v>
      </c>
      <c r="B3577" s="44" t="n">
        <v>60</v>
      </c>
      <c r="C3577" s="7" t="n">
        <v>13</v>
      </c>
      <c r="D3577" s="7" t="n">
        <v>0</v>
      </c>
      <c r="E3577" s="7" t="n">
        <v>0</v>
      </c>
      <c r="F3577" s="7" t="n">
        <v>0</v>
      </c>
      <c r="G3577" s="7" t="n">
        <v>1000</v>
      </c>
      <c r="H3577" s="7" t="n">
        <v>0</v>
      </c>
    </row>
    <row r="3578" spans="1:13">
      <c r="A3578" t="s">
        <v>4</v>
      </c>
      <c r="B3578" s="4" t="s">
        <v>5</v>
      </c>
      <c r="C3578" s="4" t="s">
        <v>12</v>
      </c>
    </row>
    <row r="3579" spans="1:13">
      <c r="A3579" t="n">
        <v>31700</v>
      </c>
      <c r="B3579" s="22" t="n">
        <v>16</v>
      </c>
      <c r="C3579" s="7" t="n">
        <v>1000</v>
      </c>
    </row>
    <row r="3580" spans="1:13">
      <c r="A3580" t="s">
        <v>4</v>
      </c>
      <c r="B3580" s="4" t="s">
        <v>5</v>
      </c>
      <c r="C3580" s="4" t="s">
        <v>12</v>
      </c>
    </row>
    <row r="3581" spans="1:13">
      <c r="A3581" t="n">
        <v>31703</v>
      </c>
      <c r="B3581" s="22" t="n">
        <v>16</v>
      </c>
      <c r="C3581" s="7" t="n">
        <v>200</v>
      </c>
    </row>
    <row r="3582" spans="1:13">
      <c r="A3582" t="s">
        <v>4</v>
      </c>
      <c r="B3582" s="4" t="s">
        <v>5</v>
      </c>
      <c r="C3582" s="4" t="s">
        <v>7</v>
      </c>
      <c r="D3582" s="4" t="s">
        <v>12</v>
      </c>
      <c r="E3582" s="4" t="s">
        <v>8</v>
      </c>
    </row>
    <row r="3583" spans="1:13">
      <c r="A3583" t="n">
        <v>31706</v>
      </c>
      <c r="B3583" s="29" t="n">
        <v>51</v>
      </c>
      <c r="C3583" s="7" t="n">
        <v>4</v>
      </c>
      <c r="D3583" s="7" t="n">
        <v>13</v>
      </c>
      <c r="E3583" s="7" t="s">
        <v>380</v>
      </c>
    </row>
    <row r="3584" spans="1:13">
      <c r="A3584" t="s">
        <v>4</v>
      </c>
      <c r="B3584" s="4" t="s">
        <v>5</v>
      </c>
      <c r="C3584" s="4" t="s">
        <v>12</v>
      </c>
    </row>
    <row r="3585" spans="1:8">
      <c r="A3585" t="n">
        <v>31720</v>
      </c>
      <c r="B3585" s="22" t="n">
        <v>16</v>
      </c>
      <c r="C3585" s="7" t="n">
        <v>0</v>
      </c>
    </row>
    <row r="3586" spans="1:8">
      <c r="A3586" t="s">
        <v>4</v>
      </c>
      <c r="B3586" s="4" t="s">
        <v>5</v>
      </c>
      <c r="C3586" s="4" t="s">
        <v>12</v>
      </c>
      <c r="D3586" s="4" t="s">
        <v>7</v>
      </c>
      <c r="E3586" s="4" t="s">
        <v>13</v>
      </c>
      <c r="F3586" s="4" t="s">
        <v>43</v>
      </c>
      <c r="G3586" s="4" t="s">
        <v>7</v>
      </c>
      <c r="H3586" s="4" t="s">
        <v>7</v>
      </c>
      <c r="I3586" s="4" t="s">
        <v>7</v>
      </c>
      <c r="J3586" s="4" t="s">
        <v>13</v>
      </c>
      <c r="K3586" s="4" t="s">
        <v>43</v>
      </c>
      <c r="L3586" s="4" t="s">
        <v>7</v>
      </c>
      <c r="M3586" s="4" t="s">
        <v>7</v>
      </c>
    </row>
    <row r="3587" spans="1:8">
      <c r="A3587" t="n">
        <v>31723</v>
      </c>
      <c r="B3587" s="30" t="n">
        <v>26</v>
      </c>
      <c r="C3587" s="7" t="n">
        <v>13</v>
      </c>
      <c r="D3587" s="7" t="n">
        <v>17</v>
      </c>
      <c r="E3587" s="7" t="n">
        <v>11392</v>
      </c>
      <c r="F3587" s="7" t="s">
        <v>381</v>
      </c>
      <c r="G3587" s="7" t="n">
        <v>2</v>
      </c>
      <c r="H3587" s="7" t="n">
        <v>3</v>
      </c>
      <c r="I3587" s="7" t="n">
        <v>17</v>
      </c>
      <c r="J3587" s="7" t="n">
        <v>11393</v>
      </c>
      <c r="K3587" s="7" t="s">
        <v>382</v>
      </c>
      <c r="L3587" s="7" t="n">
        <v>2</v>
      </c>
      <c r="M3587" s="7" t="n">
        <v>0</v>
      </c>
    </row>
    <row r="3588" spans="1:8">
      <c r="A3588" t="s">
        <v>4</v>
      </c>
      <c r="B3588" s="4" t="s">
        <v>5</v>
      </c>
    </row>
    <row r="3589" spans="1:8">
      <c r="A3589" t="n">
        <v>31819</v>
      </c>
      <c r="B3589" s="20" t="n">
        <v>28</v>
      </c>
    </row>
    <row r="3590" spans="1:8">
      <c r="A3590" t="s">
        <v>4</v>
      </c>
      <c r="B3590" s="4" t="s">
        <v>5</v>
      </c>
      <c r="C3590" s="4" t="s">
        <v>12</v>
      </c>
      <c r="D3590" s="4" t="s">
        <v>7</v>
      </c>
    </row>
    <row r="3591" spans="1:8">
      <c r="A3591" t="n">
        <v>31820</v>
      </c>
      <c r="B3591" s="31" t="n">
        <v>89</v>
      </c>
      <c r="C3591" s="7" t="n">
        <v>65533</v>
      </c>
      <c r="D3591" s="7" t="n">
        <v>1</v>
      </c>
    </row>
    <row r="3592" spans="1:8">
      <c r="A3592" t="s">
        <v>4</v>
      </c>
      <c r="B3592" s="4" t="s">
        <v>5</v>
      </c>
      <c r="C3592" s="4" t="s">
        <v>7</v>
      </c>
      <c r="D3592" s="4" t="s">
        <v>12</v>
      </c>
      <c r="E3592" s="4" t="s">
        <v>8</v>
      </c>
    </row>
    <row r="3593" spans="1:8">
      <c r="A3593" t="n">
        <v>31824</v>
      </c>
      <c r="B3593" s="29" t="n">
        <v>51</v>
      </c>
      <c r="C3593" s="7" t="n">
        <v>4</v>
      </c>
      <c r="D3593" s="7" t="n">
        <v>0</v>
      </c>
      <c r="E3593" s="7" t="s">
        <v>383</v>
      </c>
    </row>
    <row r="3594" spans="1:8">
      <c r="A3594" t="s">
        <v>4</v>
      </c>
      <c r="B3594" s="4" t="s">
        <v>5</v>
      </c>
      <c r="C3594" s="4" t="s">
        <v>12</v>
      </c>
    </row>
    <row r="3595" spans="1:8">
      <c r="A3595" t="n">
        <v>31838</v>
      </c>
      <c r="B3595" s="22" t="n">
        <v>16</v>
      </c>
      <c r="C3595" s="7" t="n">
        <v>0</v>
      </c>
    </row>
    <row r="3596" spans="1:8">
      <c r="A3596" t="s">
        <v>4</v>
      </c>
      <c r="B3596" s="4" t="s">
        <v>5</v>
      </c>
      <c r="C3596" s="4" t="s">
        <v>12</v>
      </c>
      <c r="D3596" s="4" t="s">
        <v>7</v>
      </c>
      <c r="E3596" s="4" t="s">
        <v>13</v>
      </c>
      <c r="F3596" s="4" t="s">
        <v>43</v>
      </c>
      <c r="G3596" s="4" t="s">
        <v>7</v>
      </c>
      <c r="H3596" s="4" t="s">
        <v>7</v>
      </c>
    </row>
    <row r="3597" spans="1:8">
      <c r="A3597" t="n">
        <v>31841</v>
      </c>
      <c r="B3597" s="30" t="n">
        <v>26</v>
      </c>
      <c r="C3597" s="7" t="n">
        <v>0</v>
      </c>
      <c r="D3597" s="7" t="n">
        <v>17</v>
      </c>
      <c r="E3597" s="7" t="n">
        <v>53347</v>
      </c>
      <c r="F3597" s="7" t="s">
        <v>384</v>
      </c>
      <c r="G3597" s="7" t="n">
        <v>2</v>
      </c>
      <c r="H3597" s="7" t="n">
        <v>0</v>
      </c>
    </row>
    <row r="3598" spans="1:8">
      <c r="A3598" t="s">
        <v>4</v>
      </c>
      <c r="B3598" s="4" t="s">
        <v>5</v>
      </c>
    </row>
    <row r="3599" spans="1:8">
      <c r="A3599" t="n">
        <v>31869</v>
      </c>
      <c r="B3599" s="20" t="n">
        <v>28</v>
      </c>
    </row>
    <row r="3600" spans="1:8">
      <c r="A3600" t="s">
        <v>4</v>
      </c>
      <c r="B3600" s="4" t="s">
        <v>5</v>
      </c>
      <c r="C3600" s="4" t="s">
        <v>12</v>
      </c>
      <c r="D3600" s="4" t="s">
        <v>7</v>
      </c>
    </row>
    <row r="3601" spans="1:13">
      <c r="A3601" t="n">
        <v>31870</v>
      </c>
      <c r="B3601" s="31" t="n">
        <v>89</v>
      </c>
      <c r="C3601" s="7" t="n">
        <v>65533</v>
      </c>
      <c r="D3601" s="7" t="n">
        <v>1</v>
      </c>
    </row>
    <row r="3602" spans="1:13">
      <c r="A3602" t="s">
        <v>4</v>
      </c>
      <c r="B3602" s="4" t="s">
        <v>5</v>
      </c>
      <c r="C3602" s="4" t="s">
        <v>7</v>
      </c>
      <c r="D3602" s="4" t="s">
        <v>12</v>
      </c>
      <c r="E3602" s="4" t="s">
        <v>59</v>
      </c>
    </row>
    <row r="3603" spans="1:13">
      <c r="A3603" t="n">
        <v>31874</v>
      </c>
      <c r="B3603" s="25" t="n">
        <v>58</v>
      </c>
      <c r="C3603" s="7" t="n">
        <v>101</v>
      </c>
      <c r="D3603" s="7" t="n">
        <v>500</v>
      </c>
      <c r="E3603" s="7" t="n">
        <v>1</v>
      </c>
    </row>
    <row r="3604" spans="1:13">
      <c r="A3604" t="s">
        <v>4</v>
      </c>
      <c r="B3604" s="4" t="s">
        <v>5</v>
      </c>
      <c r="C3604" s="4" t="s">
        <v>7</v>
      </c>
      <c r="D3604" s="4" t="s">
        <v>12</v>
      </c>
    </row>
    <row r="3605" spans="1:13">
      <c r="A3605" t="n">
        <v>31882</v>
      </c>
      <c r="B3605" s="25" t="n">
        <v>58</v>
      </c>
      <c r="C3605" s="7" t="n">
        <v>254</v>
      </c>
      <c r="D3605" s="7" t="n">
        <v>0</v>
      </c>
    </row>
    <row r="3606" spans="1:13">
      <c r="A3606" t="s">
        <v>4</v>
      </c>
      <c r="B3606" s="4" t="s">
        <v>5</v>
      </c>
      <c r="C3606" s="4" t="s">
        <v>7</v>
      </c>
      <c r="D3606" s="4" t="s">
        <v>7</v>
      </c>
      <c r="E3606" s="4" t="s">
        <v>59</v>
      </c>
      <c r="F3606" s="4" t="s">
        <v>59</v>
      </c>
      <c r="G3606" s="4" t="s">
        <v>59</v>
      </c>
      <c r="H3606" s="4" t="s">
        <v>12</v>
      </c>
    </row>
    <row r="3607" spans="1:13">
      <c r="A3607" t="n">
        <v>31886</v>
      </c>
      <c r="B3607" s="27" t="n">
        <v>45</v>
      </c>
      <c r="C3607" s="7" t="n">
        <v>2</v>
      </c>
      <c r="D3607" s="7" t="n">
        <v>3</v>
      </c>
      <c r="E3607" s="7" t="n">
        <v>0.319999992847443</v>
      </c>
      <c r="F3607" s="7" t="n">
        <v>6.17000007629395</v>
      </c>
      <c r="G3607" s="7" t="n">
        <v>14.2600002288818</v>
      </c>
      <c r="H3607" s="7" t="n">
        <v>0</v>
      </c>
    </row>
    <row r="3608" spans="1:13">
      <c r="A3608" t="s">
        <v>4</v>
      </c>
      <c r="B3608" s="4" t="s">
        <v>5</v>
      </c>
      <c r="C3608" s="4" t="s">
        <v>7</v>
      </c>
      <c r="D3608" s="4" t="s">
        <v>7</v>
      </c>
      <c r="E3608" s="4" t="s">
        <v>59</v>
      </c>
      <c r="F3608" s="4" t="s">
        <v>59</v>
      </c>
      <c r="G3608" s="4" t="s">
        <v>59</v>
      </c>
      <c r="H3608" s="4" t="s">
        <v>12</v>
      </c>
      <c r="I3608" s="4" t="s">
        <v>7</v>
      </c>
    </row>
    <row r="3609" spans="1:13">
      <c r="A3609" t="n">
        <v>31903</v>
      </c>
      <c r="B3609" s="27" t="n">
        <v>45</v>
      </c>
      <c r="C3609" s="7" t="n">
        <v>4</v>
      </c>
      <c r="D3609" s="7" t="n">
        <v>3</v>
      </c>
      <c r="E3609" s="7" t="n">
        <v>5.57000017166138</v>
      </c>
      <c r="F3609" s="7" t="n">
        <v>198.570007324219</v>
      </c>
      <c r="G3609" s="7" t="n">
        <v>0</v>
      </c>
      <c r="H3609" s="7" t="n">
        <v>0</v>
      </c>
      <c r="I3609" s="7" t="n">
        <v>0</v>
      </c>
    </row>
    <row r="3610" spans="1:13">
      <c r="A3610" t="s">
        <v>4</v>
      </c>
      <c r="B3610" s="4" t="s">
        <v>5</v>
      </c>
      <c r="C3610" s="4" t="s">
        <v>7</v>
      </c>
      <c r="D3610" s="4" t="s">
        <v>7</v>
      </c>
      <c r="E3610" s="4" t="s">
        <v>59</v>
      </c>
      <c r="F3610" s="4" t="s">
        <v>12</v>
      </c>
    </row>
    <row r="3611" spans="1:13">
      <c r="A3611" t="n">
        <v>31921</v>
      </c>
      <c r="B3611" s="27" t="n">
        <v>45</v>
      </c>
      <c r="C3611" s="7" t="n">
        <v>5</v>
      </c>
      <c r="D3611" s="7" t="n">
        <v>3</v>
      </c>
      <c r="E3611" s="7" t="n">
        <v>2.40000009536743</v>
      </c>
      <c r="F3611" s="7" t="n">
        <v>0</v>
      </c>
    </row>
    <row r="3612" spans="1:13">
      <c r="A3612" t="s">
        <v>4</v>
      </c>
      <c r="B3612" s="4" t="s">
        <v>5</v>
      </c>
      <c r="C3612" s="4" t="s">
        <v>7</v>
      </c>
      <c r="D3612" s="4" t="s">
        <v>7</v>
      </c>
      <c r="E3612" s="4" t="s">
        <v>59</v>
      </c>
      <c r="F3612" s="4" t="s">
        <v>12</v>
      </c>
    </row>
    <row r="3613" spans="1:13">
      <c r="A3613" t="n">
        <v>31930</v>
      </c>
      <c r="B3613" s="27" t="n">
        <v>45</v>
      </c>
      <c r="C3613" s="7" t="n">
        <v>11</v>
      </c>
      <c r="D3613" s="7" t="n">
        <v>3</v>
      </c>
      <c r="E3613" s="7" t="n">
        <v>34</v>
      </c>
      <c r="F3613" s="7" t="n">
        <v>0</v>
      </c>
    </row>
    <row r="3614" spans="1:13">
      <c r="A3614" t="s">
        <v>4</v>
      </c>
      <c r="B3614" s="4" t="s">
        <v>5</v>
      </c>
      <c r="C3614" s="4" t="s">
        <v>12</v>
      </c>
      <c r="D3614" s="4" t="s">
        <v>7</v>
      </c>
      <c r="E3614" s="4" t="s">
        <v>8</v>
      </c>
      <c r="F3614" s="4" t="s">
        <v>59</v>
      </c>
      <c r="G3614" s="4" t="s">
        <v>59</v>
      </c>
      <c r="H3614" s="4" t="s">
        <v>59</v>
      </c>
    </row>
    <row r="3615" spans="1:13">
      <c r="A3615" t="n">
        <v>31939</v>
      </c>
      <c r="B3615" s="40" t="n">
        <v>48</v>
      </c>
      <c r="C3615" s="7" t="n">
        <v>0</v>
      </c>
      <c r="D3615" s="7" t="n">
        <v>0</v>
      </c>
      <c r="E3615" s="7" t="s">
        <v>314</v>
      </c>
      <c r="F3615" s="7" t="n">
        <v>0</v>
      </c>
      <c r="G3615" s="7" t="n">
        <v>1</v>
      </c>
      <c r="H3615" s="7" t="n">
        <v>0</v>
      </c>
    </row>
    <row r="3616" spans="1:13">
      <c r="A3616" t="s">
        <v>4</v>
      </c>
      <c r="B3616" s="4" t="s">
        <v>5</v>
      </c>
      <c r="C3616" s="4" t="s">
        <v>12</v>
      </c>
      <c r="D3616" s="4" t="s">
        <v>59</v>
      </c>
      <c r="E3616" s="4" t="s">
        <v>59</v>
      </c>
      <c r="F3616" s="4" t="s">
        <v>59</v>
      </c>
      <c r="G3616" s="4" t="s">
        <v>59</v>
      </c>
    </row>
    <row r="3617" spans="1:9">
      <c r="A3617" t="n">
        <v>31963</v>
      </c>
      <c r="B3617" s="28" t="n">
        <v>46</v>
      </c>
      <c r="C3617" s="7" t="n">
        <v>13</v>
      </c>
      <c r="D3617" s="7" t="n">
        <v>0.819999992847443</v>
      </c>
      <c r="E3617" s="7" t="n">
        <v>5</v>
      </c>
      <c r="F3617" s="7" t="n">
        <v>13.9899997711182</v>
      </c>
      <c r="G3617" s="7" t="n">
        <v>180</v>
      </c>
    </row>
    <row r="3618" spans="1:9">
      <c r="A3618" t="s">
        <v>4</v>
      </c>
      <c r="B3618" s="4" t="s">
        <v>5</v>
      </c>
      <c r="C3618" s="4" t="s">
        <v>7</v>
      </c>
      <c r="D3618" s="4" t="s">
        <v>12</v>
      </c>
    </row>
    <row r="3619" spans="1:9">
      <c r="A3619" t="n">
        <v>31982</v>
      </c>
      <c r="B3619" s="25" t="n">
        <v>58</v>
      </c>
      <c r="C3619" s="7" t="n">
        <v>255</v>
      </c>
      <c r="D3619" s="7" t="n">
        <v>0</v>
      </c>
    </row>
    <row r="3620" spans="1:9">
      <c r="A3620" t="s">
        <v>4</v>
      </c>
      <c r="B3620" s="4" t="s">
        <v>5</v>
      </c>
      <c r="C3620" s="4" t="s">
        <v>12</v>
      </c>
      <c r="D3620" s="4" t="s">
        <v>7</v>
      </c>
      <c r="E3620" s="4" t="s">
        <v>8</v>
      </c>
      <c r="F3620" s="4" t="s">
        <v>59</v>
      </c>
      <c r="G3620" s="4" t="s">
        <v>59</v>
      </c>
      <c r="H3620" s="4" t="s">
        <v>59</v>
      </c>
    </row>
    <row r="3621" spans="1:9">
      <c r="A3621" t="n">
        <v>31986</v>
      </c>
      <c r="B3621" s="40" t="n">
        <v>48</v>
      </c>
      <c r="C3621" s="7" t="n">
        <v>0</v>
      </c>
      <c r="D3621" s="7" t="n">
        <v>0</v>
      </c>
      <c r="E3621" s="7" t="s">
        <v>337</v>
      </c>
      <c r="F3621" s="7" t="n">
        <v>-1</v>
      </c>
      <c r="G3621" s="7" t="n">
        <v>1</v>
      </c>
      <c r="H3621" s="7" t="n">
        <v>0</v>
      </c>
    </row>
    <row r="3622" spans="1:9">
      <c r="A3622" t="s">
        <v>4</v>
      </c>
      <c r="B3622" s="4" t="s">
        <v>5</v>
      </c>
      <c r="C3622" s="4" t="s">
        <v>12</v>
      </c>
    </row>
    <row r="3623" spans="1:9">
      <c r="A3623" t="n">
        <v>32014</v>
      </c>
      <c r="B3623" s="22" t="n">
        <v>16</v>
      </c>
      <c r="C3623" s="7" t="n">
        <v>500</v>
      </c>
    </row>
    <row r="3624" spans="1:9">
      <c r="A3624" t="s">
        <v>4</v>
      </c>
      <c r="B3624" s="4" t="s">
        <v>5</v>
      </c>
      <c r="C3624" s="4" t="s">
        <v>7</v>
      </c>
      <c r="D3624" s="4" t="s">
        <v>12</v>
      </c>
      <c r="E3624" s="4" t="s">
        <v>8</v>
      </c>
    </row>
    <row r="3625" spans="1:9">
      <c r="A3625" t="n">
        <v>32017</v>
      </c>
      <c r="B3625" s="29" t="n">
        <v>51</v>
      </c>
      <c r="C3625" s="7" t="n">
        <v>4</v>
      </c>
      <c r="D3625" s="7" t="n">
        <v>0</v>
      </c>
      <c r="E3625" s="7" t="s">
        <v>385</v>
      </c>
    </row>
    <row r="3626" spans="1:9">
      <c r="A3626" t="s">
        <v>4</v>
      </c>
      <c r="B3626" s="4" t="s">
        <v>5</v>
      </c>
      <c r="C3626" s="4" t="s">
        <v>12</v>
      </c>
    </row>
    <row r="3627" spans="1:9">
      <c r="A3627" t="n">
        <v>32030</v>
      </c>
      <c r="B3627" s="22" t="n">
        <v>16</v>
      </c>
      <c r="C3627" s="7" t="n">
        <v>0</v>
      </c>
    </row>
    <row r="3628" spans="1:9">
      <c r="A3628" t="s">
        <v>4</v>
      </c>
      <c r="B3628" s="4" t="s">
        <v>5</v>
      </c>
      <c r="C3628" s="4" t="s">
        <v>12</v>
      </c>
      <c r="D3628" s="4" t="s">
        <v>7</v>
      </c>
      <c r="E3628" s="4" t="s">
        <v>13</v>
      </c>
      <c r="F3628" s="4" t="s">
        <v>43</v>
      </c>
      <c r="G3628" s="4" t="s">
        <v>7</v>
      </c>
      <c r="H3628" s="4" t="s">
        <v>7</v>
      </c>
    </row>
    <row r="3629" spans="1:9">
      <c r="A3629" t="n">
        <v>32033</v>
      </c>
      <c r="B3629" s="30" t="n">
        <v>26</v>
      </c>
      <c r="C3629" s="7" t="n">
        <v>0</v>
      </c>
      <c r="D3629" s="7" t="n">
        <v>17</v>
      </c>
      <c r="E3629" s="7" t="n">
        <v>53348</v>
      </c>
      <c r="F3629" s="7" t="s">
        <v>386</v>
      </c>
      <c r="G3629" s="7" t="n">
        <v>2</v>
      </c>
      <c r="H3629" s="7" t="n">
        <v>0</v>
      </c>
    </row>
    <row r="3630" spans="1:9">
      <c r="A3630" t="s">
        <v>4</v>
      </c>
      <c r="B3630" s="4" t="s">
        <v>5</v>
      </c>
    </row>
    <row r="3631" spans="1:9">
      <c r="A3631" t="n">
        <v>32108</v>
      </c>
      <c r="B3631" s="20" t="n">
        <v>28</v>
      </c>
    </row>
    <row r="3632" spans="1:9">
      <c r="A3632" t="s">
        <v>4</v>
      </c>
      <c r="B3632" s="4" t="s">
        <v>5</v>
      </c>
      <c r="C3632" s="4" t="s">
        <v>12</v>
      </c>
      <c r="D3632" s="4" t="s">
        <v>7</v>
      </c>
      <c r="E3632" s="4" t="s">
        <v>8</v>
      </c>
      <c r="F3632" s="4" t="s">
        <v>59</v>
      </c>
      <c r="G3632" s="4" t="s">
        <v>59</v>
      </c>
      <c r="H3632" s="4" t="s">
        <v>59</v>
      </c>
    </row>
    <row r="3633" spans="1:8">
      <c r="A3633" t="n">
        <v>32109</v>
      </c>
      <c r="B3633" s="40" t="n">
        <v>48</v>
      </c>
      <c r="C3633" s="7" t="n">
        <v>13</v>
      </c>
      <c r="D3633" s="7" t="n">
        <v>0</v>
      </c>
      <c r="E3633" s="7" t="s">
        <v>343</v>
      </c>
      <c r="F3633" s="7" t="n">
        <v>-1</v>
      </c>
      <c r="G3633" s="7" t="n">
        <v>1</v>
      </c>
      <c r="H3633" s="7" t="n">
        <v>0</v>
      </c>
    </row>
    <row r="3634" spans="1:8">
      <c r="A3634" t="s">
        <v>4</v>
      </c>
      <c r="B3634" s="4" t="s">
        <v>5</v>
      </c>
      <c r="C3634" s="4" t="s">
        <v>7</v>
      </c>
      <c r="D3634" s="4" t="s">
        <v>12</v>
      </c>
      <c r="E3634" s="4" t="s">
        <v>8</v>
      </c>
    </row>
    <row r="3635" spans="1:8">
      <c r="A3635" t="n">
        <v>32139</v>
      </c>
      <c r="B3635" s="29" t="n">
        <v>51</v>
      </c>
      <c r="C3635" s="7" t="n">
        <v>4</v>
      </c>
      <c r="D3635" s="7" t="n">
        <v>13</v>
      </c>
      <c r="E3635" s="7" t="s">
        <v>387</v>
      </c>
    </row>
    <row r="3636" spans="1:8">
      <c r="A3636" t="s">
        <v>4</v>
      </c>
      <c r="B3636" s="4" t="s">
        <v>5</v>
      </c>
      <c r="C3636" s="4" t="s">
        <v>12</v>
      </c>
    </row>
    <row r="3637" spans="1:8">
      <c r="A3637" t="n">
        <v>32152</v>
      </c>
      <c r="B3637" s="22" t="n">
        <v>16</v>
      </c>
      <c r="C3637" s="7" t="n">
        <v>0</v>
      </c>
    </row>
    <row r="3638" spans="1:8">
      <c r="A3638" t="s">
        <v>4</v>
      </c>
      <c r="B3638" s="4" t="s">
        <v>5</v>
      </c>
      <c r="C3638" s="4" t="s">
        <v>12</v>
      </c>
      <c r="D3638" s="4" t="s">
        <v>7</v>
      </c>
      <c r="E3638" s="4" t="s">
        <v>13</v>
      </c>
      <c r="F3638" s="4" t="s">
        <v>43</v>
      </c>
      <c r="G3638" s="4" t="s">
        <v>7</v>
      </c>
      <c r="H3638" s="4" t="s">
        <v>7</v>
      </c>
      <c r="I3638" s="4" t="s">
        <v>7</v>
      </c>
      <c r="J3638" s="4" t="s">
        <v>13</v>
      </c>
      <c r="K3638" s="4" t="s">
        <v>43</v>
      </c>
      <c r="L3638" s="4" t="s">
        <v>7</v>
      </c>
      <c r="M3638" s="4" t="s">
        <v>7</v>
      </c>
      <c r="N3638" s="4" t="s">
        <v>7</v>
      </c>
      <c r="O3638" s="4" t="s">
        <v>13</v>
      </c>
      <c r="P3638" s="4" t="s">
        <v>43</v>
      </c>
      <c r="Q3638" s="4" t="s">
        <v>7</v>
      </c>
      <c r="R3638" s="4" t="s">
        <v>7</v>
      </c>
    </row>
    <row r="3639" spans="1:8">
      <c r="A3639" t="n">
        <v>32155</v>
      </c>
      <c r="B3639" s="30" t="n">
        <v>26</v>
      </c>
      <c r="C3639" s="7" t="n">
        <v>13</v>
      </c>
      <c r="D3639" s="7" t="n">
        <v>17</v>
      </c>
      <c r="E3639" s="7" t="n">
        <v>11394</v>
      </c>
      <c r="F3639" s="7" t="s">
        <v>388</v>
      </c>
      <c r="G3639" s="7" t="n">
        <v>2</v>
      </c>
      <c r="H3639" s="7" t="n">
        <v>3</v>
      </c>
      <c r="I3639" s="7" t="n">
        <v>17</v>
      </c>
      <c r="J3639" s="7" t="n">
        <v>11395</v>
      </c>
      <c r="K3639" s="7" t="s">
        <v>389</v>
      </c>
      <c r="L3639" s="7" t="n">
        <v>2</v>
      </c>
      <c r="M3639" s="7" t="n">
        <v>3</v>
      </c>
      <c r="N3639" s="7" t="n">
        <v>17</v>
      </c>
      <c r="O3639" s="7" t="n">
        <v>11396</v>
      </c>
      <c r="P3639" s="7" t="s">
        <v>390</v>
      </c>
      <c r="Q3639" s="7" t="n">
        <v>2</v>
      </c>
      <c r="R3639" s="7" t="n">
        <v>0</v>
      </c>
    </row>
    <row r="3640" spans="1:8">
      <c r="A3640" t="s">
        <v>4</v>
      </c>
      <c r="B3640" s="4" t="s">
        <v>5</v>
      </c>
    </row>
    <row r="3641" spans="1:8">
      <c r="A3641" t="n">
        <v>32398</v>
      </c>
      <c r="B3641" s="20" t="n">
        <v>28</v>
      </c>
    </row>
    <row r="3642" spans="1:8">
      <c r="A3642" t="s">
        <v>4</v>
      </c>
      <c r="B3642" s="4" t="s">
        <v>5</v>
      </c>
      <c r="C3642" s="4" t="s">
        <v>7</v>
      </c>
      <c r="D3642" s="4" t="s">
        <v>12</v>
      </c>
      <c r="E3642" s="4" t="s">
        <v>8</v>
      </c>
    </row>
    <row r="3643" spans="1:8">
      <c r="A3643" t="n">
        <v>32399</v>
      </c>
      <c r="B3643" s="29" t="n">
        <v>51</v>
      </c>
      <c r="C3643" s="7" t="n">
        <v>4</v>
      </c>
      <c r="D3643" s="7" t="n">
        <v>0</v>
      </c>
      <c r="E3643" s="7" t="s">
        <v>385</v>
      </c>
    </row>
    <row r="3644" spans="1:8">
      <c r="A3644" t="s">
        <v>4</v>
      </c>
      <c r="B3644" s="4" t="s">
        <v>5</v>
      </c>
      <c r="C3644" s="4" t="s">
        <v>12</v>
      </c>
    </row>
    <row r="3645" spans="1:8">
      <c r="A3645" t="n">
        <v>32412</v>
      </c>
      <c r="B3645" s="22" t="n">
        <v>16</v>
      </c>
      <c r="C3645" s="7" t="n">
        <v>0</v>
      </c>
    </row>
    <row r="3646" spans="1:8">
      <c r="A3646" t="s">
        <v>4</v>
      </c>
      <c r="B3646" s="4" t="s">
        <v>5</v>
      </c>
      <c r="C3646" s="4" t="s">
        <v>12</v>
      </c>
      <c r="D3646" s="4" t="s">
        <v>7</v>
      </c>
      <c r="E3646" s="4" t="s">
        <v>13</v>
      </c>
      <c r="F3646" s="4" t="s">
        <v>43</v>
      </c>
      <c r="G3646" s="4" t="s">
        <v>7</v>
      </c>
      <c r="H3646" s="4" t="s">
        <v>7</v>
      </c>
    </row>
    <row r="3647" spans="1:8">
      <c r="A3647" t="n">
        <v>32415</v>
      </c>
      <c r="B3647" s="30" t="n">
        <v>26</v>
      </c>
      <c r="C3647" s="7" t="n">
        <v>0</v>
      </c>
      <c r="D3647" s="7" t="n">
        <v>17</v>
      </c>
      <c r="E3647" s="7" t="n">
        <v>53349</v>
      </c>
      <c r="F3647" s="7" t="s">
        <v>391</v>
      </c>
      <c r="G3647" s="7" t="n">
        <v>2</v>
      </c>
      <c r="H3647" s="7" t="n">
        <v>0</v>
      </c>
    </row>
    <row r="3648" spans="1:8">
      <c r="A3648" t="s">
        <v>4</v>
      </c>
      <c r="B3648" s="4" t="s">
        <v>5</v>
      </c>
    </row>
    <row r="3649" spans="1:18">
      <c r="A3649" t="n">
        <v>32481</v>
      </c>
      <c r="B3649" s="20" t="n">
        <v>28</v>
      </c>
    </row>
    <row r="3650" spans="1:18">
      <c r="A3650" t="s">
        <v>4</v>
      </c>
      <c r="B3650" s="4" t="s">
        <v>5</v>
      </c>
      <c r="C3650" s="4" t="s">
        <v>7</v>
      </c>
      <c r="D3650" s="4" t="s">
        <v>12</v>
      </c>
      <c r="E3650" s="4" t="s">
        <v>8</v>
      </c>
    </row>
    <row r="3651" spans="1:18">
      <c r="A3651" t="n">
        <v>32482</v>
      </c>
      <c r="B3651" s="29" t="n">
        <v>51</v>
      </c>
      <c r="C3651" s="7" t="n">
        <v>4</v>
      </c>
      <c r="D3651" s="7" t="n">
        <v>13</v>
      </c>
      <c r="E3651" s="7" t="s">
        <v>392</v>
      </c>
    </row>
    <row r="3652" spans="1:18">
      <c r="A3652" t="s">
        <v>4</v>
      </c>
      <c r="B3652" s="4" t="s">
        <v>5</v>
      </c>
      <c r="C3652" s="4" t="s">
        <v>12</v>
      </c>
    </row>
    <row r="3653" spans="1:18">
      <c r="A3653" t="n">
        <v>32500</v>
      </c>
      <c r="B3653" s="22" t="n">
        <v>16</v>
      </c>
      <c r="C3653" s="7" t="n">
        <v>0</v>
      </c>
    </row>
    <row r="3654" spans="1:18">
      <c r="A3654" t="s">
        <v>4</v>
      </c>
      <c r="B3654" s="4" t="s">
        <v>5</v>
      </c>
      <c r="C3654" s="4" t="s">
        <v>12</v>
      </c>
      <c r="D3654" s="4" t="s">
        <v>7</v>
      </c>
      <c r="E3654" s="4" t="s">
        <v>13</v>
      </c>
      <c r="F3654" s="4" t="s">
        <v>43</v>
      </c>
      <c r="G3654" s="4" t="s">
        <v>7</v>
      </c>
      <c r="H3654" s="4" t="s">
        <v>7</v>
      </c>
      <c r="I3654" s="4" t="s">
        <v>7</v>
      </c>
      <c r="J3654" s="4" t="s">
        <v>13</v>
      </c>
      <c r="K3654" s="4" t="s">
        <v>43</v>
      </c>
      <c r="L3654" s="4" t="s">
        <v>7</v>
      </c>
      <c r="M3654" s="4" t="s">
        <v>7</v>
      </c>
    </row>
    <row r="3655" spans="1:18">
      <c r="A3655" t="n">
        <v>32503</v>
      </c>
      <c r="B3655" s="30" t="n">
        <v>26</v>
      </c>
      <c r="C3655" s="7" t="n">
        <v>13</v>
      </c>
      <c r="D3655" s="7" t="n">
        <v>17</v>
      </c>
      <c r="E3655" s="7" t="n">
        <v>11397</v>
      </c>
      <c r="F3655" s="7" t="s">
        <v>393</v>
      </c>
      <c r="G3655" s="7" t="n">
        <v>2</v>
      </c>
      <c r="H3655" s="7" t="n">
        <v>3</v>
      </c>
      <c r="I3655" s="7" t="n">
        <v>17</v>
      </c>
      <c r="J3655" s="7" t="n">
        <v>11398</v>
      </c>
      <c r="K3655" s="7" t="s">
        <v>394</v>
      </c>
      <c r="L3655" s="7" t="n">
        <v>2</v>
      </c>
      <c r="M3655" s="7" t="n">
        <v>0</v>
      </c>
    </row>
    <row r="3656" spans="1:18">
      <c r="A3656" t="s">
        <v>4</v>
      </c>
      <c r="B3656" s="4" t="s">
        <v>5</v>
      </c>
    </row>
    <row r="3657" spans="1:18">
      <c r="A3657" t="n">
        <v>32560</v>
      </c>
      <c r="B3657" s="20" t="n">
        <v>28</v>
      </c>
    </row>
    <row r="3658" spans="1:18">
      <c r="A3658" t="s">
        <v>4</v>
      </c>
      <c r="B3658" s="4" t="s">
        <v>5</v>
      </c>
      <c r="C3658" s="4" t="s">
        <v>7</v>
      </c>
      <c r="D3658" s="4" t="s">
        <v>12</v>
      </c>
      <c r="E3658" s="4" t="s">
        <v>59</v>
      </c>
    </row>
    <row r="3659" spans="1:18">
      <c r="A3659" t="n">
        <v>32561</v>
      </c>
      <c r="B3659" s="25" t="n">
        <v>58</v>
      </c>
      <c r="C3659" s="7" t="n">
        <v>101</v>
      </c>
      <c r="D3659" s="7" t="n">
        <v>500</v>
      </c>
      <c r="E3659" s="7" t="n">
        <v>1</v>
      </c>
    </row>
    <row r="3660" spans="1:18">
      <c r="A3660" t="s">
        <v>4</v>
      </c>
      <c r="B3660" s="4" t="s">
        <v>5</v>
      </c>
      <c r="C3660" s="4" t="s">
        <v>7</v>
      </c>
      <c r="D3660" s="4" t="s">
        <v>12</v>
      </c>
    </row>
    <row r="3661" spans="1:18">
      <c r="A3661" t="n">
        <v>32569</v>
      </c>
      <c r="B3661" s="25" t="n">
        <v>58</v>
      </c>
      <c r="C3661" s="7" t="n">
        <v>254</v>
      </c>
      <c r="D3661" s="7" t="n">
        <v>0</v>
      </c>
    </row>
    <row r="3662" spans="1:18">
      <c r="A3662" t="s">
        <v>4</v>
      </c>
      <c r="B3662" s="4" t="s">
        <v>5</v>
      </c>
      <c r="C3662" s="4" t="s">
        <v>7</v>
      </c>
      <c r="D3662" s="4" t="s">
        <v>7</v>
      </c>
      <c r="E3662" s="4" t="s">
        <v>59</v>
      </c>
      <c r="F3662" s="4" t="s">
        <v>59</v>
      </c>
      <c r="G3662" s="4" t="s">
        <v>59</v>
      </c>
      <c r="H3662" s="4" t="s">
        <v>12</v>
      </c>
    </row>
    <row r="3663" spans="1:18">
      <c r="A3663" t="n">
        <v>32573</v>
      </c>
      <c r="B3663" s="27" t="n">
        <v>45</v>
      </c>
      <c r="C3663" s="7" t="n">
        <v>2</v>
      </c>
      <c r="D3663" s="7" t="n">
        <v>3</v>
      </c>
      <c r="E3663" s="7" t="n">
        <v>0.620000004768372</v>
      </c>
      <c r="F3663" s="7" t="n">
        <v>6.01000022888184</v>
      </c>
      <c r="G3663" s="7" t="n">
        <v>13.8199996948242</v>
      </c>
      <c r="H3663" s="7" t="n">
        <v>0</v>
      </c>
    </row>
    <row r="3664" spans="1:18">
      <c r="A3664" t="s">
        <v>4</v>
      </c>
      <c r="B3664" s="4" t="s">
        <v>5</v>
      </c>
      <c r="C3664" s="4" t="s">
        <v>7</v>
      </c>
      <c r="D3664" s="4" t="s">
        <v>7</v>
      </c>
      <c r="E3664" s="4" t="s">
        <v>59</v>
      </c>
      <c r="F3664" s="4" t="s">
        <v>59</v>
      </c>
      <c r="G3664" s="4" t="s">
        <v>59</v>
      </c>
      <c r="H3664" s="4" t="s">
        <v>12</v>
      </c>
      <c r="I3664" s="4" t="s">
        <v>7</v>
      </c>
    </row>
    <row r="3665" spans="1:13">
      <c r="A3665" t="n">
        <v>32590</v>
      </c>
      <c r="B3665" s="27" t="n">
        <v>45</v>
      </c>
      <c r="C3665" s="7" t="n">
        <v>4</v>
      </c>
      <c r="D3665" s="7" t="n">
        <v>3</v>
      </c>
      <c r="E3665" s="7" t="n">
        <v>19.2299995422363</v>
      </c>
      <c r="F3665" s="7" t="n">
        <v>292.489990234375</v>
      </c>
      <c r="G3665" s="7" t="n">
        <v>0</v>
      </c>
      <c r="H3665" s="7" t="n">
        <v>0</v>
      </c>
      <c r="I3665" s="7" t="n">
        <v>0</v>
      </c>
    </row>
    <row r="3666" spans="1:13">
      <c r="A3666" t="s">
        <v>4</v>
      </c>
      <c r="B3666" s="4" t="s">
        <v>5</v>
      </c>
      <c r="C3666" s="4" t="s">
        <v>7</v>
      </c>
      <c r="D3666" s="4" t="s">
        <v>7</v>
      </c>
      <c r="E3666" s="4" t="s">
        <v>59</v>
      </c>
      <c r="F3666" s="4" t="s">
        <v>12</v>
      </c>
    </row>
    <row r="3667" spans="1:13">
      <c r="A3667" t="n">
        <v>32608</v>
      </c>
      <c r="B3667" s="27" t="n">
        <v>45</v>
      </c>
      <c r="C3667" s="7" t="n">
        <v>5</v>
      </c>
      <c r="D3667" s="7" t="n">
        <v>3</v>
      </c>
      <c r="E3667" s="7" t="n">
        <v>1.79999995231628</v>
      </c>
      <c r="F3667" s="7" t="n">
        <v>0</v>
      </c>
    </row>
    <row r="3668" spans="1:13">
      <c r="A3668" t="s">
        <v>4</v>
      </c>
      <c r="B3668" s="4" t="s">
        <v>5</v>
      </c>
      <c r="C3668" s="4" t="s">
        <v>7</v>
      </c>
      <c r="D3668" s="4" t="s">
        <v>7</v>
      </c>
      <c r="E3668" s="4" t="s">
        <v>59</v>
      </c>
      <c r="F3668" s="4" t="s">
        <v>12</v>
      </c>
    </row>
    <row r="3669" spans="1:13">
      <c r="A3669" t="n">
        <v>32617</v>
      </c>
      <c r="B3669" s="27" t="n">
        <v>45</v>
      </c>
      <c r="C3669" s="7" t="n">
        <v>5</v>
      </c>
      <c r="D3669" s="7" t="n">
        <v>3</v>
      </c>
      <c r="E3669" s="7" t="n">
        <v>1.5</v>
      </c>
      <c r="F3669" s="7" t="n">
        <v>6000</v>
      </c>
    </row>
    <row r="3670" spans="1:13">
      <c r="A3670" t="s">
        <v>4</v>
      </c>
      <c r="B3670" s="4" t="s">
        <v>5</v>
      </c>
      <c r="C3670" s="4" t="s">
        <v>7</v>
      </c>
      <c r="D3670" s="4" t="s">
        <v>7</v>
      </c>
      <c r="E3670" s="4" t="s">
        <v>59</v>
      </c>
      <c r="F3670" s="4" t="s">
        <v>12</v>
      </c>
    </row>
    <row r="3671" spans="1:13">
      <c r="A3671" t="n">
        <v>32626</v>
      </c>
      <c r="B3671" s="27" t="n">
        <v>45</v>
      </c>
      <c r="C3671" s="7" t="n">
        <v>11</v>
      </c>
      <c r="D3671" s="7" t="n">
        <v>3</v>
      </c>
      <c r="E3671" s="7" t="n">
        <v>34</v>
      </c>
      <c r="F3671" s="7" t="n">
        <v>0</v>
      </c>
    </row>
    <row r="3672" spans="1:13">
      <c r="A3672" t="s">
        <v>4</v>
      </c>
      <c r="B3672" s="4" t="s">
        <v>5</v>
      </c>
      <c r="C3672" s="4" t="s">
        <v>12</v>
      </c>
      <c r="D3672" s="4" t="s">
        <v>59</v>
      </c>
      <c r="E3672" s="4" t="s">
        <v>59</v>
      </c>
      <c r="F3672" s="4" t="s">
        <v>59</v>
      </c>
      <c r="G3672" s="4" t="s">
        <v>59</v>
      </c>
    </row>
    <row r="3673" spans="1:13">
      <c r="A3673" t="n">
        <v>32635</v>
      </c>
      <c r="B3673" s="28" t="n">
        <v>46</v>
      </c>
      <c r="C3673" s="7" t="n">
        <v>13</v>
      </c>
      <c r="D3673" s="7" t="n">
        <v>0.819999992847443</v>
      </c>
      <c r="E3673" s="7" t="n">
        <v>5</v>
      </c>
      <c r="F3673" s="7" t="n">
        <v>13.9399995803833</v>
      </c>
      <c r="G3673" s="7" t="n">
        <v>228.699996948242</v>
      </c>
    </row>
    <row r="3674" spans="1:13">
      <c r="A3674" t="s">
        <v>4</v>
      </c>
      <c r="B3674" s="4" t="s">
        <v>5</v>
      </c>
      <c r="C3674" s="4" t="s">
        <v>7</v>
      </c>
      <c r="D3674" s="4" t="s">
        <v>7</v>
      </c>
      <c r="E3674" s="4" t="s">
        <v>59</v>
      </c>
      <c r="F3674" s="4" t="s">
        <v>59</v>
      </c>
      <c r="G3674" s="4" t="s">
        <v>59</v>
      </c>
      <c r="H3674" s="4" t="s">
        <v>12</v>
      </c>
    </row>
    <row r="3675" spans="1:13">
      <c r="A3675" t="n">
        <v>32654</v>
      </c>
      <c r="B3675" s="27" t="n">
        <v>45</v>
      </c>
      <c r="C3675" s="7" t="n">
        <v>2</v>
      </c>
      <c r="D3675" s="7" t="n">
        <v>3</v>
      </c>
      <c r="E3675" s="7" t="n">
        <v>0.560000002384186</v>
      </c>
      <c r="F3675" s="7" t="n">
        <v>6.07999992370605</v>
      </c>
      <c r="G3675" s="7" t="n">
        <v>14.0600004196167</v>
      </c>
      <c r="H3675" s="7" t="n">
        <v>0</v>
      </c>
    </row>
    <row r="3676" spans="1:13">
      <c r="A3676" t="s">
        <v>4</v>
      </c>
      <c r="B3676" s="4" t="s">
        <v>5</v>
      </c>
      <c r="C3676" s="4" t="s">
        <v>7</v>
      </c>
      <c r="D3676" s="4" t="s">
        <v>7</v>
      </c>
      <c r="E3676" s="4" t="s">
        <v>59</v>
      </c>
      <c r="F3676" s="4" t="s">
        <v>59</v>
      </c>
      <c r="G3676" s="4" t="s">
        <v>59</v>
      </c>
      <c r="H3676" s="4" t="s">
        <v>12</v>
      </c>
      <c r="I3676" s="4" t="s">
        <v>7</v>
      </c>
    </row>
    <row r="3677" spans="1:13">
      <c r="A3677" t="n">
        <v>32671</v>
      </c>
      <c r="B3677" s="27" t="n">
        <v>45</v>
      </c>
      <c r="C3677" s="7" t="n">
        <v>4</v>
      </c>
      <c r="D3677" s="7" t="n">
        <v>3</v>
      </c>
      <c r="E3677" s="7" t="n">
        <v>16.8299999237061</v>
      </c>
      <c r="F3677" s="7" t="n">
        <v>255.830001831055</v>
      </c>
      <c r="G3677" s="7" t="n">
        <v>0</v>
      </c>
      <c r="H3677" s="7" t="n">
        <v>0</v>
      </c>
      <c r="I3677" s="7" t="n">
        <v>0</v>
      </c>
    </row>
    <row r="3678" spans="1:13">
      <c r="A3678" t="s">
        <v>4</v>
      </c>
      <c r="B3678" s="4" t="s">
        <v>5</v>
      </c>
      <c r="C3678" s="4" t="s">
        <v>7</v>
      </c>
      <c r="D3678" s="4" t="s">
        <v>7</v>
      </c>
      <c r="E3678" s="4" t="s">
        <v>59</v>
      </c>
      <c r="F3678" s="4" t="s">
        <v>12</v>
      </c>
    </row>
    <row r="3679" spans="1:13">
      <c r="A3679" t="n">
        <v>32689</v>
      </c>
      <c r="B3679" s="27" t="n">
        <v>45</v>
      </c>
      <c r="C3679" s="7" t="n">
        <v>5</v>
      </c>
      <c r="D3679" s="7" t="n">
        <v>3</v>
      </c>
      <c r="E3679" s="7" t="n">
        <v>1.70000004768372</v>
      </c>
      <c r="F3679" s="7" t="n">
        <v>0</v>
      </c>
    </row>
    <row r="3680" spans="1:13">
      <c r="A3680" t="s">
        <v>4</v>
      </c>
      <c r="B3680" s="4" t="s">
        <v>5</v>
      </c>
      <c r="C3680" s="4" t="s">
        <v>7</v>
      </c>
      <c r="D3680" s="4" t="s">
        <v>7</v>
      </c>
      <c r="E3680" s="4" t="s">
        <v>59</v>
      </c>
      <c r="F3680" s="4" t="s">
        <v>12</v>
      </c>
    </row>
    <row r="3681" spans="1:9">
      <c r="A3681" t="n">
        <v>32698</v>
      </c>
      <c r="B3681" s="27" t="n">
        <v>45</v>
      </c>
      <c r="C3681" s="7" t="n">
        <v>5</v>
      </c>
      <c r="D3681" s="7" t="n">
        <v>3</v>
      </c>
      <c r="E3681" s="7" t="n">
        <v>1.39999997615814</v>
      </c>
      <c r="F3681" s="7" t="n">
        <v>30000</v>
      </c>
    </row>
    <row r="3682" spans="1:9">
      <c r="A3682" t="s">
        <v>4</v>
      </c>
      <c r="B3682" s="4" t="s">
        <v>5</v>
      </c>
      <c r="C3682" s="4" t="s">
        <v>7</v>
      </c>
      <c r="D3682" s="4" t="s">
        <v>7</v>
      </c>
      <c r="E3682" s="4" t="s">
        <v>59</v>
      </c>
      <c r="F3682" s="4" t="s">
        <v>12</v>
      </c>
    </row>
    <row r="3683" spans="1:9">
      <c r="A3683" t="n">
        <v>32707</v>
      </c>
      <c r="B3683" s="27" t="n">
        <v>45</v>
      </c>
      <c r="C3683" s="7" t="n">
        <v>11</v>
      </c>
      <c r="D3683" s="7" t="n">
        <v>3</v>
      </c>
      <c r="E3683" s="7" t="n">
        <v>34</v>
      </c>
      <c r="F3683" s="7" t="n">
        <v>0</v>
      </c>
    </row>
    <row r="3684" spans="1:9">
      <c r="A3684" t="s">
        <v>4</v>
      </c>
      <c r="B3684" s="4" t="s">
        <v>5</v>
      </c>
      <c r="C3684" s="4" t="s">
        <v>7</v>
      </c>
      <c r="D3684" s="4" t="s">
        <v>7</v>
      </c>
      <c r="E3684" s="4" t="s">
        <v>59</v>
      </c>
      <c r="F3684" s="4" t="s">
        <v>59</v>
      </c>
      <c r="G3684" s="4" t="s">
        <v>59</v>
      </c>
      <c r="H3684" s="4" t="s">
        <v>12</v>
      </c>
    </row>
    <row r="3685" spans="1:9">
      <c r="A3685" t="n">
        <v>32716</v>
      </c>
      <c r="B3685" s="27" t="n">
        <v>45</v>
      </c>
      <c r="C3685" s="7" t="n">
        <v>2</v>
      </c>
      <c r="D3685" s="7" t="n">
        <v>3</v>
      </c>
      <c r="E3685" s="7" t="n">
        <v>0.579999983310699</v>
      </c>
      <c r="F3685" s="7" t="n">
        <v>6.07000017166138</v>
      </c>
      <c r="G3685" s="7" t="n">
        <v>13.9700002670288</v>
      </c>
      <c r="H3685" s="7" t="n">
        <v>0</v>
      </c>
    </row>
    <row r="3686" spans="1:9">
      <c r="A3686" t="s">
        <v>4</v>
      </c>
      <c r="B3686" s="4" t="s">
        <v>5</v>
      </c>
      <c r="C3686" s="4" t="s">
        <v>7</v>
      </c>
      <c r="D3686" s="4" t="s">
        <v>7</v>
      </c>
      <c r="E3686" s="4" t="s">
        <v>59</v>
      </c>
      <c r="F3686" s="4" t="s">
        <v>59</v>
      </c>
      <c r="G3686" s="4" t="s">
        <v>59</v>
      </c>
      <c r="H3686" s="4" t="s">
        <v>12</v>
      </c>
      <c r="I3686" s="4" t="s">
        <v>7</v>
      </c>
    </row>
    <row r="3687" spans="1:9">
      <c r="A3687" t="n">
        <v>32733</v>
      </c>
      <c r="B3687" s="27" t="n">
        <v>45</v>
      </c>
      <c r="C3687" s="7" t="n">
        <v>4</v>
      </c>
      <c r="D3687" s="7" t="n">
        <v>3</v>
      </c>
      <c r="E3687" s="7" t="n">
        <v>16.8299999237061</v>
      </c>
      <c r="F3687" s="7" t="n">
        <v>255.830001831055</v>
      </c>
      <c r="G3687" s="7" t="n">
        <v>0</v>
      </c>
      <c r="H3687" s="7" t="n">
        <v>0</v>
      </c>
      <c r="I3687" s="7" t="n">
        <v>0</v>
      </c>
    </row>
    <row r="3688" spans="1:9">
      <c r="A3688" t="s">
        <v>4</v>
      </c>
      <c r="B3688" s="4" t="s">
        <v>5</v>
      </c>
      <c r="C3688" s="4" t="s">
        <v>7</v>
      </c>
      <c r="D3688" s="4" t="s">
        <v>7</v>
      </c>
      <c r="E3688" s="4" t="s">
        <v>59</v>
      </c>
      <c r="F3688" s="4" t="s">
        <v>12</v>
      </c>
    </row>
    <row r="3689" spans="1:9">
      <c r="A3689" t="n">
        <v>32751</v>
      </c>
      <c r="B3689" s="27" t="n">
        <v>45</v>
      </c>
      <c r="C3689" s="7" t="n">
        <v>5</v>
      </c>
      <c r="D3689" s="7" t="n">
        <v>3</v>
      </c>
      <c r="E3689" s="7" t="n">
        <v>1.70000004768372</v>
      </c>
      <c r="F3689" s="7" t="n">
        <v>0</v>
      </c>
    </row>
    <row r="3690" spans="1:9">
      <c r="A3690" t="s">
        <v>4</v>
      </c>
      <c r="B3690" s="4" t="s">
        <v>5</v>
      </c>
      <c r="C3690" s="4" t="s">
        <v>7</v>
      </c>
      <c r="D3690" s="4" t="s">
        <v>7</v>
      </c>
      <c r="E3690" s="4" t="s">
        <v>59</v>
      </c>
      <c r="F3690" s="4" t="s">
        <v>12</v>
      </c>
    </row>
    <row r="3691" spans="1:9">
      <c r="A3691" t="n">
        <v>32760</v>
      </c>
      <c r="B3691" s="27" t="n">
        <v>45</v>
      </c>
      <c r="C3691" s="7" t="n">
        <v>11</v>
      </c>
      <c r="D3691" s="7" t="n">
        <v>3</v>
      </c>
      <c r="E3691" s="7" t="n">
        <v>34</v>
      </c>
      <c r="F3691" s="7" t="n">
        <v>0</v>
      </c>
    </row>
    <row r="3692" spans="1:9">
      <c r="A3692" t="s">
        <v>4</v>
      </c>
      <c r="B3692" s="4" t="s">
        <v>5</v>
      </c>
      <c r="C3692" s="4" t="s">
        <v>7</v>
      </c>
      <c r="D3692" s="4" t="s">
        <v>7</v>
      </c>
      <c r="E3692" s="4" t="s">
        <v>59</v>
      </c>
      <c r="F3692" s="4" t="s">
        <v>12</v>
      </c>
    </row>
    <row r="3693" spans="1:9">
      <c r="A3693" t="n">
        <v>32769</v>
      </c>
      <c r="B3693" s="27" t="n">
        <v>45</v>
      </c>
      <c r="C3693" s="7" t="n">
        <v>5</v>
      </c>
      <c r="D3693" s="7" t="n">
        <v>3</v>
      </c>
      <c r="E3693" s="7" t="n">
        <v>1.39999997615814</v>
      </c>
      <c r="F3693" s="7" t="n">
        <v>30000</v>
      </c>
    </row>
    <row r="3694" spans="1:9">
      <c r="A3694" t="s">
        <v>4</v>
      </c>
      <c r="B3694" s="4" t="s">
        <v>5</v>
      </c>
      <c r="C3694" s="4" t="s">
        <v>12</v>
      </c>
      <c r="D3694" s="4" t="s">
        <v>7</v>
      </c>
      <c r="E3694" s="4" t="s">
        <v>8</v>
      </c>
      <c r="F3694" s="4" t="s">
        <v>59</v>
      </c>
      <c r="G3694" s="4" t="s">
        <v>59</v>
      </c>
      <c r="H3694" s="4" t="s">
        <v>59</v>
      </c>
    </row>
    <row r="3695" spans="1:9">
      <c r="A3695" t="n">
        <v>32778</v>
      </c>
      <c r="B3695" s="40" t="n">
        <v>48</v>
      </c>
      <c r="C3695" s="7" t="n">
        <v>13</v>
      </c>
      <c r="D3695" s="7" t="n">
        <v>0</v>
      </c>
      <c r="E3695" s="7" t="s">
        <v>344</v>
      </c>
      <c r="F3695" s="7" t="n">
        <v>-1</v>
      </c>
      <c r="G3695" s="7" t="n">
        <v>1</v>
      </c>
      <c r="H3695" s="7" t="n">
        <v>0</v>
      </c>
    </row>
    <row r="3696" spans="1:9">
      <c r="A3696" t="s">
        <v>4</v>
      </c>
      <c r="B3696" s="4" t="s">
        <v>5</v>
      </c>
      <c r="C3696" s="4" t="s">
        <v>7</v>
      </c>
      <c r="D3696" s="4" t="s">
        <v>12</v>
      </c>
    </row>
    <row r="3697" spans="1:9">
      <c r="A3697" t="n">
        <v>32809</v>
      </c>
      <c r="B3697" s="25" t="n">
        <v>58</v>
      </c>
      <c r="C3697" s="7" t="n">
        <v>255</v>
      </c>
      <c r="D3697" s="7" t="n">
        <v>0</v>
      </c>
    </row>
    <row r="3698" spans="1:9">
      <c r="A3698" t="s">
        <v>4</v>
      </c>
      <c r="B3698" s="4" t="s">
        <v>5</v>
      </c>
      <c r="C3698" s="4" t="s">
        <v>7</v>
      </c>
      <c r="D3698" s="4" t="s">
        <v>12</v>
      </c>
      <c r="E3698" s="4" t="s">
        <v>8</v>
      </c>
    </row>
    <row r="3699" spans="1:9">
      <c r="A3699" t="n">
        <v>32813</v>
      </c>
      <c r="B3699" s="29" t="n">
        <v>51</v>
      </c>
      <c r="C3699" s="7" t="n">
        <v>4</v>
      </c>
      <c r="D3699" s="7" t="n">
        <v>13</v>
      </c>
      <c r="E3699" s="7" t="s">
        <v>395</v>
      </c>
    </row>
    <row r="3700" spans="1:9">
      <c r="A3700" t="s">
        <v>4</v>
      </c>
      <c r="B3700" s="4" t="s">
        <v>5</v>
      </c>
      <c r="C3700" s="4" t="s">
        <v>12</v>
      </c>
    </row>
    <row r="3701" spans="1:9">
      <c r="A3701" t="n">
        <v>32827</v>
      </c>
      <c r="B3701" s="22" t="n">
        <v>16</v>
      </c>
      <c r="C3701" s="7" t="n">
        <v>0</v>
      </c>
    </row>
    <row r="3702" spans="1:9">
      <c r="A3702" t="s">
        <v>4</v>
      </c>
      <c r="B3702" s="4" t="s">
        <v>5</v>
      </c>
      <c r="C3702" s="4" t="s">
        <v>12</v>
      </c>
      <c r="D3702" s="4" t="s">
        <v>7</v>
      </c>
      <c r="E3702" s="4" t="s">
        <v>13</v>
      </c>
      <c r="F3702" s="4" t="s">
        <v>43</v>
      </c>
      <c r="G3702" s="4" t="s">
        <v>7</v>
      </c>
      <c r="H3702" s="4" t="s">
        <v>7</v>
      </c>
      <c r="I3702" s="4" t="s">
        <v>7</v>
      </c>
      <c r="J3702" s="4" t="s">
        <v>13</v>
      </c>
      <c r="K3702" s="4" t="s">
        <v>43</v>
      </c>
      <c r="L3702" s="4" t="s">
        <v>7</v>
      </c>
      <c r="M3702" s="4" t="s">
        <v>7</v>
      </c>
    </row>
    <row r="3703" spans="1:9">
      <c r="A3703" t="n">
        <v>32830</v>
      </c>
      <c r="B3703" s="30" t="n">
        <v>26</v>
      </c>
      <c r="C3703" s="7" t="n">
        <v>13</v>
      </c>
      <c r="D3703" s="7" t="n">
        <v>17</v>
      </c>
      <c r="E3703" s="7" t="n">
        <v>11399</v>
      </c>
      <c r="F3703" s="7" t="s">
        <v>396</v>
      </c>
      <c r="G3703" s="7" t="n">
        <v>2</v>
      </c>
      <c r="H3703" s="7" t="n">
        <v>3</v>
      </c>
      <c r="I3703" s="7" t="n">
        <v>17</v>
      </c>
      <c r="J3703" s="7" t="n">
        <v>11400</v>
      </c>
      <c r="K3703" s="7" t="s">
        <v>397</v>
      </c>
      <c r="L3703" s="7" t="n">
        <v>2</v>
      </c>
      <c r="M3703" s="7" t="n">
        <v>0</v>
      </c>
    </row>
    <row r="3704" spans="1:9">
      <c r="A3704" t="s">
        <v>4</v>
      </c>
      <c r="B3704" s="4" t="s">
        <v>5</v>
      </c>
    </row>
    <row r="3705" spans="1:9">
      <c r="A3705" t="n">
        <v>32907</v>
      </c>
      <c r="B3705" s="20" t="n">
        <v>28</v>
      </c>
    </row>
    <row r="3706" spans="1:9">
      <c r="A3706" t="s">
        <v>4</v>
      </c>
      <c r="B3706" s="4" t="s">
        <v>5</v>
      </c>
      <c r="C3706" s="4" t="s">
        <v>7</v>
      </c>
      <c r="D3706" s="4" t="s">
        <v>12</v>
      </c>
      <c r="E3706" s="4" t="s">
        <v>12</v>
      </c>
      <c r="F3706" s="4" t="s">
        <v>7</v>
      </c>
    </row>
    <row r="3707" spans="1:9">
      <c r="A3707" t="n">
        <v>32908</v>
      </c>
      <c r="B3707" s="18" t="n">
        <v>25</v>
      </c>
      <c r="C3707" s="7" t="n">
        <v>1</v>
      </c>
      <c r="D3707" s="7" t="n">
        <v>60</v>
      </c>
      <c r="E3707" s="7" t="n">
        <v>640</v>
      </c>
      <c r="F3707" s="7" t="n">
        <v>2</v>
      </c>
    </row>
    <row r="3708" spans="1:9">
      <c r="A3708" t="s">
        <v>4</v>
      </c>
      <c r="B3708" s="4" t="s">
        <v>5</v>
      </c>
      <c r="C3708" s="4" t="s">
        <v>7</v>
      </c>
      <c r="D3708" s="4" t="s">
        <v>7</v>
      </c>
      <c r="E3708" s="4" t="s">
        <v>7</v>
      </c>
      <c r="F3708" s="4" t="s">
        <v>7</v>
      </c>
    </row>
    <row r="3709" spans="1:9">
      <c r="A3709" t="n">
        <v>32915</v>
      </c>
      <c r="B3709" s="9" t="n">
        <v>14</v>
      </c>
      <c r="C3709" s="7" t="n">
        <v>0</v>
      </c>
      <c r="D3709" s="7" t="n">
        <v>128</v>
      </c>
      <c r="E3709" s="7" t="n">
        <v>0</v>
      </c>
      <c r="F3709" s="7" t="n">
        <v>0</v>
      </c>
    </row>
    <row r="3710" spans="1:9">
      <c r="A3710" t="s">
        <v>4</v>
      </c>
      <c r="B3710" s="4" t="s">
        <v>5</v>
      </c>
      <c r="C3710" s="4" t="s">
        <v>7</v>
      </c>
      <c r="D3710" s="4" t="s">
        <v>12</v>
      </c>
      <c r="E3710" s="4" t="s">
        <v>8</v>
      </c>
    </row>
    <row r="3711" spans="1:9">
      <c r="A3711" t="n">
        <v>32920</v>
      </c>
      <c r="B3711" s="29" t="n">
        <v>51</v>
      </c>
      <c r="C3711" s="7" t="n">
        <v>4</v>
      </c>
      <c r="D3711" s="7" t="n">
        <v>0</v>
      </c>
      <c r="E3711" s="7" t="s">
        <v>271</v>
      </c>
    </row>
    <row r="3712" spans="1:9">
      <c r="A3712" t="s">
        <v>4</v>
      </c>
      <c r="B3712" s="4" t="s">
        <v>5</v>
      </c>
      <c r="C3712" s="4" t="s">
        <v>12</v>
      </c>
    </row>
    <row r="3713" spans="1:13">
      <c r="A3713" t="n">
        <v>32934</v>
      </c>
      <c r="B3713" s="22" t="n">
        <v>16</v>
      </c>
      <c r="C3713" s="7" t="n">
        <v>0</v>
      </c>
    </row>
    <row r="3714" spans="1:13">
      <c r="A3714" t="s">
        <v>4</v>
      </c>
      <c r="B3714" s="4" t="s">
        <v>5</v>
      </c>
      <c r="C3714" s="4" t="s">
        <v>12</v>
      </c>
      <c r="D3714" s="4" t="s">
        <v>7</v>
      </c>
      <c r="E3714" s="4" t="s">
        <v>13</v>
      </c>
      <c r="F3714" s="4" t="s">
        <v>43</v>
      </c>
      <c r="G3714" s="4" t="s">
        <v>7</v>
      </c>
      <c r="H3714" s="4" t="s">
        <v>7</v>
      </c>
      <c r="I3714" s="4" t="s">
        <v>7</v>
      </c>
      <c r="J3714" s="4" t="s">
        <v>13</v>
      </c>
      <c r="K3714" s="4" t="s">
        <v>43</v>
      </c>
      <c r="L3714" s="4" t="s">
        <v>7</v>
      </c>
      <c r="M3714" s="4" t="s">
        <v>7</v>
      </c>
    </row>
    <row r="3715" spans="1:13">
      <c r="A3715" t="n">
        <v>32937</v>
      </c>
      <c r="B3715" s="30" t="n">
        <v>26</v>
      </c>
      <c r="C3715" s="7" t="n">
        <v>0</v>
      </c>
      <c r="D3715" s="7" t="n">
        <v>17</v>
      </c>
      <c r="E3715" s="7" t="n">
        <v>53350</v>
      </c>
      <c r="F3715" s="7" t="s">
        <v>398</v>
      </c>
      <c r="G3715" s="7" t="n">
        <v>2</v>
      </c>
      <c r="H3715" s="7" t="n">
        <v>3</v>
      </c>
      <c r="I3715" s="7" t="n">
        <v>17</v>
      </c>
      <c r="J3715" s="7" t="n">
        <v>53351</v>
      </c>
      <c r="K3715" s="7" t="s">
        <v>399</v>
      </c>
      <c r="L3715" s="7" t="n">
        <v>2</v>
      </c>
      <c r="M3715" s="7" t="n">
        <v>0</v>
      </c>
    </row>
    <row r="3716" spans="1:13">
      <c r="A3716" t="s">
        <v>4</v>
      </c>
      <c r="B3716" s="4" t="s">
        <v>5</v>
      </c>
    </row>
    <row r="3717" spans="1:13">
      <c r="A3717" t="n">
        <v>33088</v>
      </c>
      <c r="B3717" s="20" t="n">
        <v>28</v>
      </c>
    </row>
    <row r="3718" spans="1:13">
      <c r="A3718" t="s">
        <v>4</v>
      </c>
      <c r="B3718" s="4" t="s">
        <v>5</v>
      </c>
      <c r="C3718" s="4" t="s">
        <v>13</v>
      </c>
    </row>
    <row r="3719" spans="1:13">
      <c r="A3719" t="n">
        <v>33089</v>
      </c>
      <c r="B3719" s="36" t="n">
        <v>15</v>
      </c>
      <c r="C3719" s="7" t="n">
        <v>32768</v>
      </c>
    </row>
    <row r="3720" spans="1:13">
      <c r="A3720" t="s">
        <v>4</v>
      </c>
      <c r="B3720" s="4" t="s">
        <v>5</v>
      </c>
      <c r="C3720" s="4" t="s">
        <v>7</v>
      </c>
      <c r="D3720" s="4" t="s">
        <v>12</v>
      </c>
      <c r="E3720" s="4" t="s">
        <v>12</v>
      </c>
      <c r="F3720" s="4" t="s">
        <v>7</v>
      </c>
    </row>
    <row r="3721" spans="1:13">
      <c r="A3721" t="n">
        <v>33094</v>
      </c>
      <c r="B3721" s="18" t="n">
        <v>25</v>
      </c>
      <c r="C3721" s="7" t="n">
        <v>1</v>
      </c>
      <c r="D3721" s="7" t="n">
        <v>65535</v>
      </c>
      <c r="E3721" s="7" t="n">
        <v>65535</v>
      </c>
      <c r="F3721" s="7" t="n">
        <v>0</v>
      </c>
    </row>
    <row r="3722" spans="1:13">
      <c r="A3722" t="s">
        <v>4</v>
      </c>
      <c r="B3722" s="4" t="s">
        <v>5</v>
      </c>
      <c r="C3722" s="4" t="s">
        <v>7</v>
      </c>
      <c r="D3722" s="4" t="s">
        <v>12</v>
      </c>
      <c r="E3722" s="4" t="s">
        <v>8</v>
      </c>
    </row>
    <row r="3723" spans="1:13">
      <c r="A3723" t="n">
        <v>33101</v>
      </c>
      <c r="B3723" s="29" t="n">
        <v>51</v>
      </c>
      <c r="C3723" s="7" t="n">
        <v>4</v>
      </c>
      <c r="D3723" s="7" t="n">
        <v>13</v>
      </c>
      <c r="E3723" s="7" t="s">
        <v>400</v>
      </c>
    </row>
    <row r="3724" spans="1:13">
      <c r="A3724" t="s">
        <v>4</v>
      </c>
      <c r="B3724" s="4" t="s">
        <v>5</v>
      </c>
      <c r="C3724" s="4" t="s">
        <v>12</v>
      </c>
    </row>
    <row r="3725" spans="1:13">
      <c r="A3725" t="n">
        <v>33115</v>
      </c>
      <c r="B3725" s="22" t="n">
        <v>16</v>
      </c>
      <c r="C3725" s="7" t="n">
        <v>0</v>
      </c>
    </row>
    <row r="3726" spans="1:13">
      <c r="A3726" t="s">
        <v>4</v>
      </c>
      <c r="B3726" s="4" t="s">
        <v>5</v>
      </c>
      <c r="C3726" s="4" t="s">
        <v>12</v>
      </c>
      <c r="D3726" s="4" t="s">
        <v>7</v>
      </c>
      <c r="E3726" s="4" t="s">
        <v>13</v>
      </c>
      <c r="F3726" s="4" t="s">
        <v>43</v>
      </c>
      <c r="G3726" s="4" t="s">
        <v>7</v>
      </c>
      <c r="H3726" s="4" t="s">
        <v>7</v>
      </c>
    </row>
    <row r="3727" spans="1:13">
      <c r="A3727" t="n">
        <v>33118</v>
      </c>
      <c r="B3727" s="30" t="n">
        <v>26</v>
      </c>
      <c r="C3727" s="7" t="n">
        <v>13</v>
      </c>
      <c r="D3727" s="7" t="n">
        <v>17</v>
      </c>
      <c r="E3727" s="7" t="n">
        <v>11951</v>
      </c>
      <c r="F3727" s="7" t="s">
        <v>371</v>
      </c>
      <c r="G3727" s="7" t="n">
        <v>2</v>
      </c>
      <c r="H3727" s="7" t="n">
        <v>0</v>
      </c>
    </row>
    <row r="3728" spans="1:13">
      <c r="A3728" t="s">
        <v>4</v>
      </c>
      <c r="B3728" s="4" t="s">
        <v>5</v>
      </c>
    </row>
    <row r="3729" spans="1:13">
      <c r="A3729" t="n">
        <v>33131</v>
      </c>
      <c r="B3729" s="20" t="n">
        <v>28</v>
      </c>
    </row>
    <row r="3730" spans="1:13">
      <c r="A3730" t="s">
        <v>4</v>
      </c>
      <c r="B3730" s="4" t="s">
        <v>5</v>
      </c>
      <c r="C3730" s="4" t="s">
        <v>12</v>
      </c>
      <c r="D3730" s="4" t="s">
        <v>7</v>
      </c>
    </row>
    <row r="3731" spans="1:13">
      <c r="A3731" t="n">
        <v>33132</v>
      </c>
      <c r="B3731" s="31" t="n">
        <v>89</v>
      </c>
      <c r="C3731" s="7" t="n">
        <v>65533</v>
      </c>
      <c r="D3731" s="7" t="n">
        <v>1</v>
      </c>
    </row>
    <row r="3732" spans="1:13">
      <c r="A3732" t="s">
        <v>4</v>
      </c>
      <c r="B3732" s="4" t="s">
        <v>5</v>
      </c>
      <c r="C3732" s="4" t="s">
        <v>7</v>
      </c>
      <c r="D3732" s="4" t="s">
        <v>12</v>
      </c>
      <c r="E3732" s="4" t="s">
        <v>59</v>
      </c>
    </row>
    <row r="3733" spans="1:13">
      <c r="A3733" t="n">
        <v>33136</v>
      </c>
      <c r="B3733" s="25" t="n">
        <v>58</v>
      </c>
      <c r="C3733" s="7" t="n">
        <v>101</v>
      </c>
      <c r="D3733" s="7" t="n">
        <v>500</v>
      </c>
      <c r="E3733" s="7" t="n">
        <v>1</v>
      </c>
    </row>
    <row r="3734" spans="1:13">
      <c r="A3734" t="s">
        <v>4</v>
      </c>
      <c r="B3734" s="4" t="s">
        <v>5</v>
      </c>
      <c r="C3734" s="4" t="s">
        <v>7</v>
      </c>
      <c r="D3734" s="4" t="s">
        <v>12</v>
      </c>
    </row>
    <row r="3735" spans="1:13">
      <c r="A3735" t="n">
        <v>33144</v>
      </c>
      <c r="B3735" s="25" t="n">
        <v>58</v>
      </c>
      <c r="C3735" s="7" t="n">
        <v>254</v>
      </c>
      <c r="D3735" s="7" t="n">
        <v>0</v>
      </c>
    </row>
    <row r="3736" spans="1:13">
      <c r="A3736" t="s">
        <v>4</v>
      </c>
      <c r="B3736" s="4" t="s">
        <v>5</v>
      </c>
      <c r="C3736" s="4" t="s">
        <v>7</v>
      </c>
      <c r="D3736" s="4" t="s">
        <v>12</v>
      </c>
      <c r="E3736" s="4" t="s">
        <v>8</v>
      </c>
      <c r="F3736" s="4" t="s">
        <v>8</v>
      </c>
      <c r="G3736" s="4" t="s">
        <v>8</v>
      </c>
      <c r="H3736" s="4" t="s">
        <v>8</v>
      </c>
    </row>
    <row r="3737" spans="1:13">
      <c r="A3737" t="n">
        <v>33148</v>
      </c>
      <c r="B3737" s="29" t="n">
        <v>51</v>
      </c>
      <c r="C3737" s="7" t="n">
        <v>3</v>
      </c>
      <c r="D3737" s="7" t="n">
        <v>0</v>
      </c>
      <c r="E3737" s="7" t="s">
        <v>365</v>
      </c>
      <c r="F3737" s="7" t="s">
        <v>350</v>
      </c>
      <c r="G3737" s="7" t="s">
        <v>75</v>
      </c>
      <c r="H3737" s="7" t="s">
        <v>76</v>
      </c>
    </row>
    <row r="3738" spans="1:13">
      <c r="A3738" t="s">
        <v>4</v>
      </c>
      <c r="B3738" s="4" t="s">
        <v>5</v>
      </c>
      <c r="C3738" s="4" t="s">
        <v>12</v>
      </c>
      <c r="D3738" s="4" t="s">
        <v>59</v>
      </c>
      <c r="E3738" s="4" t="s">
        <v>59</v>
      </c>
      <c r="F3738" s="4" t="s">
        <v>59</v>
      </c>
      <c r="G3738" s="4" t="s">
        <v>59</v>
      </c>
    </row>
    <row r="3739" spans="1:13">
      <c r="A3739" t="n">
        <v>33161</v>
      </c>
      <c r="B3739" s="28" t="n">
        <v>46</v>
      </c>
      <c r="C3739" s="7" t="n">
        <v>0</v>
      </c>
      <c r="D3739" s="7" t="n">
        <v>-1.51999998092651</v>
      </c>
      <c r="E3739" s="7" t="n">
        <v>5</v>
      </c>
      <c r="F3739" s="7" t="n">
        <v>14.9799995422363</v>
      </c>
      <c r="G3739" s="7" t="n">
        <v>100.900001525879</v>
      </c>
    </row>
    <row r="3740" spans="1:13">
      <c r="A3740" t="s">
        <v>4</v>
      </c>
      <c r="B3740" s="4" t="s">
        <v>5</v>
      </c>
      <c r="C3740" s="4" t="s">
        <v>12</v>
      </c>
      <c r="D3740" s="4" t="s">
        <v>59</v>
      </c>
      <c r="E3740" s="4" t="s">
        <v>59</v>
      </c>
      <c r="F3740" s="4" t="s">
        <v>59</v>
      </c>
      <c r="G3740" s="4" t="s">
        <v>59</v>
      </c>
    </row>
    <row r="3741" spans="1:13">
      <c r="A3741" t="n">
        <v>33180</v>
      </c>
      <c r="B3741" s="28" t="n">
        <v>46</v>
      </c>
      <c r="C3741" s="7" t="n">
        <v>13</v>
      </c>
      <c r="D3741" s="7" t="n">
        <v>-0.349999994039536</v>
      </c>
      <c r="E3741" s="7" t="n">
        <v>5</v>
      </c>
      <c r="F3741" s="7" t="n">
        <v>14.1599998474121</v>
      </c>
      <c r="G3741" s="7" t="n">
        <v>269.299987792969</v>
      </c>
    </row>
    <row r="3742" spans="1:13">
      <c r="A3742" t="s">
        <v>4</v>
      </c>
      <c r="B3742" s="4" t="s">
        <v>5</v>
      </c>
      <c r="C3742" s="4" t="s">
        <v>12</v>
      </c>
      <c r="D3742" s="4" t="s">
        <v>7</v>
      </c>
      <c r="E3742" s="4" t="s">
        <v>8</v>
      </c>
      <c r="F3742" s="4" t="s">
        <v>59</v>
      </c>
      <c r="G3742" s="4" t="s">
        <v>59</v>
      </c>
      <c r="H3742" s="4" t="s">
        <v>59</v>
      </c>
    </row>
    <row r="3743" spans="1:13">
      <c r="A3743" t="n">
        <v>33199</v>
      </c>
      <c r="B3743" s="40" t="n">
        <v>48</v>
      </c>
      <c r="C3743" s="7" t="n">
        <v>13</v>
      </c>
      <c r="D3743" s="7" t="n">
        <v>0</v>
      </c>
      <c r="E3743" s="7" t="s">
        <v>401</v>
      </c>
      <c r="F3743" s="7" t="n">
        <v>0</v>
      </c>
      <c r="G3743" s="7" t="n">
        <v>1</v>
      </c>
      <c r="H3743" s="7" t="n">
        <v>0</v>
      </c>
    </row>
    <row r="3744" spans="1:13">
      <c r="A3744" t="s">
        <v>4</v>
      </c>
      <c r="B3744" s="4" t="s">
        <v>5</v>
      </c>
      <c r="C3744" s="4" t="s">
        <v>12</v>
      </c>
    </row>
    <row r="3745" spans="1:8">
      <c r="A3745" t="n">
        <v>33225</v>
      </c>
      <c r="B3745" s="22" t="n">
        <v>16</v>
      </c>
      <c r="C3745" s="7" t="n">
        <v>0</v>
      </c>
    </row>
    <row r="3746" spans="1:8">
      <c r="A3746" t="s">
        <v>4</v>
      </c>
      <c r="B3746" s="4" t="s">
        <v>5</v>
      </c>
      <c r="C3746" s="4" t="s">
        <v>12</v>
      </c>
      <c r="D3746" s="4" t="s">
        <v>12</v>
      </c>
      <c r="E3746" s="4" t="s">
        <v>12</v>
      </c>
    </row>
    <row r="3747" spans="1:8">
      <c r="A3747" t="n">
        <v>33228</v>
      </c>
      <c r="B3747" s="45" t="n">
        <v>61</v>
      </c>
      <c r="C3747" s="7" t="n">
        <v>0</v>
      </c>
      <c r="D3747" s="7" t="n">
        <v>13</v>
      </c>
      <c r="E3747" s="7" t="n">
        <v>0</v>
      </c>
    </row>
    <row r="3748" spans="1:8">
      <c r="A3748" t="s">
        <v>4</v>
      </c>
      <c r="B3748" s="4" t="s">
        <v>5</v>
      </c>
      <c r="C3748" s="4" t="s">
        <v>12</v>
      </c>
      <c r="D3748" s="4" t="s">
        <v>12</v>
      </c>
      <c r="E3748" s="4" t="s">
        <v>12</v>
      </c>
    </row>
    <row r="3749" spans="1:8">
      <c r="A3749" t="n">
        <v>33235</v>
      </c>
      <c r="B3749" s="45" t="n">
        <v>61</v>
      </c>
      <c r="C3749" s="7" t="n">
        <v>13</v>
      </c>
      <c r="D3749" s="7" t="n">
        <v>0</v>
      </c>
      <c r="E3749" s="7" t="n">
        <v>0</v>
      </c>
    </row>
    <row r="3750" spans="1:8">
      <c r="A3750" t="s">
        <v>4</v>
      </c>
      <c r="B3750" s="4" t="s">
        <v>5</v>
      </c>
      <c r="C3750" s="4" t="s">
        <v>7</v>
      </c>
      <c r="D3750" s="4" t="s">
        <v>7</v>
      </c>
      <c r="E3750" s="4" t="s">
        <v>59</v>
      </c>
      <c r="F3750" s="4" t="s">
        <v>59</v>
      </c>
      <c r="G3750" s="4" t="s">
        <v>59</v>
      </c>
      <c r="H3750" s="4" t="s">
        <v>12</v>
      </c>
    </row>
    <row r="3751" spans="1:8">
      <c r="A3751" t="n">
        <v>33242</v>
      </c>
      <c r="B3751" s="27" t="n">
        <v>45</v>
      </c>
      <c r="C3751" s="7" t="n">
        <v>2</v>
      </c>
      <c r="D3751" s="7" t="n">
        <v>3</v>
      </c>
      <c r="E3751" s="7" t="n">
        <v>-0.889999985694885</v>
      </c>
      <c r="F3751" s="7" t="n">
        <v>6.30000019073486</v>
      </c>
      <c r="G3751" s="7" t="n">
        <v>14.5600004196167</v>
      </c>
      <c r="H3751" s="7" t="n">
        <v>0</v>
      </c>
    </row>
    <row r="3752" spans="1:8">
      <c r="A3752" t="s">
        <v>4</v>
      </c>
      <c r="B3752" s="4" t="s">
        <v>5</v>
      </c>
      <c r="C3752" s="4" t="s">
        <v>7</v>
      </c>
      <c r="D3752" s="4" t="s">
        <v>7</v>
      </c>
      <c r="E3752" s="4" t="s">
        <v>59</v>
      </c>
      <c r="F3752" s="4" t="s">
        <v>59</v>
      </c>
      <c r="G3752" s="4" t="s">
        <v>59</v>
      </c>
      <c r="H3752" s="4" t="s">
        <v>12</v>
      </c>
      <c r="I3752" s="4" t="s">
        <v>7</v>
      </c>
    </row>
    <row r="3753" spans="1:8">
      <c r="A3753" t="n">
        <v>33259</v>
      </c>
      <c r="B3753" s="27" t="n">
        <v>45</v>
      </c>
      <c r="C3753" s="7" t="n">
        <v>4</v>
      </c>
      <c r="D3753" s="7" t="n">
        <v>3</v>
      </c>
      <c r="E3753" s="7" t="n">
        <v>8.80000019073486</v>
      </c>
      <c r="F3753" s="7" t="n">
        <v>240.539993286133</v>
      </c>
      <c r="G3753" s="7" t="n">
        <v>0</v>
      </c>
      <c r="H3753" s="7" t="n">
        <v>0</v>
      </c>
      <c r="I3753" s="7" t="n">
        <v>0</v>
      </c>
    </row>
    <row r="3754" spans="1:8">
      <c r="A3754" t="s">
        <v>4</v>
      </c>
      <c r="B3754" s="4" t="s">
        <v>5</v>
      </c>
      <c r="C3754" s="4" t="s">
        <v>7</v>
      </c>
      <c r="D3754" s="4" t="s">
        <v>7</v>
      </c>
      <c r="E3754" s="4" t="s">
        <v>59</v>
      </c>
      <c r="F3754" s="4" t="s">
        <v>12</v>
      </c>
    </row>
    <row r="3755" spans="1:8">
      <c r="A3755" t="n">
        <v>33277</v>
      </c>
      <c r="B3755" s="27" t="n">
        <v>45</v>
      </c>
      <c r="C3755" s="7" t="n">
        <v>5</v>
      </c>
      <c r="D3755" s="7" t="n">
        <v>3</v>
      </c>
      <c r="E3755" s="7" t="n">
        <v>1.79999995231628</v>
      </c>
      <c r="F3755" s="7" t="n">
        <v>0</v>
      </c>
    </row>
    <row r="3756" spans="1:8">
      <c r="A3756" t="s">
        <v>4</v>
      </c>
      <c r="B3756" s="4" t="s">
        <v>5</v>
      </c>
      <c r="C3756" s="4" t="s">
        <v>7</v>
      </c>
      <c r="D3756" s="4" t="s">
        <v>7</v>
      </c>
      <c r="E3756" s="4" t="s">
        <v>59</v>
      </c>
      <c r="F3756" s="4" t="s">
        <v>12</v>
      </c>
    </row>
    <row r="3757" spans="1:8">
      <c r="A3757" t="n">
        <v>33286</v>
      </c>
      <c r="B3757" s="27" t="n">
        <v>45</v>
      </c>
      <c r="C3757" s="7" t="n">
        <v>11</v>
      </c>
      <c r="D3757" s="7" t="n">
        <v>3</v>
      </c>
      <c r="E3757" s="7" t="n">
        <v>34</v>
      </c>
      <c r="F3757" s="7" t="n">
        <v>0</v>
      </c>
    </row>
    <row r="3758" spans="1:8">
      <c r="A3758" t="s">
        <v>4</v>
      </c>
      <c r="B3758" s="4" t="s">
        <v>5</v>
      </c>
      <c r="C3758" s="4" t="s">
        <v>7</v>
      </c>
      <c r="D3758" s="4" t="s">
        <v>12</v>
      </c>
    </row>
    <row r="3759" spans="1:8">
      <c r="A3759" t="n">
        <v>33295</v>
      </c>
      <c r="B3759" s="25" t="n">
        <v>58</v>
      </c>
      <c r="C3759" s="7" t="n">
        <v>255</v>
      </c>
      <c r="D3759" s="7" t="n">
        <v>0</v>
      </c>
    </row>
    <row r="3760" spans="1:8">
      <c r="A3760" t="s">
        <v>4</v>
      </c>
      <c r="B3760" s="4" t="s">
        <v>5</v>
      </c>
      <c r="C3760" s="4" t="s">
        <v>12</v>
      </c>
      <c r="D3760" s="4" t="s">
        <v>12</v>
      </c>
      <c r="E3760" s="4" t="s">
        <v>59</v>
      </c>
      <c r="F3760" s="4" t="s">
        <v>59</v>
      </c>
      <c r="G3760" s="4" t="s">
        <v>59</v>
      </c>
      <c r="H3760" s="4" t="s">
        <v>59</v>
      </c>
      <c r="I3760" s="4" t="s">
        <v>7</v>
      </c>
      <c r="J3760" s="4" t="s">
        <v>12</v>
      </c>
    </row>
    <row r="3761" spans="1:10">
      <c r="A3761" t="n">
        <v>33299</v>
      </c>
      <c r="B3761" s="55" t="n">
        <v>55</v>
      </c>
      <c r="C3761" s="7" t="n">
        <v>13</v>
      </c>
      <c r="D3761" s="7" t="n">
        <v>65533</v>
      </c>
      <c r="E3761" s="7" t="n">
        <v>-1.51999998092651</v>
      </c>
      <c r="F3761" s="7" t="n">
        <v>5</v>
      </c>
      <c r="G3761" s="7" t="n">
        <v>14.1800003051758</v>
      </c>
      <c r="H3761" s="7" t="n">
        <v>1.20000004768372</v>
      </c>
      <c r="I3761" s="7" t="n">
        <v>1</v>
      </c>
      <c r="J3761" s="7" t="n">
        <v>0</v>
      </c>
    </row>
    <row r="3762" spans="1:10">
      <c r="A3762" t="s">
        <v>4</v>
      </c>
      <c r="B3762" s="4" t="s">
        <v>5</v>
      </c>
      <c r="C3762" s="4" t="s">
        <v>7</v>
      </c>
      <c r="D3762" s="4" t="s">
        <v>7</v>
      </c>
      <c r="E3762" s="4" t="s">
        <v>59</v>
      </c>
      <c r="F3762" s="4" t="s">
        <v>59</v>
      </c>
      <c r="G3762" s="4" t="s">
        <v>59</v>
      </c>
      <c r="H3762" s="4" t="s">
        <v>12</v>
      </c>
    </row>
    <row r="3763" spans="1:10">
      <c r="A3763" t="n">
        <v>33323</v>
      </c>
      <c r="B3763" s="27" t="n">
        <v>45</v>
      </c>
      <c r="C3763" s="7" t="n">
        <v>2</v>
      </c>
      <c r="D3763" s="7" t="n">
        <v>3</v>
      </c>
      <c r="E3763" s="7" t="n">
        <v>-1.50999999046326</v>
      </c>
      <c r="F3763" s="7" t="n">
        <v>6.30000019073486</v>
      </c>
      <c r="G3763" s="7" t="n">
        <v>14.7600002288818</v>
      </c>
      <c r="H3763" s="7" t="n">
        <v>2000</v>
      </c>
    </row>
    <row r="3764" spans="1:10">
      <c r="A3764" t="s">
        <v>4</v>
      </c>
      <c r="B3764" s="4" t="s">
        <v>5</v>
      </c>
      <c r="C3764" s="4" t="s">
        <v>7</v>
      </c>
      <c r="D3764" s="4" t="s">
        <v>7</v>
      </c>
      <c r="E3764" s="4" t="s">
        <v>59</v>
      </c>
      <c r="F3764" s="4" t="s">
        <v>59</v>
      </c>
      <c r="G3764" s="4" t="s">
        <v>59</v>
      </c>
      <c r="H3764" s="4" t="s">
        <v>12</v>
      </c>
      <c r="I3764" s="4" t="s">
        <v>7</v>
      </c>
    </row>
    <row r="3765" spans="1:10">
      <c r="A3765" t="n">
        <v>33340</v>
      </c>
      <c r="B3765" s="27" t="n">
        <v>45</v>
      </c>
      <c r="C3765" s="7" t="n">
        <v>4</v>
      </c>
      <c r="D3765" s="7" t="n">
        <v>3</v>
      </c>
      <c r="E3765" s="7" t="n">
        <v>8.80000019073486</v>
      </c>
      <c r="F3765" s="7" t="n">
        <v>240.539993286133</v>
      </c>
      <c r="G3765" s="7" t="n">
        <v>0</v>
      </c>
      <c r="H3765" s="7" t="n">
        <v>2000</v>
      </c>
      <c r="I3765" s="7" t="n">
        <v>0</v>
      </c>
    </row>
    <row r="3766" spans="1:10">
      <c r="A3766" t="s">
        <v>4</v>
      </c>
      <c r="B3766" s="4" t="s">
        <v>5</v>
      </c>
      <c r="C3766" s="4" t="s">
        <v>7</v>
      </c>
      <c r="D3766" s="4" t="s">
        <v>7</v>
      </c>
      <c r="E3766" s="4" t="s">
        <v>59</v>
      </c>
      <c r="F3766" s="4" t="s">
        <v>12</v>
      </c>
    </row>
    <row r="3767" spans="1:10">
      <c r="A3767" t="n">
        <v>33358</v>
      </c>
      <c r="B3767" s="27" t="n">
        <v>45</v>
      </c>
      <c r="C3767" s="7" t="n">
        <v>5</v>
      </c>
      <c r="D3767" s="7" t="n">
        <v>3</v>
      </c>
      <c r="E3767" s="7" t="n">
        <v>1.79999995231628</v>
      </c>
      <c r="F3767" s="7" t="n">
        <v>2000</v>
      </c>
    </row>
    <row r="3768" spans="1:10">
      <c r="A3768" t="s">
        <v>4</v>
      </c>
      <c r="B3768" s="4" t="s">
        <v>5</v>
      </c>
      <c r="C3768" s="4" t="s">
        <v>7</v>
      </c>
      <c r="D3768" s="4" t="s">
        <v>7</v>
      </c>
      <c r="E3768" s="4" t="s">
        <v>59</v>
      </c>
      <c r="F3768" s="4" t="s">
        <v>12</v>
      </c>
    </row>
    <row r="3769" spans="1:10">
      <c r="A3769" t="n">
        <v>33367</v>
      </c>
      <c r="B3769" s="27" t="n">
        <v>45</v>
      </c>
      <c r="C3769" s="7" t="n">
        <v>11</v>
      </c>
      <c r="D3769" s="7" t="n">
        <v>3</v>
      </c>
      <c r="E3769" s="7" t="n">
        <v>34</v>
      </c>
      <c r="F3769" s="7" t="n">
        <v>2000</v>
      </c>
    </row>
    <row r="3770" spans="1:10">
      <c r="A3770" t="s">
        <v>4</v>
      </c>
      <c r="B3770" s="4" t="s">
        <v>5</v>
      </c>
      <c r="C3770" s="4" t="s">
        <v>12</v>
      </c>
      <c r="D3770" s="4" t="s">
        <v>7</v>
      </c>
    </row>
    <row r="3771" spans="1:10">
      <c r="A3771" t="n">
        <v>33376</v>
      </c>
      <c r="B3771" s="56" t="n">
        <v>56</v>
      </c>
      <c r="C3771" s="7" t="n">
        <v>13</v>
      </c>
      <c r="D3771" s="7" t="n">
        <v>0</v>
      </c>
    </row>
    <row r="3772" spans="1:10">
      <c r="A3772" t="s">
        <v>4</v>
      </c>
      <c r="B3772" s="4" t="s">
        <v>5</v>
      </c>
      <c r="C3772" s="4" t="s">
        <v>12</v>
      </c>
      <c r="D3772" s="4" t="s">
        <v>59</v>
      </c>
      <c r="E3772" s="4" t="s">
        <v>59</v>
      </c>
      <c r="F3772" s="4" t="s">
        <v>7</v>
      </c>
    </row>
    <row r="3773" spans="1:10">
      <c r="A3773" t="n">
        <v>33380</v>
      </c>
      <c r="B3773" s="62" t="n">
        <v>52</v>
      </c>
      <c r="C3773" s="7" t="n">
        <v>0</v>
      </c>
      <c r="D3773" s="7" t="n">
        <v>180</v>
      </c>
      <c r="E3773" s="7" t="n">
        <v>5</v>
      </c>
      <c r="F3773" s="7" t="n">
        <v>0</v>
      </c>
    </row>
    <row r="3774" spans="1:10">
      <c r="A3774" t="s">
        <v>4</v>
      </c>
      <c r="B3774" s="4" t="s">
        <v>5</v>
      </c>
      <c r="C3774" s="4" t="s">
        <v>12</v>
      </c>
      <c r="D3774" s="4" t="s">
        <v>59</v>
      </c>
      <c r="E3774" s="4" t="s">
        <v>59</v>
      </c>
      <c r="F3774" s="4" t="s">
        <v>7</v>
      </c>
    </row>
    <row r="3775" spans="1:10">
      <c r="A3775" t="n">
        <v>33392</v>
      </c>
      <c r="B3775" s="62" t="n">
        <v>52</v>
      </c>
      <c r="C3775" s="7" t="n">
        <v>13</v>
      </c>
      <c r="D3775" s="7" t="n">
        <v>0</v>
      </c>
      <c r="E3775" s="7" t="n">
        <v>5</v>
      </c>
      <c r="F3775" s="7" t="n">
        <v>0</v>
      </c>
    </row>
    <row r="3776" spans="1:10">
      <c r="A3776" t="s">
        <v>4</v>
      </c>
      <c r="B3776" s="4" t="s">
        <v>5</v>
      </c>
      <c r="C3776" s="4" t="s">
        <v>12</v>
      </c>
      <c r="D3776" s="4" t="s">
        <v>12</v>
      </c>
      <c r="E3776" s="4" t="s">
        <v>59</v>
      </c>
      <c r="F3776" s="4" t="s">
        <v>59</v>
      </c>
      <c r="G3776" s="4" t="s">
        <v>59</v>
      </c>
      <c r="H3776" s="4" t="s">
        <v>59</v>
      </c>
      <c r="I3776" s="4" t="s">
        <v>7</v>
      </c>
      <c r="J3776" s="4" t="s">
        <v>12</v>
      </c>
    </row>
    <row r="3777" spans="1:10">
      <c r="A3777" t="n">
        <v>33404</v>
      </c>
      <c r="B3777" s="55" t="n">
        <v>55</v>
      </c>
      <c r="C3777" s="7" t="n">
        <v>13</v>
      </c>
      <c r="D3777" s="7" t="n">
        <v>65533</v>
      </c>
      <c r="E3777" s="7" t="n">
        <v>-1.51999998092651</v>
      </c>
      <c r="F3777" s="7" t="n">
        <v>5</v>
      </c>
      <c r="G3777" s="7" t="n">
        <v>14.4799995422363</v>
      </c>
      <c r="H3777" s="7" t="n">
        <v>1.20000004768372</v>
      </c>
      <c r="I3777" s="7" t="n">
        <v>0</v>
      </c>
      <c r="J3777" s="7" t="n">
        <v>1</v>
      </c>
    </row>
    <row r="3778" spans="1:10">
      <c r="A3778" t="s">
        <v>4</v>
      </c>
      <c r="B3778" s="4" t="s">
        <v>5</v>
      </c>
      <c r="C3778" s="4" t="s">
        <v>12</v>
      </c>
    </row>
    <row r="3779" spans="1:10">
      <c r="A3779" t="n">
        <v>33428</v>
      </c>
      <c r="B3779" s="63" t="n">
        <v>54</v>
      </c>
      <c r="C3779" s="7" t="n">
        <v>0</v>
      </c>
    </row>
    <row r="3780" spans="1:10">
      <c r="A3780" t="s">
        <v>4</v>
      </c>
      <c r="B3780" s="4" t="s">
        <v>5</v>
      </c>
      <c r="C3780" s="4" t="s">
        <v>12</v>
      </c>
    </row>
    <row r="3781" spans="1:10">
      <c r="A3781" t="n">
        <v>33431</v>
      </c>
      <c r="B3781" s="63" t="n">
        <v>54</v>
      </c>
      <c r="C3781" s="7" t="n">
        <v>13</v>
      </c>
    </row>
    <row r="3782" spans="1:10">
      <c r="A3782" t="s">
        <v>4</v>
      </c>
      <c r="B3782" s="4" t="s">
        <v>5</v>
      </c>
      <c r="C3782" s="4" t="s">
        <v>7</v>
      </c>
      <c r="D3782" s="4" t="s">
        <v>12</v>
      </c>
    </row>
    <row r="3783" spans="1:10">
      <c r="A3783" t="n">
        <v>33434</v>
      </c>
      <c r="B3783" s="27" t="n">
        <v>45</v>
      </c>
      <c r="C3783" s="7" t="n">
        <v>7</v>
      </c>
      <c r="D3783" s="7" t="n">
        <v>255</v>
      </c>
    </row>
    <row r="3784" spans="1:10">
      <c r="A3784" t="s">
        <v>4</v>
      </c>
      <c r="B3784" s="4" t="s">
        <v>5</v>
      </c>
      <c r="C3784" s="4" t="s">
        <v>7</v>
      </c>
      <c r="D3784" s="4" t="s">
        <v>12</v>
      </c>
      <c r="E3784" s="4" t="s">
        <v>8</v>
      </c>
    </row>
    <row r="3785" spans="1:10">
      <c r="A3785" t="n">
        <v>33438</v>
      </c>
      <c r="B3785" s="29" t="n">
        <v>51</v>
      </c>
      <c r="C3785" s="7" t="n">
        <v>4</v>
      </c>
      <c r="D3785" s="7" t="n">
        <v>13</v>
      </c>
      <c r="E3785" s="7" t="s">
        <v>402</v>
      </c>
    </row>
    <row r="3786" spans="1:10">
      <c r="A3786" t="s">
        <v>4</v>
      </c>
      <c r="B3786" s="4" t="s">
        <v>5</v>
      </c>
      <c r="C3786" s="4" t="s">
        <v>12</v>
      </c>
    </row>
    <row r="3787" spans="1:10">
      <c r="A3787" t="n">
        <v>33451</v>
      </c>
      <c r="B3787" s="22" t="n">
        <v>16</v>
      </c>
      <c r="C3787" s="7" t="n">
        <v>0</v>
      </c>
    </row>
    <row r="3788" spans="1:10">
      <c r="A3788" t="s">
        <v>4</v>
      </c>
      <c r="B3788" s="4" t="s">
        <v>5</v>
      </c>
      <c r="C3788" s="4" t="s">
        <v>12</v>
      </c>
      <c r="D3788" s="4" t="s">
        <v>7</v>
      </c>
      <c r="E3788" s="4" t="s">
        <v>13</v>
      </c>
      <c r="F3788" s="4" t="s">
        <v>43</v>
      </c>
      <c r="G3788" s="4" t="s">
        <v>7</v>
      </c>
      <c r="H3788" s="4" t="s">
        <v>7</v>
      </c>
    </row>
    <row r="3789" spans="1:10">
      <c r="A3789" t="n">
        <v>33454</v>
      </c>
      <c r="B3789" s="30" t="n">
        <v>26</v>
      </c>
      <c r="C3789" s="7" t="n">
        <v>13</v>
      </c>
      <c r="D3789" s="7" t="n">
        <v>17</v>
      </c>
      <c r="E3789" s="7" t="n">
        <v>11401</v>
      </c>
      <c r="F3789" s="7" t="s">
        <v>403</v>
      </c>
      <c r="G3789" s="7" t="n">
        <v>2</v>
      </c>
      <c r="H3789" s="7" t="n">
        <v>0</v>
      </c>
    </row>
    <row r="3790" spans="1:10">
      <c r="A3790" t="s">
        <v>4</v>
      </c>
      <c r="B3790" s="4" t="s">
        <v>5</v>
      </c>
    </row>
    <row r="3791" spans="1:10">
      <c r="A3791" t="n">
        <v>33477</v>
      </c>
      <c r="B3791" s="20" t="n">
        <v>28</v>
      </c>
    </row>
    <row r="3792" spans="1:10">
      <c r="A3792" t="s">
        <v>4</v>
      </c>
      <c r="B3792" s="4" t="s">
        <v>5</v>
      </c>
      <c r="C3792" s="4" t="s">
        <v>7</v>
      </c>
      <c r="D3792" s="4" t="s">
        <v>12</v>
      </c>
      <c r="E3792" s="4" t="s">
        <v>8</v>
      </c>
    </row>
    <row r="3793" spans="1:10">
      <c r="A3793" t="n">
        <v>33478</v>
      </c>
      <c r="B3793" s="29" t="n">
        <v>51</v>
      </c>
      <c r="C3793" s="7" t="n">
        <v>4</v>
      </c>
      <c r="D3793" s="7" t="n">
        <v>0</v>
      </c>
      <c r="E3793" s="7" t="s">
        <v>387</v>
      </c>
    </row>
    <row r="3794" spans="1:10">
      <c r="A3794" t="s">
        <v>4</v>
      </c>
      <c r="B3794" s="4" t="s">
        <v>5</v>
      </c>
      <c r="C3794" s="4" t="s">
        <v>12</v>
      </c>
    </row>
    <row r="3795" spans="1:10">
      <c r="A3795" t="n">
        <v>33491</v>
      </c>
      <c r="B3795" s="22" t="n">
        <v>16</v>
      </c>
      <c r="C3795" s="7" t="n">
        <v>0</v>
      </c>
    </row>
    <row r="3796" spans="1:10">
      <c r="A3796" t="s">
        <v>4</v>
      </c>
      <c r="B3796" s="4" t="s">
        <v>5</v>
      </c>
      <c r="C3796" s="4" t="s">
        <v>12</v>
      </c>
      <c r="D3796" s="4" t="s">
        <v>7</v>
      </c>
      <c r="E3796" s="4" t="s">
        <v>13</v>
      </c>
      <c r="F3796" s="4" t="s">
        <v>43</v>
      </c>
      <c r="G3796" s="4" t="s">
        <v>7</v>
      </c>
      <c r="H3796" s="4" t="s">
        <v>7</v>
      </c>
    </row>
    <row r="3797" spans="1:10">
      <c r="A3797" t="n">
        <v>33494</v>
      </c>
      <c r="B3797" s="30" t="n">
        <v>26</v>
      </c>
      <c r="C3797" s="7" t="n">
        <v>0</v>
      </c>
      <c r="D3797" s="7" t="n">
        <v>17</v>
      </c>
      <c r="E3797" s="7" t="n">
        <v>53352</v>
      </c>
      <c r="F3797" s="7" t="s">
        <v>404</v>
      </c>
      <c r="G3797" s="7" t="n">
        <v>2</v>
      </c>
      <c r="H3797" s="7" t="n">
        <v>0</v>
      </c>
    </row>
    <row r="3798" spans="1:10">
      <c r="A3798" t="s">
        <v>4</v>
      </c>
      <c r="B3798" s="4" t="s">
        <v>5</v>
      </c>
    </row>
    <row r="3799" spans="1:10">
      <c r="A3799" t="n">
        <v>33511</v>
      </c>
      <c r="B3799" s="20" t="n">
        <v>28</v>
      </c>
    </row>
    <row r="3800" spans="1:10">
      <c r="A3800" t="s">
        <v>4</v>
      </c>
      <c r="B3800" s="4" t="s">
        <v>5</v>
      </c>
      <c r="C3800" s="4" t="s">
        <v>7</v>
      </c>
      <c r="D3800" s="4" t="s">
        <v>7</v>
      </c>
      <c r="E3800" s="4" t="s">
        <v>59</v>
      </c>
      <c r="F3800" s="4" t="s">
        <v>59</v>
      </c>
      <c r="G3800" s="4" t="s">
        <v>59</v>
      </c>
      <c r="H3800" s="4" t="s">
        <v>12</v>
      </c>
    </row>
    <row r="3801" spans="1:10">
      <c r="A3801" t="n">
        <v>33512</v>
      </c>
      <c r="B3801" s="27" t="n">
        <v>45</v>
      </c>
      <c r="C3801" s="7" t="n">
        <v>2</v>
      </c>
      <c r="D3801" s="7" t="n">
        <v>3</v>
      </c>
      <c r="E3801" s="7" t="n">
        <v>-1.50999999046326</v>
      </c>
      <c r="F3801" s="7" t="n">
        <v>6.25</v>
      </c>
      <c r="G3801" s="7" t="n">
        <v>14.7600002288818</v>
      </c>
      <c r="H3801" s="7" t="n">
        <v>2000</v>
      </c>
    </row>
    <row r="3802" spans="1:10">
      <c r="A3802" t="s">
        <v>4</v>
      </c>
      <c r="B3802" s="4" t="s">
        <v>5</v>
      </c>
      <c r="C3802" s="4" t="s">
        <v>7</v>
      </c>
      <c r="D3802" s="4" t="s">
        <v>7</v>
      </c>
      <c r="E3802" s="4" t="s">
        <v>59</v>
      </c>
      <c r="F3802" s="4" t="s">
        <v>59</v>
      </c>
      <c r="G3802" s="4" t="s">
        <v>59</v>
      </c>
      <c r="H3802" s="4" t="s">
        <v>12</v>
      </c>
      <c r="I3802" s="4" t="s">
        <v>7</v>
      </c>
    </row>
    <row r="3803" spans="1:10">
      <c r="A3803" t="n">
        <v>33529</v>
      </c>
      <c r="B3803" s="27" t="n">
        <v>45</v>
      </c>
      <c r="C3803" s="7" t="n">
        <v>4</v>
      </c>
      <c r="D3803" s="7" t="n">
        <v>3</v>
      </c>
      <c r="E3803" s="7" t="n">
        <v>4.94999980926514</v>
      </c>
      <c r="F3803" s="7" t="n">
        <v>240.539993286133</v>
      </c>
      <c r="G3803" s="7" t="n">
        <v>0</v>
      </c>
      <c r="H3803" s="7" t="n">
        <v>2000</v>
      </c>
      <c r="I3803" s="7" t="n">
        <v>0</v>
      </c>
    </row>
    <row r="3804" spans="1:10">
      <c r="A3804" t="s">
        <v>4</v>
      </c>
      <c r="B3804" s="4" t="s">
        <v>5</v>
      </c>
      <c r="C3804" s="4" t="s">
        <v>7</v>
      </c>
      <c r="D3804" s="4" t="s">
        <v>7</v>
      </c>
      <c r="E3804" s="4" t="s">
        <v>59</v>
      </c>
      <c r="F3804" s="4" t="s">
        <v>12</v>
      </c>
    </row>
    <row r="3805" spans="1:10">
      <c r="A3805" t="n">
        <v>33547</v>
      </c>
      <c r="B3805" s="27" t="n">
        <v>45</v>
      </c>
      <c r="C3805" s="7" t="n">
        <v>5</v>
      </c>
      <c r="D3805" s="7" t="n">
        <v>3</v>
      </c>
      <c r="E3805" s="7" t="n">
        <v>2.29999995231628</v>
      </c>
      <c r="F3805" s="7" t="n">
        <v>2000</v>
      </c>
    </row>
    <row r="3806" spans="1:10">
      <c r="A3806" t="s">
        <v>4</v>
      </c>
      <c r="B3806" s="4" t="s">
        <v>5</v>
      </c>
      <c r="C3806" s="4" t="s">
        <v>7</v>
      </c>
      <c r="D3806" s="4" t="s">
        <v>7</v>
      </c>
      <c r="E3806" s="4" t="s">
        <v>59</v>
      </c>
      <c r="F3806" s="4" t="s">
        <v>12</v>
      </c>
    </row>
    <row r="3807" spans="1:10">
      <c r="A3807" t="n">
        <v>33556</v>
      </c>
      <c r="B3807" s="27" t="n">
        <v>45</v>
      </c>
      <c r="C3807" s="7" t="n">
        <v>11</v>
      </c>
      <c r="D3807" s="7" t="n">
        <v>3</v>
      </c>
      <c r="E3807" s="7" t="n">
        <v>34</v>
      </c>
      <c r="F3807" s="7" t="n">
        <v>2000</v>
      </c>
    </row>
    <row r="3808" spans="1:10">
      <c r="A3808" t="s">
        <v>4</v>
      </c>
      <c r="B3808" s="4" t="s">
        <v>5</v>
      </c>
      <c r="C3808" s="4" t="s">
        <v>12</v>
      </c>
      <c r="D3808" s="4" t="s">
        <v>7</v>
      </c>
      <c r="E3808" s="4" t="s">
        <v>8</v>
      </c>
      <c r="F3808" s="4" t="s">
        <v>59</v>
      </c>
      <c r="G3808" s="4" t="s">
        <v>59</v>
      </c>
      <c r="H3808" s="4" t="s">
        <v>59</v>
      </c>
    </row>
    <row r="3809" spans="1:9">
      <c r="A3809" t="n">
        <v>33565</v>
      </c>
      <c r="B3809" s="40" t="n">
        <v>48</v>
      </c>
      <c r="C3809" s="7" t="n">
        <v>0</v>
      </c>
      <c r="D3809" s="7" t="n">
        <v>0</v>
      </c>
      <c r="E3809" s="7" t="s">
        <v>338</v>
      </c>
      <c r="F3809" s="7" t="n">
        <v>-1</v>
      </c>
      <c r="G3809" s="7" t="n">
        <v>1</v>
      </c>
      <c r="H3809" s="7" t="n">
        <v>0</v>
      </c>
    </row>
    <row r="3810" spans="1:9">
      <c r="A3810" t="s">
        <v>4</v>
      </c>
      <c r="B3810" s="4" t="s">
        <v>5</v>
      </c>
      <c r="C3810" s="4" t="s">
        <v>12</v>
      </c>
      <c r="D3810" s="4" t="s">
        <v>7</v>
      </c>
      <c r="E3810" s="4" t="s">
        <v>8</v>
      </c>
      <c r="F3810" s="4" t="s">
        <v>59</v>
      </c>
      <c r="G3810" s="4" t="s">
        <v>59</v>
      </c>
      <c r="H3810" s="4" t="s">
        <v>59</v>
      </c>
    </row>
    <row r="3811" spans="1:9">
      <c r="A3811" t="n">
        <v>33591</v>
      </c>
      <c r="B3811" s="40" t="n">
        <v>48</v>
      </c>
      <c r="C3811" s="7" t="n">
        <v>13</v>
      </c>
      <c r="D3811" s="7" t="n">
        <v>0</v>
      </c>
      <c r="E3811" s="7" t="s">
        <v>338</v>
      </c>
      <c r="F3811" s="7" t="n">
        <v>-1</v>
      </c>
      <c r="G3811" s="7" t="n">
        <v>1</v>
      </c>
      <c r="H3811" s="7" t="n">
        <v>0</v>
      </c>
    </row>
    <row r="3812" spans="1:9">
      <c r="A3812" t="s">
        <v>4</v>
      </c>
      <c r="B3812" s="4" t="s">
        <v>5</v>
      </c>
      <c r="C3812" s="4" t="s">
        <v>12</v>
      </c>
    </row>
    <row r="3813" spans="1:9">
      <c r="A3813" t="n">
        <v>33617</v>
      </c>
      <c r="B3813" s="22" t="n">
        <v>16</v>
      </c>
      <c r="C3813" s="7" t="n">
        <v>500</v>
      </c>
    </row>
    <row r="3814" spans="1:9">
      <c r="A3814" t="s">
        <v>4</v>
      </c>
      <c r="B3814" s="4" t="s">
        <v>5</v>
      </c>
      <c r="C3814" s="4" t="s">
        <v>7</v>
      </c>
      <c r="D3814" s="4" t="s">
        <v>12</v>
      </c>
      <c r="E3814" s="4" t="s">
        <v>59</v>
      </c>
    </row>
    <row r="3815" spans="1:9">
      <c r="A3815" t="n">
        <v>33620</v>
      </c>
      <c r="B3815" s="25" t="n">
        <v>58</v>
      </c>
      <c r="C3815" s="7" t="n">
        <v>0</v>
      </c>
      <c r="D3815" s="7" t="n">
        <v>1000</v>
      </c>
      <c r="E3815" s="7" t="n">
        <v>1</v>
      </c>
    </row>
    <row r="3816" spans="1:9">
      <c r="A3816" t="s">
        <v>4</v>
      </c>
      <c r="B3816" s="4" t="s">
        <v>5</v>
      </c>
      <c r="C3816" s="4" t="s">
        <v>7</v>
      </c>
      <c r="D3816" s="4" t="s">
        <v>12</v>
      </c>
    </row>
    <row r="3817" spans="1:9">
      <c r="A3817" t="n">
        <v>33628</v>
      </c>
      <c r="B3817" s="25" t="n">
        <v>58</v>
      </c>
      <c r="C3817" s="7" t="n">
        <v>255</v>
      </c>
      <c r="D3817" s="7" t="n">
        <v>0</v>
      </c>
    </row>
    <row r="3818" spans="1:9">
      <c r="A3818" t="s">
        <v>4</v>
      </c>
      <c r="B3818" s="4" t="s">
        <v>5</v>
      </c>
      <c r="C3818" s="4" t="s">
        <v>7</v>
      </c>
      <c r="D3818" s="4" t="s">
        <v>12</v>
      </c>
      <c r="E3818" s="4" t="s">
        <v>8</v>
      </c>
      <c r="F3818" s="4" t="s">
        <v>8</v>
      </c>
      <c r="G3818" s="4" t="s">
        <v>8</v>
      </c>
      <c r="H3818" s="4" t="s">
        <v>8</v>
      </c>
    </row>
    <row r="3819" spans="1:9">
      <c r="A3819" t="n">
        <v>33632</v>
      </c>
      <c r="B3819" s="29" t="n">
        <v>51</v>
      </c>
      <c r="C3819" s="7" t="n">
        <v>3</v>
      </c>
      <c r="D3819" s="7" t="n">
        <v>0</v>
      </c>
      <c r="E3819" s="7" t="s">
        <v>350</v>
      </c>
      <c r="F3819" s="7" t="s">
        <v>76</v>
      </c>
      <c r="G3819" s="7" t="s">
        <v>75</v>
      </c>
      <c r="H3819" s="7" t="s">
        <v>76</v>
      </c>
    </row>
    <row r="3820" spans="1:9">
      <c r="A3820" t="s">
        <v>4</v>
      </c>
      <c r="B3820" s="4" t="s">
        <v>5</v>
      </c>
      <c r="C3820" s="4" t="s">
        <v>12</v>
      </c>
      <c r="D3820" s="4" t="s">
        <v>59</v>
      </c>
      <c r="E3820" s="4" t="s">
        <v>59</v>
      </c>
      <c r="F3820" s="4" t="s">
        <v>59</v>
      </c>
      <c r="G3820" s="4" t="s">
        <v>59</v>
      </c>
    </row>
    <row r="3821" spans="1:9">
      <c r="A3821" t="n">
        <v>33645</v>
      </c>
      <c r="B3821" s="28" t="n">
        <v>46</v>
      </c>
      <c r="C3821" s="7" t="n">
        <v>0</v>
      </c>
      <c r="D3821" s="7" t="n">
        <v>2.98000001907349</v>
      </c>
      <c r="E3821" s="7" t="n">
        <v>5.01000022888184</v>
      </c>
      <c r="F3821" s="7" t="n">
        <v>10.2700004577637</v>
      </c>
      <c r="G3821" s="7" t="n">
        <v>270</v>
      </c>
    </row>
    <row r="3822" spans="1:9">
      <c r="A3822" t="s">
        <v>4</v>
      </c>
      <c r="B3822" s="4" t="s">
        <v>5</v>
      </c>
      <c r="C3822" s="4" t="s">
        <v>12</v>
      </c>
      <c r="D3822" s="4" t="s">
        <v>7</v>
      </c>
      <c r="E3822" s="4" t="s">
        <v>8</v>
      </c>
      <c r="F3822" s="4" t="s">
        <v>59</v>
      </c>
      <c r="G3822" s="4" t="s">
        <v>59</v>
      </c>
      <c r="H3822" s="4" t="s">
        <v>59</v>
      </c>
    </row>
    <row r="3823" spans="1:9">
      <c r="A3823" t="n">
        <v>33664</v>
      </c>
      <c r="B3823" s="40" t="n">
        <v>48</v>
      </c>
      <c r="C3823" s="7" t="n">
        <v>0</v>
      </c>
      <c r="D3823" s="7" t="n">
        <v>0</v>
      </c>
      <c r="E3823" s="7" t="s">
        <v>98</v>
      </c>
      <c r="F3823" s="7" t="n">
        <v>0</v>
      </c>
      <c r="G3823" s="7" t="n">
        <v>1</v>
      </c>
      <c r="H3823" s="7" t="n">
        <v>0</v>
      </c>
    </row>
    <row r="3824" spans="1:9">
      <c r="A3824" t="s">
        <v>4</v>
      </c>
      <c r="B3824" s="4" t="s">
        <v>5</v>
      </c>
      <c r="C3824" s="4" t="s">
        <v>7</v>
      </c>
      <c r="D3824" s="4" t="s">
        <v>12</v>
      </c>
      <c r="E3824" s="4" t="s">
        <v>8</v>
      </c>
      <c r="F3824" s="4" t="s">
        <v>8</v>
      </c>
      <c r="G3824" s="4" t="s">
        <v>8</v>
      </c>
      <c r="H3824" s="4" t="s">
        <v>8</v>
      </c>
    </row>
    <row r="3825" spans="1:8">
      <c r="A3825" t="n">
        <v>33691</v>
      </c>
      <c r="B3825" s="29" t="n">
        <v>51</v>
      </c>
      <c r="C3825" s="7" t="n">
        <v>3</v>
      </c>
      <c r="D3825" s="7" t="n">
        <v>13</v>
      </c>
      <c r="E3825" s="7" t="s">
        <v>405</v>
      </c>
      <c r="F3825" s="7" t="s">
        <v>373</v>
      </c>
      <c r="G3825" s="7" t="s">
        <v>75</v>
      </c>
      <c r="H3825" s="7" t="s">
        <v>76</v>
      </c>
    </row>
    <row r="3826" spans="1:8">
      <c r="A3826" t="s">
        <v>4</v>
      </c>
      <c r="B3826" s="4" t="s">
        <v>5</v>
      </c>
      <c r="C3826" s="4" t="s">
        <v>12</v>
      </c>
      <c r="D3826" s="4" t="s">
        <v>59</v>
      </c>
      <c r="E3826" s="4" t="s">
        <v>59</v>
      </c>
      <c r="F3826" s="4" t="s">
        <v>59</v>
      </c>
      <c r="G3826" s="4" t="s">
        <v>59</v>
      </c>
    </row>
    <row r="3827" spans="1:8">
      <c r="A3827" t="n">
        <v>33704</v>
      </c>
      <c r="B3827" s="28" t="n">
        <v>46</v>
      </c>
      <c r="C3827" s="7" t="n">
        <v>13</v>
      </c>
      <c r="D3827" s="7" t="n">
        <v>2.30999994277954</v>
      </c>
      <c r="E3827" s="7" t="n">
        <v>5.01000022888184</v>
      </c>
      <c r="F3827" s="7" t="n">
        <v>11.1199998855591</v>
      </c>
      <c r="G3827" s="7" t="n">
        <v>150.199996948242</v>
      </c>
    </row>
    <row r="3828" spans="1:8">
      <c r="A3828" t="s">
        <v>4</v>
      </c>
      <c r="B3828" s="4" t="s">
        <v>5</v>
      </c>
      <c r="C3828" s="4" t="s">
        <v>12</v>
      </c>
      <c r="D3828" s="4" t="s">
        <v>7</v>
      </c>
      <c r="E3828" s="4" t="s">
        <v>8</v>
      </c>
      <c r="F3828" s="4" t="s">
        <v>59</v>
      </c>
      <c r="G3828" s="4" t="s">
        <v>59</v>
      </c>
      <c r="H3828" s="4" t="s">
        <v>59</v>
      </c>
    </row>
    <row r="3829" spans="1:8">
      <c r="A3829" t="n">
        <v>33723</v>
      </c>
      <c r="B3829" s="40" t="n">
        <v>48</v>
      </c>
      <c r="C3829" s="7" t="n">
        <v>13</v>
      </c>
      <c r="D3829" s="7" t="n">
        <v>0</v>
      </c>
      <c r="E3829" s="7" t="s">
        <v>401</v>
      </c>
      <c r="F3829" s="7" t="n">
        <v>0</v>
      </c>
      <c r="G3829" s="7" t="n">
        <v>1</v>
      </c>
      <c r="H3829" s="7" t="n">
        <v>0</v>
      </c>
    </row>
    <row r="3830" spans="1:8">
      <c r="A3830" t="s">
        <v>4</v>
      </c>
      <c r="B3830" s="4" t="s">
        <v>5</v>
      </c>
      <c r="C3830" s="4" t="s">
        <v>7</v>
      </c>
    </row>
    <row r="3831" spans="1:8">
      <c r="A3831" t="n">
        <v>33749</v>
      </c>
      <c r="B3831" s="27" t="n">
        <v>45</v>
      </c>
      <c r="C3831" s="7" t="n">
        <v>0</v>
      </c>
    </row>
    <row r="3832" spans="1:8">
      <c r="A3832" t="s">
        <v>4</v>
      </c>
      <c r="B3832" s="4" t="s">
        <v>5</v>
      </c>
      <c r="C3832" s="4" t="s">
        <v>7</v>
      </c>
      <c r="D3832" s="4" t="s">
        <v>7</v>
      </c>
      <c r="E3832" s="4" t="s">
        <v>59</v>
      </c>
      <c r="F3832" s="4" t="s">
        <v>59</v>
      </c>
      <c r="G3832" s="4" t="s">
        <v>59</v>
      </c>
      <c r="H3832" s="4" t="s">
        <v>12</v>
      </c>
    </row>
    <row r="3833" spans="1:8">
      <c r="A3833" t="n">
        <v>33751</v>
      </c>
      <c r="B3833" s="27" t="n">
        <v>45</v>
      </c>
      <c r="C3833" s="7" t="n">
        <v>2</v>
      </c>
      <c r="D3833" s="7" t="n">
        <v>3</v>
      </c>
      <c r="E3833" s="7" t="n">
        <v>2.65000009536743</v>
      </c>
      <c r="F3833" s="7" t="n">
        <v>6.07999992370605</v>
      </c>
      <c r="G3833" s="7" t="n">
        <v>10.6400003433228</v>
      </c>
      <c r="H3833" s="7" t="n">
        <v>0</v>
      </c>
    </row>
    <row r="3834" spans="1:8">
      <c r="A3834" t="s">
        <v>4</v>
      </c>
      <c r="B3834" s="4" t="s">
        <v>5</v>
      </c>
      <c r="C3834" s="4" t="s">
        <v>7</v>
      </c>
      <c r="D3834" s="4" t="s">
        <v>7</v>
      </c>
      <c r="E3834" s="4" t="s">
        <v>59</v>
      </c>
      <c r="F3834" s="4" t="s">
        <v>59</v>
      </c>
      <c r="G3834" s="4" t="s">
        <v>59</v>
      </c>
      <c r="H3834" s="4" t="s">
        <v>12</v>
      </c>
      <c r="I3834" s="4" t="s">
        <v>7</v>
      </c>
    </row>
    <row r="3835" spans="1:8">
      <c r="A3835" t="n">
        <v>33768</v>
      </c>
      <c r="B3835" s="27" t="n">
        <v>45</v>
      </c>
      <c r="C3835" s="7" t="n">
        <v>4</v>
      </c>
      <c r="D3835" s="7" t="n">
        <v>3</v>
      </c>
      <c r="E3835" s="7" t="n">
        <v>10.5100002288818</v>
      </c>
      <c r="F3835" s="7" t="n">
        <v>205.039993286133</v>
      </c>
      <c r="G3835" s="7" t="n">
        <v>0</v>
      </c>
      <c r="H3835" s="7" t="n">
        <v>0</v>
      </c>
      <c r="I3835" s="7" t="n">
        <v>0</v>
      </c>
    </row>
    <row r="3836" spans="1:8">
      <c r="A3836" t="s">
        <v>4</v>
      </c>
      <c r="B3836" s="4" t="s">
        <v>5</v>
      </c>
      <c r="C3836" s="4" t="s">
        <v>7</v>
      </c>
      <c r="D3836" s="4" t="s">
        <v>7</v>
      </c>
      <c r="E3836" s="4" t="s">
        <v>59</v>
      </c>
      <c r="F3836" s="4" t="s">
        <v>12</v>
      </c>
    </row>
    <row r="3837" spans="1:8">
      <c r="A3837" t="n">
        <v>33786</v>
      </c>
      <c r="B3837" s="27" t="n">
        <v>45</v>
      </c>
      <c r="C3837" s="7" t="n">
        <v>5</v>
      </c>
      <c r="D3837" s="7" t="n">
        <v>3</v>
      </c>
      <c r="E3837" s="7" t="n">
        <v>2.29999995231628</v>
      </c>
      <c r="F3837" s="7" t="n">
        <v>0</v>
      </c>
    </row>
    <row r="3838" spans="1:8">
      <c r="A3838" t="s">
        <v>4</v>
      </c>
      <c r="B3838" s="4" t="s">
        <v>5</v>
      </c>
      <c r="C3838" s="4" t="s">
        <v>7</v>
      </c>
      <c r="D3838" s="4" t="s">
        <v>7</v>
      </c>
      <c r="E3838" s="4" t="s">
        <v>59</v>
      </c>
      <c r="F3838" s="4" t="s">
        <v>12</v>
      </c>
    </row>
    <row r="3839" spans="1:8">
      <c r="A3839" t="n">
        <v>33795</v>
      </c>
      <c r="B3839" s="27" t="n">
        <v>45</v>
      </c>
      <c r="C3839" s="7" t="n">
        <v>11</v>
      </c>
      <c r="D3839" s="7" t="n">
        <v>3</v>
      </c>
      <c r="E3839" s="7" t="n">
        <v>34</v>
      </c>
      <c r="F3839" s="7" t="n">
        <v>0</v>
      </c>
    </row>
    <row r="3840" spans="1:8">
      <c r="A3840" t="s">
        <v>4</v>
      </c>
      <c r="B3840" s="4" t="s">
        <v>5</v>
      </c>
      <c r="C3840" s="4" t="s">
        <v>12</v>
      </c>
    </row>
    <row r="3841" spans="1:9">
      <c r="A3841" t="n">
        <v>33804</v>
      </c>
      <c r="B3841" s="22" t="n">
        <v>16</v>
      </c>
      <c r="C3841" s="7" t="n">
        <v>500</v>
      </c>
    </row>
    <row r="3842" spans="1:9">
      <c r="A3842" t="s">
        <v>4</v>
      </c>
      <c r="B3842" s="4" t="s">
        <v>5</v>
      </c>
      <c r="C3842" s="4" t="s">
        <v>12</v>
      </c>
    </row>
    <row r="3843" spans="1:9">
      <c r="A3843" t="n">
        <v>33807</v>
      </c>
      <c r="B3843" s="22" t="n">
        <v>16</v>
      </c>
      <c r="C3843" s="7" t="n">
        <v>1000</v>
      </c>
    </row>
    <row r="3844" spans="1:9">
      <c r="A3844" t="s">
        <v>4</v>
      </c>
      <c r="B3844" s="4" t="s">
        <v>5</v>
      </c>
      <c r="C3844" s="4" t="s">
        <v>7</v>
      </c>
      <c r="D3844" s="4" t="s">
        <v>12</v>
      </c>
      <c r="E3844" s="4" t="s">
        <v>59</v>
      </c>
    </row>
    <row r="3845" spans="1:9">
      <c r="A3845" t="n">
        <v>33810</v>
      </c>
      <c r="B3845" s="25" t="n">
        <v>58</v>
      </c>
      <c r="C3845" s="7" t="n">
        <v>100</v>
      </c>
      <c r="D3845" s="7" t="n">
        <v>1000</v>
      </c>
      <c r="E3845" s="7" t="n">
        <v>1</v>
      </c>
    </row>
    <row r="3846" spans="1:9">
      <c r="A3846" t="s">
        <v>4</v>
      </c>
      <c r="B3846" s="4" t="s">
        <v>5</v>
      </c>
      <c r="C3846" s="4" t="s">
        <v>7</v>
      </c>
      <c r="D3846" s="4" t="s">
        <v>12</v>
      </c>
    </row>
    <row r="3847" spans="1:9">
      <c r="A3847" t="n">
        <v>33818</v>
      </c>
      <c r="B3847" s="25" t="n">
        <v>58</v>
      </c>
      <c r="C3847" s="7" t="n">
        <v>255</v>
      </c>
      <c r="D3847" s="7" t="n">
        <v>0</v>
      </c>
    </row>
    <row r="3848" spans="1:9">
      <c r="A3848" t="s">
        <v>4</v>
      </c>
      <c r="B3848" s="4" t="s">
        <v>5</v>
      </c>
      <c r="C3848" s="4" t="s">
        <v>7</v>
      </c>
      <c r="D3848" s="4" t="s">
        <v>12</v>
      </c>
      <c r="E3848" s="4" t="s">
        <v>8</v>
      </c>
    </row>
    <row r="3849" spans="1:9">
      <c r="A3849" t="n">
        <v>33822</v>
      </c>
      <c r="B3849" s="29" t="n">
        <v>51</v>
      </c>
      <c r="C3849" s="7" t="n">
        <v>4</v>
      </c>
      <c r="D3849" s="7" t="n">
        <v>0</v>
      </c>
      <c r="E3849" s="7" t="s">
        <v>406</v>
      </c>
    </row>
    <row r="3850" spans="1:9">
      <c r="A3850" t="s">
        <v>4</v>
      </c>
      <c r="B3850" s="4" t="s">
        <v>5</v>
      </c>
      <c r="C3850" s="4" t="s">
        <v>12</v>
      </c>
    </row>
    <row r="3851" spans="1:9">
      <c r="A3851" t="n">
        <v>33835</v>
      </c>
      <c r="B3851" s="22" t="n">
        <v>16</v>
      </c>
      <c r="C3851" s="7" t="n">
        <v>0</v>
      </c>
    </row>
    <row r="3852" spans="1:9">
      <c r="A3852" t="s">
        <v>4</v>
      </c>
      <c r="B3852" s="4" t="s">
        <v>5</v>
      </c>
      <c r="C3852" s="4" t="s">
        <v>12</v>
      </c>
      <c r="D3852" s="4" t="s">
        <v>7</v>
      </c>
      <c r="E3852" s="4" t="s">
        <v>13</v>
      </c>
      <c r="F3852" s="4" t="s">
        <v>43</v>
      </c>
      <c r="G3852" s="4" t="s">
        <v>7</v>
      </c>
      <c r="H3852" s="4" t="s">
        <v>7</v>
      </c>
    </row>
    <row r="3853" spans="1:9">
      <c r="A3853" t="n">
        <v>33838</v>
      </c>
      <c r="B3853" s="30" t="n">
        <v>26</v>
      </c>
      <c r="C3853" s="7" t="n">
        <v>0</v>
      </c>
      <c r="D3853" s="7" t="n">
        <v>17</v>
      </c>
      <c r="E3853" s="7" t="n">
        <v>53353</v>
      </c>
      <c r="F3853" s="7" t="s">
        <v>407</v>
      </c>
      <c r="G3853" s="7" t="n">
        <v>2</v>
      </c>
      <c r="H3853" s="7" t="n">
        <v>0</v>
      </c>
    </row>
    <row r="3854" spans="1:9">
      <c r="A3854" t="s">
        <v>4</v>
      </c>
      <c r="B3854" s="4" t="s">
        <v>5</v>
      </c>
    </row>
    <row r="3855" spans="1:9">
      <c r="A3855" t="n">
        <v>33875</v>
      </c>
      <c r="B3855" s="20" t="n">
        <v>28</v>
      </c>
    </row>
    <row r="3856" spans="1:9">
      <c r="A3856" t="s">
        <v>4</v>
      </c>
      <c r="B3856" s="4" t="s">
        <v>5</v>
      </c>
      <c r="C3856" s="4" t="s">
        <v>12</v>
      </c>
      <c r="D3856" s="4" t="s">
        <v>7</v>
      </c>
      <c r="E3856" s="4" t="s">
        <v>8</v>
      </c>
      <c r="F3856" s="4" t="s">
        <v>59</v>
      </c>
      <c r="G3856" s="4" t="s">
        <v>59</v>
      </c>
      <c r="H3856" s="4" t="s">
        <v>59</v>
      </c>
    </row>
    <row r="3857" spans="1:8">
      <c r="A3857" t="n">
        <v>33876</v>
      </c>
      <c r="B3857" s="40" t="n">
        <v>48</v>
      </c>
      <c r="C3857" s="7" t="n">
        <v>13</v>
      </c>
      <c r="D3857" s="7" t="n">
        <v>0</v>
      </c>
      <c r="E3857" s="7" t="s">
        <v>345</v>
      </c>
      <c r="F3857" s="7" t="n">
        <v>-1</v>
      </c>
      <c r="G3857" s="7" t="n">
        <v>1</v>
      </c>
      <c r="H3857" s="7" t="n">
        <v>0</v>
      </c>
    </row>
    <row r="3858" spans="1:8">
      <c r="A3858" t="s">
        <v>4</v>
      </c>
      <c r="B3858" s="4" t="s">
        <v>5</v>
      </c>
      <c r="C3858" s="4" t="s">
        <v>7</v>
      </c>
      <c r="D3858" s="4" t="s">
        <v>12</v>
      </c>
      <c r="E3858" s="4" t="s">
        <v>8</v>
      </c>
    </row>
    <row r="3859" spans="1:8">
      <c r="A3859" t="n">
        <v>33904</v>
      </c>
      <c r="B3859" s="29" t="n">
        <v>51</v>
      </c>
      <c r="C3859" s="7" t="n">
        <v>4</v>
      </c>
      <c r="D3859" s="7" t="n">
        <v>13</v>
      </c>
      <c r="E3859" s="7" t="s">
        <v>408</v>
      </c>
    </row>
    <row r="3860" spans="1:8">
      <c r="A3860" t="s">
        <v>4</v>
      </c>
      <c r="B3860" s="4" t="s">
        <v>5</v>
      </c>
      <c r="C3860" s="4" t="s">
        <v>12</v>
      </c>
    </row>
    <row r="3861" spans="1:8">
      <c r="A3861" t="n">
        <v>33918</v>
      </c>
      <c r="B3861" s="22" t="n">
        <v>16</v>
      </c>
      <c r="C3861" s="7" t="n">
        <v>0</v>
      </c>
    </row>
    <row r="3862" spans="1:8">
      <c r="A3862" t="s">
        <v>4</v>
      </c>
      <c r="B3862" s="4" t="s">
        <v>5</v>
      </c>
      <c r="C3862" s="4" t="s">
        <v>12</v>
      </c>
      <c r="D3862" s="4" t="s">
        <v>7</v>
      </c>
      <c r="E3862" s="4" t="s">
        <v>13</v>
      </c>
      <c r="F3862" s="4" t="s">
        <v>43</v>
      </c>
      <c r="G3862" s="4" t="s">
        <v>7</v>
      </c>
      <c r="H3862" s="4" t="s">
        <v>7</v>
      </c>
      <c r="I3862" s="4" t="s">
        <v>7</v>
      </c>
      <c r="J3862" s="4" t="s">
        <v>13</v>
      </c>
      <c r="K3862" s="4" t="s">
        <v>43</v>
      </c>
      <c r="L3862" s="4" t="s">
        <v>7</v>
      </c>
      <c r="M3862" s="4" t="s">
        <v>7</v>
      </c>
      <c r="N3862" s="4" t="s">
        <v>7</v>
      </c>
      <c r="O3862" s="4" t="s">
        <v>13</v>
      </c>
      <c r="P3862" s="4" t="s">
        <v>43</v>
      </c>
      <c r="Q3862" s="4" t="s">
        <v>7</v>
      </c>
      <c r="R3862" s="4" t="s">
        <v>7</v>
      </c>
    </row>
    <row r="3863" spans="1:8">
      <c r="A3863" t="n">
        <v>33921</v>
      </c>
      <c r="B3863" s="30" t="n">
        <v>26</v>
      </c>
      <c r="C3863" s="7" t="n">
        <v>13</v>
      </c>
      <c r="D3863" s="7" t="n">
        <v>17</v>
      </c>
      <c r="E3863" s="7" t="n">
        <v>11402</v>
      </c>
      <c r="F3863" s="7" t="s">
        <v>409</v>
      </c>
      <c r="G3863" s="7" t="n">
        <v>2</v>
      </c>
      <c r="H3863" s="7" t="n">
        <v>3</v>
      </c>
      <c r="I3863" s="7" t="n">
        <v>17</v>
      </c>
      <c r="J3863" s="7" t="n">
        <v>11403</v>
      </c>
      <c r="K3863" s="7" t="s">
        <v>410</v>
      </c>
      <c r="L3863" s="7" t="n">
        <v>2</v>
      </c>
      <c r="M3863" s="7" t="n">
        <v>3</v>
      </c>
      <c r="N3863" s="7" t="n">
        <v>17</v>
      </c>
      <c r="O3863" s="7" t="n">
        <v>11404</v>
      </c>
      <c r="P3863" s="7" t="s">
        <v>411</v>
      </c>
      <c r="Q3863" s="7" t="n">
        <v>2</v>
      </c>
      <c r="R3863" s="7" t="n">
        <v>0</v>
      </c>
    </row>
    <row r="3864" spans="1:8">
      <c r="A3864" t="s">
        <v>4</v>
      </c>
      <c r="B3864" s="4" t="s">
        <v>5</v>
      </c>
    </row>
    <row r="3865" spans="1:8">
      <c r="A3865" t="n">
        <v>34138</v>
      </c>
      <c r="B3865" s="20" t="n">
        <v>28</v>
      </c>
    </row>
    <row r="3866" spans="1:8">
      <c r="A3866" t="s">
        <v>4</v>
      </c>
      <c r="B3866" s="4" t="s">
        <v>5</v>
      </c>
      <c r="C3866" s="4" t="s">
        <v>7</v>
      </c>
      <c r="D3866" s="4" t="s">
        <v>7</v>
      </c>
      <c r="E3866" s="4" t="s">
        <v>59</v>
      </c>
      <c r="F3866" s="4" t="s">
        <v>59</v>
      </c>
      <c r="G3866" s="4" t="s">
        <v>59</v>
      </c>
      <c r="H3866" s="4" t="s">
        <v>12</v>
      </c>
    </row>
    <row r="3867" spans="1:8">
      <c r="A3867" t="n">
        <v>34139</v>
      </c>
      <c r="B3867" s="27" t="n">
        <v>45</v>
      </c>
      <c r="C3867" s="7" t="n">
        <v>2</v>
      </c>
      <c r="D3867" s="7" t="n">
        <v>3</v>
      </c>
      <c r="E3867" s="7" t="n">
        <v>2.75</v>
      </c>
      <c r="F3867" s="7" t="n">
        <v>6.07999992370605</v>
      </c>
      <c r="G3867" s="7" t="n">
        <v>10.5900001525879</v>
      </c>
      <c r="H3867" s="7" t="n">
        <v>5000</v>
      </c>
    </row>
    <row r="3868" spans="1:8">
      <c r="A3868" t="s">
        <v>4</v>
      </c>
      <c r="B3868" s="4" t="s">
        <v>5</v>
      </c>
      <c r="C3868" s="4" t="s">
        <v>7</v>
      </c>
      <c r="D3868" s="4" t="s">
        <v>7</v>
      </c>
      <c r="E3868" s="4" t="s">
        <v>59</v>
      </c>
      <c r="F3868" s="4" t="s">
        <v>59</v>
      </c>
      <c r="G3868" s="4" t="s">
        <v>59</v>
      </c>
      <c r="H3868" s="4" t="s">
        <v>12</v>
      </c>
      <c r="I3868" s="4" t="s">
        <v>7</v>
      </c>
    </row>
    <row r="3869" spans="1:8">
      <c r="A3869" t="n">
        <v>34156</v>
      </c>
      <c r="B3869" s="27" t="n">
        <v>45</v>
      </c>
      <c r="C3869" s="7" t="n">
        <v>4</v>
      </c>
      <c r="D3869" s="7" t="n">
        <v>3</v>
      </c>
      <c r="E3869" s="7" t="n">
        <v>5.46999979019165</v>
      </c>
      <c r="F3869" s="7" t="n">
        <v>196.75</v>
      </c>
      <c r="G3869" s="7" t="n">
        <v>0</v>
      </c>
      <c r="H3869" s="7" t="n">
        <v>5000</v>
      </c>
      <c r="I3869" s="7" t="n">
        <v>0</v>
      </c>
    </row>
    <row r="3870" spans="1:8">
      <c r="A3870" t="s">
        <v>4</v>
      </c>
      <c r="B3870" s="4" t="s">
        <v>5</v>
      </c>
      <c r="C3870" s="4" t="s">
        <v>7</v>
      </c>
      <c r="D3870" s="4" t="s">
        <v>7</v>
      </c>
      <c r="E3870" s="4" t="s">
        <v>59</v>
      </c>
      <c r="F3870" s="4" t="s">
        <v>12</v>
      </c>
    </row>
    <row r="3871" spans="1:8">
      <c r="A3871" t="n">
        <v>34174</v>
      </c>
      <c r="B3871" s="27" t="n">
        <v>45</v>
      </c>
      <c r="C3871" s="7" t="n">
        <v>5</v>
      </c>
      <c r="D3871" s="7" t="n">
        <v>3</v>
      </c>
      <c r="E3871" s="7" t="n">
        <v>1.89999997615814</v>
      </c>
      <c r="F3871" s="7" t="n">
        <v>5000</v>
      </c>
    </row>
    <row r="3872" spans="1:8">
      <c r="A3872" t="s">
        <v>4</v>
      </c>
      <c r="B3872" s="4" t="s">
        <v>5</v>
      </c>
      <c r="C3872" s="4" t="s">
        <v>7</v>
      </c>
      <c r="D3872" s="4" t="s">
        <v>7</v>
      </c>
      <c r="E3872" s="4" t="s">
        <v>59</v>
      </c>
      <c r="F3872" s="4" t="s">
        <v>12</v>
      </c>
    </row>
    <row r="3873" spans="1:18">
      <c r="A3873" t="n">
        <v>34183</v>
      </c>
      <c r="B3873" s="27" t="n">
        <v>45</v>
      </c>
      <c r="C3873" s="7" t="n">
        <v>11</v>
      </c>
      <c r="D3873" s="7" t="n">
        <v>3</v>
      </c>
      <c r="E3873" s="7" t="n">
        <v>34</v>
      </c>
      <c r="F3873" s="7" t="n">
        <v>5000</v>
      </c>
    </row>
    <row r="3874" spans="1:18">
      <c r="A3874" t="s">
        <v>4</v>
      </c>
      <c r="B3874" s="4" t="s">
        <v>5</v>
      </c>
      <c r="C3874" s="4" t="s">
        <v>12</v>
      </c>
      <c r="D3874" s="4" t="s">
        <v>12</v>
      </c>
      <c r="E3874" s="4" t="s">
        <v>59</v>
      </c>
      <c r="F3874" s="4" t="s">
        <v>59</v>
      </c>
      <c r="G3874" s="4" t="s">
        <v>59</v>
      </c>
      <c r="H3874" s="4" t="s">
        <v>59</v>
      </c>
      <c r="I3874" s="4" t="s">
        <v>7</v>
      </c>
      <c r="J3874" s="4" t="s">
        <v>12</v>
      </c>
    </row>
    <row r="3875" spans="1:18">
      <c r="A3875" t="n">
        <v>34192</v>
      </c>
      <c r="B3875" s="55" t="n">
        <v>55</v>
      </c>
      <c r="C3875" s="7" t="n">
        <v>13</v>
      </c>
      <c r="D3875" s="7" t="n">
        <v>65533</v>
      </c>
      <c r="E3875" s="7" t="n">
        <v>2.5550000667572</v>
      </c>
      <c r="F3875" s="7" t="n">
        <v>5.01000022888184</v>
      </c>
      <c r="G3875" s="7" t="n">
        <v>10.6949996948242</v>
      </c>
      <c r="H3875" s="7" t="n">
        <v>1.20000004768372</v>
      </c>
      <c r="I3875" s="7" t="n">
        <v>1</v>
      </c>
      <c r="J3875" s="7" t="n">
        <v>0</v>
      </c>
    </row>
    <row r="3876" spans="1:18">
      <c r="A3876" t="s">
        <v>4</v>
      </c>
      <c r="B3876" s="4" t="s">
        <v>5</v>
      </c>
      <c r="C3876" s="4" t="s">
        <v>12</v>
      </c>
      <c r="D3876" s="4" t="s">
        <v>7</v>
      </c>
    </row>
    <row r="3877" spans="1:18">
      <c r="A3877" t="n">
        <v>34216</v>
      </c>
      <c r="B3877" s="56" t="n">
        <v>56</v>
      </c>
      <c r="C3877" s="7" t="n">
        <v>13</v>
      </c>
      <c r="D3877" s="7" t="n">
        <v>0</v>
      </c>
    </row>
    <row r="3878" spans="1:18">
      <c r="A3878" t="s">
        <v>4</v>
      </c>
      <c r="B3878" s="4" t="s">
        <v>5</v>
      </c>
      <c r="C3878" s="4" t="s">
        <v>12</v>
      </c>
      <c r="D3878" s="4" t="s">
        <v>7</v>
      </c>
      <c r="E3878" s="4" t="s">
        <v>8</v>
      </c>
      <c r="F3878" s="4" t="s">
        <v>59</v>
      </c>
      <c r="G3878" s="4" t="s">
        <v>59</v>
      </c>
      <c r="H3878" s="4" t="s">
        <v>59</v>
      </c>
    </row>
    <row r="3879" spans="1:18">
      <c r="A3879" t="n">
        <v>34220</v>
      </c>
      <c r="B3879" s="40" t="n">
        <v>48</v>
      </c>
      <c r="C3879" s="7" t="n">
        <v>0</v>
      </c>
      <c r="D3879" s="7" t="n">
        <v>0</v>
      </c>
      <c r="E3879" s="7" t="s">
        <v>339</v>
      </c>
      <c r="F3879" s="7" t="n">
        <v>-1</v>
      </c>
      <c r="G3879" s="7" t="n">
        <v>1</v>
      </c>
      <c r="H3879" s="7" t="n">
        <v>0</v>
      </c>
    </row>
    <row r="3880" spans="1:18">
      <c r="A3880" t="s">
        <v>4</v>
      </c>
      <c r="B3880" s="4" t="s">
        <v>5</v>
      </c>
      <c r="C3880" s="4" t="s">
        <v>12</v>
      </c>
      <c r="D3880" s="4" t="s">
        <v>7</v>
      </c>
      <c r="E3880" s="4" t="s">
        <v>8</v>
      </c>
      <c r="F3880" s="4" t="s">
        <v>59</v>
      </c>
      <c r="G3880" s="4" t="s">
        <v>59</v>
      </c>
      <c r="H3880" s="4" t="s">
        <v>59</v>
      </c>
    </row>
    <row r="3881" spans="1:18">
      <c r="A3881" t="n">
        <v>34246</v>
      </c>
      <c r="B3881" s="40" t="n">
        <v>48</v>
      </c>
      <c r="C3881" s="7" t="n">
        <v>13</v>
      </c>
      <c r="D3881" s="7" t="n">
        <v>0</v>
      </c>
      <c r="E3881" s="7" t="s">
        <v>339</v>
      </c>
      <c r="F3881" s="7" t="n">
        <v>-1</v>
      </c>
      <c r="G3881" s="7" t="n">
        <v>1</v>
      </c>
      <c r="H3881" s="7" t="n">
        <v>0</v>
      </c>
    </row>
    <row r="3882" spans="1:18">
      <c r="A3882" t="s">
        <v>4</v>
      </c>
      <c r="B3882" s="4" t="s">
        <v>5</v>
      </c>
      <c r="C3882" s="4" t="s">
        <v>12</v>
      </c>
    </row>
    <row r="3883" spans="1:18">
      <c r="A3883" t="n">
        <v>34272</v>
      </c>
      <c r="B3883" s="22" t="n">
        <v>16</v>
      </c>
      <c r="C3883" s="7" t="n">
        <v>1000</v>
      </c>
    </row>
    <row r="3884" spans="1:18">
      <c r="A3884" t="s">
        <v>4</v>
      </c>
      <c r="B3884" s="4" t="s">
        <v>5</v>
      </c>
      <c r="C3884" s="4" t="s">
        <v>7</v>
      </c>
      <c r="D3884" s="4" t="s">
        <v>12</v>
      </c>
      <c r="E3884" s="4" t="s">
        <v>59</v>
      </c>
      <c r="F3884" s="4" t="s">
        <v>12</v>
      </c>
      <c r="G3884" s="4" t="s">
        <v>13</v>
      </c>
      <c r="H3884" s="4" t="s">
        <v>13</v>
      </c>
      <c r="I3884" s="4" t="s">
        <v>12</v>
      </c>
      <c r="J3884" s="4" t="s">
        <v>12</v>
      </c>
      <c r="K3884" s="4" t="s">
        <v>13</v>
      </c>
      <c r="L3884" s="4" t="s">
        <v>13</v>
      </c>
      <c r="M3884" s="4" t="s">
        <v>13</v>
      </c>
      <c r="N3884" s="4" t="s">
        <v>13</v>
      </c>
      <c r="O3884" s="4" t="s">
        <v>8</v>
      </c>
    </row>
    <row r="3885" spans="1:18">
      <c r="A3885" t="n">
        <v>34275</v>
      </c>
      <c r="B3885" s="24" t="n">
        <v>50</v>
      </c>
      <c r="C3885" s="7" t="n">
        <v>0</v>
      </c>
      <c r="D3885" s="7" t="n">
        <v>2000</v>
      </c>
      <c r="E3885" s="7" t="n">
        <v>0.200000002980232</v>
      </c>
      <c r="F3885" s="7" t="n">
        <v>0</v>
      </c>
      <c r="G3885" s="7" t="n">
        <v>0</v>
      </c>
      <c r="H3885" s="7" t="n">
        <v>0</v>
      </c>
      <c r="I3885" s="7" t="n">
        <v>0</v>
      </c>
      <c r="J3885" s="7" t="n">
        <v>65533</v>
      </c>
      <c r="K3885" s="7" t="n">
        <v>0</v>
      </c>
      <c r="L3885" s="7" t="n">
        <v>0</v>
      </c>
      <c r="M3885" s="7" t="n">
        <v>0</v>
      </c>
      <c r="N3885" s="7" t="n">
        <v>0</v>
      </c>
      <c r="O3885" s="7" t="s">
        <v>14</v>
      </c>
    </row>
    <row r="3886" spans="1:18">
      <c r="A3886" t="s">
        <v>4</v>
      </c>
      <c r="B3886" s="4" t="s">
        <v>5</v>
      </c>
      <c r="C3886" s="4" t="s">
        <v>12</v>
      </c>
      <c r="D3886" s="4" t="s">
        <v>12</v>
      </c>
      <c r="E3886" s="4" t="s">
        <v>12</v>
      </c>
    </row>
    <row r="3887" spans="1:18">
      <c r="A3887" t="n">
        <v>34314</v>
      </c>
      <c r="B3887" s="45" t="n">
        <v>61</v>
      </c>
      <c r="C3887" s="7" t="n">
        <v>0</v>
      </c>
      <c r="D3887" s="7" t="n">
        <v>65533</v>
      </c>
      <c r="E3887" s="7" t="n">
        <v>1000</v>
      </c>
    </row>
    <row r="3888" spans="1:18">
      <c r="A3888" t="s">
        <v>4</v>
      </c>
      <c r="B3888" s="4" t="s">
        <v>5</v>
      </c>
      <c r="C3888" s="4" t="s">
        <v>12</v>
      </c>
      <c r="D3888" s="4" t="s">
        <v>12</v>
      </c>
      <c r="E3888" s="4" t="s">
        <v>12</v>
      </c>
    </row>
    <row r="3889" spans="1:15">
      <c r="A3889" t="n">
        <v>34321</v>
      </c>
      <c r="B3889" s="45" t="n">
        <v>61</v>
      </c>
      <c r="C3889" s="7" t="n">
        <v>13</v>
      </c>
      <c r="D3889" s="7" t="n">
        <v>65533</v>
      </c>
      <c r="E3889" s="7" t="n">
        <v>1000</v>
      </c>
    </row>
    <row r="3890" spans="1:15">
      <c r="A3890" t="s">
        <v>4</v>
      </c>
      <c r="B3890" s="4" t="s">
        <v>5</v>
      </c>
      <c r="C3890" s="4" t="s">
        <v>12</v>
      </c>
    </row>
    <row r="3891" spans="1:15">
      <c r="A3891" t="n">
        <v>34328</v>
      </c>
      <c r="B3891" s="22" t="n">
        <v>16</v>
      </c>
      <c r="C3891" s="7" t="n">
        <v>2000</v>
      </c>
    </row>
    <row r="3892" spans="1:15">
      <c r="A3892" t="s">
        <v>4</v>
      </c>
      <c r="B3892" s="4" t="s">
        <v>5</v>
      </c>
      <c r="C3892" s="4" t="s">
        <v>7</v>
      </c>
      <c r="D3892" s="4" t="s">
        <v>12</v>
      </c>
      <c r="E3892" s="4" t="s">
        <v>8</v>
      </c>
    </row>
    <row r="3893" spans="1:15">
      <c r="A3893" t="n">
        <v>34331</v>
      </c>
      <c r="B3893" s="29" t="n">
        <v>51</v>
      </c>
      <c r="C3893" s="7" t="n">
        <v>4</v>
      </c>
      <c r="D3893" s="7" t="n">
        <v>13</v>
      </c>
      <c r="E3893" s="7" t="s">
        <v>412</v>
      </c>
    </row>
    <row r="3894" spans="1:15">
      <c r="A3894" t="s">
        <v>4</v>
      </c>
      <c r="B3894" s="4" t="s">
        <v>5</v>
      </c>
      <c r="C3894" s="4" t="s">
        <v>12</v>
      </c>
    </row>
    <row r="3895" spans="1:15">
      <c r="A3895" t="n">
        <v>34345</v>
      </c>
      <c r="B3895" s="22" t="n">
        <v>16</v>
      </c>
      <c r="C3895" s="7" t="n">
        <v>0</v>
      </c>
    </row>
    <row r="3896" spans="1:15">
      <c r="A3896" t="s">
        <v>4</v>
      </c>
      <c r="B3896" s="4" t="s">
        <v>5</v>
      </c>
      <c r="C3896" s="4" t="s">
        <v>12</v>
      </c>
      <c r="D3896" s="4" t="s">
        <v>7</v>
      </c>
      <c r="E3896" s="4" t="s">
        <v>13</v>
      </c>
      <c r="F3896" s="4" t="s">
        <v>43</v>
      </c>
      <c r="G3896" s="4" t="s">
        <v>7</v>
      </c>
      <c r="H3896" s="4" t="s">
        <v>7</v>
      </c>
      <c r="I3896" s="4" t="s">
        <v>7</v>
      </c>
      <c r="J3896" s="4" t="s">
        <v>13</v>
      </c>
      <c r="K3896" s="4" t="s">
        <v>43</v>
      </c>
      <c r="L3896" s="4" t="s">
        <v>7</v>
      </c>
      <c r="M3896" s="4" t="s">
        <v>7</v>
      </c>
      <c r="N3896" s="4" t="s">
        <v>7</v>
      </c>
      <c r="O3896" s="4" t="s">
        <v>13</v>
      </c>
      <c r="P3896" s="4" t="s">
        <v>43</v>
      </c>
      <c r="Q3896" s="4" t="s">
        <v>7</v>
      </c>
      <c r="R3896" s="4" t="s">
        <v>7</v>
      </c>
    </row>
    <row r="3897" spans="1:15">
      <c r="A3897" t="n">
        <v>34348</v>
      </c>
      <c r="B3897" s="30" t="n">
        <v>26</v>
      </c>
      <c r="C3897" s="7" t="n">
        <v>13</v>
      </c>
      <c r="D3897" s="7" t="n">
        <v>17</v>
      </c>
      <c r="E3897" s="7" t="n">
        <v>11405</v>
      </c>
      <c r="F3897" s="7" t="s">
        <v>413</v>
      </c>
      <c r="G3897" s="7" t="n">
        <v>2</v>
      </c>
      <c r="H3897" s="7" t="n">
        <v>3</v>
      </c>
      <c r="I3897" s="7" t="n">
        <v>17</v>
      </c>
      <c r="J3897" s="7" t="n">
        <v>11406</v>
      </c>
      <c r="K3897" s="7" t="s">
        <v>414</v>
      </c>
      <c r="L3897" s="7" t="n">
        <v>2</v>
      </c>
      <c r="M3897" s="7" t="n">
        <v>3</v>
      </c>
      <c r="N3897" s="7" t="n">
        <v>17</v>
      </c>
      <c r="O3897" s="7" t="n">
        <v>11407</v>
      </c>
      <c r="P3897" s="7" t="s">
        <v>415</v>
      </c>
      <c r="Q3897" s="7" t="n">
        <v>2</v>
      </c>
      <c r="R3897" s="7" t="n">
        <v>0</v>
      </c>
    </row>
    <row r="3898" spans="1:15">
      <c r="A3898" t="s">
        <v>4</v>
      </c>
      <c r="B3898" s="4" t="s">
        <v>5</v>
      </c>
    </row>
    <row r="3899" spans="1:15">
      <c r="A3899" t="n">
        <v>34615</v>
      </c>
      <c r="B3899" s="20" t="n">
        <v>28</v>
      </c>
    </row>
    <row r="3900" spans="1:15">
      <c r="A3900" t="s">
        <v>4</v>
      </c>
      <c r="B3900" s="4" t="s">
        <v>5</v>
      </c>
      <c r="C3900" s="4" t="s">
        <v>7</v>
      </c>
      <c r="D3900" s="4" t="s">
        <v>12</v>
      </c>
      <c r="E3900" s="4" t="s">
        <v>8</v>
      </c>
    </row>
    <row r="3901" spans="1:15">
      <c r="A3901" t="n">
        <v>34616</v>
      </c>
      <c r="B3901" s="29" t="n">
        <v>51</v>
      </c>
      <c r="C3901" s="7" t="n">
        <v>4</v>
      </c>
      <c r="D3901" s="7" t="n">
        <v>0</v>
      </c>
      <c r="E3901" s="7" t="s">
        <v>370</v>
      </c>
    </row>
    <row r="3902" spans="1:15">
      <c r="A3902" t="s">
        <v>4</v>
      </c>
      <c r="B3902" s="4" t="s">
        <v>5</v>
      </c>
      <c r="C3902" s="4" t="s">
        <v>12</v>
      </c>
    </row>
    <row r="3903" spans="1:15">
      <c r="A3903" t="n">
        <v>34631</v>
      </c>
      <c r="B3903" s="22" t="n">
        <v>16</v>
      </c>
      <c r="C3903" s="7" t="n">
        <v>0</v>
      </c>
    </row>
    <row r="3904" spans="1:15">
      <c r="A3904" t="s">
        <v>4</v>
      </c>
      <c r="B3904" s="4" t="s">
        <v>5</v>
      </c>
      <c r="C3904" s="4" t="s">
        <v>12</v>
      </c>
      <c r="D3904" s="4" t="s">
        <v>7</v>
      </c>
      <c r="E3904" s="4" t="s">
        <v>13</v>
      </c>
      <c r="F3904" s="4" t="s">
        <v>43</v>
      </c>
      <c r="G3904" s="4" t="s">
        <v>7</v>
      </c>
      <c r="H3904" s="4" t="s">
        <v>7</v>
      </c>
    </row>
    <row r="3905" spans="1:18">
      <c r="A3905" t="n">
        <v>34634</v>
      </c>
      <c r="B3905" s="30" t="n">
        <v>26</v>
      </c>
      <c r="C3905" s="7" t="n">
        <v>0</v>
      </c>
      <c r="D3905" s="7" t="n">
        <v>17</v>
      </c>
      <c r="E3905" s="7" t="n">
        <v>53354</v>
      </c>
      <c r="F3905" s="7" t="s">
        <v>416</v>
      </c>
      <c r="G3905" s="7" t="n">
        <v>2</v>
      </c>
      <c r="H3905" s="7" t="n">
        <v>0</v>
      </c>
    </row>
    <row r="3906" spans="1:18">
      <c r="A3906" t="s">
        <v>4</v>
      </c>
      <c r="B3906" s="4" t="s">
        <v>5</v>
      </c>
    </row>
    <row r="3907" spans="1:18">
      <c r="A3907" t="n">
        <v>34656</v>
      </c>
      <c r="B3907" s="20" t="n">
        <v>28</v>
      </c>
    </row>
    <row r="3908" spans="1:18">
      <c r="A3908" t="s">
        <v>4</v>
      </c>
      <c r="B3908" s="4" t="s">
        <v>5</v>
      </c>
      <c r="C3908" s="4" t="s">
        <v>12</v>
      </c>
      <c r="D3908" s="4" t="s">
        <v>59</v>
      </c>
      <c r="E3908" s="4" t="s">
        <v>59</v>
      </c>
      <c r="F3908" s="4" t="s">
        <v>59</v>
      </c>
      <c r="G3908" s="4" t="s">
        <v>12</v>
      </c>
      <c r="H3908" s="4" t="s">
        <v>12</v>
      </c>
    </row>
    <row r="3909" spans="1:18">
      <c r="A3909" t="n">
        <v>34657</v>
      </c>
      <c r="B3909" s="44" t="n">
        <v>60</v>
      </c>
      <c r="C3909" s="7" t="n">
        <v>0</v>
      </c>
      <c r="D3909" s="7" t="n">
        <v>0</v>
      </c>
      <c r="E3909" s="7" t="n">
        <v>-30</v>
      </c>
      <c r="F3909" s="7" t="n">
        <v>0</v>
      </c>
      <c r="G3909" s="7" t="n">
        <v>1000</v>
      </c>
      <c r="H3909" s="7" t="n">
        <v>0</v>
      </c>
    </row>
    <row r="3910" spans="1:18">
      <c r="A3910" t="s">
        <v>4</v>
      </c>
      <c r="B3910" s="4" t="s">
        <v>5</v>
      </c>
      <c r="C3910" s="4" t="s">
        <v>12</v>
      </c>
    </row>
    <row r="3911" spans="1:18">
      <c r="A3911" t="n">
        <v>34676</v>
      </c>
      <c r="B3911" s="22" t="n">
        <v>16</v>
      </c>
      <c r="C3911" s="7" t="n">
        <v>1000</v>
      </c>
    </row>
    <row r="3912" spans="1:18">
      <c r="A3912" t="s">
        <v>4</v>
      </c>
      <c r="B3912" s="4" t="s">
        <v>5</v>
      </c>
      <c r="C3912" s="4" t="s">
        <v>7</v>
      </c>
      <c r="D3912" s="4" t="s">
        <v>12</v>
      </c>
      <c r="E3912" s="4" t="s">
        <v>8</v>
      </c>
    </row>
    <row r="3913" spans="1:18">
      <c r="A3913" t="n">
        <v>34679</v>
      </c>
      <c r="B3913" s="29" t="n">
        <v>51</v>
      </c>
      <c r="C3913" s="7" t="n">
        <v>4</v>
      </c>
      <c r="D3913" s="7" t="n">
        <v>0</v>
      </c>
      <c r="E3913" s="7" t="s">
        <v>417</v>
      </c>
    </row>
    <row r="3914" spans="1:18">
      <c r="A3914" t="s">
        <v>4</v>
      </c>
      <c r="B3914" s="4" t="s">
        <v>5</v>
      </c>
      <c r="C3914" s="4" t="s">
        <v>12</v>
      </c>
    </row>
    <row r="3915" spans="1:18">
      <c r="A3915" t="n">
        <v>34693</v>
      </c>
      <c r="B3915" s="22" t="n">
        <v>16</v>
      </c>
      <c r="C3915" s="7" t="n">
        <v>0</v>
      </c>
    </row>
    <row r="3916" spans="1:18">
      <c r="A3916" t="s">
        <v>4</v>
      </c>
      <c r="B3916" s="4" t="s">
        <v>5</v>
      </c>
      <c r="C3916" s="4" t="s">
        <v>12</v>
      </c>
      <c r="D3916" s="4" t="s">
        <v>7</v>
      </c>
      <c r="E3916" s="4" t="s">
        <v>13</v>
      </c>
      <c r="F3916" s="4" t="s">
        <v>43</v>
      </c>
      <c r="G3916" s="4" t="s">
        <v>7</v>
      </c>
      <c r="H3916" s="4" t="s">
        <v>7</v>
      </c>
      <c r="I3916" s="4" t="s">
        <v>7</v>
      </c>
      <c r="J3916" s="4" t="s">
        <v>13</v>
      </c>
      <c r="K3916" s="4" t="s">
        <v>43</v>
      </c>
      <c r="L3916" s="4" t="s">
        <v>7</v>
      </c>
      <c r="M3916" s="4" t="s">
        <v>7</v>
      </c>
    </row>
    <row r="3917" spans="1:18">
      <c r="A3917" t="n">
        <v>34696</v>
      </c>
      <c r="B3917" s="30" t="n">
        <v>26</v>
      </c>
      <c r="C3917" s="7" t="n">
        <v>0</v>
      </c>
      <c r="D3917" s="7" t="n">
        <v>17</v>
      </c>
      <c r="E3917" s="7" t="n">
        <v>53355</v>
      </c>
      <c r="F3917" s="7" t="s">
        <v>418</v>
      </c>
      <c r="G3917" s="7" t="n">
        <v>2</v>
      </c>
      <c r="H3917" s="7" t="n">
        <v>3</v>
      </c>
      <c r="I3917" s="7" t="n">
        <v>17</v>
      </c>
      <c r="J3917" s="7" t="n">
        <v>53953</v>
      </c>
      <c r="K3917" s="7" t="s">
        <v>419</v>
      </c>
      <c r="L3917" s="7" t="n">
        <v>2</v>
      </c>
      <c r="M3917" s="7" t="n">
        <v>0</v>
      </c>
    </row>
    <row r="3918" spans="1:18">
      <c r="A3918" t="s">
        <v>4</v>
      </c>
      <c r="B3918" s="4" t="s">
        <v>5</v>
      </c>
    </row>
    <row r="3919" spans="1:18">
      <c r="A3919" t="n">
        <v>34756</v>
      </c>
      <c r="B3919" s="20" t="n">
        <v>28</v>
      </c>
    </row>
    <row r="3920" spans="1:18">
      <c r="A3920" t="s">
        <v>4</v>
      </c>
      <c r="B3920" s="4" t="s">
        <v>5</v>
      </c>
      <c r="C3920" s="4" t="s">
        <v>7</v>
      </c>
      <c r="D3920" s="4" t="s">
        <v>12</v>
      </c>
      <c r="E3920" s="4" t="s">
        <v>8</v>
      </c>
    </row>
    <row r="3921" spans="1:13">
      <c r="A3921" t="n">
        <v>34757</v>
      </c>
      <c r="B3921" s="29" t="n">
        <v>51</v>
      </c>
      <c r="C3921" s="7" t="n">
        <v>4</v>
      </c>
      <c r="D3921" s="7" t="n">
        <v>13</v>
      </c>
      <c r="E3921" s="7" t="s">
        <v>360</v>
      </c>
    </row>
    <row r="3922" spans="1:13">
      <c r="A3922" t="s">
        <v>4</v>
      </c>
      <c r="B3922" s="4" t="s">
        <v>5</v>
      </c>
      <c r="C3922" s="4" t="s">
        <v>12</v>
      </c>
    </row>
    <row r="3923" spans="1:13">
      <c r="A3923" t="n">
        <v>34771</v>
      </c>
      <c r="B3923" s="22" t="n">
        <v>16</v>
      </c>
      <c r="C3923" s="7" t="n">
        <v>0</v>
      </c>
    </row>
    <row r="3924" spans="1:13">
      <c r="A3924" t="s">
        <v>4</v>
      </c>
      <c r="B3924" s="4" t="s">
        <v>5</v>
      </c>
      <c r="C3924" s="4" t="s">
        <v>12</v>
      </c>
      <c r="D3924" s="4" t="s">
        <v>7</v>
      </c>
      <c r="E3924" s="4" t="s">
        <v>13</v>
      </c>
      <c r="F3924" s="4" t="s">
        <v>43</v>
      </c>
      <c r="G3924" s="4" t="s">
        <v>7</v>
      </c>
      <c r="H3924" s="4" t="s">
        <v>7</v>
      </c>
    </row>
    <row r="3925" spans="1:13">
      <c r="A3925" t="n">
        <v>34774</v>
      </c>
      <c r="B3925" s="30" t="n">
        <v>26</v>
      </c>
      <c r="C3925" s="7" t="n">
        <v>13</v>
      </c>
      <c r="D3925" s="7" t="n">
        <v>17</v>
      </c>
      <c r="E3925" s="7" t="n">
        <v>11952</v>
      </c>
      <c r="F3925" s="7" t="s">
        <v>420</v>
      </c>
      <c r="G3925" s="7" t="n">
        <v>2</v>
      </c>
      <c r="H3925" s="7" t="n">
        <v>0</v>
      </c>
    </row>
    <row r="3926" spans="1:13">
      <c r="A3926" t="s">
        <v>4</v>
      </c>
      <c r="B3926" s="4" t="s">
        <v>5</v>
      </c>
    </row>
    <row r="3927" spans="1:13">
      <c r="A3927" t="n">
        <v>34792</v>
      </c>
      <c r="B3927" s="20" t="n">
        <v>28</v>
      </c>
    </row>
    <row r="3928" spans="1:13">
      <c r="A3928" t="s">
        <v>4</v>
      </c>
      <c r="B3928" s="4" t="s">
        <v>5</v>
      </c>
      <c r="C3928" s="4" t="s">
        <v>7</v>
      </c>
      <c r="D3928" s="4" t="s">
        <v>7</v>
      </c>
      <c r="E3928" s="4" t="s">
        <v>59</v>
      </c>
      <c r="F3928" s="4" t="s">
        <v>59</v>
      </c>
      <c r="G3928" s="4" t="s">
        <v>59</v>
      </c>
      <c r="H3928" s="4" t="s">
        <v>12</v>
      </c>
    </row>
    <row r="3929" spans="1:13">
      <c r="A3929" t="n">
        <v>34793</v>
      </c>
      <c r="B3929" s="27" t="n">
        <v>45</v>
      </c>
      <c r="C3929" s="7" t="n">
        <v>2</v>
      </c>
      <c r="D3929" s="7" t="n">
        <v>3</v>
      </c>
      <c r="E3929" s="7" t="n">
        <v>2.71000003814697</v>
      </c>
      <c r="F3929" s="7" t="n">
        <v>6.13000011444092</v>
      </c>
      <c r="G3929" s="7" t="n">
        <v>10.539999961853</v>
      </c>
      <c r="H3929" s="7" t="n">
        <v>5000</v>
      </c>
    </row>
    <row r="3930" spans="1:13">
      <c r="A3930" t="s">
        <v>4</v>
      </c>
      <c r="B3930" s="4" t="s">
        <v>5</v>
      </c>
      <c r="C3930" s="4" t="s">
        <v>7</v>
      </c>
      <c r="D3930" s="4" t="s">
        <v>7</v>
      </c>
      <c r="E3930" s="4" t="s">
        <v>59</v>
      </c>
      <c r="F3930" s="4" t="s">
        <v>59</v>
      </c>
      <c r="G3930" s="4" t="s">
        <v>59</v>
      </c>
      <c r="H3930" s="4" t="s">
        <v>12</v>
      </c>
      <c r="I3930" s="4" t="s">
        <v>7</v>
      </c>
    </row>
    <row r="3931" spans="1:13">
      <c r="A3931" t="n">
        <v>34810</v>
      </c>
      <c r="B3931" s="27" t="n">
        <v>45</v>
      </c>
      <c r="C3931" s="7" t="n">
        <v>4</v>
      </c>
      <c r="D3931" s="7" t="n">
        <v>3</v>
      </c>
      <c r="E3931" s="7" t="n">
        <v>8.22000026702881</v>
      </c>
      <c r="F3931" s="7" t="n">
        <v>195.759994506836</v>
      </c>
      <c r="G3931" s="7" t="n">
        <v>0</v>
      </c>
      <c r="H3931" s="7" t="n">
        <v>5000</v>
      </c>
      <c r="I3931" s="7" t="n">
        <v>0</v>
      </c>
    </row>
    <row r="3932" spans="1:13">
      <c r="A3932" t="s">
        <v>4</v>
      </c>
      <c r="B3932" s="4" t="s">
        <v>5</v>
      </c>
      <c r="C3932" s="4" t="s">
        <v>7</v>
      </c>
      <c r="D3932" s="4" t="s">
        <v>7</v>
      </c>
      <c r="E3932" s="4" t="s">
        <v>59</v>
      </c>
      <c r="F3932" s="4" t="s">
        <v>12</v>
      </c>
    </row>
    <row r="3933" spans="1:13">
      <c r="A3933" t="n">
        <v>34828</v>
      </c>
      <c r="B3933" s="27" t="n">
        <v>45</v>
      </c>
      <c r="C3933" s="7" t="n">
        <v>5</v>
      </c>
      <c r="D3933" s="7" t="n">
        <v>3</v>
      </c>
      <c r="E3933" s="7" t="n">
        <v>1.70000004768372</v>
      </c>
      <c r="F3933" s="7" t="n">
        <v>5000</v>
      </c>
    </row>
    <row r="3934" spans="1:13">
      <c r="A3934" t="s">
        <v>4</v>
      </c>
      <c r="B3934" s="4" t="s">
        <v>5</v>
      </c>
      <c r="C3934" s="4" t="s">
        <v>7</v>
      </c>
      <c r="D3934" s="4" t="s">
        <v>7</v>
      </c>
      <c r="E3934" s="4" t="s">
        <v>59</v>
      </c>
      <c r="F3934" s="4" t="s">
        <v>12</v>
      </c>
    </row>
    <row r="3935" spans="1:13">
      <c r="A3935" t="n">
        <v>34837</v>
      </c>
      <c r="B3935" s="27" t="n">
        <v>45</v>
      </c>
      <c r="C3935" s="7" t="n">
        <v>11</v>
      </c>
      <c r="D3935" s="7" t="n">
        <v>3</v>
      </c>
      <c r="E3935" s="7" t="n">
        <v>34</v>
      </c>
      <c r="F3935" s="7" t="n">
        <v>5000</v>
      </c>
    </row>
    <row r="3936" spans="1:13">
      <c r="A3936" t="s">
        <v>4</v>
      </c>
      <c r="B3936" s="4" t="s">
        <v>5</v>
      </c>
      <c r="C3936" s="4" t="s">
        <v>12</v>
      </c>
      <c r="D3936" s="4" t="s">
        <v>59</v>
      </c>
      <c r="E3936" s="4" t="s">
        <v>59</v>
      </c>
      <c r="F3936" s="4" t="s">
        <v>59</v>
      </c>
      <c r="G3936" s="4" t="s">
        <v>12</v>
      </c>
      <c r="H3936" s="4" t="s">
        <v>12</v>
      </c>
    </row>
    <row r="3937" spans="1:9">
      <c r="A3937" t="n">
        <v>34846</v>
      </c>
      <c r="B3937" s="44" t="n">
        <v>60</v>
      </c>
      <c r="C3937" s="7" t="n">
        <v>0</v>
      </c>
      <c r="D3937" s="7" t="n">
        <v>0</v>
      </c>
      <c r="E3937" s="7" t="n">
        <v>0</v>
      </c>
      <c r="F3937" s="7" t="n">
        <v>0</v>
      </c>
      <c r="G3937" s="7" t="n">
        <v>500</v>
      </c>
      <c r="H3937" s="7" t="n">
        <v>0</v>
      </c>
    </row>
    <row r="3938" spans="1:9">
      <c r="A3938" t="s">
        <v>4</v>
      </c>
      <c r="B3938" s="4" t="s">
        <v>5</v>
      </c>
      <c r="C3938" s="4" t="s">
        <v>12</v>
      </c>
      <c r="D3938" s="4" t="s">
        <v>7</v>
      </c>
      <c r="E3938" s="4" t="s">
        <v>8</v>
      </c>
      <c r="F3938" s="4" t="s">
        <v>59</v>
      </c>
      <c r="G3938" s="4" t="s">
        <v>59</v>
      </c>
      <c r="H3938" s="4" t="s">
        <v>59</v>
      </c>
    </row>
    <row r="3939" spans="1:9">
      <c r="A3939" t="n">
        <v>34865</v>
      </c>
      <c r="B3939" s="40" t="n">
        <v>48</v>
      </c>
      <c r="C3939" s="7" t="n">
        <v>0</v>
      </c>
      <c r="D3939" s="7" t="n">
        <v>0</v>
      </c>
      <c r="E3939" s="7" t="s">
        <v>340</v>
      </c>
      <c r="F3939" s="7" t="n">
        <v>-1</v>
      </c>
      <c r="G3939" s="7" t="n">
        <v>1</v>
      </c>
      <c r="H3939" s="7" t="n">
        <v>0</v>
      </c>
    </row>
    <row r="3940" spans="1:9">
      <c r="A3940" t="s">
        <v>4</v>
      </c>
      <c r="B3940" s="4" t="s">
        <v>5</v>
      </c>
      <c r="C3940" s="4" t="s">
        <v>12</v>
      </c>
      <c r="D3940" s="4" t="s">
        <v>7</v>
      </c>
      <c r="E3940" s="4" t="s">
        <v>8</v>
      </c>
      <c r="F3940" s="4" t="s">
        <v>59</v>
      </c>
      <c r="G3940" s="4" t="s">
        <v>59</v>
      </c>
      <c r="H3940" s="4" t="s">
        <v>59</v>
      </c>
    </row>
    <row r="3941" spans="1:9">
      <c r="A3941" t="n">
        <v>34891</v>
      </c>
      <c r="B3941" s="40" t="n">
        <v>48</v>
      </c>
      <c r="C3941" s="7" t="n">
        <v>13</v>
      </c>
      <c r="D3941" s="7" t="n">
        <v>0</v>
      </c>
      <c r="E3941" s="7" t="s">
        <v>340</v>
      </c>
      <c r="F3941" s="7" t="n">
        <v>-1</v>
      </c>
      <c r="G3941" s="7" t="n">
        <v>1</v>
      </c>
      <c r="H3941" s="7" t="n">
        <v>0</v>
      </c>
    </row>
    <row r="3942" spans="1:9">
      <c r="A3942" t="s">
        <v>4</v>
      </c>
      <c r="B3942" s="4" t="s">
        <v>5</v>
      </c>
      <c r="C3942" s="4" t="s">
        <v>12</v>
      </c>
    </row>
    <row r="3943" spans="1:9">
      <c r="A3943" t="n">
        <v>34917</v>
      </c>
      <c r="B3943" s="22" t="n">
        <v>16</v>
      </c>
      <c r="C3943" s="7" t="n">
        <v>2000</v>
      </c>
    </row>
    <row r="3944" spans="1:9">
      <c r="A3944" t="s">
        <v>4</v>
      </c>
      <c r="B3944" s="4" t="s">
        <v>5</v>
      </c>
      <c r="C3944" s="4" t="s">
        <v>7</v>
      </c>
      <c r="D3944" s="4" t="s">
        <v>12</v>
      </c>
      <c r="E3944" s="4" t="s">
        <v>59</v>
      </c>
      <c r="F3944" s="4" t="s">
        <v>12</v>
      </c>
      <c r="G3944" s="4" t="s">
        <v>13</v>
      </c>
      <c r="H3944" s="4" t="s">
        <v>13</v>
      </c>
      <c r="I3944" s="4" t="s">
        <v>12</v>
      </c>
      <c r="J3944" s="4" t="s">
        <v>12</v>
      </c>
      <c r="K3944" s="4" t="s">
        <v>13</v>
      </c>
      <c r="L3944" s="4" t="s">
        <v>13</v>
      </c>
      <c r="M3944" s="4" t="s">
        <v>13</v>
      </c>
      <c r="N3944" s="4" t="s">
        <v>13</v>
      </c>
      <c r="O3944" s="4" t="s">
        <v>8</v>
      </c>
    </row>
    <row r="3945" spans="1:9">
      <c r="A3945" t="n">
        <v>34920</v>
      </c>
      <c r="B3945" s="24" t="n">
        <v>50</v>
      </c>
      <c r="C3945" s="7" t="n">
        <v>0</v>
      </c>
      <c r="D3945" s="7" t="n">
        <v>2004</v>
      </c>
      <c r="E3945" s="7" t="n">
        <v>0.400000005960464</v>
      </c>
      <c r="F3945" s="7" t="n">
        <v>300</v>
      </c>
      <c r="G3945" s="7" t="n">
        <v>0</v>
      </c>
      <c r="H3945" s="7" t="n">
        <v>1073741824</v>
      </c>
      <c r="I3945" s="7" t="n">
        <v>0</v>
      </c>
      <c r="J3945" s="7" t="n">
        <v>65533</v>
      </c>
      <c r="K3945" s="7" t="n">
        <v>0</v>
      </c>
      <c r="L3945" s="7" t="n">
        <v>0</v>
      </c>
      <c r="M3945" s="7" t="n">
        <v>0</v>
      </c>
      <c r="N3945" s="7" t="n">
        <v>0</v>
      </c>
      <c r="O3945" s="7" t="s">
        <v>14</v>
      </c>
    </row>
    <row r="3946" spans="1:9">
      <c r="A3946" t="s">
        <v>4</v>
      </c>
      <c r="B3946" s="4" t="s">
        <v>5</v>
      </c>
      <c r="C3946" s="4" t="s">
        <v>12</v>
      </c>
    </row>
    <row r="3947" spans="1:9">
      <c r="A3947" t="n">
        <v>34959</v>
      </c>
      <c r="B3947" s="22" t="n">
        <v>16</v>
      </c>
      <c r="C3947" s="7" t="n">
        <v>2000</v>
      </c>
    </row>
    <row r="3948" spans="1:9">
      <c r="A3948" t="s">
        <v>4</v>
      </c>
      <c r="B3948" s="4" t="s">
        <v>5</v>
      </c>
      <c r="C3948" s="4" t="s">
        <v>7</v>
      </c>
      <c r="D3948" s="4" t="s">
        <v>12</v>
      </c>
      <c r="E3948" s="4" t="s">
        <v>8</v>
      </c>
    </row>
    <row r="3949" spans="1:9">
      <c r="A3949" t="n">
        <v>34962</v>
      </c>
      <c r="B3949" s="29" t="n">
        <v>51</v>
      </c>
      <c r="C3949" s="7" t="n">
        <v>4</v>
      </c>
      <c r="D3949" s="7" t="n">
        <v>0</v>
      </c>
      <c r="E3949" s="7" t="s">
        <v>421</v>
      </c>
    </row>
    <row r="3950" spans="1:9">
      <c r="A3950" t="s">
        <v>4</v>
      </c>
      <c r="B3950" s="4" t="s">
        <v>5</v>
      </c>
      <c r="C3950" s="4" t="s">
        <v>12</v>
      </c>
    </row>
    <row r="3951" spans="1:9">
      <c r="A3951" t="n">
        <v>34976</v>
      </c>
      <c r="B3951" s="22" t="n">
        <v>16</v>
      </c>
      <c r="C3951" s="7" t="n">
        <v>0</v>
      </c>
    </row>
    <row r="3952" spans="1:9">
      <c r="A3952" t="s">
        <v>4</v>
      </c>
      <c r="B3952" s="4" t="s">
        <v>5</v>
      </c>
      <c r="C3952" s="4" t="s">
        <v>12</v>
      </c>
      <c r="D3952" s="4" t="s">
        <v>7</v>
      </c>
      <c r="E3952" s="4" t="s">
        <v>13</v>
      </c>
      <c r="F3952" s="4" t="s">
        <v>43</v>
      </c>
      <c r="G3952" s="4" t="s">
        <v>7</v>
      </c>
      <c r="H3952" s="4" t="s">
        <v>7</v>
      </c>
      <c r="I3952" s="4" t="s">
        <v>7</v>
      </c>
      <c r="J3952" s="4" t="s">
        <v>13</v>
      </c>
      <c r="K3952" s="4" t="s">
        <v>43</v>
      </c>
      <c r="L3952" s="4" t="s">
        <v>7</v>
      </c>
      <c r="M3952" s="4" t="s">
        <v>7</v>
      </c>
      <c r="N3952" s="4" t="s">
        <v>7</v>
      </c>
      <c r="O3952" s="4" t="s">
        <v>13</v>
      </c>
      <c r="P3952" s="4" t="s">
        <v>43</v>
      </c>
      <c r="Q3952" s="4" t="s">
        <v>7</v>
      </c>
      <c r="R3952" s="4" t="s">
        <v>7</v>
      </c>
      <c r="S3952" s="4" t="s">
        <v>7</v>
      </c>
      <c r="T3952" s="4" t="s">
        <v>13</v>
      </c>
      <c r="U3952" s="4" t="s">
        <v>43</v>
      </c>
      <c r="V3952" s="4" t="s">
        <v>7</v>
      </c>
      <c r="W3952" s="4" t="s">
        <v>7</v>
      </c>
    </row>
    <row r="3953" spans="1:23">
      <c r="A3953" t="n">
        <v>34979</v>
      </c>
      <c r="B3953" s="30" t="n">
        <v>26</v>
      </c>
      <c r="C3953" s="7" t="n">
        <v>0</v>
      </c>
      <c r="D3953" s="7" t="n">
        <v>17</v>
      </c>
      <c r="E3953" s="7" t="n">
        <v>53356</v>
      </c>
      <c r="F3953" s="7" t="s">
        <v>422</v>
      </c>
      <c r="G3953" s="7" t="n">
        <v>2</v>
      </c>
      <c r="H3953" s="7" t="n">
        <v>3</v>
      </c>
      <c r="I3953" s="7" t="n">
        <v>17</v>
      </c>
      <c r="J3953" s="7" t="n">
        <v>53357</v>
      </c>
      <c r="K3953" s="7" t="s">
        <v>423</v>
      </c>
      <c r="L3953" s="7" t="n">
        <v>2</v>
      </c>
      <c r="M3953" s="7" t="n">
        <v>3</v>
      </c>
      <c r="N3953" s="7" t="n">
        <v>17</v>
      </c>
      <c r="O3953" s="7" t="n">
        <v>53358</v>
      </c>
      <c r="P3953" s="7" t="s">
        <v>424</v>
      </c>
      <c r="Q3953" s="7" t="n">
        <v>2</v>
      </c>
      <c r="R3953" s="7" t="n">
        <v>3</v>
      </c>
      <c r="S3953" s="7" t="n">
        <v>17</v>
      </c>
      <c r="T3953" s="7" t="n">
        <v>53359</v>
      </c>
      <c r="U3953" s="7" t="s">
        <v>425</v>
      </c>
      <c r="V3953" s="7" t="n">
        <v>2</v>
      </c>
      <c r="W3953" s="7" t="n">
        <v>0</v>
      </c>
    </row>
    <row r="3954" spans="1:23">
      <c r="A3954" t="s">
        <v>4</v>
      </c>
      <c r="B3954" s="4" t="s">
        <v>5</v>
      </c>
    </row>
    <row r="3955" spans="1:23">
      <c r="A3955" t="n">
        <v>35163</v>
      </c>
      <c r="B3955" s="20" t="n">
        <v>28</v>
      </c>
    </row>
    <row r="3956" spans="1:23">
      <c r="A3956" t="s">
        <v>4</v>
      </c>
      <c r="B3956" s="4" t="s">
        <v>5</v>
      </c>
      <c r="C3956" s="4" t="s">
        <v>7</v>
      </c>
      <c r="D3956" s="4" t="s">
        <v>12</v>
      </c>
      <c r="E3956" s="4" t="s">
        <v>8</v>
      </c>
    </row>
    <row r="3957" spans="1:23">
      <c r="A3957" t="n">
        <v>35164</v>
      </c>
      <c r="B3957" s="29" t="n">
        <v>51</v>
      </c>
      <c r="C3957" s="7" t="n">
        <v>4</v>
      </c>
      <c r="D3957" s="7" t="n">
        <v>13</v>
      </c>
      <c r="E3957" s="7" t="s">
        <v>421</v>
      </c>
    </row>
    <row r="3958" spans="1:23">
      <c r="A3958" t="s">
        <v>4</v>
      </c>
      <c r="B3958" s="4" t="s">
        <v>5</v>
      </c>
      <c r="C3958" s="4" t="s">
        <v>12</v>
      </c>
    </row>
    <row r="3959" spans="1:23">
      <c r="A3959" t="n">
        <v>35178</v>
      </c>
      <c r="B3959" s="22" t="n">
        <v>16</v>
      </c>
      <c r="C3959" s="7" t="n">
        <v>0</v>
      </c>
    </row>
    <row r="3960" spans="1:23">
      <c r="A3960" t="s">
        <v>4</v>
      </c>
      <c r="B3960" s="4" t="s">
        <v>5</v>
      </c>
      <c r="C3960" s="4" t="s">
        <v>12</v>
      </c>
      <c r="D3960" s="4" t="s">
        <v>7</v>
      </c>
      <c r="E3960" s="4" t="s">
        <v>13</v>
      </c>
      <c r="F3960" s="4" t="s">
        <v>43</v>
      </c>
      <c r="G3960" s="4" t="s">
        <v>7</v>
      </c>
      <c r="H3960" s="4" t="s">
        <v>7</v>
      </c>
      <c r="I3960" s="4" t="s">
        <v>7</v>
      </c>
      <c r="J3960" s="4" t="s">
        <v>13</v>
      </c>
      <c r="K3960" s="4" t="s">
        <v>43</v>
      </c>
      <c r="L3960" s="4" t="s">
        <v>7</v>
      </c>
      <c r="M3960" s="4" t="s">
        <v>7</v>
      </c>
      <c r="N3960" s="4" t="s">
        <v>7</v>
      </c>
      <c r="O3960" s="4" t="s">
        <v>13</v>
      </c>
      <c r="P3960" s="4" t="s">
        <v>43</v>
      </c>
      <c r="Q3960" s="4" t="s">
        <v>7</v>
      </c>
      <c r="R3960" s="4" t="s">
        <v>7</v>
      </c>
      <c r="S3960" s="4" t="s">
        <v>7</v>
      </c>
      <c r="T3960" s="4" t="s">
        <v>13</v>
      </c>
      <c r="U3960" s="4" t="s">
        <v>43</v>
      </c>
      <c r="V3960" s="4" t="s">
        <v>7</v>
      </c>
      <c r="W3960" s="4" t="s">
        <v>7</v>
      </c>
    </row>
    <row r="3961" spans="1:23">
      <c r="A3961" t="n">
        <v>35181</v>
      </c>
      <c r="B3961" s="30" t="n">
        <v>26</v>
      </c>
      <c r="C3961" s="7" t="n">
        <v>13</v>
      </c>
      <c r="D3961" s="7" t="n">
        <v>17</v>
      </c>
      <c r="E3961" s="7" t="n">
        <v>11408</v>
      </c>
      <c r="F3961" s="7" t="s">
        <v>426</v>
      </c>
      <c r="G3961" s="7" t="n">
        <v>2</v>
      </c>
      <c r="H3961" s="7" t="n">
        <v>3</v>
      </c>
      <c r="I3961" s="7" t="n">
        <v>17</v>
      </c>
      <c r="J3961" s="7" t="n">
        <v>11409</v>
      </c>
      <c r="K3961" s="7" t="s">
        <v>427</v>
      </c>
      <c r="L3961" s="7" t="n">
        <v>2</v>
      </c>
      <c r="M3961" s="7" t="n">
        <v>3</v>
      </c>
      <c r="N3961" s="7" t="n">
        <v>17</v>
      </c>
      <c r="O3961" s="7" t="n">
        <v>11410</v>
      </c>
      <c r="P3961" s="7" t="s">
        <v>428</v>
      </c>
      <c r="Q3961" s="7" t="n">
        <v>2</v>
      </c>
      <c r="R3961" s="7" t="n">
        <v>3</v>
      </c>
      <c r="S3961" s="7" t="n">
        <v>17</v>
      </c>
      <c r="T3961" s="7" t="n">
        <v>11411</v>
      </c>
      <c r="U3961" s="7" t="s">
        <v>429</v>
      </c>
      <c r="V3961" s="7" t="n">
        <v>2</v>
      </c>
      <c r="W3961" s="7" t="n">
        <v>0</v>
      </c>
    </row>
    <row r="3962" spans="1:23">
      <c r="A3962" t="s">
        <v>4</v>
      </c>
      <c r="B3962" s="4" t="s">
        <v>5</v>
      </c>
    </row>
    <row r="3963" spans="1:23">
      <c r="A3963" t="n">
        <v>35420</v>
      </c>
      <c r="B3963" s="20" t="n">
        <v>28</v>
      </c>
    </row>
    <row r="3964" spans="1:23">
      <c r="A3964" t="s">
        <v>4</v>
      </c>
      <c r="B3964" s="4" t="s">
        <v>5</v>
      </c>
      <c r="C3964" s="4" t="s">
        <v>7</v>
      </c>
      <c r="D3964" s="4" t="s">
        <v>12</v>
      </c>
      <c r="E3964" s="4" t="s">
        <v>7</v>
      </c>
    </row>
    <row r="3965" spans="1:23">
      <c r="A3965" t="n">
        <v>35421</v>
      </c>
      <c r="B3965" s="34" t="n">
        <v>49</v>
      </c>
      <c r="C3965" s="7" t="n">
        <v>1</v>
      </c>
      <c r="D3965" s="7" t="n">
        <v>4000</v>
      </c>
      <c r="E3965" s="7" t="n">
        <v>0</v>
      </c>
    </row>
    <row r="3966" spans="1:23">
      <c r="A3966" t="s">
        <v>4</v>
      </c>
      <c r="B3966" s="4" t="s">
        <v>5</v>
      </c>
      <c r="C3966" s="4" t="s">
        <v>7</v>
      </c>
      <c r="D3966" s="4" t="s">
        <v>12</v>
      </c>
      <c r="E3966" s="4" t="s">
        <v>59</v>
      </c>
    </row>
    <row r="3967" spans="1:23">
      <c r="A3967" t="n">
        <v>35426</v>
      </c>
      <c r="B3967" s="25" t="n">
        <v>58</v>
      </c>
      <c r="C3967" s="7" t="n">
        <v>0</v>
      </c>
      <c r="D3967" s="7" t="n">
        <v>2000</v>
      </c>
      <c r="E3967" s="7" t="n">
        <v>1</v>
      </c>
    </row>
    <row r="3968" spans="1:23">
      <c r="A3968" t="s">
        <v>4</v>
      </c>
      <c r="B3968" s="4" t="s">
        <v>5</v>
      </c>
      <c r="C3968" s="4" t="s">
        <v>7</v>
      </c>
      <c r="D3968" s="4" t="s">
        <v>12</v>
      </c>
    </row>
    <row r="3969" spans="1:23">
      <c r="A3969" t="n">
        <v>35434</v>
      </c>
      <c r="B3969" s="25" t="n">
        <v>58</v>
      </c>
      <c r="C3969" s="7" t="n">
        <v>255</v>
      </c>
      <c r="D3969" s="7" t="n">
        <v>0</v>
      </c>
    </row>
    <row r="3970" spans="1:23">
      <c r="A3970" t="s">
        <v>4</v>
      </c>
      <c r="B3970" s="4" t="s">
        <v>5</v>
      </c>
      <c r="C3970" s="4" t="s">
        <v>7</v>
      </c>
      <c r="D3970" s="4" t="s">
        <v>7</v>
      </c>
    </row>
    <row r="3971" spans="1:23">
      <c r="A3971" t="n">
        <v>35438</v>
      </c>
      <c r="B3971" s="34" t="n">
        <v>49</v>
      </c>
      <c r="C3971" s="7" t="n">
        <v>2</v>
      </c>
      <c r="D3971" s="7" t="n">
        <v>0</v>
      </c>
    </row>
    <row r="3972" spans="1:23">
      <c r="A3972" t="s">
        <v>4</v>
      </c>
      <c r="B3972" s="4" t="s">
        <v>5</v>
      </c>
      <c r="C3972" s="4" t="s">
        <v>7</v>
      </c>
      <c r="D3972" s="4" t="s">
        <v>12</v>
      </c>
      <c r="E3972" s="4" t="s">
        <v>8</v>
      </c>
      <c r="F3972" s="4" t="s">
        <v>8</v>
      </c>
      <c r="G3972" s="4" t="s">
        <v>8</v>
      </c>
      <c r="H3972" s="4" t="s">
        <v>8</v>
      </c>
    </row>
    <row r="3973" spans="1:23">
      <c r="A3973" t="n">
        <v>35441</v>
      </c>
      <c r="B3973" s="29" t="n">
        <v>51</v>
      </c>
      <c r="C3973" s="7" t="n">
        <v>3</v>
      </c>
      <c r="D3973" s="7" t="n">
        <v>0</v>
      </c>
      <c r="E3973" s="7" t="s">
        <v>430</v>
      </c>
      <c r="F3973" s="7" t="s">
        <v>372</v>
      </c>
      <c r="G3973" s="7" t="s">
        <v>14</v>
      </c>
      <c r="H3973" s="7" t="s">
        <v>431</v>
      </c>
    </row>
    <row r="3974" spans="1:23">
      <c r="A3974" t="s">
        <v>4</v>
      </c>
      <c r="B3974" s="4" t="s">
        <v>5</v>
      </c>
      <c r="C3974" s="4" t="s">
        <v>12</v>
      </c>
      <c r="D3974" s="4" t="s">
        <v>59</v>
      </c>
      <c r="E3974" s="4" t="s">
        <v>59</v>
      </c>
      <c r="F3974" s="4" t="s">
        <v>59</v>
      </c>
      <c r="G3974" s="4" t="s">
        <v>59</v>
      </c>
    </row>
    <row r="3975" spans="1:23">
      <c r="A3975" t="n">
        <v>35452</v>
      </c>
      <c r="B3975" s="28" t="n">
        <v>46</v>
      </c>
      <c r="C3975" s="7" t="n">
        <v>0</v>
      </c>
      <c r="D3975" s="7" t="n">
        <v>2.98000001907349</v>
      </c>
      <c r="E3975" s="7" t="n">
        <v>5.01000022888184</v>
      </c>
      <c r="F3975" s="7" t="n">
        <v>9.6899995803833</v>
      </c>
      <c r="G3975" s="7" t="n">
        <v>270</v>
      </c>
    </row>
    <row r="3976" spans="1:23">
      <c r="A3976" t="s">
        <v>4</v>
      </c>
      <c r="B3976" s="4" t="s">
        <v>5</v>
      </c>
      <c r="C3976" s="4" t="s">
        <v>12</v>
      </c>
      <c r="D3976" s="4" t="s">
        <v>7</v>
      </c>
      <c r="E3976" s="4" t="s">
        <v>8</v>
      </c>
      <c r="F3976" s="4" t="s">
        <v>59</v>
      </c>
      <c r="G3976" s="4" t="s">
        <v>59</v>
      </c>
      <c r="H3976" s="4" t="s">
        <v>59</v>
      </c>
    </row>
    <row r="3977" spans="1:23">
      <c r="A3977" t="n">
        <v>35471</v>
      </c>
      <c r="B3977" s="40" t="n">
        <v>48</v>
      </c>
      <c r="C3977" s="7" t="n">
        <v>0</v>
      </c>
      <c r="D3977" s="7" t="n">
        <v>0</v>
      </c>
      <c r="E3977" s="7" t="s">
        <v>98</v>
      </c>
      <c r="F3977" s="7" t="n">
        <v>0</v>
      </c>
      <c r="G3977" s="7" t="n">
        <v>1</v>
      </c>
      <c r="H3977" s="7" t="n">
        <v>0</v>
      </c>
    </row>
    <row r="3978" spans="1:23">
      <c r="A3978" t="s">
        <v>4</v>
      </c>
      <c r="B3978" s="4" t="s">
        <v>5</v>
      </c>
      <c r="C3978" s="4" t="s">
        <v>7</v>
      </c>
      <c r="D3978" s="4" t="s">
        <v>12</v>
      </c>
      <c r="E3978" s="4" t="s">
        <v>8</v>
      </c>
      <c r="F3978" s="4" t="s">
        <v>8</v>
      </c>
      <c r="G3978" s="4" t="s">
        <v>8</v>
      </c>
      <c r="H3978" s="4" t="s">
        <v>8</v>
      </c>
    </row>
    <row r="3979" spans="1:23">
      <c r="A3979" t="n">
        <v>35498</v>
      </c>
      <c r="B3979" s="29" t="n">
        <v>51</v>
      </c>
      <c r="C3979" s="7" t="n">
        <v>3</v>
      </c>
      <c r="D3979" s="7" t="n">
        <v>13</v>
      </c>
      <c r="E3979" s="7" t="s">
        <v>432</v>
      </c>
      <c r="F3979" s="7" t="s">
        <v>372</v>
      </c>
      <c r="G3979" s="7" t="s">
        <v>75</v>
      </c>
      <c r="H3979" s="7" t="s">
        <v>76</v>
      </c>
    </row>
    <row r="3980" spans="1:23">
      <c r="A3980" t="s">
        <v>4</v>
      </c>
      <c r="B3980" s="4" t="s">
        <v>5</v>
      </c>
      <c r="C3980" s="4" t="s">
        <v>12</v>
      </c>
      <c r="D3980" s="4" t="s">
        <v>59</v>
      </c>
      <c r="E3980" s="4" t="s">
        <v>59</v>
      </c>
      <c r="F3980" s="4" t="s">
        <v>59</v>
      </c>
      <c r="G3980" s="4" t="s">
        <v>59</v>
      </c>
    </row>
    <row r="3981" spans="1:23">
      <c r="A3981" t="n">
        <v>35511</v>
      </c>
      <c r="B3981" s="28" t="n">
        <v>46</v>
      </c>
      <c r="C3981" s="7" t="n">
        <v>13</v>
      </c>
      <c r="D3981" s="7" t="n">
        <v>2.9300000667572</v>
      </c>
      <c r="E3981" s="7" t="n">
        <v>5.01000022888184</v>
      </c>
      <c r="F3981" s="7" t="n">
        <v>9.03999996185303</v>
      </c>
      <c r="G3981" s="7" t="n">
        <v>287.200012207031</v>
      </c>
    </row>
    <row r="3982" spans="1:23">
      <c r="A3982" t="s">
        <v>4</v>
      </c>
      <c r="B3982" s="4" t="s">
        <v>5</v>
      </c>
      <c r="C3982" s="4" t="s">
        <v>12</v>
      </c>
      <c r="D3982" s="4" t="s">
        <v>7</v>
      </c>
      <c r="E3982" s="4" t="s">
        <v>8</v>
      </c>
      <c r="F3982" s="4" t="s">
        <v>59</v>
      </c>
      <c r="G3982" s="4" t="s">
        <v>59</v>
      </c>
      <c r="H3982" s="4" t="s">
        <v>59</v>
      </c>
    </row>
    <row r="3983" spans="1:23">
      <c r="A3983" t="n">
        <v>35530</v>
      </c>
      <c r="B3983" s="40" t="n">
        <v>48</v>
      </c>
      <c r="C3983" s="7" t="n">
        <v>13</v>
      </c>
      <c r="D3983" s="7" t="n">
        <v>0</v>
      </c>
      <c r="E3983" s="7" t="s">
        <v>98</v>
      </c>
      <c r="F3983" s="7" t="n">
        <v>0</v>
      </c>
      <c r="G3983" s="7" t="n">
        <v>1</v>
      </c>
      <c r="H3983" s="7" t="n">
        <v>0</v>
      </c>
    </row>
    <row r="3984" spans="1:23">
      <c r="A3984" t="s">
        <v>4</v>
      </c>
      <c r="B3984" s="4" t="s">
        <v>5</v>
      </c>
      <c r="C3984" s="4" t="s">
        <v>12</v>
      </c>
    </row>
    <row r="3985" spans="1:8">
      <c r="A3985" t="n">
        <v>35557</v>
      </c>
      <c r="B3985" s="22" t="n">
        <v>16</v>
      </c>
      <c r="C3985" s="7" t="n">
        <v>0</v>
      </c>
    </row>
    <row r="3986" spans="1:8">
      <c r="A3986" t="s">
        <v>4</v>
      </c>
      <c r="B3986" s="4" t="s">
        <v>5</v>
      </c>
      <c r="C3986" s="4" t="s">
        <v>12</v>
      </c>
      <c r="D3986" s="4" t="s">
        <v>12</v>
      </c>
      <c r="E3986" s="4" t="s">
        <v>12</v>
      </c>
    </row>
    <row r="3987" spans="1:8">
      <c r="A3987" t="n">
        <v>35560</v>
      </c>
      <c r="B3987" s="45" t="n">
        <v>61</v>
      </c>
      <c r="C3987" s="7" t="n">
        <v>13</v>
      </c>
      <c r="D3987" s="7" t="n">
        <v>0</v>
      </c>
      <c r="E3987" s="7" t="n">
        <v>0</v>
      </c>
    </row>
    <row r="3988" spans="1:8">
      <c r="A3988" t="s">
        <v>4</v>
      </c>
      <c r="B3988" s="4" t="s">
        <v>5</v>
      </c>
      <c r="C3988" s="4" t="s">
        <v>12</v>
      </c>
    </row>
    <row r="3989" spans="1:8">
      <c r="A3989" t="n">
        <v>35567</v>
      </c>
      <c r="B3989" s="22" t="n">
        <v>16</v>
      </c>
      <c r="C3989" s="7" t="n">
        <v>2000</v>
      </c>
    </row>
    <row r="3990" spans="1:8">
      <c r="A3990" t="s">
        <v>4</v>
      </c>
      <c r="B3990" s="4" t="s">
        <v>5</v>
      </c>
      <c r="C3990" s="4" t="s">
        <v>7</v>
      </c>
      <c r="D3990" s="4" t="s">
        <v>7</v>
      </c>
      <c r="E3990" s="4" t="s">
        <v>59</v>
      </c>
      <c r="F3990" s="4" t="s">
        <v>59</v>
      </c>
      <c r="G3990" s="4" t="s">
        <v>59</v>
      </c>
      <c r="H3990" s="4" t="s">
        <v>12</v>
      </c>
    </row>
    <row r="3991" spans="1:8">
      <c r="A3991" t="n">
        <v>35570</v>
      </c>
      <c r="B3991" s="27" t="n">
        <v>45</v>
      </c>
      <c r="C3991" s="7" t="n">
        <v>2</v>
      </c>
      <c r="D3991" s="7" t="n">
        <v>3</v>
      </c>
      <c r="E3991" s="7" t="n">
        <v>3.27999997138977</v>
      </c>
      <c r="F3991" s="7" t="n">
        <v>5.92000007629395</v>
      </c>
      <c r="G3991" s="7" t="n">
        <v>9.32999992370605</v>
      </c>
      <c r="H3991" s="7" t="n">
        <v>0</v>
      </c>
    </row>
    <row r="3992" spans="1:8">
      <c r="A3992" t="s">
        <v>4</v>
      </c>
      <c r="B3992" s="4" t="s">
        <v>5</v>
      </c>
      <c r="C3992" s="4" t="s">
        <v>7</v>
      </c>
      <c r="D3992" s="4" t="s">
        <v>7</v>
      </c>
      <c r="E3992" s="4" t="s">
        <v>59</v>
      </c>
      <c r="F3992" s="4" t="s">
        <v>59</v>
      </c>
      <c r="G3992" s="4" t="s">
        <v>59</v>
      </c>
      <c r="H3992" s="4" t="s">
        <v>12</v>
      </c>
      <c r="I3992" s="4" t="s">
        <v>7</v>
      </c>
    </row>
    <row r="3993" spans="1:8">
      <c r="A3993" t="n">
        <v>35587</v>
      </c>
      <c r="B3993" s="27" t="n">
        <v>45</v>
      </c>
      <c r="C3993" s="7" t="n">
        <v>4</v>
      </c>
      <c r="D3993" s="7" t="n">
        <v>3</v>
      </c>
      <c r="E3993" s="7" t="n">
        <v>6.8899998664856</v>
      </c>
      <c r="F3993" s="7" t="n">
        <v>264.820007324219</v>
      </c>
      <c r="G3993" s="7" t="n">
        <v>0</v>
      </c>
      <c r="H3993" s="7" t="n">
        <v>0</v>
      </c>
      <c r="I3993" s="7" t="n">
        <v>0</v>
      </c>
    </row>
    <row r="3994" spans="1:8">
      <c r="A3994" t="s">
        <v>4</v>
      </c>
      <c r="B3994" s="4" t="s">
        <v>5</v>
      </c>
      <c r="C3994" s="4" t="s">
        <v>7</v>
      </c>
      <c r="D3994" s="4" t="s">
        <v>7</v>
      </c>
      <c r="E3994" s="4" t="s">
        <v>59</v>
      </c>
      <c r="F3994" s="4" t="s">
        <v>12</v>
      </c>
    </row>
    <row r="3995" spans="1:8">
      <c r="A3995" t="n">
        <v>35605</v>
      </c>
      <c r="B3995" s="27" t="n">
        <v>45</v>
      </c>
      <c r="C3995" s="7" t="n">
        <v>5</v>
      </c>
      <c r="D3995" s="7" t="n">
        <v>3</v>
      </c>
      <c r="E3995" s="7" t="n">
        <v>2.40000009536743</v>
      </c>
      <c r="F3995" s="7" t="n">
        <v>0</v>
      </c>
    </row>
    <row r="3996" spans="1:8">
      <c r="A3996" t="s">
        <v>4</v>
      </c>
      <c r="B3996" s="4" t="s">
        <v>5</v>
      </c>
      <c r="C3996" s="4" t="s">
        <v>7</v>
      </c>
      <c r="D3996" s="4" t="s">
        <v>7</v>
      </c>
      <c r="E3996" s="4" t="s">
        <v>59</v>
      </c>
      <c r="F3996" s="4" t="s">
        <v>12</v>
      </c>
    </row>
    <row r="3997" spans="1:8">
      <c r="A3997" t="n">
        <v>35614</v>
      </c>
      <c r="B3997" s="27" t="n">
        <v>45</v>
      </c>
      <c r="C3997" s="7" t="n">
        <v>11</v>
      </c>
      <c r="D3997" s="7" t="n">
        <v>3</v>
      </c>
      <c r="E3997" s="7" t="n">
        <v>34</v>
      </c>
      <c r="F3997" s="7" t="n">
        <v>0</v>
      </c>
    </row>
    <row r="3998" spans="1:8">
      <c r="A3998" t="s">
        <v>4</v>
      </c>
      <c r="B3998" s="4" t="s">
        <v>5</v>
      </c>
      <c r="C3998" s="4" t="s">
        <v>7</v>
      </c>
      <c r="D3998" s="4" t="s">
        <v>7</v>
      </c>
      <c r="E3998" s="4" t="s">
        <v>59</v>
      </c>
      <c r="F3998" s="4" t="s">
        <v>59</v>
      </c>
      <c r="G3998" s="4" t="s">
        <v>59</v>
      </c>
      <c r="H3998" s="4" t="s">
        <v>12</v>
      </c>
    </row>
    <row r="3999" spans="1:8">
      <c r="A3999" t="n">
        <v>35623</v>
      </c>
      <c r="B3999" s="27" t="n">
        <v>45</v>
      </c>
      <c r="C3999" s="7" t="n">
        <v>2</v>
      </c>
      <c r="D3999" s="7" t="n">
        <v>3</v>
      </c>
      <c r="E3999" s="7" t="n">
        <v>3.27999997138977</v>
      </c>
      <c r="F3999" s="7" t="n">
        <v>5.92000007629395</v>
      </c>
      <c r="G3999" s="7" t="n">
        <v>9.22999954223633</v>
      </c>
      <c r="H3999" s="7" t="n">
        <v>10000</v>
      </c>
    </row>
    <row r="4000" spans="1:8">
      <c r="A4000" t="s">
        <v>4</v>
      </c>
      <c r="B4000" s="4" t="s">
        <v>5</v>
      </c>
      <c r="C4000" s="4" t="s">
        <v>7</v>
      </c>
      <c r="D4000" s="4" t="s">
        <v>7</v>
      </c>
      <c r="E4000" s="4" t="s">
        <v>59</v>
      </c>
      <c r="F4000" s="4" t="s">
        <v>59</v>
      </c>
      <c r="G4000" s="4" t="s">
        <v>59</v>
      </c>
      <c r="H4000" s="4" t="s">
        <v>12</v>
      </c>
      <c r="I4000" s="4" t="s">
        <v>7</v>
      </c>
    </row>
    <row r="4001" spans="1:9">
      <c r="A4001" t="n">
        <v>35640</v>
      </c>
      <c r="B4001" s="27" t="n">
        <v>45</v>
      </c>
      <c r="C4001" s="7" t="n">
        <v>4</v>
      </c>
      <c r="D4001" s="7" t="n">
        <v>3</v>
      </c>
      <c r="E4001" s="7" t="n">
        <v>6.8899998664856</v>
      </c>
      <c r="F4001" s="7" t="n">
        <v>293.959991455078</v>
      </c>
      <c r="G4001" s="7" t="n">
        <v>0</v>
      </c>
      <c r="H4001" s="7" t="n">
        <v>10000</v>
      </c>
      <c r="I4001" s="7" t="n">
        <v>0</v>
      </c>
    </row>
    <row r="4002" spans="1:9">
      <c r="A4002" t="s">
        <v>4</v>
      </c>
      <c r="B4002" s="4" t="s">
        <v>5</v>
      </c>
      <c r="C4002" s="4" t="s">
        <v>7</v>
      </c>
      <c r="D4002" s="4" t="s">
        <v>7</v>
      </c>
      <c r="E4002" s="4" t="s">
        <v>59</v>
      </c>
      <c r="F4002" s="4" t="s">
        <v>12</v>
      </c>
    </row>
    <row r="4003" spans="1:9">
      <c r="A4003" t="n">
        <v>35658</v>
      </c>
      <c r="B4003" s="27" t="n">
        <v>45</v>
      </c>
      <c r="C4003" s="7" t="n">
        <v>5</v>
      </c>
      <c r="D4003" s="7" t="n">
        <v>3</v>
      </c>
      <c r="E4003" s="7" t="n">
        <v>2.40000009536743</v>
      </c>
      <c r="F4003" s="7" t="n">
        <v>10000</v>
      </c>
    </row>
    <row r="4004" spans="1:9">
      <c r="A4004" t="s">
        <v>4</v>
      </c>
      <c r="B4004" s="4" t="s">
        <v>5</v>
      </c>
      <c r="C4004" s="4" t="s">
        <v>7</v>
      </c>
      <c r="D4004" s="4" t="s">
        <v>7</v>
      </c>
      <c r="E4004" s="4" t="s">
        <v>59</v>
      </c>
      <c r="F4004" s="4" t="s">
        <v>12</v>
      </c>
    </row>
    <row r="4005" spans="1:9">
      <c r="A4005" t="n">
        <v>35667</v>
      </c>
      <c r="B4005" s="27" t="n">
        <v>45</v>
      </c>
      <c r="C4005" s="7" t="n">
        <v>11</v>
      </c>
      <c r="D4005" s="7" t="n">
        <v>3</v>
      </c>
      <c r="E4005" s="7" t="n">
        <v>34</v>
      </c>
      <c r="F4005" s="7" t="n">
        <v>10000</v>
      </c>
    </row>
    <row r="4006" spans="1:9">
      <c r="A4006" t="s">
        <v>4</v>
      </c>
      <c r="B4006" s="4" t="s">
        <v>5</v>
      </c>
      <c r="C4006" s="4" t="s">
        <v>7</v>
      </c>
      <c r="D4006" s="4" t="s">
        <v>12</v>
      </c>
      <c r="E4006" s="4" t="s">
        <v>13</v>
      </c>
      <c r="F4006" s="4" t="s">
        <v>12</v>
      </c>
      <c r="G4006" s="4" t="s">
        <v>13</v>
      </c>
      <c r="H4006" s="4" t="s">
        <v>7</v>
      </c>
    </row>
    <row r="4007" spans="1:9">
      <c r="A4007" t="n">
        <v>35676</v>
      </c>
      <c r="B4007" s="34" t="n">
        <v>49</v>
      </c>
      <c r="C4007" s="7" t="n">
        <v>0</v>
      </c>
      <c r="D4007" s="7" t="n">
        <v>551</v>
      </c>
      <c r="E4007" s="7" t="n">
        <v>1061997773</v>
      </c>
      <c r="F4007" s="7" t="n">
        <v>0</v>
      </c>
      <c r="G4007" s="7" t="n">
        <v>0</v>
      </c>
      <c r="H4007" s="7" t="n">
        <v>0</v>
      </c>
    </row>
    <row r="4008" spans="1:9">
      <c r="A4008" t="s">
        <v>4</v>
      </c>
      <c r="B4008" s="4" t="s">
        <v>5</v>
      </c>
      <c r="C4008" s="4" t="s">
        <v>7</v>
      </c>
      <c r="D4008" s="4" t="s">
        <v>12</v>
      </c>
      <c r="E4008" s="4" t="s">
        <v>59</v>
      </c>
    </row>
    <row r="4009" spans="1:9">
      <c r="A4009" t="n">
        <v>35691</v>
      </c>
      <c r="B4009" s="25" t="n">
        <v>58</v>
      </c>
      <c r="C4009" s="7" t="n">
        <v>100</v>
      </c>
      <c r="D4009" s="7" t="n">
        <v>1000</v>
      </c>
      <c r="E4009" s="7" t="n">
        <v>1</v>
      </c>
    </row>
    <row r="4010" spans="1:9">
      <c r="A4010" t="s">
        <v>4</v>
      </c>
      <c r="B4010" s="4" t="s">
        <v>5</v>
      </c>
      <c r="C4010" s="4" t="s">
        <v>7</v>
      </c>
      <c r="D4010" s="4" t="s">
        <v>12</v>
      </c>
    </row>
    <row r="4011" spans="1:9">
      <c r="A4011" t="n">
        <v>35699</v>
      </c>
      <c r="B4011" s="25" t="n">
        <v>58</v>
      </c>
      <c r="C4011" s="7" t="n">
        <v>255</v>
      </c>
      <c r="D4011" s="7" t="n">
        <v>0</v>
      </c>
    </row>
    <row r="4012" spans="1:9">
      <c r="A4012" t="s">
        <v>4</v>
      </c>
      <c r="B4012" s="4" t="s">
        <v>5</v>
      </c>
      <c r="C4012" s="4" t="s">
        <v>12</v>
      </c>
      <c r="D4012" s="4" t="s">
        <v>12</v>
      </c>
      <c r="E4012" s="4" t="s">
        <v>12</v>
      </c>
    </row>
    <row r="4013" spans="1:9">
      <c r="A4013" t="n">
        <v>35703</v>
      </c>
      <c r="B4013" s="45" t="n">
        <v>61</v>
      </c>
      <c r="C4013" s="7" t="n">
        <v>0</v>
      </c>
      <c r="D4013" s="7" t="n">
        <v>13</v>
      </c>
      <c r="E4013" s="7" t="n">
        <v>1000</v>
      </c>
    </row>
    <row r="4014" spans="1:9">
      <c r="A4014" t="s">
        <v>4</v>
      </c>
      <c r="B4014" s="4" t="s">
        <v>5</v>
      </c>
      <c r="C4014" s="4" t="s">
        <v>12</v>
      </c>
    </row>
    <row r="4015" spans="1:9">
      <c r="A4015" t="n">
        <v>35710</v>
      </c>
      <c r="B4015" s="22" t="n">
        <v>16</v>
      </c>
      <c r="C4015" s="7" t="n">
        <v>500</v>
      </c>
    </row>
    <row r="4016" spans="1:9">
      <c r="A4016" t="s">
        <v>4</v>
      </c>
      <c r="B4016" s="4" t="s">
        <v>5</v>
      </c>
      <c r="C4016" s="4" t="s">
        <v>7</v>
      </c>
      <c r="D4016" s="4" t="s">
        <v>12</v>
      </c>
      <c r="E4016" s="4" t="s">
        <v>8</v>
      </c>
    </row>
    <row r="4017" spans="1:9">
      <c r="A4017" t="n">
        <v>35713</v>
      </c>
      <c r="B4017" s="29" t="n">
        <v>51</v>
      </c>
      <c r="C4017" s="7" t="n">
        <v>4</v>
      </c>
      <c r="D4017" s="7" t="n">
        <v>0</v>
      </c>
      <c r="E4017" s="7" t="s">
        <v>433</v>
      </c>
    </row>
    <row r="4018" spans="1:9">
      <c r="A4018" t="s">
        <v>4</v>
      </c>
      <c r="B4018" s="4" t="s">
        <v>5</v>
      </c>
      <c r="C4018" s="4" t="s">
        <v>12</v>
      </c>
    </row>
    <row r="4019" spans="1:9">
      <c r="A4019" t="n">
        <v>35732</v>
      </c>
      <c r="B4019" s="22" t="n">
        <v>16</v>
      </c>
      <c r="C4019" s="7" t="n">
        <v>0</v>
      </c>
    </row>
    <row r="4020" spans="1:9">
      <c r="A4020" t="s">
        <v>4</v>
      </c>
      <c r="B4020" s="4" t="s">
        <v>5</v>
      </c>
      <c r="C4020" s="4" t="s">
        <v>12</v>
      </c>
      <c r="D4020" s="4" t="s">
        <v>7</v>
      </c>
      <c r="E4020" s="4" t="s">
        <v>13</v>
      </c>
      <c r="F4020" s="4" t="s">
        <v>43</v>
      </c>
      <c r="G4020" s="4" t="s">
        <v>7</v>
      </c>
      <c r="H4020" s="4" t="s">
        <v>7</v>
      </c>
    </row>
    <row r="4021" spans="1:9">
      <c r="A4021" t="n">
        <v>35735</v>
      </c>
      <c r="B4021" s="30" t="n">
        <v>26</v>
      </c>
      <c r="C4021" s="7" t="n">
        <v>0</v>
      </c>
      <c r="D4021" s="7" t="n">
        <v>17</v>
      </c>
      <c r="E4021" s="7" t="n">
        <v>65095</v>
      </c>
      <c r="F4021" s="7" t="s">
        <v>434</v>
      </c>
      <c r="G4021" s="7" t="n">
        <v>2</v>
      </c>
      <c r="H4021" s="7" t="n">
        <v>0</v>
      </c>
    </row>
    <row r="4022" spans="1:9">
      <c r="A4022" t="s">
        <v>4</v>
      </c>
      <c r="B4022" s="4" t="s">
        <v>5</v>
      </c>
    </row>
    <row r="4023" spans="1:9">
      <c r="A4023" t="n">
        <v>35800</v>
      </c>
      <c r="B4023" s="20" t="n">
        <v>28</v>
      </c>
    </row>
    <row r="4024" spans="1:9">
      <c r="A4024" t="s">
        <v>4</v>
      </c>
      <c r="B4024" s="4" t="s">
        <v>5</v>
      </c>
      <c r="C4024" s="4" t="s">
        <v>12</v>
      </c>
      <c r="D4024" s="4" t="s">
        <v>7</v>
      </c>
      <c r="E4024" s="4" t="s">
        <v>8</v>
      </c>
      <c r="F4024" s="4" t="s">
        <v>59</v>
      </c>
      <c r="G4024" s="4" t="s">
        <v>59</v>
      </c>
      <c r="H4024" s="4" t="s">
        <v>59</v>
      </c>
    </row>
    <row r="4025" spans="1:9">
      <c r="A4025" t="n">
        <v>35801</v>
      </c>
      <c r="B4025" s="40" t="n">
        <v>48</v>
      </c>
      <c r="C4025" s="7" t="n">
        <v>13</v>
      </c>
      <c r="D4025" s="7" t="n">
        <v>0</v>
      </c>
      <c r="E4025" s="7" t="s">
        <v>346</v>
      </c>
      <c r="F4025" s="7" t="n">
        <v>-1</v>
      </c>
      <c r="G4025" s="7" t="n">
        <v>1</v>
      </c>
      <c r="H4025" s="7" t="n">
        <v>0</v>
      </c>
    </row>
    <row r="4026" spans="1:9">
      <c r="A4026" t="s">
        <v>4</v>
      </c>
      <c r="B4026" s="4" t="s">
        <v>5</v>
      </c>
      <c r="C4026" s="4" t="s">
        <v>7</v>
      </c>
      <c r="D4026" s="4" t="s">
        <v>12</v>
      </c>
      <c r="E4026" s="4" t="s">
        <v>8</v>
      </c>
    </row>
    <row r="4027" spans="1:9">
      <c r="A4027" t="n">
        <v>35835</v>
      </c>
      <c r="B4027" s="29" t="n">
        <v>51</v>
      </c>
      <c r="C4027" s="7" t="n">
        <v>4</v>
      </c>
      <c r="D4027" s="7" t="n">
        <v>13</v>
      </c>
      <c r="E4027" s="7" t="s">
        <v>435</v>
      </c>
    </row>
    <row r="4028" spans="1:9">
      <c r="A4028" t="s">
        <v>4</v>
      </c>
      <c r="B4028" s="4" t="s">
        <v>5</v>
      </c>
      <c r="C4028" s="4" t="s">
        <v>12</v>
      </c>
    </row>
    <row r="4029" spans="1:9">
      <c r="A4029" t="n">
        <v>35854</v>
      </c>
      <c r="B4029" s="22" t="n">
        <v>16</v>
      </c>
      <c r="C4029" s="7" t="n">
        <v>0</v>
      </c>
    </row>
    <row r="4030" spans="1:9">
      <c r="A4030" t="s">
        <v>4</v>
      </c>
      <c r="B4030" s="4" t="s">
        <v>5</v>
      </c>
      <c r="C4030" s="4" t="s">
        <v>12</v>
      </c>
      <c r="D4030" s="4" t="s">
        <v>7</v>
      </c>
      <c r="E4030" s="4" t="s">
        <v>13</v>
      </c>
      <c r="F4030" s="4" t="s">
        <v>43</v>
      </c>
      <c r="G4030" s="4" t="s">
        <v>7</v>
      </c>
      <c r="H4030" s="4" t="s">
        <v>7</v>
      </c>
      <c r="I4030" s="4" t="s">
        <v>7</v>
      </c>
      <c r="J4030" s="4" t="s">
        <v>13</v>
      </c>
      <c r="K4030" s="4" t="s">
        <v>43</v>
      </c>
      <c r="L4030" s="4" t="s">
        <v>7</v>
      </c>
      <c r="M4030" s="4" t="s">
        <v>7</v>
      </c>
    </row>
    <row r="4031" spans="1:9">
      <c r="A4031" t="n">
        <v>35857</v>
      </c>
      <c r="B4031" s="30" t="n">
        <v>26</v>
      </c>
      <c r="C4031" s="7" t="n">
        <v>13</v>
      </c>
      <c r="D4031" s="7" t="n">
        <v>17</v>
      </c>
      <c r="E4031" s="7" t="n">
        <v>11412</v>
      </c>
      <c r="F4031" s="7" t="s">
        <v>436</v>
      </c>
      <c r="G4031" s="7" t="n">
        <v>2</v>
      </c>
      <c r="H4031" s="7" t="n">
        <v>3</v>
      </c>
      <c r="I4031" s="7" t="n">
        <v>17</v>
      </c>
      <c r="J4031" s="7" t="n">
        <v>11413</v>
      </c>
      <c r="K4031" s="7" t="s">
        <v>437</v>
      </c>
      <c r="L4031" s="7" t="n">
        <v>2</v>
      </c>
      <c r="M4031" s="7" t="n">
        <v>0</v>
      </c>
    </row>
    <row r="4032" spans="1:9">
      <c r="A4032" t="s">
        <v>4</v>
      </c>
      <c r="B4032" s="4" t="s">
        <v>5</v>
      </c>
    </row>
    <row r="4033" spans="1:13">
      <c r="A4033" t="n">
        <v>35978</v>
      </c>
      <c r="B4033" s="20" t="n">
        <v>28</v>
      </c>
    </row>
    <row r="4034" spans="1:13">
      <c r="A4034" t="s">
        <v>4</v>
      </c>
      <c r="B4034" s="4" t="s">
        <v>5</v>
      </c>
      <c r="C4034" s="4" t="s">
        <v>7</v>
      </c>
      <c r="D4034" s="4" t="s">
        <v>12</v>
      </c>
      <c r="E4034" s="4" t="s">
        <v>8</v>
      </c>
    </row>
    <row r="4035" spans="1:13">
      <c r="A4035" t="n">
        <v>35979</v>
      </c>
      <c r="B4035" s="29" t="n">
        <v>51</v>
      </c>
      <c r="C4035" s="7" t="n">
        <v>4</v>
      </c>
      <c r="D4035" s="7" t="n">
        <v>0</v>
      </c>
      <c r="E4035" s="7" t="s">
        <v>383</v>
      </c>
    </row>
    <row r="4036" spans="1:13">
      <c r="A4036" t="s">
        <v>4</v>
      </c>
      <c r="B4036" s="4" t="s">
        <v>5</v>
      </c>
      <c r="C4036" s="4" t="s">
        <v>12</v>
      </c>
    </row>
    <row r="4037" spans="1:13">
      <c r="A4037" t="n">
        <v>35993</v>
      </c>
      <c r="B4037" s="22" t="n">
        <v>16</v>
      </c>
      <c r="C4037" s="7" t="n">
        <v>0</v>
      </c>
    </row>
    <row r="4038" spans="1:13">
      <c r="A4038" t="s">
        <v>4</v>
      </c>
      <c r="B4038" s="4" t="s">
        <v>5</v>
      </c>
      <c r="C4038" s="4" t="s">
        <v>12</v>
      </c>
      <c r="D4038" s="4" t="s">
        <v>7</v>
      </c>
      <c r="E4038" s="4" t="s">
        <v>13</v>
      </c>
      <c r="F4038" s="4" t="s">
        <v>43</v>
      </c>
      <c r="G4038" s="4" t="s">
        <v>7</v>
      </c>
      <c r="H4038" s="4" t="s">
        <v>7</v>
      </c>
    </row>
    <row r="4039" spans="1:13">
      <c r="A4039" t="n">
        <v>35996</v>
      </c>
      <c r="B4039" s="30" t="n">
        <v>26</v>
      </c>
      <c r="C4039" s="7" t="n">
        <v>0</v>
      </c>
      <c r="D4039" s="7" t="n">
        <v>17</v>
      </c>
      <c r="E4039" s="7" t="n">
        <v>65096</v>
      </c>
      <c r="F4039" s="7" t="s">
        <v>438</v>
      </c>
      <c r="G4039" s="7" t="n">
        <v>2</v>
      </c>
      <c r="H4039" s="7" t="n">
        <v>0</v>
      </c>
    </row>
    <row r="4040" spans="1:13">
      <c r="A4040" t="s">
        <v>4</v>
      </c>
      <c r="B4040" s="4" t="s">
        <v>5</v>
      </c>
    </row>
    <row r="4041" spans="1:13">
      <c r="A4041" t="n">
        <v>36013</v>
      </c>
      <c r="B4041" s="20" t="n">
        <v>28</v>
      </c>
    </row>
    <row r="4042" spans="1:13">
      <c r="A4042" t="s">
        <v>4</v>
      </c>
      <c r="B4042" s="4" t="s">
        <v>5</v>
      </c>
      <c r="C4042" s="4" t="s">
        <v>7</v>
      </c>
      <c r="D4042" s="4" t="s">
        <v>12</v>
      </c>
      <c r="E4042" s="4" t="s">
        <v>8</v>
      </c>
      <c r="F4042" s="4" t="s">
        <v>8</v>
      </c>
      <c r="G4042" s="4" t="s">
        <v>8</v>
      </c>
      <c r="H4042" s="4" t="s">
        <v>8</v>
      </c>
    </row>
    <row r="4043" spans="1:13">
      <c r="A4043" t="n">
        <v>36014</v>
      </c>
      <c r="B4043" s="29" t="n">
        <v>51</v>
      </c>
      <c r="C4043" s="7" t="n">
        <v>3</v>
      </c>
      <c r="D4043" s="7" t="n">
        <v>0</v>
      </c>
      <c r="E4043" s="7" t="s">
        <v>350</v>
      </c>
      <c r="F4043" s="7" t="s">
        <v>372</v>
      </c>
      <c r="G4043" s="7" t="s">
        <v>75</v>
      </c>
      <c r="H4043" s="7" t="s">
        <v>76</v>
      </c>
    </row>
    <row r="4044" spans="1:13">
      <c r="A4044" t="s">
        <v>4</v>
      </c>
      <c r="B4044" s="4" t="s">
        <v>5</v>
      </c>
      <c r="C4044" s="4" t="s">
        <v>12</v>
      </c>
      <c r="D4044" s="4" t="s">
        <v>12</v>
      </c>
      <c r="E4044" s="4" t="s">
        <v>12</v>
      </c>
    </row>
    <row r="4045" spans="1:13">
      <c r="A4045" t="n">
        <v>36027</v>
      </c>
      <c r="B4045" s="45" t="n">
        <v>61</v>
      </c>
      <c r="C4045" s="7" t="n">
        <v>0</v>
      </c>
      <c r="D4045" s="7" t="n">
        <v>65533</v>
      </c>
      <c r="E4045" s="7" t="n">
        <v>1000</v>
      </c>
    </row>
    <row r="4046" spans="1:13">
      <c r="A4046" t="s">
        <v>4</v>
      </c>
      <c r="B4046" s="4" t="s">
        <v>5</v>
      </c>
      <c r="C4046" s="4" t="s">
        <v>12</v>
      </c>
      <c r="D4046" s="4" t="s">
        <v>59</v>
      </c>
      <c r="E4046" s="4" t="s">
        <v>59</v>
      </c>
      <c r="F4046" s="4" t="s">
        <v>59</v>
      </c>
      <c r="G4046" s="4" t="s">
        <v>12</v>
      </c>
      <c r="H4046" s="4" t="s">
        <v>12</v>
      </c>
    </row>
    <row r="4047" spans="1:13">
      <c r="A4047" t="n">
        <v>36034</v>
      </c>
      <c r="B4047" s="44" t="n">
        <v>60</v>
      </c>
      <c r="C4047" s="7" t="n">
        <v>0</v>
      </c>
      <c r="D4047" s="7" t="n">
        <v>45</v>
      </c>
      <c r="E4047" s="7" t="n">
        <v>0</v>
      </c>
      <c r="F4047" s="7" t="n">
        <v>0</v>
      </c>
      <c r="G4047" s="7" t="n">
        <v>1000</v>
      </c>
      <c r="H4047" s="7" t="n">
        <v>0</v>
      </c>
    </row>
    <row r="4048" spans="1:13">
      <c r="A4048" t="s">
        <v>4</v>
      </c>
      <c r="B4048" s="4" t="s">
        <v>5</v>
      </c>
      <c r="C4048" s="4" t="s">
        <v>12</v>
      </c>
    </row>
    <row r="4049" spans="1:8">
      <c r="A4049" t="n">
        <v>36053</v>
      </c>
      <c r="B4049" s="22" t="n">
        <v>16</v>
      </c>
      <c r="C4049" s="7" t="n">
        <v>1000</v>
      </c>
    </row>
    <row r="4050" spans="1:8">
      <c r="A4050" t="s">
        <v>4</v>
      </c>
      <c r="B4050" s="4" t="s">
        <v>5</v>
      </c>
      <c r="C4050" s="4" t="s">
        <v>7</v>
      </c>
      <c r="D4050" s="4" t="s">
        <v>12</v>
      </c>
      <c r="E4050" s="4" t="s">
        <v>59</v>
      </c>
    </row>
    <row r="4051" spans="1:8">
      <c r="A4051" t="n">
        <v>36056</v>
      </c>
      <c r="B4051" s="25" t="n">
        <v>58</v>
      </c>
      <c r="C4051" s="7" t="n">
        <v>101</v>
      </c>
      <c r="D4051" s="7" t="n">
        <v>500</v>
      </c>
      <c r="E4051" s="7" t="n">
        <v>1</v>
      </c>
    </row>
    <row r="4052" spans="1:8">
      <c r="A4052" t="s">
        <v>4</v>
      </c>
      <c r="B4052" s="4" t="s">
        <v>5</v>
      </c>
      <c r="C4052" s="4" t="s">
        <v>7</v>
      </c>
      <c r="D4052" s="4" t="s">
        <v>12</v>
      </c>
    </row>
    <row r="4053" spans="1:8">
      <c r="A4053" t="n">
        <v>36064</v>
      </c>
      <c r="B4053" s="25" t="n">
        <v>58</v>
      </c>
      <c r="C4053" s="7" t="n">
        <v>254</v>
      </c>
      <c r="D4053" s="7" t="n">
        <v>0</v>
      </c>
    </row>
    <row r="4054" spans="1:8">
      <c r="A4054" t="s">
        <v>4</v>
      </c>
      <c r="B4054" s="4" t="s">
        <v>5</v>
      </c>
      <c r="C4054" s="4" t="s">
        <v>7</v>
      </c>
      <c r="D4054" s="4" t="s">
        <v>8</v>
      </c>
      <c r="E4054" s="4" t="s">
        <v>12</v>
      </c>
    </row>
    <row r="4055" spans="1:8">
      <c r="A4055" t="n">
        <v>36068</v>
      </c>
      <c r="B4055" s="11" t="n">
        <v>94</v>
      </c>
      <c r="C4055" s="7" t="n">
        <v>0</v>
      </c>
      <c r="D4055" s="7" t="s">
        <v>353</v>
      </c>
      <c r="E4055" s="7" t="n">
        <v>1</v>
      </c>
    </row>
    <row r="4056" spans="1:8">
      <c r="A4056" t="s">
        <v>4</v>
      </c>
      <c r="B4056" s="4" t="s">
        <v>5</v>
      </c>
      <c r="C4056" s="4" t="s">
        <v>7</v>
      </c>
      <c r="D4056" s="4" t="s">
        <v>8</v>
      </c>
      <c r="E4056" s="4" t="s">
        <v>12</v>
      </c>
    </row>
    <row r="4057" spans="1:8">
      <c r="A4057" t="n">
        <v>36082</v>
      </c>
      <c r="B4057" s="11" t="n">
        <v>94</v>
      </c>
      <c r="C4057" s="7" t="n">
        <v>0</v>
      </c>
      <c r="D4057" s="7" t="s">
        <v>353</v>
      </c>
      <c r="E4057" s="7" t="n">
        <v>2</v>
      </c>
    </row>
    <row r="4058" spans="1:8">
      <c r="A4058" t="s">
        <v>4</v>
      </c>
      <c r="B4058" s="4" t="s">
        <v>5</v>
      </c>
      <c r="C4058" s="4" t="s">
        <v>7</v>
      </c>
      <c r="D4058" s="4" t="s">
        <v>8</v>
      </c>
      <c r="E4058" s="4" t="s">
        <v>12</v>
      </c>
    </row>
    <row r="4059" spans="1:8">
      <c r="A4059" t="n">
        <v>36096</v>
      </c>
      <c r="B4059" s="11" t="n">
        <v>94</v>
      </c>
      <c r="C4059" s="7" t="n">
        <v>1</v>
      </c>
      <c r="D4059" s="7" t="s">
        <v>353</v>
      </c>
      <c r="E4059" s="7" t="n">
        <v>4</v>
      </c>
    </row>
    <row r="4060" spans="1:8">
      <c r="A4060" t="s">
        <v>4</v>
      </c>
      <c r="B4060" s="4" t="s">
        <v>5</v>
      </c>
      <c r="C4060" s="4" t="s">
        <v>7</v>
      </c>
      <c r="D4060" s="4" t="s">
        <v>12</v>
      </c>
      <c r="E4060" s="4" t="s">
        <v>8</v>
      </c>
      <c r="F4060" s="4" t="s">
        <v>8</v>
      </c>
      <c r="G4060" s="4" t="s">
        <v>8</v>
      </c>
      <c r="H4060" s="4" t="s">
        <v>8</v>
      </c>
    </row>
    <row r="4061" spans="1:8">
      <c r="A4061" t="n">
        <v>36110</v>
      </c>
      <c r="B4061" s="29" t="n">
        <v>51</v>
      </c>
      <c r="C4061" s="7" t="n">
        <v>3</v>
      </c>
      <c r="D4061" s="7" t="n">
        <v>13</v>
      </c>
      <c r="E4061" s="7" t="s">
        <v>76</v>
      </c>
      <c r="F4061" s="7" t="s">
        <v>76</v>
      </c>
      <c r="G4061" s="7" t="s">
        <v>75</v>
      </c>
      <c r="H4061" s="7" t="s">
        <v>76</v>
      </c>
    </row>
    <row r="4062" spans="1:8">
      <c r="A4062" t="s">
        <v>4</v>
      </c>
      <c r="B4062" s="4" t="s">
        <v>5</v>
      </c>
      <c r="C4062" s="4" t="s">
        <v>7</v>
      </c>
      <c r="D4062" s="4" t="s">
        <v>7</v>
      </c>
      <c r="E4062" s="4" t="s">
        <v>59</v>
      </c>
      <c r="F4062" s="4" t="s">
        <v>59</v>
      </c>
      <c r="G4062" s="4" t="s">
        <v>59</v>
      </c>
      <c r="H4062" s="4" t="s">
        <v>12</v>
      </c>
    </row>
    <row r="4063" spans="1:8">
      <c r="A4063" t="n">
        <v>36123</v>
      </c>
      <c r="B4063" s="27" t="n">
        <v>45</v>
      </c>
      <c r="C4063" s="7" t="n">
        <v>2</v>
      </c>
      <c r="D4063" s="7" t="n">
        <v>3</v>
      </c>
      <c r="E4063" s="7" t="n">
        <v>1.5</v>
      </c>
      <c r="F4063" s="7" t="n">
        <v>6.01999998092651</v>
      </c>
      <c r="G4063" s="7" t="n">
        <v>11.3400001525879</v>
      </c>
      <c r="H4063" s="7" t="n">
        <v>0</v>
      </c>
    </row>
    <row r="4064" spans="1:8">
      <c r="A4064" t="s">
        <v>4</v>
      </c>
      <c r="B4064" s="4" t="s">
        <v>5</v>
      </c>
      <c r="C4064" s="4" t="s">
        <v>7</v>
      </c>
      <c r="D4064" s="4" t="s">
        <v>7</v>
      </c>
      <c r="E4064" s="4" t="s">
        <v>59</v>
      </c>
      <c r="F4064" s="4" t="s">
        <v>59</v>
      </c>
      <c r="G4064" s="4" t="s">
        <v>59</v>
      </c>
      <c r="H4064" s="4" t="s">
        <v>12</v>
      </c>
      <c r="I4064" s="4" t="s">
        <v>7</v>
      </c>
    </row>
    <row r="4065" spans="1:9">
      <c r="A4065" t="n">
        <v>36140</v>
      </c>
      <c r="B4065" s="27" t="n">
        <v>45</v>
      </c>
      <c r="C4065" s="7" t="n">
        <v>4</v>
      </c>
      <c r="D4065" s="7" t="n">
        <v>3</v>
      </c>
      <c r="E4065" s="7" t="n">
        <v>4.98999977111816</v>
      </c>
      <c r="F4065" s="7" t="n">
        <v>324.440002441406</v>
      </c>
      <c r="G4065" s="7" t="n">
        <v>0</v>
      </c>
      <c r="H4065" s="7" t="n">
        <v>0</v>
      </c>
      <c r="I4065" s="7" t="n">
        <v>0</v>
      </c>
    </row>
    <row r="4066" spans="1:9">
      <c r="A4066" t="s">
        <v>4</v>
      </c>
      <c r="B4066" s="4" t="s">
        <v>5</v>
      </c>
      <c r="C4066" s="4" t="s">
        <v>7</v>
      </c>
      <c r="D4066" s="4" t="s">
        <v>7</v>
      </c>
      <c r="E4066" s="4" t="s">
        <v>59</v>
      </c>
      <c r="F4066" s="4" t="s">
        <v>12</v>
      </c>
    </row>
    <row r="4067" spans="1:9">
      <c r="A4067" t="n">
        <v>36158</v>
      </c>
      <c r="B4067" s="27" t="n">
        <v>45</v>
      </c>
      <c r="C4067" s="7" t="n">
        <v>5</v>
      </c>
      <c r="D4067" s="7" t="n">
        <v>3</v>
      </c>
      <c r="E4067" s="7" t="n">
        <v>4.80000019073486</v>
      </c>
      <c r="F4067" s="7" t="n">
        <v>0</v>
      </c>
    </row>
    <row r="4068" spans="1:9">
      <c r="A4068" t="s">
        <v>4</v>
      </c>
      <c r="B4068" s="4" t="s">
        <v>5</v>
      </c>
      <c r="C4068" s="4" t="s">
        <v>7</v>
      </c>
      <c r="D4068" s="4" t="s">
        <v>7</v>
      </c>
      <c r="E4068" s="4" t="s">
        <v>59</v>
      </c>
      <c r="F4068" s="4" t="s">
        <v>12</v>
      </c>
    </row>
    <row r="4069" spans="1:9">
      <c r="A4069" t="n">
        <v>36167</v>
      </c>
      <c r="B4069" s="27" t="n">
        <v>45</v>
      </c>
      <c r="C4069" s="7" t="n">
        <v>11</v>
      </c>
      <c r="D4069" s="7" t="n">
        <v>3</v>
      </c>
      <c r="E4069" s="7" t="n">
        <v>23.7000007629395</v>
      </c>
      <c r="F4069" s="7" t="n">
        <v>0</v>
      </c>
    </row>
    <row r="4070" spans="1:9">
      <c r="A4070" t="s">
        <v>4</v>
      </c>
      <c r="B4070" s="4" t="s">
        <v>5</v>
      </c>
      <c r="C4070" s="4" t="s">
        <v>7</v>
      </c>
      <c r="D4070" s="4" t="s">
        <v>12</v>
      </c>
    </row>
    <row r="4071" spans="1:9">
      <c r="A4071" t="n">
        <v>36176</v>
      </c>
      <c r="B4071" s="25" t="n">
        <v>58</v>
      </c>
      <c r="C4071" s="7" t="n">
        <v>255</v>
      </c>
      <c r="D4071" s="7" t="n">
        <v>0</v>
      </c>
    </row>
    <row r="4072" spans="1:9">
      <c r="A4072" t="s">
        <v>4</v>
      </c>
      <c r="B4072" s="4" t="s">
        <v>5</v>
      </c>
      <c r="C4072" s="4" t="s">
        <v>7</v>
      </c>
      <c r="D4072" s="4" t="s">
        <v>12</v>
      </c>
      <c r="E4072" s="4" t="s">
        <v>8</v>
      </c>
    </row>
    <row r="4073" spans="1:9">
      <c r="A4073" t="n">
        <v>36180</v>
      </c>
      <c r="B4073" s="29" t="n">
        <v>51</v>
      </c>
      <c r="C4073" s="7" t="n">
        <v>4</v>
      </c>
      <c r="D4073" s="7" t="n">
        <v>0</v>
      </c>
      <c r="E4073" s="7" t="s">
        <v>385</v>
      </c>
    </row>
    <row r="4074" spans="1:9">
      <c r="A4074" t="s">
        <v>4</v>
      </c>
      <c r="B4074" s="4" t="s">
        <v>5</v>
      </c>
      <c r="C4074" s="4" t="s">
        <v>12</v>
      </c>
    </row>
    <row r="4075" spans="1:9">
      <c r="A4075" t="n">
        <v>36193</v>
      </c>
      <c r="B4075" s="22" t="n">
        <v>16</v>
      </c>
      <c r="C4075" s="7" t="n">
        <v>0</v>
      </c>
    </row>
    <row r="4076" spans="1:9">
      <c r="A4076" t="s">
        <v>4</v>
      </c>
      <c r="B4076" s="4" t="s">
        <v>5</v>
      </c>
      <c r="C4076" s="4" t="s">
        <v>12</v>
      </c>
      <c r="D4076" s="4" t="s">
        <v>7</v>
      </c>
      <c r="E4076" s="4" t="s">
        <v>13</v>
      </c>
      <c r="F4076" s="4" t="s">
        <v>43</v>
      </c>
      <c r="G4076" s="4" t="s">
        <v>7</v>
      </c>
      <c r="H4076" s="4" t="s">
        <v>7</v>
      </c>
    </row>
    <row r="4077" spans="1:9">
      <c r="A4077" t="n">
        <v>36196</v>
      </c>
      <c r="B4077" s="30" t="n">
        <v>26</v>
      </c>
      <c r="C4077" s="7" t="n">
        <v>0</v>
      </c>
      <c r="D4077" s="7" t="n">
        <v>17</v>
      </c>
      <c r="E4077" s="7" t="n">
        <v>65097</v>
      </c>
      <c r="F4077" s="7" t="s">
        <v>439</v>
      </c>
      <c r="G4077" s="7" t="n">
        <v>2</v>
      </c>
      <c r="H4077" s="7" t="n">
        <v>0</v>
      </c>
    </row>
    <row r="4078" spans="1:9">
      <c r="A4078" t="s">
        <v>4</v>
      </c>
      <c r="B4078" s="4" t="s">
        <v>5</v>
      </c>
    </row>
    <row r="4079" spans="1:9">
      <c r="A4079" t="n">
        <v>36298</v>
      </c>
      <c r="B4079" s="20" t="n">
        <v>28</v>
      </c>
    </row>
    <row r="4080" spans="1:9">
      <c r="A4080" t="s">
        <v>4</v>
      </c>
      <c r="B4080" s="4" t="s">
        <v>5</v>
      </c>
      <c r="C4080" s="4" t="s">
        <v>7</v>
      </c>
      <c r="D4080" s="4" t="s">
        <v>12</v>
      </c>
      <c r="E4080" s="4" t="s">
        <v>8</v>
      </c>
    </row>
    <row r="4081" spans="1:9">
      <c r="A4081" t="n">
        <v>36299</v>
      </c>
      <c r="B4081" s="29" t="n">
        <v>51</v>
      </c>
      <c r="C4081" s="7" t="n">
        <v>4</v>
      </c>
      <c r="D4081" s="7" t="n">
        <v>13</v>
      </c>
      <c r="E4081" s="7" t="s">
        <v>440</v>
      </c>
    </row>
    <row r="4082" spans="1:9">
      <c r="A4082" t="s">
        <v>4</v>
      </c>
      <c r="B4082" s="4" t="s">
        <v>5</v>
      </c>
      <c r="C4082" s="4" t="s">
        <v>12</v>
      </c>
    </row>
    <row r="4083" spans="1:9">
      <c r="A4083" t="n">
        <v>36313</v>
      </c>
      <c r="B4083" s="22" t="n">
        <v>16</v>
      </c>
      <c r="C4083" s="7" t="n">
        <v>0</v>
      </c>
    </row>
    <row r="4084" spans="1:9">
      <c r="A4084" t="s">
        <v>4</v>
      </c>
      <c r="B4084" s="4" t="s">
        <v>5</v>
      </c>
      <c r="C4084" s="4" t="s">
        <v>12</v>
      </c>
      <c r="D4084" s="4" t="s">
        <v>7</v>
      </c>
      <c r="E4084" s="4" t="s">
        <v>13</v>
      </c>
      <c r="F4084" s="4" t="s">
        <v>43</v>
      </c>
      <c r="G4084" s="4" t="s">
        <v>7</v>
      </c>
      <c r="H4084" s="4" t="s">
        <v>7</v>
      </c>
      <c r="I4084" s="4" t="s">
        <v>7</v>
      </c>
      <c r="J4084" s="4" t="s">
        <v>13</v>
      </c>
      <c r="K4084" s="4" t="s">
        <v>43</v>
      </c>
      <c r="L4084" s="4" t="s">
        <v>7</v>
      </c>
      <c r="M4084" s="4" t="s">
        <v>7</v>
      </c>
    </row>
    <row r="4085" spans="1:9">
      <c r="A4085" t="n">
        <v>36316</v>
      </c>
      <c r="B4085" s="30" t="n">
        <v>26</v>
      </c>
      <c r="C4085" s="7" t="n">
        <v>13</v>
      </c>
      <c r="D4085" s="7" t="n">
        <v>17</v>
      </c>
      <c r="E4085" s="7" t="n">
        <v>11414</v>
      </c>
      <c r="F4085" s="7" t="s">
        <v>441</v>
      </c>
      <c r="G4085" s="7" t="n">
        <v>2</v>
      </c>
      <c r="H4085" s="7" t="n">
        <v>3</v>
      </c>
      <c r="I4085" s="7" t="n">
        <v>17</v>
      </c>
      <c r="J4085" s="7" t="n">
        <v>11415</v>
      </c>
      <c r="K4085" s="7" t="s">
        <v>442</v>
      </c>
      <c r="L4085" s="7" t="n">
        <v>2</v>
      </c>
      <c r="M4085" s="7" t="n">
        <v>0</v>
      </c>
    </row>
    <row r="4086" spans="1:9">
      <c r="A4086" t="s">
        <v>4</v>
      </c>
      <c r="B4086" s="4" t="s">
        <v>5</v>
      </c>
    </row>
    <row r="4087" spans="1:9">
      <c r="A4087" t="n">
        <v>36488</v>
      </c>
      <c r="B4087" s="20" t="n">
        <v>28</v>
      </c>
    </row>
    <row r="4088" spans="1:9">
      <c r="A4088" t="s">
        <v>4</v>
      </c>
      <c r="B4088" s="4" t="s">
        <v>5</v>
      </c>
      <c r="C4088" s="4" t="s">
        <v>7</v>
      </c>
      <c r="D4088" s="4" t="s">
        <v>12</v>
      </c>
      <c r="E4088" s="4" t="s">
        <v>59</v>
      </c>
    </row>
    <row r="4089" spans="1:9">
      <c r="A4089" t="n">
        <v>36489</v>
      </c>
      <c r="B4089" s="25" t="n">
        <v>58</v>
      </c>
      <c r="C4089" s="7" t="n">
        <v>101</v>
      </c>
      <c r="D4089" s="7" t="n">
        <v>500</v>
      </c>
      <c r="E4089" s="7" t="n">
        <v>1</v>
      </c>
    </row>
    <row r="4090" spans="1:9">
      <c r="A4090" t="s">
        <v>4</v>
      </c>
      <c r="B4090" s="4" t="s">
        <v>5</v>
      </c>
      <c r="C4090" s="4" t="s">
        <v>7</v>
      </c>
      <c r="D4090" s="4" t="s">
        <v>12</v>
      </c>
    </row>
    <row r="4091" spans="1:9">
      <c r="A4091" t="n">
        <v>36497</v>
      </c>
      <c r="B4091" s="25" t="n">
        <v>58</v>
      </c>
      <c r="C4091" s="7" t="n">
        <v>254</v>
      </c>
      <c r="D4091" s="7" t="n">
        <v>0</v>
      </c>
    </row>
    <row r="4092" spans="1:9">
      <c r="A4092" t="s">
        <v>4</v>
      </c>
      <c r="B4092" s="4" t="s">
        <v>5</v>
      </c>
      <c r="C4092" s="4" t="s">
        <v>12</v>
      </c>
      <c r="D4092" s="4" t="s">
        <v>59</v>
      </c>
      <c r="E4092" s="4" t="s">
        <v>59</v>
      </c>
      <c r="F4092" s="4" t="s">
        <v>59</v>
      </c>
      <c r="G4092" s="4" t="s">
        <v>12</v>
      </c>
      <c r="H4092" s="4" t="s">
        <v>12</v>
      </c>
    </row>
    <row r="4093" spans="1:9">
      <c r="A4093" t="n">
        <v>36501</v>
      </c>
      <c r="B4093" s="44" t="n">
        <v>60</v>
      </c>
      <c r="C4093" s="7" t="n">
        <v>0</v>
      </c>
      <c r="D4093" s="7" t="n">
        <v>0</v>
      </c>
      <c r="E4093" s="7" t="n">
        <v>0</v>
      </c>
      <c r="F4093" s="7" t="n">
        <v>0</v>
      </c>
      <c r="G4093" s="7" t="n">
        <v>0</v>
      </c>
      <c r="H4093" s="7" t="n">
        <v>0</v>
      </c>
    </row>
    <row r="4094" spans="1:9">
      <c r="A4094" t="s">
        <v>4</v>
      </c>
      <c r="B4094" s="4" t="s">
        <v>5</v>
      </c>
      <c r="C4094" s="4" t="s">
        <v>12</v>
      </c>
      <c r="D4094" s="4" t="s">
        <v>12</v>
      </c>
      <c r="E4094" s="4" t="s">
        <v>12</v>
      </c>
    </row>
    <row r="4095" spans="1:9">
      <c r="A4095" t="n">
        <v>36520</v>
      </c>
      <c r="B4095" s="45" t="n">
        <v>61</v>
      </c>
      <c r="C4095" s="7" t="n">
        <v>0</v>
      </c>
      <c r="D4095" s="7" t="n">
        <v>13</v>
      </c>
      <c r="E4095" s="7" t="n">
        <v>0</v>
      </c>
    </row>
    <row r="4096" spans="1:9">
      <c r="A4096" t="s">
        <v>4</v>
      </c>
      <c r="B4096" s="4" t="s">
        <v>5</v>
      </c>
      <c r="C4096" s="4" t="s">
        <v>7</v>
      </c>
      <c r="D4096" s="4" t="s">
        <v>7</v>
      </c>
      <c r="E4096" s="4" t="s">
        <v>59</v>
      </c>
      <c r="F4096" s="4" t="s">
        <v>59</v>
      </c>
      <c r="G4096" s="4" t="s">
        <v>59</v>
      </c>
      <c r="H4096" s="4" t="s">
        <v>12</v>
      </c>
    </row>
    <row r="4097" spans="1:13">
      <c r="A4097" t="n">
        <v>36527</v>
      </c>
      <c r="B4097" s="27" t="n">
        <v>45</v>
      </c>
      <c r="C4097" s="7" t="n">
        <v>2</v>
      </c>
      <c r="D4097" s="7" t="n">
        <v>3</v>
      </c>
      <c r="E4097" s="7" t="n">
        <v>3.14000010490417</v>
      </c>
      <c r="F4097" s="7" t="n">
        <v>5.94000005722046</v>
      </c>
      <c r="G4097" s="7" t="n">
        <v>9.48999977111816</v>
      </c>
      <c r="H4097" s="7" t="n">
        <v>0</v>
      </c>
    </row>
    <row r="4098" spans="1:13">
      <c r="A4098" t="s">
        <v>4</v>
      </c>
      <c r="B4098" s="4" t="s">
        <v>5</v>
      </c>
      <c r="C4098" s="4" t="s">
        <v>7</v>
      </c>
      <c r="D4098" s="4" t="s">
        <v>7</v>
      </c>
      <c r="E4098" s="4" t="s">
        <v>59</v>
      </c>
      <c r="F4098" s="4" t="s">
        <v>59</v>
      </c>
      <c r="G4098" s="4" t="s">
        <v>59</v>
      </c>
      <c r="H4098" s="4" t="s">
        <v>12</v>
      </c>
      <c r="I4098" s="4" t="s">
        <v>7</v>
      </c>
    </row>
    <row r="4099" spans="1:13">
      <c r="A4099" t="n">
        <v>36544</v>
      </c>
      <c r="B4099" s="27" t="n">
        <v>45</v>
      </c>
      <c r="C4099" s="7" t="n">
        <v>4</v>
      </c>
      <c r="D4099" s="7" t="n">
        <v>3</v>
      </c>
      <c r="E4099" s="7" t="n">
        <v>3.72000002861023</v>
      </c>
      <c r="F4099" s="7" t="n">
        <v>218.350006103516</v>
      </c>
      <c r="G4099" s="7" t="n">
        <v>0</v>
      </c>
      <c r="H4099" s="7" t="n">
        <v>0</v>
      </c>
      <c r="I4099" s="7" t="n">
        <v>0</v>
      </c>
    </row>
    <row r="4100" spans="1:13">
      <c r="A4100" t="s">
        <v>4</v>
      </c>
      <c r="B4100" s="4" t="s">
        <v>5</v>
      </c>
      <c r="C4100" s="4" t="s">
        <v>7</v>
      </c>
      <c r="D4100" s="4" t="s">
        <v>7</v>
      </c>
      <c r="E4100" s="4" t="s">
        <v>59</v>
      </c>
      <c r="F4100" s="4" t="s">
        <v>12</v>
      </c>
    </row>
    <row r="4101" spans="1:13">
      <c r="A4101" t="n">
        <v>36562</v>
      </c>
      <c r="B4101" s="27" t="n">
        <v>45</v>
      </c>
      <c r="C4101" s="7" t="n">
        <v>5</v>
      </c>
      <c r="D4101" s="7" t="n">
        <v>3</v>
      </c>
      <c r="E4101" s="7" t="n">
        <v>2.20000004768372</v>
      </c>
      <c r="F4101" s="7" t="n">
        <v>0</v>
      </c>
    </row>
    <row r="4102" spans="1:13">
      <c r="A4102" t="s">
        <v>4</v>
      </c>
      <c r="B4102" s="4" t="s">
        <v>5</v>
      </c>
      <c r="C4102" s="4" t="s">
        <v>7</v>
      </c>
      <c r="D4102" s="4" t="s">
        <v>7</v>
      </c>
      <c r="E4102" s="4" t="s">
        <v>59</v>
      </c>
      <c r="F4102" s="4" t="s">
        <v>12</v>
      </c>
    </row>
    <row r="4103" spans="1:13">
      <c r="A4103" t="n">
        <v>36571</v>
      </c>
      <c r="B4103" s="27" t="n">
        <v>45</v>
      </c>
      <c r="C4103" s="7" t="n">
        <v>11</v>
      </c>
      <c r="D4103" s="7" t="n">
        <v>3</v>
      </c>
      <c r="E4103" s="7" t="n">
        <v>34</v>
      </c>
      <c r="F4103" s="7" t="n">
        <v>0</v>
      </c>
    </row>
    <row r="4104" spans="1:13">
      <c r="A4104" t="s">
        <v>4</v>
      </c>
      <c r="B4104" s="4" t="s">
        <v>5</v>
      </c>
      <c r="C4104" s="4" t="s">
        <v>7</v>
      </c>
      <c r="D4104" s="4" t="s">
        <v>12</v>
      </c>
    </row>
    <row r="4105" spans="1:13">
      <c r="A4105" t="n">
        <v>36580</v>
      </c>
      <c r="B4105" s="25" t="n">
        <v>58</v>
      </c>
      <c r="C4105" s="7" t="n">
        <v>255</v>
      </c>
      <c r="D4105" s="7" t="n">
        <v>0</v>
      </c>
    </row>
    <row r="4106" spans="1:13">
      <c r="A4106" t="s">
        <v>4</v>
      </c>
      <c r="B4106" s="4" t="s">
        <v>5</v>
      </c>
      <c r="C4106" s="4" t="s">
        <v>12</v>
      </c>
    </row>
    <row r="4107" spans="1:13">
      <c r="A4107" t="n">
        <v>36584</v>
      </c>
      <c r="B4107" s="22" t="n">
        <v>16</v>
      </c>
      <c r="C4107" s="7" t="n">
        <v>300</v>
      </c>
    </row>
    <row r="4108" spans="1:13">
      <c r="A4108" t="s">
        <v>4</v>
      </c>
      <c r="B4108" s="4" t="s">
        <v>5</v>
      </c>
      <c r="C4108" s="4" t="s">
        <v>7</v>
      </c>
      <c r="D4108" s="4" t="s">
        <v>12</v>
      </c>
      <c r="E4108" s="4" t="s">
        <v>8</v>
      </c>
    </row>
    <row r="4109" spans="1:13">
      <c r="A4109" t="n">
        <v>36587</v>
      </c>
      <c r="B4109" s="29" t="n">
        <v>51</v>
      </c>
      <c r="C4109" s="7" t="n">
        <v>4</v>
      </c>
      <c r="D4109" s="7" t="n">
        <v>0</v>
      </c>
      <c r="E4109" s="7" t="s">
        <v>443</v>
      </c>
    </row>
    <row r="4110" spans="1:13">
      <c r="A4110" t="s">
        <v>4</v>
      </c>
      <c r="B4110" s="4" t="s">
        <v>5</v>
      </c>
      <c r="C4110" s="4" t="s">
        <v>12</v>
      </c>
    </row>
    <row r="4111" spans="1:13">
      <c r="A4111" t="n">
        <v>36601</v>
      </c>
      <c r="B4111" s="22" t="n">
        <v>16</v>
      </c>
      <c r="C4111" s="7" t="n">
        <v>0</v>
      </c>
    </row>
    <row r="4112" spans="1:13">
      <c r="A4112" t="s">
        <v>4</v>
      </c>
      <c r="B4112" s="4" t="s">
        <v>5</v>
      </c>
      <c r="C4112" s="4" t="s">
        <v>12</v>
      </c>
      <c r="D4112" s="4" t="s">
        <v>7</v>
      </c>
      <c r="E4112" s="4" t="s">
        <v>13</v>
      </c>
      <c r="F4112" s="4" t="s">
        <v>43</v>
      </c>
      <c r="G4112" s="4" t="s">
        <v>7</v>
      </c>
      <c r="H4112" s="4" t="s">
        <v>7</v>
      </c>
      <c r="I4112" s="4" t="s">
        <v>7</v>
      </c>
      <c r="J4112" s="4" t="s">
        <v>13</v>
      </c>
      <c r="K4112" s="4" t="s">
        <v>43</v>
      </c>
      <c r="L4112" s="4" t="s">
        <v>7</v>
      </c>
      <c r="M4112" s="4" t="s">
        <v>7</v>
      </c>
    </row>
    <row r="4113" spans="1:13">
      <c r="A4113" t="n">
        <v>36604</v>
      </c>
      <c r="B4113" s="30" t="n">
        <v>26</v>
      </c>
      <c r="C4113" s="7" t="n">
        <v>0</v>
      </c>
      <c r="D4113" s="7" t="n">
        <v>17</v>
      </c>
      <c r="E4113" s="7" t="n">
        <v>65098</v>
      </c>
      <c r="F4113" s="7" t="s">
        <v>444</v>
      </c>
      <c r="G4113" s="7" t="n">
        <v>2</v>
      </c>
      <c r="H4113" s="7" t="n">
        <v>3</v>
      </c>
      <c r="I4113" s="7" t="n">
        <v>17</v>
      </c>
      <c r="J4113" s="7" t="n">
        <v>65099</v>
      </c>
      <c r="K4113" s="7" t="s">
        <v>445</v>
      </c>
      <c r="L4113" s="7" t="n">
        <v>2</v>
      </c>
      <c r="M4113" s="7" t="n">
        <v>0</v>
      </c>
    </row>
    <row r="4114" spans="1:13">
      <c r="A4114" t="s">
        <v>4</v>
      </c>
      <c r="B4114" s="4" t="s">
        <v>5</v>
      </c>
    </row>
    <row r="4115" spans="1:13">
      <c r="A4115" t="n">
        <v>36750</v>
      </c>
      <c r="B4115" s="20" t="n">
        <v>28</v>
      </c>
    </row>
    <row r="4116" spans="1:13">
      <c r="A4116" t="s">
        <v>4</v>
      </c>
      <c r="B4116" s="4" t="s">
        <v>5</v>
      </c>
      <c r="C4116" s="4" t="s">
        <v>12</v>
      </c>
      <c r="D4116" s="4" t="s">
        <v>7</v>
      </c>
      <c r="E4116" s="4" t="s">
        <v>8</v>
      </c>
      <c r="F4116" s="4" t="s">
        <v>59</v>
      </c>
      <c r="G4116" s="4" t="s">
        <v>59</v>
      </c>
      <c r="H4116" s="4" t="s">
        <v>59</v>
      </c>
    </row>
    <row r="4117" spans="1:13">
      <c r="A4117" t="n">
        <v>36751</v>
      </c>
      <c r="B4117" s="40" t="n">
        <v>48</v>
      </c>
      <c r="C4117" s="7" t="n">
        <v>13</v>
      </c>
      <c r="D4117" s="7" t="n">
        <v>0</v>
      </c>
      <c r="E4117" s="7" t="s">
        <v>344</v>
      </c>
      <c r="F4117" s="7" t="n">
        <v>-1</v>
      </c>
      <c r="G4117" s="7" t="n">
        <v>1</v>
      </c>
      <c r="H4117" s="7" t="n">
        <v>0</v>
      </c>
    </row>
    <row r="4118" spans="1:13">
      <c r="A4118" t="s">
        <v>4</v>
      </c>
      <c r="B4118" s="4" t="s">
        <v>5</v>
      </c>
      <c r="C4118" s="4" t="s">
        <v>7</v>
      </c>
      <c r="D4118" s="4" t="s">
        <v>12</v>
      </c>
      <c r="E4118" s="4" t="s">
        <v>8</v>
      </c>
    </row>
    <row r="4119" spans="1:13">
      <c r="A4119" t="n">
        <v>36782</v>
      </c>
      <c r="B4119" s="29" t="n">
        <v>51</v>
      </c>
      <c r="C4119" s="7" t="n">
        <v>4</v>
      </c>
      <c r="D4119" s="7" t="n">
        <v>13</v>
      </c>
      <c r="E4119" s="7" t="s">
        <v>157</v>
      </c>
    </row>
    <row r="4120" spans="1:13">
      <c r="A4120" t="s">
        <v>4</v>
      </c>
      <c r="B4120" s="4" t="s">
        <v>5</v>
      </c>
      <c r="C4120" s="4" t="s">
        <v>12</v>
      </c>
    </row>
    <row r="4121" spans="1:13">
      <c r="A4121" t="n">
        <v>36796</v>
      </c>
      <c r="B4121" s="22" t="n">
        <v>16</v>
      </c>
      <c r="C4121" s="7" t="n">
        <v>0</v>
      </c>
    </row>
    <row r="4122" spans="1:13">
      <c r="A4122" t="s">
        <v>4</v>
      </c>
      <c r="B4122" s="4" t="s">
        <v>5</v>
      </c>
      <c r="C4122" s="4" t="s">
        <v>12</v>
      </c>
      <c r="D4122" s="4" t="s">
        <v>7</v>
      </c>
      <c r="E4122" s="4" t="s">
        <v>13</v>
      </c>
      <c r="F4122" s="4" t="s">
        <v>43</v>
      </c>
      <c r="G4122" s="4" t="s">
        <v>7</v>
      </c>
      <c r="H4122" s="4" t="s">
        <v>7</v>
      </c>
      <c r="I4122" s="4" t="s">
        <v>7</v>
      </c>
      <c r="J4122" s="4" t="s">
        <v>13</v>
      </c>
      <c r="K4122" s="4" t="s">
        <v>43</v>
      </c>
      <c r="L4122" s="4" t="s">
        <v>7</v>
      </c>
      <c r="M4122" s="4" t="s">
        <v>7</v>
      </c>
    </row>
    <row r="4123" spans="1:13">
      <c r="A4123" t="n">
        <v>36799</v>
      </c>
      <c r="B4123" s="30" t="n">
        <v>26</v>
      </c>
      <c r="C4123" s="7" t="n">
        <v>13</v>
      </c>
      <c r="D4123" s="7" t="n">
        <v>17</v>
      </c>
      <c r="E4123" s="7" t="n">
        <v>11416</v>
      </c>
      <c r="F4123" s="7" t="s">
        <v>446</v>
      </c>
      <c r="G4123" s="7" t="n">
        <v>2</v>
      </c>
      <c r="H4123" s="7" t="n">
        <v>3</v>
      </c>
      <c r="I4123" s="7" t="n">
        <v>17</v>
      </c>
      <c r="J4123" s="7" t="n">
        <v>11417</v>
      </c>
      <c r="K4123" s="7" t="s">
        <v>447</v>
      </c>
      <c r="L4123" s="7" t="n">
        <v>2</v>
      </c>
      <c r="M4123" s="7" t="n">
        <v>0</v>
      </c>
    </row>
    <row r="4124" spans="1:13">
      <c r="A4124" t="s">
        <v>4</v>
      </c>
      <c r="B4124" s="4" t="s">
        <v>5</v>
      </c>
    </row>
    <row r="4125" spans="1:13">
      <c r="A4125" t="n">
        <v>37077</v>
      </c>
      <c r="B4125" s="20" t="n">
        <v>28</v>
      </c>
    </row>
    <row r="4126" spans="1:13">
      <c r="A4126" t="s">
        <v>4</v>
      </c>
      <c r="B4126" s="4" t="s">
        <v>5</v>
      </c>
      <c r="C4126" s="4" t="s">
        <v>7</v>
      </c>
      <c r="D4126" s="4" t="s">
        <v>12</v>
      </c>
      <c r="E4126" s="4" t="s">
        <v>8</v>
      </c>
    </row>
    <row r="4127" spans="1:13">
      <c r="A4127" t="n">
        <v>37078</v>
      </c>
      <c r="B4127" s="29" t="n">
        <v>51</v>
      </c>
      <c r="C4127" s="7" t="n">
        <v>4</v>
      </c>
      <c r="D4127" s="7" t="n">
        <v>0</v>
      </c>
      <c r="E4127" s="7" t="s">
        <v>448</v>
      </c>
    </row>
    <row r="4128" spans="1:13">
      <c r="A4128" t="s">
        <v>4</v>
      </c>
      <c r="B4128" s="4" t="s">
        <v>5</v>
      </c>
      <c r="C4128" s="4" t="s">
        <v>12</v>
      </c>
    </row>
    <row r="4129" spans="1:13">
      <c r="A4129" t="n">
        <v>37091</v>
      </c>
      <c r="B4129" s="22" t="n">
        <v>16</v>
      </c>
      <c r="C4129" s="7" t="n">
        <v>0</v>
      </c>
    </row>
    <row r="4130" spans="1:13">
      <c r="A4130" t="s">
        <v>4</v>
      </c>
      <c r="B4130" s="4" t="s">
        <v>5</v>
      </c>
      <c r="C4130" s="4" t="s">
        <v>12</v>
      </c>
      <c r="D4130" s="4" t="s">
        <v>7</v>
      </c>
      <c r="E4130" s="4" t="s">
        <v>13</v>
      </c>
      <c r="F4130" s="4" t="s">
        <v>43</v>
      </c>
      <c r="G4130" s="4" t="s">
        <v>7</v>
      </c>
      <c r="H4130" s="4" t="s">
        <v>7</v>
      </c>
      <c r="I4130" s="4" t="s">
        <v>7</v>
      </c>
      <c r="J4130" s="4" t="s">
        <v>13</v>
      </c>
      <c r="K4130" s="4" t="s">
        <v>43</v>
      </c>
      <c r="L4130" s="4" t="s">
        <v>7</v>
      </c>
      <c r="M4130" s="4" t="s">
        <v>7</v>
      </c>
      <c r="N4130" s="4" t="s">
        <v>7</v>
      </c>
      <c r="O4130" s="4" t="s">
        <v>13</v>
      </c>
      <c r="P4130" s="4" t="s">
        <v>43</v>
      </c>
      <c r="Q4130" s="4" t="s">
        <v>7</v>
      </c>
      <c r="R4130" s="4" t="s">
        <v>7</v>
      </c>
    </row>
    <row r="4131" spans="1:13">
      <c r="A4131" t="n">
        <v>37094</v>
      </c>
      <c r="B4131" s="30" t="n">
        <v>26</v>
      </c>
      <c r="C4131" s="7" t="n">
        <v>0</v>
      </c>
      <c r="D4131" s="7" t="n">
        <v>17</v>
      </c>
      <c r="E4131" s="7" t="n">
        <v>65100</v>
      </c>
      <c r="F4131" s="7" t="s">
        <v>449</v>
      </c>
      <c r="G4131" s="7" t="n">
        <v>2</v>
      </c>
      <c r="H4131" s="7" t="n">
        <v>3</v>
      </c>
      <c r="I4131" s="7" t="n">
        <v>17</v>
      </c>
      <c r="J4131" s="7" t="n">
        <v>65101</v>
      </c>
      <c r="K4131" s="7" t="s">
        <v>450</v>
      </c>
      <c r="L4131" s="7" t="n">
        <v>2</v>
      </c>
      <c r="M4131" s="7" t="n">
        <v>3</v>
      </c>
      <c r="N4131" s="7" t="n">
        <v>17</v>
      </c>
      <c r="O4131" s="7" t="n">
        <v>65102</v>
      </c>
      <c r="P4131" s="7" t="s">
        <v>451</v>
      </c>
      <c r="Q4131" s="7" t="n">
        <v>2</v>
      </c>
      <c r="R4131" s="7" t="n">
        <v>0</v>
      </c>
    </row>
    <row r="4132" spans="1:13">
      <c r="A4132" t="s">
        <v>4</v>
      </c>
      <c r="B4132" s="4" t="s">
        <v>5</v>
      </c>
    </row>
    <row r="4133" spans="1:13">
      <c r="A4133" t="n">
        <v>37408</v>
      </c>
      <c r="B4133" s="20" t="n">
        <v>28</v>
      </c>
    </row>
    <row r="4134" spans="1:13">
      <c r="A4134" t="s">
        <v>4</v>
      </c>
      <c r="B4134" s="4" t="s">
        <v>5</v>
      </c>
      <c r="C4134" s="4" t="s">
        <v>12</v>
      </c>
      <c r="D4134" s="4" t="s">
        <v>7</v>
      </c>
    </row>
    <row r="4135" spans="1:13">
      <c r="A4135" t="n">
        <v>37409</v>
      </c>
      <c r="B4135" s="31" t="n">
        <v>89</v>
      </c>
      <c r="C4135" s="7" t="n">
        <v>65533</v>
      </c>
      <c r="D4135" s="7" t="n">
        <v>1</v>
      </c>
    </row>
    <row r="4136" spans="1:13">
      <c r="A4136" t="s">
        <v>4</v>
      </c>
      <c r="B4136" s="4" t="s">
        <v>5</v>
      </c>
      <c r="C4136" s="4" t="s">
        <v>7</v>
      </c>
      <c r="D4136" s="4" t="s">
        <v>12</v>
      </c>
      <c r="E4136" s="4" t="s">
        <v>59</v>
      </c>
    </row>
    <row r="4137" spans="1:13">
      <c r="A4137" t="n">
        <v>37413</v>
      </c>
      <c r="B4137" s="25" t="n">
        <v>58</v>
      </c>
      <c r="C4137" s="7" t="n">
        <v>101</v>
      </c>
      <c r="D4137" s="7" t="n">
        <v>500</v>
      </c>
      <c r="E4137" s="7" t="n">
        <v>1</v>
      </c>
    </row>
    <row r="4138" spans="1:13">
      <c r="A4138" t="s">
        <v>4</v>
      </c>
      <c r="B4138" s="4" t="s">
        <v>5</v>
      </c>
      <c r="C4138" s="4" t="s">
        <v>7</v>
      </c>
      <c r="D4138" s="4" t="s">
        <v>12</v>
      </c>
    </row>
    <row r="4139" spans="1:13">
      <c r="A4139" t="n">
        <v>37421</v>
      </c>
      <c r="B4139" s="25" t="n">
        <v>58</v>
      </c>
      <c r="C4139" s="7" t="n">
        <v>254</v>
      </c>
      <c r="D4139" s="7" t="n">
        <v>0</v>
      </c>
    </row>
    <row r="4140" spans="1:13">
      <c r="A4140" t="s">
        <v>4</v>
      </c>
      <c r="B4140" s="4" t="s">
        <v>5</v>
      </c>
      <c r="C4140" s="4" t="s">
        <v>12</v>
      </c>
      <c r="D4140" s="4" t="s">
        <v>7</v>
      </c>
      <c r="E4140" s="4" t="s">
        <v>8</v>
      </c>
      <c r="F4140" s="4" t="s">
        <v>59</v>
      </c>
      <c r="G4140" s="4" t="s">
        <v>59</v>
      </c>
      <c r="H4140" s="4" t="s">
        <v>59</v>
      </c>
    </row>
    <row r="4141" spans="1:13">
      <c r="A4141" t="n">
        <v>37425</v>
      </c>
      <c r="B4141" s="40" t="n">
        <v>48</v>
      </c>
      <c r="C4141" s="7" t="n">
        <v>13</v>
      </c>
      <c r="D4141" s="7" t="n">
        <v>0</v>
      </c>
      <c r="E4141" s="7" t="s">
        <v>98</v>
      </c>
      <c r="F4141" s="7" t="n">
        <v>0</v>
      </c>
      <c r="G4141" s="7" t="n">
        <v>1</v>
      </c>
      <c r="H4141" s="7" t="n">
        <v>0</v>
      </c>
    </row>
    <row r="4142" spans="1:13">
      <c r="A4142" t="s">
        <v>4</v>
      </c>
      <c r="B4142" s="4" t="s">
        <v>5</v>
      </c>
      <c r="C4142" s="4" t="s">
        <v>7</v>
      </c>
      <c r="D4142" s="4" t="s">
        <v>7</v>
      </c>
      <c r="E4142" s="4" t="s">
        <v>59</v>
      </c>
      <c r="F4142" s="4" t="s">
        <v>59</v>
      </c>
      <c r="G4142" s="4" t="s">
        <v>59</v>
      </c>
      <c r="H4142" s="4" t="s">
        <v>12</v>
      </c>
    </row>
    <row r="4143" spans="1:13">
      <c r="A4143" t="n">
        <v>37452</v>
      </c>
      <c r="B4143" s="27" t="n">
        <v>45</v>
      </c>
      <c r="C4143" s="7" t="n">
        <v>2</v>
      </c>
      <c r="D4143" s="7" t="n">
        <v>3</v>
      </c>
      <c r="E4143" s="7" t="n">
        <v>3.02999997138977</v>
      </c>
      <c r="F4143" s="7" t="n">
        <v>6</v>
      </c>
      <c r="G4143" s="7" t="n">
        <v>9.19999980926514</v>
      </c>
      <c r="H4143" s="7" t="n">
        <v>0</v>
      </c>
    </row>
    <row r="4144" spans="1:13">
      <c r="A4144" t="s">
        <v>4</v>
      </c>
      <c r="B4144" s="4" t="s">
        <v>5</v>
      </c>
      <c r="C4144" s="4" t="s">
        <v>7</v>
      </c>
      <c r="D4144" s="4" t="s">
        <v>7</v>
      </c>
      <c r="E4144" s="4" t="s">
        <v>59</v>
      </c>
      <c r="F4144" s="4" t="s">
        <v>59</v>
      </c>
      <c r="G4144" s="4" t="s">
        <v>59</v>
      </c>
      <c r="H4144" s="4" t="s">
        <v>12</v>
      </c>
      <c r="I4144" s="4" t="s">
        <v>7</v>
      </c>
    </row>
    <row r="4145" spans="1:18">
      <c r="A4145" t="n">
        <v>37469</v>
      </c>
      <c r="B4145" s="27" t="n">
        <v>45</v>
      </c>
      <c r="C4145" s="7" t="n">
        <v>4</v>
      </c>
      <c r="D4145" s="7" t="n">
        <v>3</v>
      </c>
      <c r="E4145" s="7" t="n">
        <v>8.73999977111816</v>
      </c>
      <c r="F4145" s="7" t="n">
        <v>322.940002441406</v>
      </c>
      <c r="G4145" s="7" t="n">
        <v>0</v>
      </c>
      <c r="H4145" s="7" t="n">
        <v>0</v>
      </c>
      <c r="I4145" s="7" t="n">
        <v>0</v>
      </c>
    </row>
    <row r="4146" spans="1:18">
      <c r="A4146" t="s">
        <v>4</v>
      </c>
      <c r="B4146" s="4" t="s">
        <v>5</v>
      </c>
      <c r="C4146" s="4" t="s">
        <v>7</v>
      </c>
      <c r="D4146" s="4" t="s">
        <v>7</v>
      </c>
      <c r="E4146" s="4" t="s">
        <v>59</v>
      </c>
      <c r="F4146" s="4" t="s">
        <v>12</v>
      </c>
    </row>
    <row r="4147" spans="1:18">
      <c r="A4147" t="n">
        <v>37487</v>
      </c>
      <c r="B4147" s="27" t="n">
        <v>45</v>
      </c>
      <c r="C4147" s="7" t="n">
        <v>5</v>
      </c>
      <c r="D4147" s="7" t="n">
        <v>3</v>
      </c>
      <c r="E4147" s="7" t="n">
        <v>2</v>
      </c>
      <c r="F4147" s="7" t="n">
        <v>0</v>
      </c>
    </row>
    <row r="4148" spans="1:18">
      <c r="A4148" t="s">
        <v>4</v>
      </c>
      <c r="B4148" s="4" t="s">
        <v>5</v>
      </c>
      <c r="C4148" s="4" t="s">
        <v>7</v>
      </c>
      <c r="D4148" s="4" t="s">
        <v>7</v>
      </c>
      <c r="E4148" s="4" t="s">
        <v>59</v>
      </c>
      <c r="F4148" s="4" t="s">
        <v>12</v>
      </c>
    </row>
    <row r="4149" spans="1:18">
      <c r="A4149" t="n">
        <v>37496</v>
      </c>
      <c r="B4149" s="27" t="n">
        <v>45</v>
      </c>
      <c r="C4149" s="7" t="n">
        <v>11</v>
      </c>
      <c r="D4149" s="7" t="n">
        <v>3</v>
      </c>
      <c r="E4149" s="7" t="n">
        <v>34</v>
      </c>
      <c r="F4149" s="7" t="n">
        <v>0</v>
      </c>
    </row>
    <row r="4150" spans="1:18">
      <c r="A4150" t="s">
        <v>4</v>
      </c>
      <c r="B4150" s="4" t="s">
        <v>5</v>
      </c>
      <c r="C4150" s="4" t="s">
        <v>12</v>
      </c>
      <c r="D4150" s="4" t="s">
        <v>7</v>
      </c>
      <c r="E4150" s="4" t="s">
        <v>8</v>
      </c>
      <c r="F4150" s="4" t="s">
        <v>59</v>
      </c>
      <c r="G4150" s="4" t="s">
        <v>59</v>
      </c>
      <c r="H4150" s="4" t="s">
        <v>59</v>
      </c>
    </row>
    <row r="4151" spans="1:18">
      <c r="A4151" t="n">
        <v>37505</v>
      </c>
      <c r="B4151" s="40" t="n">
        <v>48</v>
      </c>
      <c r="C4151" s="7" t="n">
        <v>13</v>
      </c>
      <c r="D4151" s="7" t="n">
        <v>0</v>
      </c>
      <c r="E4151" s="7" t="s">
        <v>347</v>
      </c>
      <c r="F4151" s="7" t="n">
        <v>-1</v>
      </c>
      <c r="G4151" s="7" t="n">
        <v>1</v>
      </c>
      <c r="H4151" s="7" t="n">
        <v>0</v>
      </c>
    </row>
    <row r="4152" spans="1:18">
      <c r="A4152" t="s">
        <v>4</v>
      </c>
      <c r="B4152" s="4" t="s">
        <v>5</v>
      </c>
      <c r="C4152" s="4" t="s">
        <v>7</v>
      </c>
      <c r="D4152" s="4" t="s">
        <v>12</v>
      </c>
    </row>
    <row r="4153" spans="1:18">
      <c r="A4153" t="n">
        <v>37537</v>
      </c>
      <c r="B4153" s="25" t="n">
        <v>58</v>
      </c>
      <c r="C4153" s="7" t="n">
        <v>255</v>
      </c>
      <c r="D4153" s="7" t="n">
        <v>0</v>
      </c>
    </row>
    <row r="4154" spans="1:18">
      <c r="A4154" t="s">
        <v>4</v>
      </c>
      <c r="B4154" s="4" t="s">
        <v>5</v>
      </c>
      <c r="C4154" s="4" t="s">
        <v>12</v>
      </c>
    </row>
    <row r="4155" spans="1:18">
      <c r="A4155" t="n">
        <v>37541</v>
      </c>
      <c r="B4155" s="22" t="n">
        <v>16</v>
      </c>
      <c r="C4155" s="7" t="n">
        <v>300</v>
      </c>
    </row>
    <row r="4156" spans="1:18">
      <c r="A4156" t="s">
        <v>4</v>
      </c>
      <c r="B4156" s="4" t="s">
        <v>5</v>
      </c>
      <c r="C4156" s="4" t="s">
        <v>7</v>
      </c>
      <c r="D4156" s="4" t="s">
        <v>12</v>
      </c>
      <c r="E4156" s="4" t="s">
        <v>8</v>
      </c>
    </row>
    <row r="4157" spans="1:18">
      <c r="A4157" t="n">
        <v>37544</v>
      </c>
      <c r="B4157" s="29" t="n">
        <v>51</v>
      </c>
      <c r="C4157" s="7" t="n">
        <v>4</v>
      </c>
      <c r="D4157" s="7" t="n">
        <v>13</v>
      </c>
      <c r="E4157" s="7" t="s">
        <v>412</v>
      </c>
    </row>
    <row r="4158" spans="1:18">
      <c r="A4158" t="s">
        <v>4</v>
      </c>
      <c r="B4158" s="4" t="s">
        <v>5</v>
      </c>
      <c r="C4158" s="4" t="s">
        <v>12</v>
      </c>
    </row>
    <row r="4159" spans="1:18">
      <c r="A4159" t="n">
        <v>37558</v>
      </c>
      <c r="B4159" s="22" t="n">
        <v>16</v>
      </c>
      <c r="C4159" s="7" t="n">
        <v>0</v>
      </c>
    </row>
    <row r="4160" spans="1:18">
      <c r="A4160" t="s">
        <v>4</v>
      </c>
      <c r="B4160" s="4" t="s">
        <v>5</v>
      </c>
      <c r="C4160" s="4" t="s">
        <v>12</v>
      </c>
      <c r="D4160" s="4" t="s">
        <v>7</v>
      </c>
      <c r="E4160" s="4" t="s">
        <v>13</v>
      </c>
      <c r="F4160" s="4" t="s">
        <v>43</v>
      </c>
      <c r="G4160" s="4" t="s">
        <v>7</v>
      </c>
      <c r="H4160" s="4" t="s">
        <v>7</v>
      </c>
      <c r="I4160" s="4" t="s">
        <v>7</v>
      </c>
      <c r="J4160" s="4" t="s">
        <v>13</v>
      </c>
      <c r="K4160" s="4" t="s">
        <v>43</v>
      </c>
      <c r="L4160" s="4" t="s">
        <v>7</v>
      </c>
      <c r="M4160" s="4" t="s">
        <v>7</v>
      </c>
      <c r="N4160" s="4" t="s">
        <v>7</v>
      </c>
      <c r="O4160" s="4" t="s">
        <v>13</v>
      </c>
      <c r="P4160" s="4" t="s">
        <v>43</v>
      </c>
      <c r="Q4160" s="4" t="s">
        <v>7</v>
      </c>
      <c r="R4160" s="4" t="s">
        <v>7</v>
      </c>
    </row>
    <row r="4161" spans="1:18">
      <c r="A4161" t="n">
        <v>37561</v>
      </c>
      <c r="B4161" s="30" t="n">
        <v>26</v>
      </c>
      <c r="C4161" s="7" t="n">
        <v>13</v>
      </c>
      <c r="D4161" s="7" t="n">
        <v>17</v>
      </c>
      <c r="E4161" s="7" t="n">
        <v>11418</v>
      </c>
      <c r="F4161" s="7" t="s">
        <v>452</v>
      </c>
      <c r="G4161" s="7" t="n">
        <v>2</v>
      </c>
      <c r="H4161" s="7" t="n">
        <v>3</v>
      </c>
      <c r="I4161" s="7" t="n">
        <v>17</v>
      </c>
      <c r="J4161" s="7" t="n">
        <v>11419</v>
      </c>
      <c r="K4161" s="7" t="s">
        <v>453</v>
      </c>
      <c r="L4161" s="7" t="n">
        <v>2</v>
      </c>
      <c r="M4161" s="7" t="n">
        <v>3</v>
      </c>
      <c r="N4161" s="7" t="n">
        <v>17</v>
      </c>
      <c r="O4161" s="7" t="n">
        <v>11420</v>
      </c>
      <c r="P4161" s="7" t="s">
        <v>454</v>
      </c>
      <c r="Q4161" s="7" t="n">
        <v>2</v>
      </c>
      <c r="R4161" s="7" t="n">
        <v>0</v>
      </c>
    </row>
    <row r="4162" spans="1:18">
      <c r="A4162" t="s">
        <v>4</v>
      </c>
      <c r="B4162" s="4" t="s">
        <v>5</v>
      </c>
    </row>
    <row r="4163" spans="1:18">
      <c r="A4163" t="n">
        <v>37885</v>
      </c>
      <c r="B4163" s="20" t="n">
        <v>28</v>
      </c>
    </row>
    <row r="4164" spans="1:18">
      <c r="A4164" t="s">
        <v>4</v>
      </c>
      <c r="B4164" s="4" t="s">
        <v>5</v>
      </c>
      <c r="C4164" s="4" t="s">
        <v>7</v>
      </c>
      <c r="D4164" s="4" t="s">
        <v>12</v>
      </c>
      <c r="E4164" s="4" t="s">
        <v>8</v>
      </c>
      <c r="F4164" s="4" t="s">
        <v>8</v>
      </c>
      <c r="G4164" s="4" t="s">
        <v>8</v>
      </c>
      <c r="H4164" s="4" t="s">
        <v>8</v>
      </c>
    </row>
    <row r="4165" spans="1:18">
      <c r="A4165" t="n">
        <v>37886</v>
      </c>
      <c r="B4165" s="29" t="n">
        <v>51</v>
      </c>
      <c r="C4165" s="7" t="n">
        <v>3</v>
      </c>
      <c r="D4165" s="7" t="n">
        <v>13</v>
      </c>
      <c r="E4165" s="7" t="s">
        <v>405</v>
      </c>
      <c r="F4165" s="7" t="s">
        <v>76</v>
      </c>
      <c r="G4165" s="7" t="s">
        <v>75</v>
      </c>
      <c r="H4165" s="7" t="s">
        <v>76</v>
      </c>
    </row>
    <row r="4166" spans="1:18">
      <c r="A4166" t="s">
        <v>4</v>
      </c>
      <c r="B4166" s="4" t="s">
        <v>5</v>
      </c>
      <c r="C4166" s="4" t="s">
        <v>12</v>
      </c>
      <c r="D4166" s="4" t="s">
        <v>7</v>
      </c>
      <c r="E4166" s="4" t="s">
        <v>8</v>
      </c>
      <c r="F4166" s="4" t="s">
        <v>59</v>
      </c>
      <c r="G4166" s="4" t="s">
        <v>59</v>
      </c>
      <c r="H4166" s="4" t="s">
        <v>59</v>
      </c>
    </row>
    <row r="4167" spans="1:18">
      <c r="A4167" t="n">
        <v>37899</v>
      </c>
      <c r="B4167" s="40" t="n">
        <v>48</v>
      </c>
      <c r="C4167" s="7" t="n">
        <v>13</v>
      </c>
      <c r="D4167" s="7" t="n">
        <v>0</v>
      </c>
      <c r="E4167" s="7" t="s">
        <v>344</v>
      </c>
      <c r="F4167" s="7" t="n">
        <v>-1</v>
      </c>
      <c r="G4167" s="7" t="n">
        <v>1</v>
      </c>
      <c r="H4167" s="7" t="n">
        <v>0</v>
      </c>
    </row>
    <row r="4168" spans="1:18">
      <c r="A4168" t="s">
        <v>4</v>
      </c>
      <c r="B4168" s="4" t="s">
        <v>5</v>
      </c>
      <c r="C4168" s="4" t="s">
        <v>12</v>
      </c>
    </row>
    <row r="4169" spans="1:18">
      <c r="A4169" t="n">
        <v>37930</v>
      </c>
      <c r="B4169" s="22" t="n">
        <v>16</v>
      </c>
      <c r="C4169" s="7" t="n">
        <v>500</v>
      </c>
    </row>
    <row r="4170" spans="1:18">
      <c r="A4170" t="s">
        <v>4</v>
      </c>
      <c r="B4170" s="4" t="s">
        <v>5</v>
      </c>
      <c r="C4170" s="4" t="s">
        <v>7</v>
      </c>
      <c r="D4170" s="4" t="s">
        <v>12</v>
      </c>
      <c r="E4170" s="4" t="s">
        <v>8</v>
      </c>
    </row>
    <row r="4171" spans="1:18">
      <c r="A4171" t="n">
        <v>37933</v>
      </c>
      <c r="B4171" s="29" t="n">
        <v>51</v>
      </c>
      <c r="C4171" s="7" t="n">
        <v>4</v>
      </c>
      <c r="D4171" s="7" t="n">
        <v>13</v>
      </c>
      <c r="E4171" s="7" t="s">
        <v>455</v>
      </c>
    </row>
    <row r="4172" spans="1:18">
      <c r="A4172" t="s">
        <v>4</v>
      </c>
      <c r="B4172" s="4" t="s">
        <v>5</v>
      </c>
      <c r="C4172" s="4" t="s">
        <v>12</v>
      </c>
    </row>
    <row r="4173" spans="1:18">
      <c r="A4173" t="n">
        <v>37947</v>
      </c>
      <c r="B4173" s="22" t="n">
        <v>16</v>
      </c>
      <c r="C4173" s="7" t="n">
        <v>0</v>
      </c>
    </row>
    <row r="4174" spans="1:18">
      <c r="A4174" t="s">
        <v>4</v>
      </c>
      <c r="B4174" s="4" t="s">
        <v>5</v>
      </c>
      <c r="C4174" s="4" t="s">
        <v>12</v>
      </c>
      <c r="D4174" s="4" t="s">
        <v>7</v>
      </c>
      <c r="E4174" s="4" t="s">
        <v>13</v>
      </c>
      <c r="F4174" s="4" t="s">
        <v>43</v>
      </c>
      <c r="G4174" s="4" t="s">
        <v>7</v>
      </c>
      <c r="H4174" s="4" t="s">
        <v>7</v>
      </c>
    </row>
    <row r="4175" spans="1:18">
      <c r="A4175" t="n">
        <v>37950</v>
      </c>
      <c r="B4175" s="30" t="n">
        <v>26</v>
      </c>
      <c r="C4175" s="7" t="n">
        <v>13</v>
      </c>
      <c r="D4175" s="7" t="n">
        <v>17</v>
      </c>
      <c r="E4175" s="7" t="n">
        <v>11421</v>
      </c>
      <c r="F4175" s="7" t="s">
        <v>456</v>
      </c>
      <c r="G4175" s="7" t="n">
        <v>2</v>
      </c>
      <c r="H4175" s="7" t="n">
        <v>0</v>
      </c>
    </row>
    <row r="4176" spans="1:18">
      <c r="A4176" t="s">
        <v>4</v>
      </c>
      <c r="B4176" s="4" t="s">
        <v>5</v>
      </c>
      <c r="C4176" s="4" t="s">
        <v>12</v>
      </c>
    </row>
    <row r="4177" spans="1:18">
      <c r="A4177" t="n">
        <v>38086</v>
      </c>
      <c r="B4177" s="22" t="n">
        <v>16</v>
      </c>
      <c r="C4177" s="7" t="n">
        <v>3500</v>
      </c>
    </row>
    <row r="4178" spans="1:18">
      <c r="A4178" t="s">
        <v>4</v>
      </c>
      <c r="B4178" s="4" t="s">
        <v>5</v>
      </c>
      <c r="C4178" s="4" t="s">
        <v>7</v>
      </c>
      <c r="D4178" s="4" t="s">
        <v>12</v>
      </c>
      <c r="E4178" s="4" t="s">
        <v>8</v>
      </c>
      <c r="F4178" s="4" t="s">
        <v>8</v>
      </c>
      <c r="G4178" s="4" t="s">
        <v>8</v>
      </c>
      <c r="H4178" s="4" t="s">
        <v>8</v>
      </c>
    </row>
    <row r="4179" spans="1:18">
      <c r="A4179" t="n">
        <v>38089</v>
      </c>
      <c r="B4179" s="29" t="n">
        <v>51</v>
      </c>
      <c r="C4179" s="7" t="n">
        <v>3</v>
      </c>
      <c r="D4179" s="7" t="n">
        <v>13</v>
      </c>
      <c r="E4179" s="7" t="s">
        <v>457</v>
      </c>
      <c r="F4179" s="7" t="s">
        <v>14</v>
      </c>
      <c r="G4179" s="7" t="s">
        <v>75</v>
      </c>
      <c r="H4179" s="7" t="s">
        <v>76</v>
      </c>
    </row>
    <row r="4180" spans="1:18">
      <c r="A4180" t="s">
        <v>4</v>
      </c>
      <c r="B4180" s="4" t="s">
        <v>5</v>
      </c>
    </row>
    <row r="4181" spans="1:18">
      <c r="A4181" t="n">
        <v>38109</v>
      </c>
      <c r="B4181" s="20" t="n">
        <v>28</v>
      </c>
    </row>
    <row r="4182" spans="1:18">
      <c r="A4182" t="s">
        <v>4</v>
      </c>
      <c r="B4182" s="4" t="s">
        <v>5</v>
      </c>
      <c r="C4182" s="4" t="s">
        <v>7</v>
      </c>
      <c r="D4182" s="4" t="s">
        <v>12</v>
      </c>
      <c r="E4182" s="4" t="s">
        <v>8</v>
      </c>
    </row>
    <row r="4183" spans="1:18">
      <c r="A4183" t="n">
        <v>38110</v>
      </c>
      <c r="B4183" s="29" t="n">
        <v>51</v>
      </c>
      <c r="C4183" s="7" t="n">
        <v>4</v>
      </c>
      <c r="D4183" s="7" t="n">
        <v>0</v>
      </c>
      <c r="E4183" s="7" t="s">
        <v>271</v>
      </c>
    </row>
    <row r="4184" spans="1:18">
      <c r="A4184" t="s">
        <v>4</v>
      </c>
      <c r="B4184" s="4" t="s">
        <v>5</v>
      </c>
      <c r="C4184" s="4" t="s">
        <v>12</v>
      </c>
    </row>
    <row r="4185" spans="1:18">
      <c r="A4185" t="n">
        <v>38124</v>
      </c>
      <c r="B4185" s="22" t="n">
        <v>16</v>
      </c>
      <c r="C4185" s="7" t="n">
        <v>0</v>
      </c>
    </row>
    <row r="4186" spans="1:18">
      <c r="A4186" t="s">
        <v>4</v>
      </c>
      <c r="B4186" s="4" t="s">
        <v>5</v>
      </c>
      <c r="C4186" s="4" t="s">
        <v>12</v>
      </c>
      <c r="D4186" s="4" t="s">
        <v>7</v>
      </c>
      <c r="E4186" s="4" t="s">
        <v>13</v>
      </c>
      <c r="F4186" s="4" t="s">
        <v>43</v>
      </c>
      <c r="G4186" s="4" t="s">
        <v>7</v>
      </c>
      <c r="H4186" s="4" t="s">
        <v>7</v>
      </c>
      <c r="I4186" s="4" t="s">
        <v>7</v>
      </c>
      <c r="J4186" s="4" t="s">
        <v>13</v>
      </c>
      <c r="K4186" s="4" t="s">
        <v>43</v>
      </c>
      <c r="L4186" s="4" t="s">
        <v>7</v>
      </c>
      <c r="M4186" s="4" t="s">
        <v>7</v>
      </c>
      <c r="N4186" s="4" t="s">
        <v>7</v>
      </c>
      <c r="O4186" s="4" t="s">
        <v>13</v>
      </c>
      <c r="P4186" s="4" t="s">
        <v>43</v>
      </c>
      <c r="Q4186" s="4" t="s">
        <v>7</v>
      </c>
      <c r="R4186" s="4" t="s">
        <v>7</v>
      </c>
    </row>
    <row r="4187" spans="1:18">
      <c r="A4187" t="n">
        <v>38127</v>
      </c>
      <c r="B4187" s="30" t="n">
        <v>26</v>
      </c>
      <c r="C4187" s="7" t="n">
        <v>0</v>
      </c>
      <c r="D4187" s="7" t="n">
        <v>17</v>
      </c>
      <c r="E4187" s="7" t="n">
        <v>65103</v>
      </c>
      <c r="F4187" s="7" t="s">
        <v>458</v>
      </c>
      <c r="G4187" s="7" t="n">
        <v>2</v>
      </c>
      <c r="H4187" s="7" t="n">
        <v>3</v>
      </c>
      <c r="I4187" s="7" t="n">
        <v>17</v>
      </c>
      <c r="J4187" s="7" t="n">
        <v>65104</v>
      </c>
      <c r="K4187" s="7" t="s">
        <v>459</v>
      </c>
      <c r="L4187" s="7" t="n">
        <v>2</v>
      </c>
      <c r="M4187" s="7" t="n">
        <v>3</v>
      </c>
      <c r="N4187" s="7" t="n">
        <v>17</v>
      </c>
      <c r="O4187" s="7" t="n">
        <v>65105</v>
      </c>
      <c r="P4187" s="7" t="s">
        <v>460</v>
      </c>
      <c r="Q4187" s="7" t="n">
        <v>2</v>
      </c>
      <c r="R4187" s="7" t="n">
        <v>0</v>
      </c>
    </row>
    <row r="4188" spans="1:18">
      <c r="A4188" t="s">
        <v>4</v>
      </c>
      <c r="B4188" s="4" t="s">
        <v>5</v>
      </c>
    </row>
    <row r="4189" spans="1:18">
      <c r="A4189" t="n">
        <v>38389</v>
      </c>
      <c r="B4189" s="20" t="n">
        <v>28</v>
      </c>
    </row>
    <row r="4190" spans="1:18">
      <c r="A4190" t="s">
        <v>4</v>
      </c>
      <c r="B4190" s="4" t="s">
        <v>5</v>
      </c>
      <c r="C4190" s="4" t="s">
        <v>12</v>
      </c>
      <c r="D4190" s="4" t="s">
        <v>7</v>
      </c>
      <c r="E4190" s="4" t="s">
        <v>8</v>
      </c>
      <c r="F4190" s="4" t="s">
        <v>59</v>
      </c>
      <c r="G4190" s="4" t="s">
        <v>59</v>
      </c>
      <c r="H4190" s="4" t="s">
        <v>59</v>
      </c>
    </row>
    <row r="4191" spans="1:18">
      <c r="A4191" t="n">
        <v>38390</v>
      </c>
      <c r="B4191" s="40" t="n">
        <v>48</v>
      </c>
      <c r="C4191" s="7" t="n">
        <v>13</v>
      </c>
      <c r="D4191" s="7" t="n">
        <v>0</v>
      </c>
      <c r="E4191" s="7" t="s">
        <v>344</v>
      </c>
      <c r="F4191" s="7" t="n">
        <v>-1</v>
      </c>
      <c r="G4191" s="7" t="n">
        <v>1</v>
      </c>
      <c r="H4191" s="7" t="n">
        <v>2.80259692864963e-45</v>
      </c>
    </row>
    <row r="4192" spans="1:18">
      <c r="A4192" t="s">
        <v>4</v>
      </c>
      <c r="B4192" s="4" t="s">
        <v>5</v>
      </c>
      <c r="C4192" s="4" t="s">
        <v>7</v>
      </c>
      <c r="D4192" s="4" t="s">
        <v>12</v>
      </c>
      <c r="E4192" s="4" t="s">
        <v>8</v>
      </c>
    </row>
    <row r="4193" spans="1:18">
      <c r="A4193" t="n">
        <v>38421</v>
      </c>
      <c r="B4193" s="29" t="n">
        <v>51</v>
      </c>
      <c r="C4193" s="7" t="n">
        <v>4</v>
      </c>
      <c r="D4193" s="7" t="n">
        <v>13</v>
      </c>
      <c r="E4193" s="7" t="s">
        <v>461</v>
      </c>
    </row>
    <row r="4194" spans="1:18">
      <c r="A4194" t="s">
        <v>4</v>
      </c>
      <c r="B4194" s="4" t="s">
        <v>5</v>
      </c>
      <c r="C4194" s="4" t="s">
        <v>12</v>
      </c>
    </row>
    <row r="4195" spans="1:18">
      <c r="A4195" t="n">
        <v>38435</v>
      </c>
      <c r="B4195" s="22" t="n">
        <v>16</v>
      </c>
      <c r="C4195" s="7" t="n">
        <v>0</v>
      </c>
    </row>
    <row r="4196" spans="1:18">
      <c r="A4196" t="s">
        <v>4</v>
      </c>
      <c r="B4196" s="4" t="s">
        <v>5</v>
      </c>
      <c r="C4196" s="4" t="s">
        <v>12</v>
      </c>
      <c r="D4196" s="4" t="s">
        <v>7</v>
      </c>
      <c r="E4196" s="4" t="s">
        <v>13</v>
      </c>
      <c r="F4196" s="4" t="s">
        <v>43</v>
      </c>
      <c r="G4196" s="4" t="s">
        <v>7</v>
      </c>
      <c r="H4196" s="4" t="s">
        <v>7</v>
      </c>
    </row>
    <row r="4197" spans="1:18">
      <c r="A4197" t="n">
        <v>38438</v>
      </c>
      <c r="B4197" s="30" t="n">
        <v>26</v>
      </c>
      <c r="C4197" s="7" t="n">
        <v>13</v>
      </c>
      <c r="D4197" s="7" t="n">
        <v>17</v>
      </c>
      <c r="E4197" s="7" t="n">
        <v>11422</v>
      </c>
      <c r="F4197" s="7" t="s">
        <v>462</v>
      </c>
      <c r="G4197" s="7" t="n">
        <v>2</v>
      </c>
      <c r="H4197" s="7" t="n">
        <v>0</v>
      </c>
    </row>
    <row r="4198" spans="1:18">
      <c r="A4198" t="s">
        <v>4</v>
      </c>
      <c r="B4198" s="4" t="s">
        <v>5</v>
      </c>
    </row>
    <row r="4199" spans="1:18">
      <c r="A4199" t="n">
        <v>38466</v>
      </c>
      <c r="B4199" s="20" t="n">
        <v>28</v>
      </c>
    </row>
    <row r="4200" spans="1:18">
      <c r="A4200" t="s">
        <v>4</v>
      </c>
      <c r="B4200" s="4" t="s">
        <v>5</v>
      </c>
      <c r="C4200" s="4" t="s">
        <v>7</v>
      </c>
      <c r="D4200" s="4" t="s">
        <v>12</v>
      </c>
      <c r="E4200" s="4" t="s">
        <v>7</v>
      </c>
      <c r="F4200" s="4" t="s">
        <v>27</v>
      </c>
    </row>
    <row r="4201" spans="1:18">
      <c r="A4201" t="n">
        <v>38467</v>
      </c>
      <c r="B4201" s="14" t="n">
        <v>5</v>
      </c>
      <c r="C4201" s="7" t="n">
        <v>30</v>
      </c>
      <c r="D4201" s="7" t="n">
        <v>10863</v>
      </c>
      <c r="E4201" s="7" t="n">
        <v>1</v>
      </c>
      <c r="F4201" s="15" t="n">
        <f t="normal" ca="1">A4295</f>
        <v>0</v>
      </c>
    </row>
    <row r="4202" spans="1:18">
      <c r="A4202" t="s">
        <v>4</v>
      </c>
      <c r="B4202" s="4" t="s">
        <v>5</v>
      </c>
      <c r="C4202" s="4" t="s">
        <v>7</v>
      </c>
      <c r="D4202" s="4" t="s">
        <v>12</v>
      </c>
      <c r="E4202" s="4" t="s">
        <v>8</v>
      </c>
      <c r="F4202" s="4" t="s">
        <v>8</v>
      </c>
      <c r="G4202" s="4" t="s">
        <v>8</v>
      </c>
      <c r="H4202" s="4" t="s">
        <v>8</v>
      </c>
    </row>
    <row r="4203" spans="1:18">
      <c r="A4203" t="n">
        <v>38476</v>
      </c>
      <c r="B4203" s="29" t="n">
        <v>51</v>
      </c>
      <c r="C4203" s="7" t="n">
        <v>3</v>
      </c>
      <c r="D4203" s="7" t="n">
        <v>13</v>
      </c>
      <c r="E4203" s="7" t="s">
        <v>76</v>
      </c>
      <c r="F4203" s="7" t="s">
        <v>76</v>
      </c>
      <c r="G4203" s="7" t="s">
        <v>75</v>
      </c>
      <c r="H4203" s="7" t="s">
        <v>76</v>
      </c>
    </row>
    <row r="4204" spans="1:18">
      <c r="A4204" t="s">
        <v>4</v>
      </c>
      <c r="B4204" s="4" t="s">
        <v>5</v>
      </c>
      <c r="C4204" s="4" t="s">
        <v>12</v>
      </c>
      <c r="D4204" s="4" t="s">
        <v>7</v>
      </c>
      <c r="E4204" s="4" t="s">
        <v>8</v>
      </c>
      <c r="F4204" s="4" t="s">
        <v>59</v>
      </c>
      <c r="G4204" s="4" t="s">
        <v>59</v>
      </c>
      <c r="H4204" s="4" t="s">
        <v>59</v>
      </c>
    </row>
    <row r="4205" spans="1:18">
      <c r="A4205" t="n">
        <v>38489</v>
      </c>
      <c r="B4205" s="40" t="n">
        <v>48</v>
      </c>
      <c r="C4205" s="7" t="n">
        <v>13</v>
      </c>
      <c r="D4205" s="7" t="n">
        <v>0</v>
      </c>
      <c r="E4205" s="7" t="s">
        <v>348</v>
      </c>
      <c r="F4205" s="7" t="n">
        <v>-1</v>
      </c>
      <c r="G4205" s="7" t="n">
        <v>1</v>
      </c>
      <c r="H4205" s="7" t="n">
        <v>0</v>
      </c>
    </row>
    <row r="4206" spans="1:18">
      <c r="A4206" t="s">
        <v>4</v>
      </c>
      <c r="B4206" s="4" t="s">
        <v>5</v>
      </c>
      <c r="C4206" s="4" t="s">
        <v>12</v>
      </c>
    </row>
    <row r="4207" spans="1:18">
      <c r="A4207" t="n">
        <v>38515</v>
      </c>
      <c r="B4207" s="22" t="n">
        <v>16</v>
      </c>
      <c r="C4207" s="7" t="n">
        <v>800</v>
      </c>
    </row>
    <row r="4208" spans="1:18">
      <c r="A4208" t="s">
        <v>4</v>
      </c>
      <c r="B4208" s="4" t="s">
        <v>5</v>
      </c>
      <c r="C4208" s="4" t="s">
        <v>7</v>
      </c>
      <c r="D4208" s="4" t="s">
        <v>12</v>
      </c>
      <c r="E4208" s="4" t="s">
        <v>8</v>
      </c>
    </row>
    <row r="4209" spans="1:8">
      <c r="A4209" t="n">
        <v>38518</v>
      </c>
      <c r="B4209" s="29" t="n">
        <v>51</v>
      </c>
      <c r="C4209" s="7" t="n">
        <v>4</v>
      </c>
      <c r="D4209" s="7" t="n">
        <v>13</v>
      </c>
      <c r="E4209" s="7" t="s">
        <v>455</v>
      </c>
    </row>
    <row r="4210" spans="1:8">
      <c r="A4210" t="s">
        <v>4</v>
      </c>
      <c r="B4210" s="4" t="s">
        <v>5</v>
      </c>
      <c r="C4210" s="4" t="s">
        <v>12</v>
      </c>
    </row>
    <row r="4211" spans="1:8">
      <c r="A4211" t="n">
        <v>38532</v>
      </c>
      <c r="B4211" s="22" t="n">
        <v>16</v>
      </c>
      <c r="C4211" s="7" t="n">
        <v>0</v>
      </c>
    </row>
    <row r="4212" spans="1:8">
      <c r="A4212" t="s">
        <v>4</v>
      </c>
      <c r="B4212" s="4" t="s">
        <v>5</v>
      </c>
      <c r="C4212" s="4" t="s">
        <v>12</v>
      </c>
      <c r="D4212" s="4" t="s">
        <v>7</v>
      </c>
      <c r="E4212" s="4" t="s">
        <v>13</v>
      </c>
      <c r="F4212" s="4" t="s">
        <v>43</v>
      </c>
      <c r="G4212" s="4" t="s">
        <v>7</v>
      </c>
      <c r="H4212" s="4" t="s">
        <v>7</v>
      </c>
      <c r="I4212" s="4" t="s">
        <v>7</v>
      </c>
      <c r="J4212" s="4" t="s">
        <v>13</v>
      </c>
      <c r="K4212" s="4" t="s">
        <v>43</v>
      </c>
      <c r="L4212" s="4" t="s">
        <v>7</v>
      </c>
      <c r="M4212" s="4" t="s">
        <v>7</v>
      </c>
    </row>
    <row r="4213" spans="1:8">
      <c r="A4213" t="n">
        <v>38535</v>
      </c>
      <c r="B4213" s="30" t="n">
        <v>26</v>
      </c>
      <c r="C4213" s="7" t="n">
        <v>13</v>
      </c>
      <c r="D4213" s="7" t="n">
        <v>17</v>
      </c>
      <c r="E4213" s="7" t="n">
        <v>11423</v>
      </c>
      <c r="F4213" s="7" t="s">
        <v>463</v>
      </c>
      <c r="G4213" s="7" t="n">
        <v>2</v>
      </c>
      <c r="H4213" s="7" t="n">
        <v>3</v>
      </c>
      <c r="I4213" s="7" t="n">
        <v>17</v>
      </c>
      <c r="J4213" s="7" t="n">
        <v>11424</v>
      </c>
      <c r="K4213" s="7" t="s">
        <v>464</v>
      </c>
      <c r="L4213" s="7" t="n">
        <v>2</v>
      </c>
      <c r="M4213" s="7" t="n">
        <v>0</v>
      </c>
    </row>
    <row r="4214" spans="1:8">
      <c r="A4214" t="s">
        <v>4</v>
      </c>
      <c r="B4214" s="4" t="s">
        <v>5</v>
      </c>
    </row>
    <row r="4215" spans="1:8">
      <c r="A4215" t="n">
        <v>38793</v>
      </c>
      <c r="B4215" s="20" t="n">
        <v>28</v>
      </c>
    </row>
    <row r="4216" spans="1:8">
      <c r="A4216" t="s">
        <v>4</v>
      </c>
      <c r="B4216" s="4" t="s">
        <v>5</v>
      </c>
      <c r="C4216" s="4" t="s">
        <v>7</v>
      </c>
      <c r="D4216" s="4" t="s">
        <v>12</v>
      </c>
      <c r="E4216" s="4" t="s">
        <v>8</v>
      </c>
    </row>
    <row r="4217" spans="1:8">
      <c r="A4217" t="n">
        <v>38794</v>
      </c>
      <c r="B4217" s="29" t="n">
        <v>51</v>
      </c>
      <c r="C4217" s="7" t="n">
        <v>4</v>
      </c>
      <c r="D4217" s="7" t="n">
        <v>0</v>
      </c>
      <c r="E4217" s="7" t="s">
        <v>271</v>
      </c>
    </row>
    <row r="4218" spans="1:8">
      <c r="A4218" t="s">
        <v>4</v>
      </c>
      <c r="B4218" s="4" t="s">
        <v>5</v>
      </c>
      <c r="C4218" s="4" t="s">
        <v>12</v>
      </c>
    </row>
    <row r="4219" spans="1:8">
      <c r="A4219" t="n">
        <v>38808</v>
      </c>
      <c r="B4219" s="22" t="n">
        <v>16</v>
      </c>
      <c r="C4219" s="7" t="n">
        <v>0</v>
      </c>
    </row>
    <row r="4220" spans="1:8">
      <c r="A4220" t="s">
        <v>4</v>
      </c>
      <c r="B4220" s="4" t="s">
        <v>5</v>
      </c>
      <c r="C4220" s="4" t="s">
        <v>12</v>
      </c>
      <c r="D4220" s="4" t="s">
        <v>7</v>
      </c>
      <c r="E4220" s="4" t="s">
        <v>13</v>
      </c>
      <c r="F4220" s="4" t="s">
        <v>43</v>
      </c>
      <c r="G4220" s="4" t="s">
        <v>7</v>
      </c>
      <c r="H4220" s="4" t="s">
        <v>7</v>
      </c>
      <c r="I4220" s="4" t="s">
        <v>7</v>
      </c>
      <c r="J4220" s="4" t="s">
        <v>13</v>
      </c>
      <c r="K4220" s="4" t="s">
        <v>43</v>
      </c>
      <c r="L4220" s="4" t="s">
        <v>7</v>
      </c>
      <c r="M4220" s="4" t="s">
        <v>7</v>
      </c>
      <c r="N4220" s="4" t="s">
        <v>7</v>
      </c>
      <c r="O4220" s="4" t="s">
        <v>13</v>
      </c>
      <c r="P4220" s="4" t="s">
        <v>43</v>
      </c>
      <c r="Q4220" s="4" t="s">
        <v>7</v>
      </c>
      <c r="R4220" s="4" t="s">
        <v>7</v>
      </c>
    </row>
    <row r="4221" spans="1:8">
      <c r="A4221" t="n">
        <v>38811</v>
      </c>
      <c r="B4221" s="30" t="n">
        <v>26</v>
      </c>
      <c r="C4221" s="7" t="n">
        <v>0</v>
      </c>
      <c r="D4221" s="7" t="n">
        <v>17</v>
      </c>
      <c r="E4221" s="7" t="n">
        <v>65106</v>
      </c>
      <c r="F4221" s="7" t="s">
        <v>465</v>
      </c>
      <c r="G4221" s="7" t="n">
        <v>2</v>
      </c>
      <c r="H4221" s="7" t="n">
        <v>3</v>
      </c>
      <c r="I4221" s="7" t="n">
        <v>17</v>
      </c>
      <c r="J4221" s="7" t="n">
        <v>65107</v>
      </c>
      <c r="K4221" s="7" t="s">
        <v>466</v>
      </c>
      <c r="L4221" s="7" t="n">
        <v>2</v>
      </c>
      <c r="M4221" s="7" t="n">
        <v>3</v>
      </c>
      <c r="N4221" s="7" t="n">
        <v>17</v>
      </c>
      <c r="O4221" s="7" t="n">
        <v>65108</v>
      </c>
      <c r="P4221" s="7" t="s">
        <v>467</v>
      </c>
      <c r="Q4221" s="7" t="n">
        <v>2</v>
      </c>
      <c r="R4221" s="7" t="n">
        <v>0</v>
      </c>
    </row>
    <row r="4222" spans="1:8">
      <c r="A4222" t="s">
        <v>4</v>
      </c>
      <c r="B4222" s="4" t="s">
        <v>5</v>
      </c>
    </row>
    <row r="4223" spans="1:8">
      <c r="A4223" t="n">
        <v>39207</v>
      </c>
      <c r="B4223" s="20" t="n">
        <v>28</v>
      </c>
    </row>
    <row r="4224" spans="1:8">
      <c r="A4224" t="s">
        <v>4</v>
      </c>
      <c r="B4224" s="4" t="s">
        <v>5</v>
      </c>
      <c r="C4224" s="4" t="s">
        <v>7</v>
      </c>
      <c r="D4224" s="4" t="s">
        <v>7</v>
      </c>
      <c r="E4224" s="4" t="s">
        <v>59</v>
      </c>
      <c r="F4224" s="4" t="s">
        <v>59</v>
      </c>
      <c r="G4224" s="4" t="s">
        <v>59</v>
      </c>
      <c r="H4224" s="4" t="s">
        <v>12</v>
      </c>
    </row>
    <row r="4225" spans="1:18">
      <c r="A4225" t="n">
        <v>39208</v>
      </c>
      <c r="B4225" s="27" t="n">
        <v>45</v>
      </c>
      <c r="C4225" s="7" t="n">
        <v>2</v>
      </c>
      <c r="D4225" s="7" t="n">
        <v>3</v>
      </c>
      <c r="E4225" s="7" t="n">
        <v>3.01999998092651</v>
      </c>
      <c r="F4225" s="7" t="n">
        <v>6.03999996185303</v>
      </c>
      <c r="G4225" s="7" t="n">
        <v>9.13000011444092</v>
      </c>
      <c r="H4225" s="7" t="n">
        <v>500</v>
      </c>
    </row>
    <row r="4226" spans="1:18">
      <c r="A4226" t="s">
        <v>4</v>
      </c>
      <c r="B4226" s="4" t="s">
        <v>5</v>
      </c>
      <c r="C4226" s="4" t="s">
        <v>7</v>
      </c>
      <c r="D4226" s="4" t="s">
        <v>7</v>
      </c>
      <c r="E4226" s="4" t="s">
        <v>59</v>
      </c>
      <c r="F4226" s="4" t="s">
        <v>59</v>
      </c>
      <c r="G4226" s="4" t="s">
        <v>59</v>
      </c>
      <c r="H4226" s="4" t="s">
        <v>12</v>
      </c>
      <c r="I4226" s="4" t="s">
        <v>7</v>
      </c>
    </row>
    <row r="4227" spans="1:18">
      <c r="A4227" t="n">
        <v>39225</v>
      </c>
      <c r="B4227" s="27" t="n">
        <v>45</v>
      </c>
      <c r="C4227" s="7" t="n">
        <v>4</v>
      </c>
      <c r="D4227" s="7" t="n">
        <v>3</v>
      </c>
      <c r="E4227" s="7" t="n">
        <v>7.8899998664856</v>
      </c>
      <c r="F4227" s="7" t="n">
        <v>322.940002441406</v>
      </c>
      <c r="G4227" s="7" t="n">
        <v>0</v>
      </c>
      <c r="H4227" s="7" t="n">
        <v>500</v>
      </c>
      <c r="I4227" s="7" t="n">
        <v>0</v>
      </c>
    </row>
    <row r="4228" spans="1:18">
      <c r="A4228" t="s">
        <v>4</v>
      </c>
      <c r="B4228" s="4" t="s">
        <v>5</v>
      </c>
      <c r="C4228" s="4" t="s">
        <v>7</v>
      </c>
      <c r="D4228" s="4" t="s">
        <v>7</v>
      </c>
      <c r="E4228" s="4" t="s">
        <v>59</v>
      </c>
      <c r="F4228" s="4" t="s">
        <v>12</v>
      </c>
    </row>
    <row r="4229" spans="1:18">
      <c r="A4229" t="n">
        <v>39243</v>
      </c>
      <c r="B4229" s="27" t="n">
        <v>45</v>
      </c>
      <c r="C4229" s="7" t="n">
        <v>5</v>
      </c>
      <c r="D4229" s="7" t="n">
        <v>3</v>
      </c>
      <c r="E4229" s="7" t="n">
        <v>1.70000004768372</v>
      </c>
      <c r="F4229" s="7" t="n">
        <v>500</v>
      </c>
    </row>
    <row r="4230" spans="1:18">
      <c r="A4230" t="s">
        <v>4</v>
      </c>
      <c r="B4230" s="4" t="s">
        <v>5</v>
      </c>
      <c r="C4230" s="4" t="s">
        <v>7</v>
      </c>
      <c r="D4230" s="4" t="s">
        <v>7</v>
      </c>
      <c r="E4230" s="4" t="s">
        <v>59</v>
      </c>
      <c r="F4230" s="4" t="s">
        <v>12</v>
      </c>
    </row>
    <row r="4231" spans="1:18">
      <c r="A4231" t="n">
        <v>39252</v>
      </c>
      <c r="B4231" s="27" t="n">
        <v>45</v>
      </c>
      <c r="C4231" s="7" t="n">
        <v>11</v>
      </c>
      <c r="D4231" s="7" t="n">
        <v>3</v>
      </c>
      <c r="E4231" s="7" t="n">
        <v>34</v>
      </c>
      <c r="F4231" s="7" t="n">
        <v>500</v>
      </c>
    </row>
    <row r="4232" spans="1:18">
      <c r="A4232" t="s">
        <v>4</v>
      </c>
      <c r="B4232" s="4" t="s">
        <v>5</v>
      </c>
      <c r="C4232" s="4" t="s">
        <v>12</v>
      </c>
    </row>
    <row r="4233" spans="1:18">
      <c r="A4233" t="n">
        <v>39261</v>
      </c>
      <c r="B4233" s="22" t="n">
        <v>16</v>
      </c>
      <c r="C4233" s="7" t="n">
        <v>200</v>
      </c>
    </row>
    <row r="4234" spans="1:18">
      <c r="A4234" t="s">
        <v>4</v>
      </c>
      <c r="B4234" s="4" t="s">
        <v>5</v>
      </c>
      <c r="C4234" s="4" t="s">
        <v>7</v>
      </c>
      <c r="D4234" s="4" t="s">
        <v>12</v>
      </c>
      <c r="E4234" s="4" t="s">
        <v>8</v>
      </c>
    </row>
    <row r="4235" spans="1:18">
      <c r="A4235" t="n">
        <v>39264</v>
      </c>
      <c r="B4235" s="29" t="n">
        <v>51</v>
      </c>
      <c r="C4235" s="7" t="n">
        <v>4</v>
      </c>
      <c r="D4235" s="7" t="n">
        <v>13</v>
      </c>
      <c r="E4235" s="7" t="s">
        <v>468</v>
      </c>
    </row>
    <row r="4236" spans="1:18">
      <c r="A4236" t="s">
        <v>4</v>
      </c>
      <c r="B4236" s="4" t="s">
        <v>5</v>
      </c>
      <c r="C4236" s="4" t="s">
        <v>12</v>
      </c>
    </row>
    <row r="4237" spans="1:18">
      <c r="A4237" t="n">
        <v>39284</v>
      </c>
      <c r="B4237" s="22" t="n">
        <v>16</v>
      </c>
      <c r="C4237" s="7" t="n">
        <v>0</v>
      </c>
    </row>
    <row r="4238" spans="1:18">
      <c r="A4238" t="s">
        <v>4</v>
      </c>
      <c r="B4238" s="4" t="s">
        <v>5</v>
      </c>
      <c r="C4238" s="4" t="s">
        <v>12</v>
      </c>
      <c r="D4238" s="4" t="s">
        <v>7</v>
      </c>
      <c r="E4238" s="4" t="s">
        <v>13</v>
      </c>
      <c r="F4238" s="4" t="s">
        <v>43</v>
      </c>
      <c r="G4238" s="4" t="s">
        <v>7</v>
      </c>
      <c r="H4238" s="4" t="s">
        <v>7</v>
      </c>
    </row>
    <row r="4239" spans="1:18">
      <c r="A4239" t="n">
        <v>39287</v>
      </c>
      <c r="B4239" s="30" t="n">
        <v>26</v>
      </c>
      <c r="C4239" s="7" t="n">
        <v>13</v>
      </c>
      <c r="D4239" s="7" t="n">
        <v>17</v>
      </c>
      <c r="E4239" s="7" t="n">
        <v>11425</v>
      </c>
      <c r="F4239" s="7" t="s">
        <v>367</v>
      </c>
      <c r="G4239" s="7" t="n">
        <v>2</v>
      </c>
      <c r="H4239" s="7" t="n">
        <v>0</v>
      </c>
    </row>
    <row r="4240" spans="1:18">
      <c r="A4240" t="s">
        <v>4</v>
      </c>
      <c r="B4240" s="4" t="s">
        <v>5</v>
      </c>
    </row>
    <row r="4241" spans="1:9">
      <c r="A4241" t="n">
        <v>39301</v>
      </c>
      <c r="B4241" s="20" t="n">
        <v>28</v>
      </c>
    </row>
    <row r="4242" spans="1:9">
      <c r="A4242" t="s">
        <v>4</v>
      </c>
      <c r="B4242" s="4" t="s">
        <v>5</v>
      </c>
      <c r="C4242" s="4" t="s">
        <v>12</v>
      </c>
      <c r="D4242" s="4" t="s">
        <v>7</v>
      </c>
      <c r="E4242" s="4" t="s">
        <v>59</v>
      </c>
      <c r="F4242" s="4" t="s">
        <v>12</v>
      </c>
    </row>
    <row r="4243" spans="1:9">
      <c r="A4243" t="n">
        <v>39302</v>
      </c>
      <c r="B4243" s="47" t="n">
        <v>59</v>
      </c>
      <c r="C4243" s="7" t="n">
        <v>13</v>
      </c>
      <c r="D4243" s="7" t="n">
        <v>14</v>
      </c>
      <c r="E4243" s="7" t="n">
        <v>0.150000005960464</v>
      </c>
      <c r="F4243" s="7" t="n">
        <v>0</v>
      </c>
    </row>
    <row r="4244" spans="1:9">
      <c r="A4244" t="s">
        <v>4</v>
      </c>
      <c r="B4244" s="4" t="s">
        <v>5</v>
      </c>
      <c r="C4244" s="4" t="s">
        <v>7</v>
      </c>
      <c r="D4244" s="4" t="s">
        <v>12</v>
      </c>
      <c r="E4244" s="4" t="s">
        <v>8</v>
      </c>
      <c r="F4244" s="4" t="s">
        <v>8</v>
      </c>
      <c r="G4244" s="4" t="s">
        <v>8</v>
      </c>
      <c r="H4244" s="4" t="s">
        <v>8</v>
      </c>
    </row>
    <row r="4245" spans="1:9">
      <c r="A4245" t="n">
        <v>39312</v>
      </c>
      <c r="B4245" s="29" t="n">
        <v>51</v>
      </c>
      <c r="C4245" s="7" t="n">
        <v>3</v>
      </c>
      <c r="D4245" s="7" t="n">
        <v>13</v>
      </c>
      <c r="E4245" s="7" t="s">
        <v>372</v>
      </c>
      <c r="F4245" s="7" t="s">
        <v>373</v>
      </c>
      <c r="G4245" s="7" t="s">
        <v>14</v>
      </c>
      <c r="H4245" s="7" t="s">
        <v>431</v>
      </c>
    </row>
    <row r="4246" spans="1:9">
      <c r="A4246" t="s">
        <v>4</v>
      </c>
      <c r="B4246" s="4" t="s">
        <v>5</v>
      </c>
      <c r="C4246" s="4" t="s">
        <v>12</v>
      </c>
      <c r="D4246" s="4" t="s">
        <v>7</v>
      </c>
      <c r="E4246" s="4" t="s">
        <v>8</v>
      </c>
      <c r="F4246" s="4" t="s">
        <v>59</v>
      </c>
      <c r="G4246" s="4" t="s">
        <v>59</v>
      </c>
      <c r="H4246" s="4" t="s">
        <v>59</v>
      </c>
    </row>
    <row r="4247" spans="1:9">
      <c r="A4247" t="n">
        <v>39323</v>
      </c>
      <c r="B4247" s="40" t="n">
        <v>48</v>
      </c>
      <c r="C4247" s="7" t="n">
        <v>13</v>
      </c>
      <c r="D4247" s="7" t="n">
        <v>0</v>
      </c>
      <c r="E4247" s="7" t="s">
        <v>343</v>
      </c>
      <c r="F4247" s="7" t="n">
        <v>-1</v>
      </c>
      <c r="G4247" s="7" t="n">
        <v>1</v>
      </c>
      <c r="H4247" s="7" t="n">
        <v>0</v>
      </c>
    </row>
    <row r="4248" spans="1:9">
      <c r="A4248" t="s">
        <v>4</v>
      </c>
      <c r="B4248" s="4" t="s">
        <v>5</v>
      </c>
      <c r="C4248" s="4" t="s">
        <v>12</v>
      </c>
    </row>
    <row r="4249" spans="1:9">
      <c r="A4249" t="n">
        <v>39353</v>
      </c>
      <c r="B4249" s="22" t="n">
        <v>16</v>
      </c>
      <c r="C4249" s="7" t="n">
        <v>500</v>
      </c>
    </row>
    <row r="4250" spans="1:9">
      <c r="A4250" t="s">
        <v>4</v>
      </c>
      <c r="B4250" s="4" t="s">
        <v>5</v>
      </c>
      <c r="C4250" s="4" t="s">
        <v>7</v>
      </c>
      <c r="D4250" s="4" t="s">
        <v>12</v>
      </c>
      <c r="E4250" s="4" t="s">
        <v>8</v>
      </c>
    </row>
    <row r="4251" spans="1:9">
      <c r="A4251" t="n">
        <v>39356</v>
      </c>
      <c r="B4251" s="29" t="n">
        <v>51</v>
      </c>
      <c r="C4251" s="7" t="n">
        <v>4</v>
      </c>
      <c r="D4251" s="7" t="n">
        <v>13</v>
      </c>
      <c r="E4251" s="7" t="s">
        <v>469</v>
      </c>
    </row>
    <row r="4252" spans="1:9">
      <c r="A4252" t="s">
        <v>4</v>
      </c>
      <c r="B4252" s="4" t="s">
        <v>5</v>
      </c>
      <c r="C4252" s="4" t="s">
        <v>12</v>
      </c>
    </row>
    <row r="4253" spans="1:9">
      <c r="A4253" t="n">
        <v>39375</v>
      </c>
      <c r="B4253" s="22" t="n">
        <v>16</v>
      </c>
      <c r="C4253" s="7" t="n">
        <v>0</v>
      </c>
    </row>
    <row r="4254" spans="1:9">
      <c r="A4254" t="s">
        <v>4</v>
      </c>
      <c r="B4254" s="4" t="s">
        <v>5</v>
      </c>
      <c r="C4254" s="4" t="s">
        <v>12</v>
      </c>
      <c r="D4254" s="4" t="s">
        <v>7</v>
      </c>
      <c r="E4254" s="4" t="s">
        <v>13</v>
      </c>
      <c r="F4254" s="4" t="s">
        <v>43</v>
      </c>
      <c r="G4254" s="4" t="s">
        <v>7</v>
      </c>
      <c r="H4254" s="4" t="s">
        <v>7</v>
      </c>
      <c r="I4254" s="4" t="s">
        <v>7</v>
      </c>
      <c r="J4254" s="4" t="s">
        <v>13</v>
      </c>
      <c r="K4254" s="4" t="s">
        <v>43</v>
      </c>
      <c r="L4254" s="4" t="s">
        <v>7</v>
      </c>
      <c r="M4254" s="4" t="s">
        <v>7</v>
      </c>
    </row>
    <row r="4255" spans="1:9">
      <c r="A4255" t="n">
        <v>39378</v>
      </c>
      <c r="B4255" s="30" t="n">
        <v>26</v>
      </c>
      <c r="C4255" s="7" t="n">
        <v>13</v>
      </c>
      <c r="D4255" s="7" t="n">
        <v>17</v>
      </c>
      <c r="E4255" s="7" t="n">
        <v>11426</v>
      </c>
      <c r="F4255" s="7" t="s">
        <v>470</v>
      </c>
      <c r="G4255" s="7" t="n">
        <v>2</v>
      </c>
      <c r="H4255" s="7" t="n">
        <v>3</v>
      </c>
      <c r="I4255" s="7" t="n">
        <v>17</v>
      </c>
      <c r="J4255" s="7" t="n">
        <v>11427</v>
      </c>
      <c r="K4255" s="7" t="s">
        <v>471</v>
      </c>
      <c r="L4255" s="7" t="n">
        <v>2</v>
      </c>
      <c r="M4255" s="7" t="n">
        <v>0</v>
      </c>
    </row>
    <row r="4256" spans="1:9">
      <c r="A4256" t="s">
        <v>4</v>
      </c>
      <c r="B4256" s="4" t="s">
        <v>5</v>
      </c>
    </row>
    <row r="4257" spans="1:13">
      <c r="A4257" t="n">
        <v>39579</v>
      </c>
      <c r="B4257" s="20" t="n">
        <v>28</v>
      </c>
    </row>
    <row r="4258" spans="1:13">
      <c r="A4258" t="s">
        <v>4</v>
      </c>
      <c r="B4258" s="4" t="s">
        <v>5</v>
      </c>
      <c r="C4258" s="4" t="s">
        <v>7</v>
      </c>
      <c r="D4258" s="4" t="s">
        <v>12</v>
      </c>
      <c r="E4258" s="4" t="s">
        <v>8</v>
      </c>
    </row>
    <row r="4259" spans="1:13">
      <c r="A4259" t="n">
        <v>39580</v>
      </c>
      <c r="B4259" s="29" t="n">
        <v>51</v>
      </c>
      <c r="C4259" s="7" t="n">
        <v>4</v>
      </c>
      <c r="D4259" s="7" t="n">
        <v>0</v>
      </c>
      <c r="E4259" s="7" t="s">
        <v>385</v>
      </c>
    </row>
    <row r="4260" spans="1:13">
      <c r="A4260" t="s">
        <v>4</v>
      </c>
      <c r="B4260" s="4" t="s">
        <v>5</v>
      </c>
      <c r="C4260" s="4" t="s">
        <v>12</v>
      </c>
    </row>
    <row r="4261" spans="1:13">
      <c r="A4261" t="n">
        <v>39593</v>
      </c>
      <c r="B4261" s="22" t="n">
        <v>16</v>
      </c>
      <c r="C4261" s="7" t="n">
        <v>0</v>
      </c>
    </row>
    <row r="4262" spans="1:13">
      <c r="A4262" t="s">
        <v>4</v>
      </c>
      <c r="B4262" s="4" t="s">
        <v>5</v>
      </c>
      <c r="C4262" s="4" t="s">
        <v>12</v>
      </c>
      <c r="D4262" s="4" t="s">
        <v>7</v>
      </c>
      <c r="E4262" s="4" t="s">
        <v>13</v>
      </c>
      <c r="F4262" s="4" t="s">
        <v>43</v>
      </c>
      <c r="G4262" s="4" t="s">
        <v>7</v>
      </c>
      <c r="H4262" s="4" t="s">
        <v>7</v>
      </c>
      <c r="I4262" s="4" t="s">
        <v>7</v>
      </c>
      <c r="J4262" s="4" t="s">
        <v>13</v>
      </c>
      <c r="K4262" s="4" t="s">
        <v>43</v>
      </c>
      <c r="L4262" s="4" t="s">
        <v>7</v>
      </c>
      <c r="M4262" s="4" t="s">
        <v>7</v>
      </c>
    </row>
    <row r="4263" spans="1:13">
      <c r="A4263" t="n">
        <v>39596</v>
      </c>
      <c r="B4263" s="30" t="n">
        <v>26</v>
      </c>
      <c r="C4263" s="7" t="n">
        <v>0</v>
      </c>
      <c r="D4263" s="7" t="n">
        <v>17</v>
      </c>
      <c r="E4263" s="7" t="n">
        <v>65109</v>
      </c>
      <c r="F4263" s="7" t="s">
        <v>472</v>
      </c>
      <c r="G4263" s="7" t="n">
        <v>2</v>
      </c>
      <c r="H4263" s="7" t="n">
        <v>3</v>
      </c>
      <c r="I4263" s="7" t="n">
        <v>17</v>
      </c>
      <c r="J4263" s="7" t="n">
        <v>65110</v>
      </c>
      <c r="K4263" s="7" t="s">
        <v>473</v>
      </c>
      <c r="L4263" s="7" t="n">
        <v>2</v>
      </c>
      <c r="M4263" s="7" t="n">
        <v>0</v>
      </c>
    </row>
    <row r="4264" spans="1:13">
      <c r="A4264" t="s">
        <v>4</v>
      </c>
      <c r="B4264" s="4" t="s">
        <v>5</v>
      </c>
    </row>
    <row r="4265" spans="1:13">
      <c r="A4265" t="n">
        <v>39847</v>
      </c>
      <c r="B4265" s="20" t="n">
        <v>28</v>
      </c>
    </row>
    <row r="4266" spans="1:13">
      <c r="A4266" t="s">
        <v>4</v>
      </c>
      <c r="B4266" s="4" t="s">
        <v>5</v>
      </c>
      <c r="C4266" s="4" t="s">
        <v>7</v>
      </c>
      <c r="D4266" s="4" t="s">
        <v>12</v>
      </c>
      <c r="E4266" s="4" t="s">
        <v>8</v>
      </c>
    </row>
    <row r="4267" spans="1:13">
      <c r="A4267" t="n">
        <v>39848</v>
      </c>
      <c r="B4267" s="29" t="n">
        <v>51</v>
      </c>
      <c r="C4267" s="7" t="n">
        <v>4</v>
      </c>
      <c r="D4267" s="7" t="n">
        <v>13</v>
      </c>
      <c r="E4267" s="7" t="s">
        <v>474</v>
      </c>
    </row>
    <row r="4268" spans="1:13">
      <c r="A4268" t="s">
        <v>4</v>
      </c>
      <c r="B4268" s="4" t="s">
        <v>5</v>
      </c>
      <c r="C4268" s="4" t="s">
        <v>12</v>
      </c>
    </row>
    <row r="4269" spans="1:13">
      <c r="A4269" t="n">
        <v>39867</v>
      </c>
      <c r="B4269" s="22" t="n">
        <v>16</v>
      </c>
      <c r="C4269" s="7" t="n">
        <v>0</v>
      </c>
    </row>
    <row r="4270" spans="1:13">
      <c r="A4270" t="s">
        <v>4</v>
      </c>
      <c r="B4270" s="4" t="s">
        <v>5</v>
      </c>
      <c r="C4270" s="4" t="s">
        <v>12</v>
      </c>
      <c r="D4270" s="4" t="s">
        <v>7</v>
      </c>
      <c r="E4270" s="4" t="s">
        <v>13</v>
      </c>
      <c r="F4270" s="4" t="s">
        <v>43</v>
      </c>
      <c r="G4270" s="4" t="s">
        <v>7</v>
      </c>
      <c r="H4270" s="4" t="s">
        <v>7</v>
      </c>
    </row>
    <row r="4271" spans="1:13">
      <c r="A4271" t="n">
        <v>39870</v>
      </c>
      <c r="B4271" s="30" t="n">
        <v>26</v>
      </c>
      <c r="C4271" s="7" t="n">
        <v>13</v>
      </c>
      <c r="D4271" s="7" t="n">
        <v>17</v>
      </c>
      <c r="E4271" s="7" t="n">
        <v>11428</v>
      </c>
      <c r="F4271" s="7" t="s">
        <v>371</v>
      </c>
      <c r="G4271" s="7" t="n">
        <v>2</v>
      </c>
      <c r="H4271" s="7" t="n">
        <v>0</v>
      </c>
    </row>
    <row r="4272" spans="1:13">
      <c r="A4272" t="s">
        <v>4</v>
      </c>
      <c r="B4272" s="4" t="s">
        <v>5</v>
      </c>
    </row>
    <row r="4273" spans="1:13">
      <c r="A4273" t="n">
        <v>39883</v>
      </c>
      <c r="B4273" s="20" t="n">
        <v>28</v>
      </c>
    </row>
    <row r="4274" spans="1:13">
      <c r="A4274" t="s">
        <v>4</v>
      </c>
      <c r="B4274" s="4" t="s">
        <v>5</v>
      </c>
      <c r="C4274" s="4" t="s">
        <v>12</v>
      </c>
      <c r="D4274" s="4" t="s">
        <v>12</v>
      </c>
      <c r="E4274" s="4" t="s">
        <v>12</v>
      </c>
    </row>
    <row r="4275" spans="1:13">
      <c r="A4275" t="n">
        <v>39884</v>
      </c>
      <c r="B4275" s="45" t="n">
        <v>61</v>
      </c>
      <c r="C4275" s="7" t="n">
        <v>13</v>
      </c>
      <c r="D4275" s="7" t="n">
        <v>65533</v>
      </c>
      <c r="E4275" s="7" t="n">
        <v>1000</v>
      </c>
    </row>
    <row r="4276" spans="1:13">
      <c r="A4276" t="s">
        <v>4</v>
      </c>
      <c r="B4276" s="4" t="s">
        <v>5</v>
      </c>
      <c r="C4276" s="4" t="s">
        <v>12</v>
      </c>
    </row>
    <row r="4277" spans="1:13">
      <c r="A4277" t="n">
        <v>39891</v>
      </c>
      <c r="B4277" s="22" t="n">
        <v>16</v>
      </c>
      <c r="C4277" s="7" t="n">
        <v>200</v>
      </c>
    </row>
    <row r="4278" spans="1:13">
      <c r="A4278" t="s">
        <v>4</v>
      </c>
      <c r="B4278" s="4" t="s">
        <v>5</v>
      </c>
      <c r="C4278" s="4" t="s">
        <v>12</v>
      </c>
      <c r="D4278" s="4" t="s">
        <v>7</v>
      </c>
      <c r="E4278" s="4" t="s">
        <v>8</v>
      </c>
      <c r="F4278" s="4" t="s">
        <v>59</v>
      </c>
      <c r="G4278" s="4" t="s">
        <v>59</v>
      </c>
      <c r="H4278" s="4" t="s">
        <v>59</v>
      </c>
    </row>
    <row r="4279" spans="1:13">
      <c r="A4279" t="n">
        <v>39894</v>
      </c>
      <c r="B4279" s="40" t="n">
        <v>48</v>
      </c>
      <c r="C4279" s="7" t="n">
        <v>13</v>
      </c>
      <c r="D4279" s="7" t="n">
        <v>0</v>
      </c>
      <c r="E4279" s="7" t="s">
        <v>349</v>
      </c>
      <c r="F4279" s="7" t="n">
        <v>-1</v>
      </c>
      <c r="G4279" s="7" t="n">
        <v>1</v>
      </c>
      <c r="H4279" s="7" t="n">
        <v>0</v>
      </c>
    </row>
    <row r="4280" spans="1:13">
      <c r="A4280" t="s">
        <v>4</v>
      </c>
      <c r="B4280" s="4" t="s">
        <v>5</v>
      </c>
      <c r="C4280" s="4" t="s">
        <v>7</v>
      </c>
      <c r="D4280" s="4" t="s">
        <v>12</v>
      </c>
      <c r="E4280" s="4" t="s">
        <v>8</v>
      </c>
    </row>
    <row r="4281" spans="1:13">
      <c r="A4281" t="n">
        <v>39923</v>
      </c>
      <c r="B4281" s="29" t="n">
        <v>51</v>
      </c>
      <c r="C4281" s="7" t="n">
        <v>4</v>
      </c>
      <c r="D4281" s="7" t="n">
        <v>13</v>
      </c>
      <c r="E4281" s="7" t="s">
        <v>469</v>
      </c>
    </row>
    <row r="4282" spans="1:13">
      <c r="A4282" t="s">
        <v>4</v>
      </c>
      <c r="B4282" s="4" t="s">
        <v>5</v>
      </c>
      <c r="C4282" s="4" t="s">
        <v>12</v>
      </c>
    </row>
    <row r="4283" spans="1:13">
      <c r="A4283" t="n">
        <v>39942</v>
      </c>
      <c r="B4283" s="22" t="n">
        <v>16</v>
      </c>
      <c r="C4283" s="7" t="n">
        <v>0</v>
      </c>
    </row>
    <row r="4284" spans="1:13">
      <c r="A4284" t="s">
        <v>4</v>
      </c>
      <c r="B4284" s="4" t="s">
        <v>5</v>
      </c>
      <c r="C4284" s="4" t="s">
        <v>12</v>
      </c>
      <c r="D4284" s="4" t="s">
        <v>7</v>
      </c>
      <c r="E4284" s="4" t="s">
        <v>13</v>
      </c>
      <c r="F4284" s="4" t="s">
        <v>43</v>
      </c>
      <c r="G4284" s="4" t="s">
        <v>7</v>
      </c>
      <c r="H4284" s="4" t="s">
        <v>7</v>
      </c>
    </row>
    <row r="4285" spans="1:13">
      <c r="A4285" t="n">
        <v>39945</v>
      </c>
      <c r="B4285" s="30" t="n">
        <v>26</v>
      </c>
      <c r="C4285" s="7" t="n">
        <v>13</v>
      </c>
      <c r="D4285" s="7" t="n">
        <v>17</v>
      </c>
      <c r="E4285" s="7" t="n">
        <v>11429</v>
      </c>
      <c r="F4285" s="7" t="s">
        <v>475</v>
      </c>
      <c r="G4285" s="7" t="n">
        <v>2</v>
      </c>
      <c r="H4285" s="7" t="n">
        <v>0</v>
      </c>
    </row>
    <row r="4286" spans="1:13">
      <c r="A4286" t="s">
        <v>4</v>
      </c>
      <c r="B4286" s="4" t="s">
        <v>5</v>
      </c>
      <c r="C4286" s="4" t="s">
        <v>12</v>
      </c>
    </row>
    <row r="4287" spans="1:13">
      <c r="A4287" t="n">
        <v>40024</v>
      </c>
      <c r="B4287" s="22" t="n">
        <v>16</v>
      </c>
      <c r="C4287" s="7" t="n">
        <v>1700</v>
      </c>
    </row>
    <row r="4288" spans="1:13">
      <c r="A4288" t="s">
        <v>4</v>
      </c>
      <c r="B4288" s="4" t="s">
        <v>5</v>
      </c>
      <c r="C4288" s="4" t="s">
        <v>12</v>
      </c>
      <c r="D4288" s="4" t="s">
        <v>12</v>
      </c>
      <c r="E4288" s="4" t="s">
        <v>12</v>
      </c>
    </row>
    <row r="4289" spans="1:8">
      <c r="A4289" t="n">
        <v>40027</v>
      </c>
      <c r="B4289" s="45" t="n">
        <v>61</v>
      </c>
      <c r="C4289" s="7" t="n">
        <v>13</v>
      </c>
      <c r="D4289" s="7" t="n">
        <v>0</v>
      </c>
      <c r="E4289" s="7" t="n">
        <v>1000</v>
      </c>
    </row>
    <row r="4290" spans="1:8">
      <c r="A4290" t="s">
        <v>4</v>
      </c>
      <c r="B4290" s="4" t="s">
        <v>5</v>
      </c>
    </row>
    <row r="4291" spans="1:8">
      <c r="A4291" t="n">
        <v>40034</v>
      </c>
      <c r="B4291" s="20" t="n">
        <v>28</v>
      </c>
    </row>
    <row r="4292" spans="1:8">
      <c r="A4292" t="s">
        <v>4</v>
      </c>
      <c r="B4292" s="4" t="s">
        <v>5</v>
      </c>
      <c r="C4292" s="4" t="s">
        <v>27</v>
      </c>
    </row>
    <row r="4293" spans="1:8">
      <c r="A4293" t="n">
        <v>40035</v>
      </c>
      <c r="B4293" s="16" t="n">
        <v>3</v>
      </c>
      <c r="C4293" s="15" t="n">
        <f t="normal" ca="1">A4309</f>
        <v>0</v>
      </c>
    </row>
    <row r="4294" spans="1:8">
      <c r="A4294" t="s">
        <v>4</v>
      </c>
      <c r="B4294" s="4" t="s">
        <v>5</v>
      </c>
      <c r="C4294" s="4" t="s">
        <v>7</v>
      </c>
      <c r="D4294" s="4" t="s">
        <v>12</v>
      </c>
      <c r="E4294" s="4" t="s">
        <v>8</v>
      </c>
      <c r="F4294" s="4" t="s">
        <v>8</v>
      </c>
      <c r="G4294" s="4" t="s">
        <v>8</v>
      </c>
      <c r="H4294" s="4" t="s">
        <v>8</v>
      </c>
    </row>
    <row r="4295" spans="1:8">
      <c r="A4295" t="n">
        <v>40040</v>
      </c>
      <c r="B4295" s="29" t="n">
        <v>51</v>
      </c>
      <c r="C4295" s="7" t="n">
        <v>3</v>
      </c>
      <c r="D4295" s="7" t="n">
        <v>13</v>
      </c>
      <c r="E4295" s="7" t="s">
        <v>365</v>
      </c>
      <c r="F4295" s="7" t="s">
        <v>350</v>
      </c>
      <c r="G4295" s="7" t="s">
        <v>75</v>
      </c>
      <c r="H4295" s="7" t="s">
        <v>76</v>
      </c>
    </row>
    <row r="4296" spans="1:8">
      <c r="A4296" t="s">
        <v>4</v>
      </c>
      <c r="B4296" s="4" t="s">
        <v>5</v>
      </c>
      <c r="C4296" s="4" t="s">
        <v>12</v>
      </c>
      <c r="D4296" s="4" t="s">
        <v>7</v>
      </c>
      <c r="E4296" s="4" t="s">
        <v>59</v>
      </c>
      <c r="F4296" s="4" t="s">
        <v>12</v>
      </c>
    </row>
    <row r="4297" spans="1:8">
      <c r="A4297" t="n">
        <v>40053</v>
      </c>
      <c r="B4297" s="47" t="n">
        <v>59</v>
      </c>
      <c r="C4297" s="7" t="n">
        <v>13</v>
      </c>
      <c r="D4297" s="7" t="n">
        <v>13</v>
      </c>
      <c r="E4297" s="7" t="n">
        <v>0.150000005960464</v>
      </c>
      <c r="F4297" s="7" t="n">
        <v>0</v>
      </c>
    </row>
    <row r="4298" spans="1:8">
      <c r="A4298" t="s">
        <v>4</v>
      </c>
      <c r="B4298" s="4" t="s">
        <v>5</v>
      </c>
      <c r="C4298" s="4" t="s">
        <v>12</v>
      </c>
    </row>
    <row r="4299" spans="1:8">
      <c r="A4299" t="n">
        <v>40063</v>
      </c>
      <c r="B4299" s="22" t="n">
        <v>16</v>
      </c>
      <c r="C4299" s="7" t="n">
        <v>1000</v>
      </c>
    </row>
    <row r="4300" spans="1:8">
      <c r="A4300" t="s">
        <v>4</v>
      </c>
      <c r="B4300" s="4" t="s">
        <v>5</v>
      </c>
      <c r="C4300" s="4" t="s">
        <v>7</v>
      </c>
      <c r="D4300" s="4" t="s">
        <v>12</v>
      </c>
      <c r="E4300" s="4" t="s">
        <v>8</v>
      </c>
    </row>
    <row r="4301" spans="1:8">
      <c r="A4301" t="n">
        <v>40066</v>
      </c>
      <c r="B4301" s="29" t="n">
        <v>51</v>
      </c>
      <c r="C4301" s="7" t="n">
        <v>4</v>
      </c>
      <c r="D4301" s="7" t="n">
        <v>13</v>
      </c>
      <c r="E4301" s="7" t="s">
        <v>122</v>
      </c>
    </row>
    <row r="4302" spans="1:8">
      <c r="A4302" t="s">
        <v>4</v>
      </c>
      <c r="B4302" s="4" t="s">
        <v>5</v>
      </c>
      <c r="C4302" s="4" t="s">
        <v>12</v>
      </c>
    </row>
    <row r="4303" spans="1:8">
      <c r="A4303" t="n">
        <v>40079</v>
      </c>
      <c r="B4303" s="22" t="n">
        <v>16</v>
      </c>
      <c r="C4303" s="7" t="n">
        <v>0</v>
      </c>
    </row>
    <row r="4304" spans="1:8">
      <c r="A4304" t="s">
        <v>4</v>
      </c>
      <c r="B4304" s="4" t="s">
        <v>5</v>
      </c>
      <c r="C4304" s="4" t="s">
        <v>12</v>
      </c>
      <c r="D4304" s="4" t="s">
        <v>7</v>
      </c>
      <c r="E4304" s="4" t="s">
        <v>13</v>
      </c>
      <c r="F4304" s="4" t="s">
        <v>43</v>
      </c>
      <c r="G4304" s="4" t="s">
        <v>7</v>
      </c>
      <c r="H4304" s="4" t="s">
        <v>7</v>
      </c>
    </row>
    <row r="4305" spans="1:8">
      <c r="A4305" t="n">
        <v>40082</v>
      </c>
      <c r="B4305" s="30" t="n">
        <v>26</v>
      </c>
      <c r="C4305" s="7" t="n">
        <v>13</v>
      </c>
      <c r="D4305" s="7" t="n">
        <v>17</v>
      </c>
      <c r="E4305" s="7" t="n">
        <v>11430</v>
      </c>
      <c r="F4305" s="7" t="s">
        <v>476</v>
      </c>
      <c r="G4305" s="7" t="n">
        <v>2</v>
      </c>
      <c r="H4305" s="7" t="n">
        <v>0</v>
      </c>
    </row>
    <row r="4306" spans="1:8">
      <c r="A4306" t="s">
        <v>4</v>
      </c>
      <c r="B4306" s="4" t="s">
        <v>5</v>
      </c>
    </row>
    <row r="4307" spans="1:8">
      <c r="A4307" t="n">
        <v>40152</v>
      </c>
      <c r="B4307" s="20" t="n">
        <v>28</v>
      </c>
    </row>
    <row r="4308" spans="1:8">
      <c r="A4308" t="s">
        <v>4</v>
      </c>
      <c r="B4308" s="4" t="s">
        <v>5</v>
      </c>
      <c r="C4308" s="4" t="s">
        <v>7</v>
      </c>
      <c r="D4308" s="4" t="s">
        <v>12</v>
      </c>
      <c r="E4308" s="4" t="s">
        <v>8</v>
      </c>
    </row>
    <row r="4309" spans="1:8">
      <c r="A4309" t="n">
        <v>40153</v>
      </c>
      <c r="B4309" s="29" t="n">
        <v>51</v>
      </c>
      <c r="C4309" s="7" t="n">
        <v>4</v>
      </c>
      <c r="D4309" s="7" t="n">
        <v>13</v>
      </c>
      <c r="E4309" s="7" t="s">
        <v>122</v>
      </c>
    </row>
    <row r="4310" spans="1:8">
      <c r="A4310" t="s">
        <v>4</v>
      </c>
      <c r="B4310" s="4" t="s">
        <v>5</v>
      </c>
      <c r="C4310" s="4" t="s">
        <v>12</v>
      </c>
    </row>
    <row r="4311" spans="1:8">
      <c r="A4311" t="n">
        <v>40166</v>
      </c>
      <c r="B4311" s="22" t="n">
        <v>16</v>
      </c>
      <c r="C4311" s="7" t="n">
        <v>0</v>
      </c>
    </row>
    <row r="4312" spans="1:8">
      <c r="A4312" t="s">
        <v>4</v>
      </c>
      <c r="B4312" s="4" t="s">
        <v>5</v>
      </c>
      <c r="C4312" s="4" t="s">
        <v>12</v>
      </c>
      <c r="D4312" s="4" t="s">
        <v>7</v>
      </c>
      <c r="E4312" s="4" t="s">
        <v>13</v>
      </c>
      <c r="F4312" s="4" t="s">
        <v>43</v>
      </c>
      <c r="G4312" s="4" t="s">
        <v>7</v>
      </c>
      <c r="H4312" s="4" t="s">
        <v>7</v>
      </c>
    </row>
    <row r="4313" spans="1:8">
      <c r="A4313" t="n">
        <v>40169</v>
      </c>
      <c r="B4313" s="30" t="n">
        <v>26</v>
      </c>
      <c r="C4313" s="7" t="n">
        <v>13</v>
      </c>
      <c r="D4313" s="7" t="n">
        <v>17</v>
      </c>
      <c r="E4313" s="7" t="n">
        <v>11431</v>
      </c>
      <c r="F4313" s="7" t="s">
        <v>477</v>
      </c>
      <c r="G4313" s="7" t="n">
        <v>2</v>
      </c>
      <c r="H4313" s="7" t="n">
        <v>0</v>
      </c>
    </row>
    <row r="4314" spans="1:8">
      <c r="A4314" t="s">
        <v>4</v>
      </c>
      <c r="B4314" s="4" t="s">
        <v>5</v>
      </c>
    </row>
    <row r="4315" spans="1:8">
      <c r="A4315" t="n">
        <v>40212</v>
      </c>
      <c r="B4315" s="20" t="n">
        <v>28</v>
      </c>
    </row>
    <row r="4316" spans="1:8">
      <c r="A4316" t="s">
        <v>4</v>
      </c>
      <c r="B4316" s="4" t="s">
        <v>5</v>
      </c>
      <c r="C4316" s="4" t="s">
        <v>7</v>
      </c>
      <c r="D4316" s="4" t="s">
        <v>12</v>
      </c>
      <c r="E4316" s="4" t="s">
        <v>8</v>
      </c>
      <c r="F4316" s="4" t="s">
        <v>8</v>
      </c>
      <c r="G4316" s="4" t="s">
        <v>8</v>
      </c>
      <c r="H4316" s="4" t="s">
        <v>8</v>
      </c>
    </row>
    <row r="4317" spans="1:8">
      <c r="A4317" t="n">
        <v>40213</v>
      </c>
      <c r="B4317" s="29" t="n">
        <v>51</v>
      </c>
      <c r="C4317" s="7" t="n">
        <v>3</v>
      </c>
      <c r="D4317" s="7" t="n">
        <v>0</v>
      </c>
      <c r="E4317" s="7" t="s">
        <v>365</v>
      </c>
      <c r="F4317" s="7" t="s">
        <v>350</v>
      </c>
      <c r="G4317" s="7" t="s">
        <v>75</v>
      </c>
      <c r="H4317" s="7" t="s">
        <v>76</v>
      </c>
    </row>
    <row r="4318" spans="1:8">
      <c r="A4318" t="s">
        <v>4</v>
      </c>
      <c r="B4318" s="4" t="s">
        <v>5</v>
      </c>
      <c r="C4318" s="4" t="s">
        <v>12</v>
      </c>
      <c r="D4318" s="4" t="s">
        <v>7</v>
      </c>
      <c r="E4318" s="4" t="s">
        <v>59</v>
      </c>
      <c r="F4318" s="4" t="s">
        <v>12</v>
      </c>
    </row>
    <row r="4319" spans="1:8">
      <c r="A4319" t="n">
        <v>40226</v>
      </c>
      <c r="B4319" s="47" t="n">
        <v>59</v>
      </c>
      <c r="C4319" s="7" t="n">
        <v>0</v>
      </c>
      <c r="D4319" s="7" t="n">
        <v>13</v>
      </c>
      <c r="E4319" s="7" t="n">
        <v>0.150000005960464</v>
      </c>
      <c r="F4319" s="7" t="n">
        <v>0</v>
      </c>
    </row>
    <row r="4320" spans="1:8">
      <c r="A4320" t="s">
        <v>4</v>
      </c>
      <c r="B4320" s="4" t="s">
        <v>5</v>
      </c>
      <c r="C4320" s="4" t="s">
        <v>12</v>
      </c>
    </row>
    <row r="4321" spans="1:8">
      <c r="A4321" t="n">
        <v>40236</v>
      </c>
      <c r="B4321" s="22" t="n">
        <v>16</v>
      </c>
      <c r="C4321" s="7" t="n">
        <v>1000</v>
      </c>
    </row>
    <row r="4322" spans="1:8">
      <c r="A4322" t="s">
        <v>4</v>
      </c>
      <c r="B4322" s="4" t="s">
        <v>5</v>
      </c>
      <c r="C4322" s="4" t="s">
        <v>7</v>
      </c>
      <c r="D4322" s="4" t="s">
        <v>12</v>
      </c>
      <c r="E4322" s="4" t="s">
        <v>59</v>
      </c>
    </row>
    <row r="4323" spans="1:8">
      <c r="A4323" t="n">
        <v>40239</v>
      </c>
      <c r="B4323" s="25" t="n">
        <v>58</v>
      </c>
      <c r="C4323" s="7" t="n">
        <v>101</v>
      </c>
      <c r="D4323" s="7" t="n">
        <v>500</v>
      </c>
      <c r="E4323" s="7" t="n">
        <v>1</v>
      </c>
    </row>
    <row r="4324" spans="1:8">
      <c r="A4324" t="s">
        <v>4</v>
      </c>
      <c r="B4324" s="4" t="s">
        <v>5</v>
      </c>
      <c r="C4324" s="4" t="s">
        <v>7</v>
      </c>
      <c r="D4324" s="4" t="s">
        <v>12</v>
      </c>
    </row>
    <row r="4325" spans="1:8">
      <c r="A4325" t="n">
        <v>40247</v>
      </c>
      <c r="B4325" s="25" t="n">
        <v>58</v>
      </c>
      <c r="C4325" s="7" t="n">
        <v>254</v>
      </c>
      <c r="D4325" s="7" t="n">
        <v>0</v>
      </c>
    </row>
    <row r="4326" spans="1:8">
      <c r="A4326" t="s">
        <v>4</v>
      </c>
      <c r="B4326" s="4" t="s">
        <v>5</v>
      </c>
      <c r="C4326" s="4" t="s">
        <v>7</v>
      </c>
      <c r="D4326" s="4" t="s">
        <v>7</v>
      </c>
      <c r="E4326" s="4" t="s">
        <v>59</v>
      </c>
      <c r="F4326" s="4" t="s">
        <v>59</v>
      </c>
      <c r="G4326" s="4" t="s">
        <v>59</v>
      </c>
      <c r="H4326" s="4" t="s">
        <v>12</v>
      </c>
    </row>
    <row r="4327" spans="1:8">
      <c r="A4327" t="n">
        <v>40251</v>
      </c>
      <c r="B4327" s="27" t="n">
        <v>45</v>
      </c>
      <c r="C4327" s="7" t="n">
        <v>2</v>
      </c>
      <c r="D4327" s="7" t="n">
        <v>3</v>
      </c>
      <c r="E4327" s="7" t="n">
        <v>3.14000010490417</v>
      </c>
      <c r="F4327" s="7" t="n">
        <v>5.94000005722046</v>
      </c>
      <c r="G4327" s="7" t="n">
        <v>9.48999977111816</v>
      </c>
      <c r="H4327" s="7" t="n">
        <v>0</v>
      </c>
    </row>
    <row r="4328" spans="1:8">
      <c r="A4328" t="s">
        <v>4</v>
      </c>
      <c r="B4328" s="4" t="s">
        <v>5</v>
      </c>
      <c r="C4328" s="4" t="s">
        <v>7</v>
      </c>
      <c r="D4328" s="4" t="s">
        <v>7</v>
      </c>
      <c r="E4328" s="4" t="s">
        <v>59</v>
      </c>
      <c r="F4328" s="4" t="s">
        <v>59</v>
      </c>
      <c r="G4328" s="4" t="s">
        <v>59</v>
      </c>
      <c r="H4328" s="4" t="s">
        <v>12</v>
      </c>
      <c r="I4328" s="4" t="s">
        <v>7</v>
      </c>
    </row>
    <row r="4329" spans="1:8">
      <c r="A4329" t="n">
        <v>40268</v>
      </c>
      <c r="B4329" s="27" t="n">
        <v>45</v>
      </c>
      <c r="C4329" s="7" t="n">
        <v>4</v>
      </c>
      <c r="D4329" s="7" t="n">
        <v>3</v>
      </c>
      <c r="E4329" s="7" t="n">
        <v>3.72000002861023</v>
      </c>
      <c r="F4329" s="7" t="n">
        <v>218.350006103516</v>
      </c>
      <c r="G4329" s="7" t="n">
        <v>0</v>
      </c>
      <c r="H4329" s="7" t="n">
        <v>0</v>
      </c>
      <c r="I4329" s="7" t="n">
        <v>0</v>
      </c>
    </row>
    <row r="4330" spans="1:8">
      <c r="A4330" t="s">
        <v>4</v>
      </c>
      <c r="B4330" s="4" t="s">
        <v>5</v>
      </c>
      <c r="C4330" s="4" t="s">
        <v>7</v>
      </c>
      <c r="D4330" s="4" t="s">
        <v>7</v>
      </c>
      <c r="E4330" s="4" t="s">
        <v>59</v>
      </c>
      <c r="F4330" s="4" t="s">
        <v>12</v>
      </c>
    </row>
    <row r="4331" spans="1:8">
      <c r="A4331" t="n">
        <v>40286</v>
      </c>
      <c r="B4331" s="27" t="n">
        <v>45</v>
      </c>
      <c r="C4331" s="7" t="n">
        <v>5</v>
      </c>
      <c r="D4331" s="7" t="n">
        <v>3</v>
      </c>
      <c r="E4331" s="7" t="n">
        <v>2.20000004768372</v>
      </c>
      <c r="F4331" s="7" t="n">
        <v>0</v>
      </c>
    </row>
    <row r="4332" spans="1:8">
      <c r="A4332" t="s">
        <v>4</v>
      </c>
      <c r="B4332" s="4" t="s">
        <v>5</v>
      </c>
      <c r="C4332" s="4" t="s">
        <v>7</v>
      </c>
      <c r="D4332" s="4" t="s">
        <v>7</v>
      </c>
      <c r="E4332" s="4" t="s">
        <v>59</v>
      </c>
      <c r="F4332" s="4" t="s">
        <v>12</v>
      </c>
    </row>
    <row r="4333" spans="1:8">
      <c r="A4333" t="n">
        <v>40295</v>
      </c>
      <c r="B4333" s="27" t="n">
        <v>45</v>
      </c>
      <c r="C4333" s="7" t="n">
        <v>11</v>
      </c>
      <c r="D4333" s="7" t="n">
        <v>3</v>
      </c>
      <c r="E4333" s="7" t="n">
        <v>34</v>
      </c>
      <c r="F4333" s="7" t="n">
        <v>0</v>
      </c>
    </row>
    <row r="4334" spans="1:8">
      <c r="A4334" t="s">
        <v>4</v>
      </c>
      <c r="B4334" s="4" t="s">
        <v>5</v>
      </c>
      <c r="C4334" s="4" t="s">
        <v>7</v>
      </c>
      <c r="D4334" s="4" t="s">
        <v>12</v>
      </c>
    </row>
    <row r="4335" spans="1:8">
      <c r="A4335" t="n">
        <v>40304</v>
      </c>
      <c r="B4335" s="25" t="n">
        <v>58</v>
      </c>
      <c r="C4335" s="7" t="n">
        <v>255</v>
      </c>
      <c r="D4335" s="7" t="n">
        <v>0</v>
      </c>
    </row>
    <row r="4336" spans="1:8">
      <c r="A4336" t="s">
        <v>4</v>
      </c>
      <c r="B4336" s="4" t="s">
        <v>5</v>
      </c>
      <c r="C4336" s="4" t="s">
        <v>7</v>
      </c>
      <c r="D4336" s="4" t="s">
        <v>12</v>
      </c>
      <c r="E4336" s="4" t="s">
        <v>8</v>
      </c>
    </row>
    <row r="4337" spans="1:9">
      <c r="A4337" t="n">
        <v>40308</v>
      </c>
      <c r="B4337" s="29" t="n">
        <v>51</v>
      </c>
      <c r="C4337" s="7" t="n">
        <v>4</v>
      </c>
      <c r="D4337" s="7" t="n">
        <v>0</v>
      </c>
      <c r="E4337" s="7" t="s">
        <v>271</v>
      </c>
    </row>
    <row r="4338" spans="1:9">
      <c r="A4338" t="s">
        <v>4</v>
      </c>
      <c r="B4338" s="4" t="s">
        <v>5</v>
      </c>
      <c r="C4338" s="4" t="s">
        <v>12</v>
      </c>
    </row>
    <row r="4339" spans="1:9">
      <c r="A4339" t="n">
        <v>40322</v>
      </c>
      <c r="B4339" s="22" t="n">
        <v>16</v>
      </c>
      <c r="C4339" s="7" t="n">
        <v>0</v>
      </c>
    </row>
    <row r="4340" spans="1:9">
      <c r="A4340" t="s">
        <v>4</v>
      </c>
      <c r="B4340" s="4" t="s">
        <v>5</v>
      </c>
      <c r="C4340" s="4" t="s">
        <v>12</v>
      </c>
      <c r="D4340" s="4" t="s">
        <v>7</v>
      </c>
      <c r="E4340" s="4" t="s">
        <v>13</v>
      </c>
      <c r="F4340" s="4" t="s">
        <v>43</v>
      </c>
      <c r="G4340" s="4" t="s">
        <v>7</v>
      </c>
      <c r="H4340" s="4" t="s">
        <v>7</v>
      </c>
      <c r="I4340" s="4" t="s">
        <v>7</v>
      </c>
      <c r="J4340" s="4" t="s">
        <v>13</v>
      </c>
      <c r="K4340" s="4" t="s">
        <v>43</v>
      </c>
      <c r="L4340" s="4" t="s">
        <v>7</v>
      </c>
      <c r="M4340" s="4" t="s">
        <v>7</v>
      </c>
    </row>
    <row r="4341" spans="1:9">
      <c r="A4341" t="n">
        <v>40325</v>
      </c>
      <c r="B4341" s="30" t="n">
        <v>26</v>
      </c>
      <c r="C4341" s="7" t="n">
        <v>0</v>
      </c>
      <c r="D4341" s="7" t="n">
        <v>17</v>
      </c>
      <c r="E4341" s="7" t="n">
        <v>65111</v>
      </c>
      <c r="F4341" s="7" t="s">
        <v>478</v>
      </c>
      <c r="G4341" s="7" t="n">
        <v>2</v>
      </c>
      <c r="H4341" s="7" t="n">
        <v>3</v>
      </c>
      <c r="I4341" s="7" t="n">
        <v>17</v>
      </c>
      <c r="J4341" s="7" t="n">
        <v>65112</v>
      </c>
      <c r="K4341" s="7" t="s">
        <v>479</v>
      </c>
      <c r="L4341" s="7" t="n">
        <v>2</v>
      </c>
      <c r="M4341" s="7" t="n">
        <v>0</v>
      </c>
    </row>
    <row r="4342" spans="1:9">
      <c r="A4342" t="s">
        <v>4</v>
      </c>
      <c r="B4342" s="4" t="s">
        <v>5</v>
      </c>
    </row>
    <row r="4343" spans="1:9">
      <c r="A4343" t="n">
        <v>40486</v>
      </c>
      <c r="B4343" s="20" t="n">
        <v>28</v>
      </c>
    </row>
    <row r="4344" spans="1:9">
      <c r="A4344" t="s">
        <v>4</v>
      </c>
      <c r="B4344" s="4" t="s">
        <v>5</v>
      </c>
      <c r="C4344" s="4" t="s">
        <v>12</v>
      </c>
      <c r="D4344" s="4" t="s">
        <v>7</v>
      </c>
      <c r="E4344" s="4" t="s">
        <v>59</v>
      </c>
      <c r="F4344" s="4" t="s">
        <v>12</v>
      </c>
    </row>
    <row r="4345" spans="1:9">
      <c r="A4345" t="n">
        <v>40487</v>
      </c>
      <c r="B4345" s="47" t="n">
        <v>59</v>
      </c>
      <c r="C4345" s="7" t="n">
        <v>13</v>
      </c>
      <c r="D4345" s="7" t="n">
        <v>13</v>
      </c>
      <c r="E4345" s="7" t="n">
        <v>0.150000005960464</v>
      </c>
      <c r="F4345" s="7" t="n">
        <v>0</v>
      </c>
    </row>
    <row r="4346" spans="1:9">
      <c r="A4346" t="s">
        <v>4</v>
      </c>
      <c r="B4346" s="4" t="s">
        <v>5</v>
      </c>
      <c r="C4346" s="4" t="s">
        <v>12</v>
      </c>
    </row>
    <row r="4347" spans="1:9">
      <c r="A4347" t="n">
        <v>40497</v>
      </c>
      <c r="B4347" s="22" t="n">
        <v>16</v>
      </c>
      <c r="C4347" s="7" t="n">
        <v>1000</v>
      </c>
    </row>
    <row r="4348" spans="1:9">
      <c r="A4348" t="s">
        <v>4</v>
      </c>
      <c r="B4348" s="4" t="s">
        <v>5</v>
      </c>
      <c r="C4348" s="4" t="s">
        <v>7</v>
      </c>
      <c r="D4348" s="4" t="s">
        <v>12</v>
      </c>
      <c r="E4348" s="4" t="s">
        <v>8</v>
      </c>
    </row>
    <row r="4349" spans="1:9">
      <c r="A4349" t="n">
        <v>40500</v>
      </c>
      <c r="B4349" s="29" t="n">
        <v>51</v>
      </c>
      <c r="C4349" s="7" t="n">
        <v>4</v>
      </c>
      <c r="D4349" s="7" t="n">
        <v>13</v>
      </c>
      <c r="E4349" s="7" t="s">
        <v>480</v>
      </c>
    </row>
    <row r="4350" spans="1:9">
      <c r="A4350" t="s">
        <v>4</v>
      </c>
      <c r="B4350" s="4" t="s">
        <v>5</v>
      </c>
      <c r="C4350" s="4" t="s">
        <v>12</v>
      </c>
    </row>
    <row r="4351" spans="1:9">
      <c r="A4351" t="n">
        <v>40518</v>
      </c>
      <c r="B4351" s="22" t="n">
        <v>16</v>
      </c>
      <c r="C4351" s="7" t="n">
        <v>0</v>
      </c>
    </row>
    <row r="4352" spans="1:9">
      <c r="A4352" t="s">
        <v>4</v>
      </c>
      <c r="B4352" s="4" t="s">
        <v>5</v>
      </c>
      <c r="C4352" s="4" t="s">
        <v>12</v>
      </c>
      <c r="D4352" s="4" t="s">
        <v>7</v>
      </c>
      <c r="E4352" s="4" t="s">
        <v>13</v>
      </c>
      <c r="F4352" s="4" t="s">
        <v>43</v>
      </c>
      <c r="G4352" s="4" t="s">
        <v>7</v>
      </c>
      <c r="H4352" s="4" t="s">
        <v>7</v>
      </c>
      <c r="I4352" s="4" t="s">
        <v>7</v>
      </c>
      <c r="J4352" s="4" t="s">
        <v>13</v>
      </c>
      <c r="K4352" s="4" t="s">
        <v>43</v>
      </c>
      <c r="L4352" s="4" t="s">
        <v>7</v>
      </c>
      <c r="M4352" s="4" t="s">
        <v>7</v>
      </c>
    </row>
    <row r="4353" spans="1:13">
      <c r="A4353" t="n">
        <v>40521</v>
      </c>
      <c r="B4353" s="30" t="n">
        <v>26</v>
      </c>
      <c r="C4353" s="7" t="n">
        <v>13</v>
      </c>
      <c r="D4353" s="7" t="n">
        <v>17</v>
      </c>
      <c r="E4353" s="7" t="n">
        <v>11432</v>
      </c>
      <c r="F4353" s="7" t="s">
        <v>481</v>
      </c>
      <c r="G4353" s="7" t="n">
        <v>2</v>
      </c>
      <c r="H4353" s="7" t="n">
        <v>3</v>
      </c>
      <c r="I4353" s="7" t="n">
        <v>17</v>
      </c>
      <c r="J4353" s="7" t="n">
        <v>11433</v>
      </c>
      <c r="K4353" s="7" t="s">
        <v>482</v>
      </c>
      <c r="L4353" s="7" t="n">
        <v>2</v>
      </c>
      <c r="M4353" s="7" t="n">
        <v>0</v>
      </c>
    </row>
    <row r="4354" spans="1:13">
      <c r="A4354" t="s">
        <v>4</v>
      </c>
      <c r="B4354" s="4" t="s">
        <v>5</v>
      </c>
    </row>
    <row r="4355" spans="1:13">
      <c r="A4355" t="n">
        <v>40618</v>
      </c>
      <c r="B4355" s="20" t="n">
        <v>28</v>
      </c>
    </row>
    <row r="4356" spans="1:13">
      <c r="A4356" t="s">
        <v>4</v>
      </c>
      <c r="B4356" s="4" t="s">
        <v>5</v>
      </c>
      <c r="C4356" s="4" t="s">
        <v>7</v>
      </c>
      <c r="D4356" s="4" t="s">
        <v>12</v>
      </c>
      <c r="E4356" s="4" t="s">
        <v>8</v>
      </c>
    </row>
    <row r="4357" spans="1:13">
      <c r="A4357" t="n">
        <v>40619</v>
      </c>
      <c r="B4357" s="29" t="n">
        <v>51</v>
      </c>
      <c r="C4357" s="7" t="n">
        <v>4</v>
      </c>
      <c r="D4357" s="7" t="n">
        <v>0</v>
      </c>
      <c r="E4357" s="7" t="s">
        <v>271</v>
      </c>
    </row>
    <row r="4358" spans="1:13">
      <c r="A4358" t="s">
        <v>4</v>
      </c>
      <c r="B4358" s="4" t="s">
        <v>5</v>
      </c>
      <c r="C4358" s="4" t="s">
        <v>12</v>
      </c>
    </row>
    <row r="4359" spans="1:13">
      <c r="A4359" t="n">
        <v>40633</v>
      </c>
      <c r="B4359" s="22" t="n">
        <v>16</v>
      </c>
      <c r="C4359" s="7" t="n">
        <v>0</v>
      </c>
    </row>
    <row r="4360" spans="1:13">
      <c r="A4360" t="s">
        <v>4</v>
      </c>
      <c r="B4360" s="4" t="s">
        <v>5</v>
      </c>
      <c r="C4360" s="4" t="s">
        <v>12</v>
      </c>
      <c r="D4360" s="4" t="s">
        <v>7</v>
      </c>
      <c r="E4360" s="4" t="s">
        <v>13</v>
      </c>
      <c r="F4360" s="4" t="s">
        <v>43</v>
      </c>
      <c r="G4360" s="4" t="s">
        <v>7</v>
      </c>
      <c r="H4360" s="4" t="s">
        <v>7</v>
      </c>
      <c r="I4360" s="4" t="s">
        <v>7</v>
      </c>
      <c r="J4360" s="4" t="s">
        <v>13</v>
      </c>
      <c r="K4360" s="4" t="s">
        <v>43</v>
      </c>
      <c r="L4360" s="4" t="s">
        <v>7</v>
      </c>
      <c r="M4360" s="4" t="s">
        <v>7</v>
      </c>
    </row>
    <row r="4361" spans="1:13">
      <c r="A4361" t="n">
        <v>40636</v>
      </c>
      <c r="B4361" s="30" t="n">
        <v>26</v>
      </c>
      <c r="C4361" s="7" t="n">
        <v>0</v>
      </c>
      <c r="D4361" s="7" t="n">
        <v>17</v>
      </c>
      <c r="E4361" s="7" t="n">
        <v>65113</v>
      </c>
      <c r="F4361" s="7" t="s">
        <v>483</v>
      </c>
      <c r="G4361" s="7" t="n">
        <v>2</v>
      </c>
      <c r="H4361" s="7" t="n">
        <v>3</v>
      </c>
      <c r="I4361" s="7" t="n">
        <v>17</v>
      </c>
      <c r="J4361" s="7" t="n">
        <v>65114</v>
      </c>
      <c r="K4361" s="7" t="s">
        <v>484</v>
      </c>
      <c r="L4361" s="7" t="n">
        <v>2</v>
      </c>
      <c r="M4361" s="7" t="n">
        <v>0</v>
      </c>
    </row>
    <row r="4362" spans="1:13">
      <c r="A4362" t="s">
        <v>4</v>
      </c>
      <c r="B4362" s="4" t="s">
        <v>5</v>
      </c>
    </row>
    <row r="4363" spans="1:13">
      <c r="A4363" t="n">
        <v>40842</v>
      </c>
      <c r="B4363" s="20" t="n">
        <v>28</v>
      </c>
    </row>
    <row r="4364" spans="1:13">
      <c r="A4364" t="s">
        <v>4</v>
      </c>
      <c r="B4364" s="4" t="s">
        <v>5</v>
      </c>
      <c r="C4364" s="4" t="s">
        <v>12</v>
      </c>
      <c r="D4364" s="4" t="s">
        <v>7</v>
      </c>
      <c r="E4364" s="4" t="s">
        <v>8</v>
      </c>
      <c r="F4364" s="4" t="s">
        <v>59</v>
      </c>
      <c r="G4364" s="4" t="s">
        <v>59</v>
      </c>
      <c r="H4364" s="4" t="s">
        <v>59</v>
      </c>
    </row>
    <row r="4365" spans="1:13">
      <c r="A4365" t="n">
        <v>40843</v>
      </c>
      <c r="B4365" s="40" t="n">
        <v>48</v>
      </c>
      <c r="C4365" s="7" t="n">
        <v>13</v>
      </c>
      <c r="D4365" s="7" t="n">
        <v>0</v>
      </c>
      <c r="E4365" s="7" t="s">
        <v>344</v>
      </c>
      <c r="F4365" s="7" t="n">
        <v>-1</v>
      </c>
      <c r="G4365" s="7" t="n">
        <v>1</v>
      </c>
      <c r="H4365" s="7" t="n">
        <v>0</v>
      </c>
    </row>
    <row r="4366" spans="1:13">
      <c r="A4366" t="s">
        <v>4</v>
      </c>
      <c r="B4366" s="4" t="s">
        <v>5</v>
      </c>
      <c r="C4366" s="4" t="s">
        <v>12</v>
      </c>
    </row>
    <row r="4367" spans="1:13">
      <c r="A4367" t="n">
        <v>40874</v>
      </c>
      <c r="B4367" s="22" t="n">
        <v>16</v>
      </c>
      <c r="C4367" s="7" t="n">
        <v>300</v>
      </c>
    </row>
    <row r="4368" spans="1:13">
      <c r="A4368" t="s">
        <v>4</v>
      </c>
      <c r="B4368" s="4" t="s">
        <v>5</v>
      </c>
      <c r="C4368" s="4" t="s">
        <v>7</v>
      </c>
      <c r="D4368" s="4" t="s">
        <v>12</v>
      </c>
      <c r="E4368" s="4" t="s">
        <v>8</v>
      </c>
    </row>
    <row r="4369" spans="1:13">
      <c r="A4369" t="n">
        <v>40877</v>
      </c>
      <c r="B4369" s="29" t="n">
        <v>51</v>
      </c>
      <c r="C4369" s="7" t="n">
        <v>4</v>
      </c>
      <c r="D4369" s="7" t="n">
        <v>13</v>
      </c>
      <c r="E4369" s="7" t="s">
        <v>387</v>
      </c>
    </row>
    <row r="4370" spans="1:13">
      <c r="A4370" t="s">
        <v>4</v>
      </c>
      <c r="B4370" s="4" t="s">
        <v>5</v>
      </c>
      <c r="C4370" s="4" t="s">
        <v>12</v>
      </c>
    </row>
    <row r="4371" spans="1:13">
      <c r="A4371" t="n">
        <v>40890</v>
      </c>
      <c r="B4371" s="22" t="n">
        <v>16</v>
      </c>
      <c r="C4371" s="7" t="n">
        <v>0</v>
      </c>
    </row>
    <row r="4372" spans="1:13">
      <c r="A4372" t="s">
        <v>4</v>
      </c>
      <c r="B4372" s="4" t="s">
        <v>5</v>
      </c>
      <c r="C4372" s="4" t="s">
        <v>12</v>
      </c>
      <c r="D4372" s="4" t="s">
        <v>7</v>
      </c>
      <c r="E4372" s="4" t="s">
        <v>13</v>
      </c>
      <c r="F4372" s="4" t="s">
        <v>43</v>
      </c>
      <c r="G4372" s="4" t="s">
        <v>7</v>
      </c>
      <c r="H4372" s="4" t="s">
        <v>7</v>
      </c>
    </row>
    <row r="4373" spans="1:13">
      <c r="A4373" t="n">
        <v>40893</v>
      </c>
      <c r="B4373" s="30" t="n">
        <v>26</v>
      </c>
      <c r="C4373" s="7" t="n">
        <v>13</v>
      </c>
      <c r="D4373" s="7" t="n">
        <v>17</v>
      </c>
      <c r="E4373" s="7" t="n">
        <v>11434</v>
      </c>
      <c r="F4373" s="7" t="s">
        <v>485</v>
      </c>
      <c r="G4373" s="7" t="n">
        <v>2</v>
      </c>
      <c r="H4373" s="7" t="n">
        <v>0</v>
      </c>
    </row>
    <row r="4374" spans="1:13">
      <c r="A4374" t="s">
        <v>4</v>
      </c>
      <c r="B4374" s="4" t="s">
        <v>5</v>
      </c>
    </row>
    <row r="4375" spans="1:13">
      <c r="A4375" t="n">
        <v>40930</v>
      </c>
      <c r="B4375" s="20" t="n">
        <v>28</v>
      </c>
    </row>
    <row r="4376" spans="1:13">
      <c r="A4376" t="s">
        <v>4</v>
      </c>
      <c r="B4376" s="4" t="s">
        <v>5</v>
      </c>
      <c r="C4376" s="4" t="s">
        <v>7</v>
      </c>
      <c r="D4376" s="4" t="s">
        <v>12</v>
      </c>
      <c r="E4376" s="4" t="s">
        <v>59</v>
      </c>
    </row>
    <row r="4377" spans="1:13">
      <c r="A4377" t="n">
        <v>40931</v>
      </c>
      <c r="B4377" s="25" t="n">
        <v>58</v>
      </c>
      <c r="C4377" s="7" t="n">
        <v>101</v>
      </c>
      <c r="D4377" s="7" t="n">
        <v>500</v>
      </c>
      <c r="E4377" s="7" t="n">
        <v>1</v>
      </c>
    </row>
    <row r="4378" spans="1:13">
      <c r="A4378" t="s">
        <v>4</v>
      </c>
      <c r="B4378" s="4" t="s">
        <v>5</v>
      </c>
      <c r="C4378" s="4" t="s">
        <v>7</v>
      </c>
      <c r="D4378" s="4" t="s">
        <v>12</v>
      </c>
    </row>
    <row r="4379" spans="1:13">
      <c r="A4379" t="n">
        <v>40939</v>
      </c>
      <c r="B4379" s="25" t="n">
        <v>58</v>
      </c>
      <c r="C4379" s="7" t="n">
        <v>254</v>
      </c>
      <c r="D4379" s="7" t="n">
        <v>0</v>
      </c>
    </row>
    <row r="4380" spans="1:13">
      <c r="A4380" t="s">
        <v>4</v>
      </c>
      <c r="B4380" s="4" t="s">
        <v>5</v>
      </c>
      <c r="C4380" s="4" t="s">
        <v>12</v>
      </c>
      <c r="D4380" s="4" t="s">
        <v>7</v>
      </c>
      <c r="E4380" s="4" t="s">
        <v>8</v>
      </c>
      <c r="F4380" s="4" t="s">
        <v>59</v>
      </c>
      <c r="G4380" s="4" t="s">
        <v>59</v>
      </c>
      <c r="H4380" s="4" t="s">
        <v>59</v>
      </c>
    </row>
    <row r="4381" spans="1:13">
      <c r="A4381" t="n">
        <v>40943</v>
      </c>
      <c r="B4381" s="40" t="n">
        <v>48</v>
      </c>
      <c r="C4381" s="7" t="n">
        <v>13</v>
      </c>
      <c r="D4381" s="7" t="n">
        <v>0</v>
      </c>
      <c r="E4381" s="7" t="s">
        <v>98</v>
      </c>
      <c r="F4381" s="7" t="n">
        <v>0</v>
      </c>
      <c r="G4381" s="7" t="n">
        <v>1</v>
      </c>
      <c r="H4381" s="7" t="n">
        <v>0</v>
      </c>
    </row>
    <row r="4382" spans="1:13">
      <c r="A4382" t="s">
        <v>4</v>
      </c>
      <c r="B4382" s="4" t="s">
        <v>5</v>
      </c>
      <c r="C4382" s="4" t="s">
        <v>7</v>
      </c>
      <c r="D4382" s="4" t="s">
        <v>7</v>
      </c>
      <c r="E4382" s="4" t="s">
        <v>59</v>
      </c>
      <c r="F4382" s="4" t="s">
        <v>59</v>
      </c>
      <c r="G4382" s="4" t="s">
        <v>59</v>
      </c>
      <c r="H4382" s="4" t="s">
        <v>12</v>
      </c>
    </row>
    <row r="4383" spans="1:13">
      <c r="A4383" t="n">
        <v>40970</v>
      </c>
      <c r="B4383" s="27" t="n">
        <v>45</v>
      </c>
      <c r="C4383" s="7" t="n">
        <v>2</v>
      </c>
      <c r="D4383" s="7" t="n">
        <v>3</v>
      </c>
      <c r="E4383" s="7" t="n">
        <v>2.91000008583069</v>
      </c>
      <c r="F4383" s="7" t="n">
        <v>6.09999990463257</v>
      </c>
      <c r="G4383" s="7" t="n">
        <v>9.0600004196167</v>
      </c>
      <c r="H4383" s="7" t="n">
        <v>0</v>
      </c>
    </row>
    <row r="4384" spans="1:13">
      <c r="A4384" t="s">
        <v>4</v>
      </c>
      <c r="B4384" s="4" t="s">
        <v>5</v>
      </c>
      <c r="C4384" s="4" t="s">
        <v>7</v>
      </c>
      <c r="D4384" s="4" t="s">
        <v>7</v>
      </c>
      <c r="E4384" s="4" t="s">
        <v>59</v>
      </c>
      <c r="F4384" s="4" t="s">
        <v>59</v>
      </c>
      <c r="G4384" s="4" t="s">
        <v>59</v>
      </c>
      <c r="H4384" s="4" t="s">
        <v>12</v>
      </c>
      <c r="I4384" s="4" t="s">
        <v>7</v>
      </c>
    </row>
    <row r="4385" spans="1:9">
      <c r="A4385" t="n">
        <v>40987</v>
      </c>
      <c r="B4385" s="27" t="n">
        <v>45</v>
      </c>
      <c r="C4385" s="7" t="n">
        <v>4</v>
      </c>
      <c r="D4385" s="7" t="n">
        <v>3</v>
      </c>
      <c r="E4385" s="7" t="n">
        <v>4.21999979019165</v>
      </c>
      <c r="F4385" s="7" t="n">
        <v>325.600006103516</v>
      </c>
      <c r="G4385" s="7" t="n">
        <v>0</v>
      </c>
      <c r="H4385" s="7" t="n">
        <v>0</v>
      </c>
      <c r="I4385" s="7" t="n">
        <v>0</v>
      </c>
    </row>
    <row r="4386" spans="1:9">
      <c r="A4386" t="s">
        <v>4</v>
      </c>
      <c r="B4386" s="4" t="s">
        <v>5</v>
      </c>
      <c r="C4386" s="4" t="s">
        <v>7</v>
      </c>
      <c r="D4386" s="4" t="s">
        <v>7</v>
      </c>
      <c r="E4386" s="4" t="s">
        <v>59</v>
      </c>
      <c r="F4386" s="4" t="s">
        <v>12</v>
      </c>
    </row>
    <row r="4387" spans="1:9">
      <c r="A4387" t="n">
        <v>41005</v>
      </c>
      <c r="B4387" s="27" t="n">
        <v>45</v>
      </c>
      <c r="C4387" s="7" t="n">
        <v>5</v>
      </c>
      <c r="D4387" s="7" t="n">
        <v>3</v>
      </c>
      <c r="E4387" s="7" t="n">
        <v>1.10000002384186</v>
      </c>
      <c r="F4387" s="7" t="n">
        <v>0</v>
      </c>
    </row>
    <row r="4388" spans="1:9">
      <c r="A4388" t="s">
        <v>4</v>
      </c>
      <c r="B4388" s="4" t="s">
        <v>5</v>
      </c>
      <c r="C4388" s="4" t="s">
        <v>7</v>
      </c>
      <c r="D4388" s="4" t="s">
        <v>7</v>
      </c>
      <c r="E4388" s="4" t="s">
        <v>59</v>
      </c>
      <c r="F4388" s="4" t="s">
        <v>12</v>
      </c>
    </row>
    <row r="4389" spans="1:9">
      <c r="A4389" t="n">
        <v>41014</v>
      </c>
      <c r="B4389" s="27" t="n">
        <v>45</v>
      </c>
      <c r="C4389" s="7" t="n">
        <v>11</v>
      </c>
      <c r="D4389" s="7" t="n">
        <v>3</v>
      </c>
      <c r="E4389" s="7" t="n">
        <v>34</v>
      </c>
      <c r="F4389" s="7" t="n">
        <v>0</v>
      </c>
    </row>
    <row r="4390" spans="1:9">
      <c r="A4390" t="s">
        <v>4</v>
      </c>
      <c r="B4390" s="4" t="s">
        <v>5</v>
      </c>
      <c r="C4390" s="4" t="s">
        <v>7</v>
      </c>
      <c r="D4390" s="4" t="s">
        <v>12</v>
      </c>
    </row>
    <row r="4391" spans="1:9">
      <c r="A4391" t="n">
        <v>41023</v>
      </c>
      <c r="B4391" s="25" t="n">
        <v>58</v>
      </c>
      <c r="C4391" s="7" t="n">
        <v>255</v>
      </c>
      <c r="D4391" s="7" t="n">
        <v>0</v>
      </c>
    </row>
    <row r="4392" spans="1:9">
      <c r="A4392" t="s">
        <v>4</v>
      </c>
      <c r="B4392" s="4" t="s">
        <v>5</v>
      </c>
      <c r="C4392" s="4" t="s">
        <v>12</v>
      </c>
    </row>
    <row r="4393" spans="1:9">
      <c r="A4393" t="n">
        <v>41027</v>
      </c>
      <c r="B4393" s="22" t="n">
        <v>16</v>
      </c>
      <c r="C4393" s="7" t="n">
        <v>1000</v>
      </c>
    </row>
    <row r="4394" spans="1:9">
      <c r="A4394" t="s">
        <v>4</v>
      </c>
      <c r="B4394" s="4" t="s">
        <v>5</v>
      </c>
      <c r="C4394" s="4" t="s">
        <v>7</v>
      </c>
      <c r="D4394" s="4" t="s">
        <v>12</v>
      </c>
      <c r="E4394" s="4" t="s">
        <v>8</v>
      </c>
    </row>
    <row r="4395" spans="1:9">
      <c r="A4395" t="n">
        <v>41030</v>
      </c>
      <c r="B4395" s="29" t="n">
        <v>51</v>
      </c>
      <c r="C4395" s="7" t="n">
        <v>4</v>
      </c>
      <c r="D4395" s="7" t="n">
        <v>13</v>
      </c>
      <c r="E4395" s="7" t="s">
        <v>440</v>
      </c>
    </row>
    <row r="4396" spans="1:9">
      <c r="A4396" t="s">
        <v>4</v>
      </c>
      <c r="B4396" s="4" t="s">
        <v>5</v>
      </c>
      <c r="C4396" s="4" t="s">
        <v>12</v>
      </c>
    </row>
    <row r="4397" spans="1:9">
      <c r="A4397" t="n">
        <v>41044</v>
      </c>
      <c r="B4397" s="22" t="n">
        <v>16</v>
      </c>
      <c r="C4397" s="7" t="n">
        <v>0</v>
      </c>
    </row>
    <row r="4398" spans="1:9">
      <c r="A4398" t="s">
        <v>4</v>
      </c>
      <c r="B4398" s="4" t="s">
        <v>5</v>
      </c>
      <c r="C4398" s="4" t="s">
        <v>12</v>
      </c>
      <c r="D4398" s="4" t="s">
        <v>7</v>
      </c>
      <c r="E4398" s="4" t="s">
        <v>13</v>
      </c>
      <c r="F4398" s="4" t="s">
        <v>43</v>
      </c>
      <c r="G4398" s="4" t="s">
        <v>7</v>
      </c>
      <c r="H4398" s="4" t="s">
        <v>7</v>
      </c>
      <c r="I4398" s="4" t="s">
        <v>7</v>
      </c>
      <c r="J4398" s="4" t="s">
        <v>13</v>
      </c>
      <c r="K4398" s="4" t="s">
        <v>43</v>
      </c>
      <c r="L4398" s="4" t="s">
        <v>7</v>
      </c>
      <c r="M4398" s="4" t="s">
        <v>7</v>
      </c>
      <c r="N4398" s="4" t="s">
        <v>7</v>
      </c>
      <c r="O4398" s="4" t="s">
        <v>13</v>
      </c>
      <c r="P4398" s="4" t="s">
        <v>43</v>
      </c>
      <c r="Q4398" s="4" t="s">
        <v>7</v>
      </c>
      <c r="R4398" s="4" t="s">
        <v>7</v>
      </c>
    </row>
    <row r="4399" spans="1:9">
      <c r="A4399" t="n">
        <v>41047</v>
      </c>
      <c r="B4399" s="30" t="n">
        <v>26</v>
      </c>
      <c r="C4399" s="7" t="n">
        <v>13</v>
      </c>
      <c r="D4399" s="7" t="n">
        <v>17</v>
      </c>
      <c r="E4399" s="7" t="n">
        <v>11435</v>
      </c>
      <c r="F4399" s="7" t="s">
        <v>486</v>
      </c>
      <c r="G4399" s="7" t="n">
        <v>2</v>
      </c>
      <c r="H4399" s="7" t="n">
        <v>3</v>
      </c>
      <c r="I4399" s="7" t="n">
        <v>17</v>
      </c>
      <c r="J4399" s="7" t="n">
        <v>11436</v>
      </c>
      <c r="K4399" s="7" t="s">
        <v>487</v>
      </c>
      <c r="L4399" s="7" t="n">
        <v>2</v>
      </c>
      <c r="M4399" s="7" t="n">
        <v>3</v>
      </c>
      <c r="N4399" s="7" t="n">
        <v>17</v>
      </c>
      <c r="O4399" s="7" t="n">
        <v>11437</v>
      </c>
      <c r="P4399" s="7" t="s">
        <v>488</v>
      </c>
      <c r="Q4399" s="7" t="n">
        <v>2</v>
      </c>
      <c r="R4399" s="7" t="n">
        <v>0</v>
      </c>
    </row>
    <row r="4400" spans="1:9">
      <c r="A4400" t="s">
        <v>4</v>
      </c>
      <c r="B4400" s="4" t="s">
        <v>5</v>
      </c>
    </row>
    <row r="4401" spans="1:18">
      <c r="A4401" t="n">
        <v>41219</v>
      </c>
      <c r="B4401" s="20" t="n">
        <v>28</v>
      </c>
    </row>
    <row r="4402" spans="1:18">
      <c r="A4402" t="s">
        <v>4</v>
      </c>
      <c r="B4402" s="4" t="s">
        <v>5</v>
      </c>
      <c r="C4402" s="4" t="s">
        <v>7</v>
      </c>
      <c r="D4402" s="4" t="s">
        <v>12</v>
      </c>
      <c r="E4402" s="4" t="s">
        <v>7</v>
      </c>
    </row>
    <row r="4403" spans="1:18">
      <c r="A4403" t="n">
        <v>41220</v>
      </c>
      <c r="B4403" s="34" t="n">
        <v>49</v>
      </c>
      <c r="C4403" s="7" t="n">
        <v>1</v>
      </c>
      <c r="D4403" s="7" t="n">
        <v>4000</v>
      </c>
      <c r="E4403" s="7" t="n">
        <v>0</v>
      </c>
    </row>
    <row r="4404" spans="1:18">
      <c r="A4404" t="s">
        <v>4</v>
      </c>
      <c r="B4404" s="4" t="s">
        <v>5</v>
      </c>
      <c r="C4404" s="4" t="s">
        <v>7</v>
      </c>
      <c r="D4404" s="4" t="s">
        <v>7</v>
      </c>
      <c r="E4404" s="4" t="s">
        <v>59</v>
      </c>
      <c r="F4404" s="4" t="s">
        <v>12</v>
      </c>
    </row>
    <row r="4405" spans="1:18">
      <c r="A4405" t="n">
        <v>41225</v>
      </c>
      <c r="B4405" s="27" t="n">
        <v>45</v>
      </c>
      <c r="C4405" s="7" t="n">
        <v>5</v>
      </c>
      <c r="D4405" s="7" t="n">
        <v>3</v>
      </c>
      <c r="E4405" s="7" t="n">
        <v>1.14999997615814</v>
      </c>
      <c r="F4405" s="7" t="n">
        <v>2000</v>
      </c>
    </row>
    <row r="4406" spans="1:18">
      <c r="A4406" t="s">
        <v>4</v>
      </c>
      <c r="B4406" s="4" t="s">
        <v>5</v>
      </c>
      <c r="C4406" s="4" t="s">
        <v>7</v>
      </c>
      <c r="D4406" s="4" t="s">
        <v>12</v>
      </c>
      <c r="E4406" s="4" t="s">
        <v>59</v>
      </c>
    </row>
    <row r="4407" spans="1:18">
      <c r="A4407" t="n">
        <v>41234</v>
      </c>
      <c r="B4407" s="25" t="n">
        <v>58</v>
      </c>
      <c r="C4407" s="7" t="n">
        <v>0</v>
      </c>
      <c r="D4407" s="7" t="n">
        <v>1000</v>
      </c>
      <c r="E4407" s="7" t="n">
        <v>1</v>
      </c>
    </row>
    <row r="4408" spans="1:18">
      <c r="A4408" t="s">
        <v>4</v>
      </c>
      <c r="B4408" s="4" t="s">
        <v>5</v>
      </c>
      <c r="C4408" s="4" t="s">
        <v>7</v>
      </c>
      <c r="D4408" s="4" t="s">
        <v>12</v>
      </c>
    </row>
    <row r="4409" spans="1:18">
      <c r="A4409" t="n">
        <v>41242</v>
      </c>
      <c r="B4409" s="25" t="n">
        <v>58</v>
      </c>
      <c r="C4409" s="7" t="n">
        <v>255</v>
      </c>
      <c r="D4409" s="7" t="n">
        <v>0</v>
      </c>
    </row>
    <row r="4410" spans="1:18">
      <c r="A4410" t="s">
        <v>4</v>
      </c>
      <c r="B4410" s="4" t="s">
        <v>5</v>
      </c>
      <c r="C4410" s="4" t="s">
        <v>7</v>
      </c>
      <c r="D4410" s="4" t="s">
        <v>7</v>
      </c>
    </row>
    <row r="4411" spans="1:18">
      <c r="A4411" t="n">
        <v>41246</v>
      </c>
      <c r="B4411" s="34" t="n">
        <v>49</v>
      </c>
      <c r="C4411" s="7" t="n">
        <v>2</v>
      </c>
      <c r="D4411" s="7" t="n">
        <v>0</v>
      </c>
    </row>
    <row r="4412" spans="1:18">
      <c r="A4412" t="s">
        <v>4</v>
      </c>
      <c r="B4412" s="4" t="s">
        <v>5</v>
      </c>
      <c r="C4412" s="4" t="s">
        <v>7</v>
      </c>
      <c r="D4412" s="4" t="s">
        <v>12</v>
      </c>
    </row>
    <row r="4413" spans="1:18">
      <c r="A4413" t="n">
        <v>41249</v>
      </c>
      <c r="B4413" s="34" t="n">
        <v>49</v>
      </c>
      <c r="C4413" s="7" t="n">
        <v>6</v>
      </c>
      <c r="D4413" s="7" t="n">
        <v>509</v>
      </c>
    </row>
    <row r="4414" spans="1:18">
      <c r="A4414" t="s">
        <v>4</v>
      </c>
      <c r="B4414" s="4" t="s">
        <v>5</v>
      </c>
      <c r="C4414" s="4" t="s">
        <v>7</v>
      </c>
    </row>
    <row r="4415" spans="1:18">
      <c r="A4415" t="n">
        <v>41253</v>
      </c>
      <c r="B4415" s="65" t="n">
        <v>78</v>
      </c>
      <c r="C4415" s="7" t="n">
        <v>255</v>
      </c>
    </row>
    <row r="4416" spans="1:18">
      <c r="A4416" t="s">
        <v>4</v>
      </c>
      <c r="B4416" s="4" t="s">
        <v>5</v>
      </c>
      <c r="C4416" s="4" t="s">
        <v>7</v>
      </c>
      <c r="D4416" s="4" t="s">
        <v>12</v>
      </c>
      <c r="E4416" s="4" t="s">
        <v>7</v>
      </c>
    </row>
    <row r="4417" spans="1:6">
      <c r="A4417" t="n">
        <v>41255</v>
      </c>
      <c r="B4417" s="39" t="n">
        <v>36</v>
      </c>
      <c r="C4417" s="7" t="n">
        <v>9</v>
      </c>
      <c r="D4417" s="7" t="n">
        <v>0</v>
      </c>
      <c r="E4417" s="7" t="n">
        <v>0</v>
      </c>
    </row>
    <row r="4418" spans="1:6">
      <c r="A4418" t="s">
        <v>4</v>
      </c>
      <c r="B4418" s="4" t="s">
        <v>5</v>
      </c>
      <c r="C4418" s="4" t="s">
        <v>7</v>
      </c>
      <c r="D4418" s="4" t="s">
        <v>12</v>
      </c>
      <c r="E4418" s="4" t="s">
        <v>7</v>
      </c>
    </row>
    <row r="4419" spans="1:6">
      <c r="A4419" t="n">
        <v>41260</v>
      </c>
      <c r="B4419" s="39" t="n">
        <v>36</v>
      </c>
      <c r="C4419" s="7" t="n">
        <v>9</v>
      </c>
      <c r="D4419" s="7" t="n">
        <v>13</v>
      </c>
      <c r="E4419" s="7" t="n">
        <v>0</v>
      </c>
    </row>
    <row r="4420" spans="1:6">
      <c r="A4420" t="s">
        <v>4</v>
      </c>
      <c r="B4420" s="4" t="s">
        <v>5</v>
      </c>
      <c r="C4420" s="4" t="s">
        <v>12</v>
      </c>
    </row>
    <row r="4421" spans="1:6">
      <c r="A4421" t="n">
        <v>41265</v>
      </c>
      <c r="B4421" s="33" t="n">
        <v>12</v>
      </c>
      <c r="C4421" s="7" t="n">
        <v>6767</v>
      </c>
    </row>
    <row r="4422" spans="1:6">
      <c r="A4422" t="s">
        <v>4</v>
      </c>
      <c r="B4422" s="4" t="s">
        <v>5</v>
      </c>
      <c r="C4422" s="4" t="s">
        <v>12</v>
      </c>
      <c r="D4422" s="4" t="s">
        <v>59</v>
      </c>
      <c r="E4422" s="4" t="s">
        <v>59</v>
      </c>
      <c r="F4422" s="4" t="s">
        <v>59</v>
      </c>
      <c r="G4422" s="4" t="s">
        <v>59</v>
      </c>
    </row>
    <row r="4423" spans="1:6">
      <c r="A4423" t="n">
        <v>41268</v>
      </c>
      <c r="B4423" s="28" t="n">
        <v>46</v>
      </c>
      <c r="C4423" s="7" t="n">
        <v>61456</v>
      </c>
      <c r="D4423" s="7" t="n">
        <v>0</v>
      </c>
      <c r="E4423" s="7" t="n">
        <v>0</v>
      </c>
      <c r="F4423" s="7" t="n">
        <v>0</v>
      </c>
      <c r="G4423" s="7" t="n">
        <v>0</v>
      </c>
    </row>
    <row r="4424" spans="1:6">
      <c r="A4424" t="s">
        <v>4</v>
      </c>
      <c r="B4424" s="4" t="s">
        <v>5</v>
      </c>
      <c r="C4424" s="4" t="s">
        <v>7</v>
      </c>
      <c r="D4424" s="4" t="s">
        <v>12</v>
      </c>
    </row>
    <row r="4425" spans="1:6">
      <c r="A4425" t="n">
        <v>41287</v>
      </c>
      <c r="B4425" s="8" t="n">
        <v>162</v>
      </c>
      <c r="C4425" s="7" t="n">
        <v>1</v>
      </c>
      <c r="D4425" s="7" t="n">
        <v>0</v>
      </c>
    </row>
    <row r="4426" spans="1:6">
      <c r="A4426" t="s">
        <v>4</v>
      </c>
      <c r="B4426" s="4" t="s">
        <v>5</v>
      </c>
    </row>
    <row r="4427" spans="1:6">
      <c r="A4427" t="n">
        <v>41291</v>
      </c>
      <c r="B4427" s="5" t="n">
        <v>1</v>
      </c>
    </row>
    <row r="4428" spans="1:6" s="3" customFormat="1" customHeight="0">
      <c r="A4428" s="3" t="s">
        <v>2</v>
      </c>
      <c r="B4428" s="3" t="s">
        <v>489</v>
      </c>
    </row>
    <row r="4429" spans="1:6">
      <c r="A4429" t="s">
        <v>4</v>
      </c>
      <c r="B4429" s="4" t="s">
        <v>5</v>
      </c>
      <c r="C4429" s="4" t="s">
        <v>7</v>
      </c>
      <c r="D4429" s="4" t="s">
        <v>7</v>
      </c>
      <c r="E4429" s="4" t="s">
        <v>7</v>
      </c>
      <c r="F4429" s="4" t="s">
        <v>7</v>
      </c>
    </row>
    <row r="4430" spans="1:6">
      <c r="A4430" t="n">
        <v>41292</v>
      </c>
      <c r="B4430" s="9" t="n">
        <v>14</v>
      </c>
      <c r="C4430" s="7" t="n">
        <v>2</v>
      </c>
      <c r="D4430" s="7" t="n">
        <v>0</v>
      </c>
      <c r="E4430" s="7" t="n">
        <v>0</v>
      </c>
      <c r="F4430" s="7" t="n">
        <v>0</v>
      </c>
    </row>
    <row r="4431" spans="1:6">
      <c r="A4431" t="s">
        <v>4</v>
      </c>
      <c r="B4431" s="4" t="s">
        <v>5</v>
      </c>
      <c r="C4431" s="4" t="s">
        <v>7</v>
      </c>
      <c r="D4431" s="52" t="s">
        <v>155</v>
      </c>
      <c r="E4431" s="4" t="s">
        <v>5</v>
      </c>
      <c r="F4431" s="4" t="s">
        <v>7</v>
      </c>
      <c r="G4431" s="4" t="s">
        <v>12</v>
      </c>
      <c r="H4431" s="52" t="s">
        <v>156</v>
      </c>
      <c r="I4431" s="4" t="s">
        <v>7</v>
      </c>
      <c r="J4431" s="4" t="s">
        <v>13</v>
      </c>
      <c r="K4431" s="4" t="s">
        <v>7</v>
      </c>
      <c r="L4431" s="4" t="s">
        <v>7</v>
      </c>
      <c r="M4431" s="52" t="s">
        <v>155</v>
      </c>
      <c r="N4431" s="4" t="s">
        <v>5</v>
      </c>
      <c r="O4431" s="4" t="s">
        <v>7</v>
      </c>
      <c r="P4431" s="4" t="s">
        <v>12</v>
      </c>
      <c r="Q4431" s="52" t="s">
        <v>156</v>
      </c>
      <c r="R4431" s="4" t="s">
        <v>7</v>
      </c>
      <c r="S4431" s="4" t="s">
        <v>13</v>
      </c>
      <c r="T4431" s="4" t="s">
        <v>7</v>
      </c>
      <c r="U4431" s="4" t="s">
        <v>7</v>
      </c>
      <c r="V4431" s="4" t="s">
        <v>7</v>
      </c>
      <c r="W4431" s="4" t="s">
        <v>27</v>
      </c>
    </row>
    <row r="4432" spans="1:6">
      <c r="A4432" t="n">
        <v>41297</v>
      </c>
      <c r="B4432" s="14" t="n">
        <v>5</v>
      </c>
      <c r="C4432" s="7" t="n">
        <v>28</v>
      </c>
      <c r="D4432" s="52" t="s">
        <v>3</v>
      </c>
      <c r="E4432" s="8" t="n">
        <v>162</v>
      </c>
      <c r="F4432" s="7" t="n">
        <v>3</v>
      </c>
      <c r="G4432" s="7" t="n">
        <v>36896</v>
      </c>
      <c r="H4432" s="52" t="s">
        <v>3</v>
      </c>
      <c r="I4432" s="7" t="n">
        <v>0</v>
      </c>
      <c r="J4432" s="7" t="n">
        <v>1</v>
      </c>
      <c r="K4432" s="7" t="n">
        <v>2</v>
      </c>
      <c r="L4432" s="7" t="n">
        <v>28</v>
      </c>
      <c r="M4432" s="52" t="s">
        <v>3</v>
      </c>
      <c r="N4432" s="8" t="n">
        <v>162</v>
      </c>
      <c r="O4432" s="7" t="n">
        <v>3</v>
      </c>
      <c r="P4432" s="7" t="n">
        <v>36896</v>
      </c>
      <c r="Q4432" s="52" t="s">
        <v>3</v>
      </c>
      <c r="R4432" s="7" t="n">
        <v>0</v>
      </c>
      <c r="S4432" s="7" t="n">
        <v>2</v>
      </c>
      <c r="T4432" s="7" t="n">
        <v>2</v>
      </c>
      <c r="U4432" s="7" t="n">
        <v>11</v>
      </c>
      <c r="V4432" s="7" t="n">
        <v>1</v>
      </c>
      <c r="W4432" s="15" t="n">
        <f t="normal" ca="1">A4436</f>
        <v>0</v>
      </c>
    </row>
    <row r="4433" spans="1:23">
      <c r="A4433" t="s">
        <v>4</v>
      </c>
      <c r="B4433" s="4" t="s">
        <v>5</v>
      </c>
      <c r="C4433" s="4" t="s">
        <v>7</v>
      </c>
      <c r="D4433" s="4" t="s">
        <v>12</v>
      </c>
      <c r="E4433" s="4" t="s">
        <v>59</v>
      </c>
    </row>
    <row r="4434" spans="1:23">
      <c r="A4434" t="n">
        <v>41326</v>
      </c>
      <c r="B4434" s="25" t="n">
        <v>58</v>
      </c>
      <c r="C4434" s="7" t="n">
        <v>0</v>
      </c>
      <c r="D4434" s="7" t="n">
        <v>0</v>
      </c>
      <c r="E4434" s="7" t="n">
        <v>1</v>
      </c>
    </row>
    <row r="4435" spans="1:23">
      <c r="A4435" t="s">
        <v>4</v>
      </c>
      <c r="B4435" s="4" t="s">
        <v>5</v>
      </c>
      <c r="C4435" s="4" t="s">
        <v>7</v>
      </c>
      <c r="D4435" s="52" t="s">
        <v>155</v>
      </c>
      <c r="E4435" s="4" t="s">
        <v>5</v>
      </c>
      <c r="F4435" s="4" t="s">
        <v>7</v>
      </c>
      <c r="G4435" s="4" t="s">
        <v>12</v>
      </c>
      <c r="H4435" s="52" t="s">
        <v>156</v>
      </c>
      <c r="I4435" s="4" t="s">
        <v>7</v>
      </c>
      <c r="J4435" s="4" t="s">
        <v>13</v>
      </c>
      <c r="K4435" s="4" t="s">
        <v>7</v>
      </c>
      <c r="L4435" s="4" t="s">
        <v>7</v>
      </c>
      <c r="M4435" s="52" t="s">
        <v>155</v>
      </c>
      <c r="N4435" s="4" t="s">
        <v>5</v>
      </c>
      <c r="O4435" s="4" t="s">
        <v>7</v>
      </c>
      <c r="P4435" s="4" t="s">
        <v>12</v>
      </c>
      <c r="Q4435" s="52" t="s">
        <v>156</v>
      </c>
      <c r="R4435" s="4" t="s">
        <v>7</v>
      </c>
      <c r="S4435" s="4" t="s">
        <v>13</v>
      </c>
      <c r="T4435" s="4" t="s">
        <v>7</v>
      </c>
      <c r="U4435" s="4" t="s">
        <v>7</v>
      </c>
      <c r="V4435" s="4" t="s">
        <v>7</v>
      </c>
      <c r="W4435" s="4" t="s">
        <v>27</v>
      </c>
    </row>
    <row r="4436" spans="1:23">
      <c r="A4436" t="n">
        <v>41334</v>
      </c>
      <c r="B4436" s="14" t="n">
        <v>5</v>
      </c>
      <c r="C4436" s="7" t="n">
        <v>28</v>
      </c>
      <c r="D4436" s="52" t="s">
        <v>3</v>
      </c>
      <c r="E4436" s="8" t="n">
        <v>162</v>
      </c>
      <c r="F4436" s="7" t="n">
        <v>3</v>
      </c>
      <c r="G4436" s="7" t="n">
        <v>36896</v>
      </c>
      <c r="H4436" s="52" t="s">
        <v>3</v>
      </c>
      <c r="I4436" s="7" t="n">
        <v>0</v>
      </c>
      <c r="J4436" s="7" t="n">
        <v>1</v>
      </c>
      <c r="K4436" s="7" t="n">
        <v>3</v>
      </c>
      <c r="L4436" s="7" t="n">
        <v>28</v>
      </c>
      <c r="M4436" s="52" t="s">
        <v>3</v>
      </c>
      <c r="N4436" s="8" t="n">
        <v>162</v>
      </c>
      <c r="O4436" s="7" t="n">
        <v>3</v>
      </c>
      <c r="P4436" s="7" t="n">
        <v>36896</v>
      </c>
      <c r="Q4436" s="52" t="s">
        <v>3</v>
      </c>
      <c r="R4436" s="7" t="n">
        <v>0</v>
      </c>
      <c r="S4436" s="7" t="n">
        <v>2</v>
      </c>
      <c r="T4436" s="7" t="n">
        <v>3</v>
      </c>
      <c r="U4436" s="7" t="n">
        <v>9</v>
      </c>
      <c r="V4436" s="7" t="n">
        <v>1</v>
      </c>
      <c r="W4436" s="15" t="n">
        <f t="normal" ca="1">A4446</f>
        <v>0</v>
      </c>
    </row>
    <row r="4437" spans="1:23">
      <c r="A4437" t="s">
        <v>4</v>
      </c>
      <c r="B4437" s="4" t="s">
        <v>5</v>
      </c>
      <c r="C4437" s="4" t="s">
        <v>7</v>
      </c>
      <c r="D4437" s="52" t="s">
        <v>155</v>
      </c>
      <c r="E4437" s="4" t="s">
        <v>5</v>
      </c>
      <c r="F4437" s="4" t="s">
        <v>12</v>
      </c>
      <c r="G4437" s="4" t="s">
        <v>7</v>
      </c>
      <c r="H4437" s="4" t="s">
        <v>7</v>
      </c>
      <c r="I4437" s="4" t="s">
        <v>8</v>
      </c>
      <c r="J4437" s="52" t="s">
        <v>156</v>
      </c>
      <c r="K4437" s="4" t="s">
        <v>7</v>
      </c>
      <c r="L4437" s="4" t="s">
        <v>7</v>
      </c>
      <c r="M4437" s="52" t="s">
        <v>155</v>
      </c>
      <c r="N4437" s="4" t="s">
        <v>5</v>
      </c>
      <c r="O4437" s="4" t="s">
        <v>7</v>
      </c>
      <c r="P4437" s="52" t="s">
        <v>156</v>
      </c>
      <c r="Q4437" s="4" t="s">
        <v>7</v>
      </c>
      <c r="R4437" s="4" t="s">
        <v>13</v>
      </c>
      <c r="S4437" s="4" t="s">
        <v>7</v>
      </c>
      <c r="T4437" s="4" t="s">
        <v>7</v>
      </c>
      <c r="U4437" s="4" t="s">
        <v>7</v>
      </c>
      <c r="V4437" s="52" t="s">
        <v>155</v>
      </c>
      <c r="W4437" s="4" t="s">
        <v>5</v>
      </c>
      <c r="X4437" s="4" t="s">
        <v>7</v>
      </c>
      <c r="Y4437" s="52" t="s">
        <v>156</v>
      </c>
      <c r="Z4437" s="4" t="s">
        <v>7</v>
      </c>
      <c r="AA4437" s="4" t="s">
        <v>13</v>
      </c>
      <c r="AB4437" s="4" t="s">
        <v>7</v>
      </c>
      <c r="AC4437" s="4" t="s">
        <v>7</v>
      </c>
      <c r="AD4437" s="4" t="s">
        <v>7</v>
      </c>
      <c r="AE4437" s="4" t="s">
        <v>27</v>
      </c>
    </row>
    <row r="4438" spans="1:23">
      <c r="A4438" t="n">
        <v>41363</v>
      </c>
      <c r="B4438" s="14" t="n">
        <v>5</v>
      </c>
      <c r="C4438" s="7" t="n">
        <v>28</v>
      </c>
      <c r="D4438" s="52" t="s">
        <v>3</v>
      </c>
      <c r="E4438" s="42" t="n">
        <v>47</v>
      </c>
      <c r="F4438" s="7" t="n">
        <v>61456</v>
      </c>
      <c r="G4438" s="7" t="n">
        <v>2</v>
      </c>
      <c r="H4438" s="7" t="n">
        <v>0</v>
      </c>
      <c r="I4438" s="7" t="s">
        <v>313</v>
      </c>
      <c r="J4438" s="52" t="s">
        <v>3</v>
      </c>
      <c r="K4438" s="7" t="n">
        <v>8</v>
      </c>
      <c r="L4438" s="7" t="n">
        <v>28</v>
      </c>
      <c r="M4438" s="52" t="s">
        <v>3</v>
      </c>
      <c r="N4438" s="53" t="n">
        <v>74</v>
      </c>
      <c r="O4438" s="7" t="n">
        <v>65</v>
      </c>
      <c r="P4438" s="52" t="s">
        <v>3</v>
      </c>
      <c r="Q4438" s="7" t="n">
        <v>0</v>
      </c>
      <c r="R4438" s="7" t="n">
        <v>1</v>
      </c>
      <c r="S4438" s="7" t="n">
        <v>3</v>
      </c>
      <c r="T4438" s="7" t="n">
        <v>9</v>
      </c>
      <c r="U4438" s="7" t="n">
        <v>28</v>
      </c>
      <c r="V4438" s="52" t="s">
        <v>3</v>
      </c>
      <c r="W4438" s="53" t="n">
        <v>74</v>
      </c>
      <c r="X4438" s="7" t="n">
        <v>65</v>
      </c>
      <c r="Y4438" s="52" t="s">
        <v>3</v>
      </c>
      <c r="Z4438" s="7" t="n">
        <v>0</v>
      </c>
      <c r="AA4438" s="7" t="n">
        <v>2</v>
      </c>
      <c r="AB4438" s="7" t="n">
        <v>3</v>
      </c>
      <c r="AC4438" s="7" t="n">
        <v>9</v>
      </c>
      <c r="AD4438" s="7" t="n">
        <v>1</v>
      </c>
      <c r="AE4438" s="15" t="n">
        <f t="normal" ca="1">A4442</f>
        <v>0</v>
      </c>
    </row>
    <row r="4439" spans="1:23">
      <c r="A4439" t="s">
        <v>4</v>
      </c>
      <c r="B4439" s="4" t="s">
        <v>5</v>
      </c>
      <c r="C4439" s="4" t="s">
        <v>12</v>
      </c>
      <c r="D4439" s="4" t="s">
        <v>7</v>
      </c>
      <c r="E4439" s="4" t="s">
        <v>7</v>
      </c>
      <c r="F4439" s="4" t="s">
        <v>8</v>
      </c>
    </row>
    <row r="4440" spans="1:23">
      <c r="A4440" t="n">
        <v>41411</v>
      </c>
      <c r="B4440" s="42" t="n">
        <v>47</v>
      </c>
      <c r="C4440" s="7" t="n">
        <v>61456</v>
      </c>
      <c r="D4440" s="7" t="n">
        <v>0</v>
      </c>
      <c r="E4440" s="7" t="n">
        <v>0</v>
      </c>
      <c r="F4440" s="7" t="s">
        <v>314</v>
      </c>
    </row>
    <row r="4441" spans="1:23">
      <c r="A4441" t="s">
        <v>4</v>
      </c>
      <c r="B4441" s="4" t="s">
        <v>5</v>
      </c>
      <c r="C4441" s="4" t="s">
        <v>7</v>
      </c>
      <c r="D4441" s="4" t="s">
        <v>12</v>
      </c>
      <c r="E4441" s="4" t="s">
        <v>59</v>
      </c>
    </row>
    <row r="4442" spans="1:23">
      <c r="A4442" t="n">
        <v>41424</v>
      </c>
      <c r="B4442" s="25" t="n">
        <v>58</v>
      </c>
      <c r="C4442" s="7" t="n">
        <v>0</v>
      </c>
      <c r="D4442" s="7" t="n">
        <v>300</v>
      </c>
      <c r="E4442" s="7" t="n">
        <v>1</v>
      </c>
    </row>
    <row r="4443" spans="1:23">
      <c r="A4443" t="s">
        <v>4</v>
      </c>
      <c r="B4443" s="4" t="s">
        <v>5</v>
      </c>
      <c r="C4443" s="4" t="s">
        <v>7</v>
      </c>
      <c r="D4443" s="4" t="s">
        <v>12</v>
      </c>
    </row>
    <row r="4444" spans="1:23">
      <c r="A4444" t="n">
        <v>41432</v>
      </c>
      <c r="B4444" s="25" t="n">
        <v>58</v>
      </c>
      <c r="C4444" s="7" t="n">
        <v>255</v>
      </c>
      <c r="D4444" s="7" t="n">
        <v>0</v>
      </c>
    </row>
    <row r="4445" spans="1:23">
      <c r="A4445" t="s">
        <v>4</v>
      </c>
      <c r="B4445" s="4" t="s">
        <v>5</v>
      </c>
      <c r="C4445" s="4" t="s">
        <v>7</v>
      </c>
      <c r="D4445" s="4" t="s">
        <v>7</v>
      </c>
      <c r="E4445" s="4" t="s">
        <v>7</v>
      </c>
      <c r="F4445" s="4" t="s">
        <v>7</v>
      </c>
    </row>
    <row r="4446" spans="1:23">
      <c r="A4446" t="n">
        <v>41436</v>
      </c>
      <c r="B4446" s="9" t="n">
        <v>14</v>
      </c>
      <c r="C4446" s="7" t="n">
        <v>0</v>
      </c>
      <c r="D4446" s="7" t="n">
        <v>0</v>
      </c>
      <c r="E4446" s="7" t="n">
        <v>0</v>
      </c>
      <c r="F4446" s="7" t="n">
        <v>64</v>
      </c>
    </row>
    <row r="4447" spans="1:23">
      <c r="A4447" t="s">
        <v>4</v>
      </c>
      <c r="B4447" s="4" t="s">
        <v>5</v>
      </c>
      <c r="C4447" s="4" t="s">
        <v>7</v>
      </c>
      <c r="D4447" s="4" t="s">
        <v>12</v>
      </c>
    </row>
    <row r="4448" spans="1:23">
      <c r="A4448" t="n">
        <v>41441</v>
      </c>
      <c r="B4448" s="17" t="n">
        <v>22</v>
      </c>
      <c r="C4448" s="7" t="n">
        <v>0</v>
      </c>
      <c r="D4448" s="7" t="n">
        <v>36896</v>
      </c>
    </row>
    <row r="4449" spans="1:31">
      <c r="A4449" t="s">
        <v>4</v>
      </c>
      <c r="B4449" s="4" t="s">
        <v>5</v>
      </c>
      <c r="C4449" s="4" t="s">
        <v>7</v>
      </c>
      <c r="D4449" s="4" t="s">
        <v>12</v>
      </c>
    </row>
    <row r="4450" spans="1:31">
      <c r="A4450" t="n">
        <v>41445</v>
      </c>
      <c r="B4450" s="25" t="n">
        <v>58</v>
      </c>
      <c r="C4450" s="7" t="n">
        <v>5</v>
      </c>
      <c r="D4450" s="7" t="n">
        <v>300</v>
      </c>
    </row>
    <row r="4451" spans="1:31">
      <c r="A4451" t="s">
        <v>4</v>
      </c>
      <c r="B4451" s="4" t="s">
        <v>5</v>
      </c>
      <c r="C4451" s="4" t="s">
        <v>59</v>
      </c>
      <c r="D4451" s="4" t="s">
        <v>12</v>
      </c>
    </row>
    <row r="4452" spans="1:31">
      <c r="A4452" t="n">
        <v>41449</v>
      </c>
      <c r="B4452" s="35" t="n">
        <v>103</v>
      </c>
      <c r="C4452" s="7" t="n">
        <v>0</v>
      </c>
      <c r="D4452" s="7" t="n">
        <v>300</v>
      </c>
    </row>
    <row r="4453" spans="1:31">
      <c r="A4453" t="s">
        <v>4</v>
      </c>
      <c r="B4453" s="4" t="s">
        <v>5</v>
      </c>
      <c r="C4453" s="4" t="s">
        <v>7</v>
      </c>
    </row>
    <row r="4454" spans="1:31">
      <c r="A4454" t="n">
        <v>41456</v>
      </c>
      <c r="B4454" s="26" t="n">
        <v>64</v>
      </c>
      <c r="C4454" s="7" t="n">
        <v>7</v>
      </c>
    </row>
    <row r="4455" spans="1:31">
      <c r="A4455" t="s">
        <v>4</v>
      </c>
      <c r="B4455" s="4" t="s">
        <v>5</v>
      </c>
      <c r="C4455" s="4" t="s">
        <v>7</v>
      </c>
      <c r="D4455" s="4" t="s">
        <v>12</v>
      </c>
    </row>
    <row r="4456" spans="1:31">
      <c r="A4456" t="n">
        <v>41458</v>
      </c>
      <c r="B4456" s="54" t="n">
        <v>72</v>
      </c>
      <c r="C4456" s="7" t="n">
        <v>5</v>
      </c>
      <c r="D4456" s="7" t="n">
        <v>0</v>
      </c>
    </row>
    <row r="4457" spans="1:31">
      <c r="A4457" t="s">
        <v>4</v>
      </c>
      <c r="B4457" s="4" t="s">
        <v>5</v>
      </c>
      <c r="C4457" s="4" t="s">
        <v>7</v>
      </c>
      <c r="D4457" s="52" t="s">
        <v>155</v>
      </c>
      <c r="E4457" s="4" t="s">
        <v>5</v>
      </c>
      <c r="F4457" s="4" t="s">
        <v>7</v>
      </c>
      <c r="G4457" s="4" t="s">
        <v>12</v>
      </c>
      <c r="H4457" s="52" t="s">
        <v>156</v>
      </c>
      <c r="I4457" s="4" t="s">
        <v>7</v>
      </c>
      <c r="J4457" s="4" t="s">
        <v>13</v>
      </c>
      <c r="K4457" s="4" t="s">
        <v>7</v>
      </c>
      <c r="L4457" s="4" t="s">
        <v>7</v>
      </c>
      <c r="M4457" s="4" t="s">
        <v>27</v>
      </c>
    </row>
    <row r="4458" spans="1:31">
      <c r="A4458" t="n">
        <v>41462</v>
      </c>
      <c r="B4458" s="14" t="n">
        <v>5</v>
      </c>
      <c r="C4458" s="7" t="n">
        <v>28</v>
      </c>
      <c r="D4458" s="52" t="s">
        <v>3</v>
      </c>
      <c r="E4458" s="8" t="n">
        <v>162</v>
      </c>
      <c r="F4458" s="7" t="n">
        <v>4</v>
      </c>
      <c r="G4458" s="7" t="n">
        <v>36896</v>
      </c>
      <c r="H4458" s="52" t="s">
        <v>3</v>
      </c>
      <c r="I4458" s="7" t="n">
        <v>0</v>
      </c>
      <c r="J4458" s="7" t="n">
        <v>1</v>
      </c>
      <c r="K4458" s="7" t="n">
        <v>2</v>
      </c>
      <c r="L4458" s="7" t="n">
        <v>1</v>
      </c>
      <c r="M4458" s="15" t="n">
        <f t="normal" ca="1">A4464</f>
        <v>0</v>
      </c>
    </row>
    <row r="4459" spans="1:31">
      <c r="A4459" t="s">
        <v>4</v>
      </c>
      <c r="B4459" s="4" t="s">
        <v>5</v>
      </c>
      <c r="C4459" s="4" t="s">
        <v>7</v>
      </c>
      <c r="D4459" s="4" t="s">
        <v>8</v>
      </c>
    </row>
    <row r="4460" spans="1:31">
      <c r="A4460" t="n">
        <v>41479</v>
      </c>
      <c r="B4460" s="6" t="n">
        <v>2</v>
      </c>
      <c r="C4460" s="7" t="n">
        <v>10</v>
      </c>
      <c r="D4460" s="7" t="s">
        <v>315</v>
      </c>
    </row>
    <row r="4461" spans="1:31">
      <c r="A4461" t="s">
        <v>4</v>
      </c>
      <c r="B4461" s="4" t="s">
        <v>5</v>
      </c>
      <c r="C4461" s="4" t="s">
        <v>12</v>
      </c>
    </row>
    <row r="4462" spans="1:31">
      <c r="A4462" t="n">
        <v>41496</v>
      </c>
      <c r="B4462" s="22" t="n">
        <v>16</v>
      </c>
      <c r="C4462" s="7" t="n">
        <v>0</v>
      </c>
    </row>
    <row r="4463" spans="1:31">
      <c r="A4463" t="s">
        <v>4</v>
      </c>
      <c r="B4463" s="4" t="s">
        <v>5</v>
      </c>
      <c r="C4463" s="4" t="s">
        <v>7</v>
      </c>
      <c r="D4463" s="4" t="s">
        <v>12</v>
      </c>
      <c r="E4463" s="4" t="s">
        <v>12</v>
      </c>
      <c r="F4463" s="4" t="s">
        <v>12</v>
      </c>
      <c r="G4463" s="4" t="s">
        <v>12</v>
      </c>
      <c r="H4463" s="4" t="s">
        <v>12</v>
      </c>
      <c r="I4463" s="4" t="s">
        <v>12</v>
      </c>
      <c r="J4463" s="4" t="s">
        <v>12</v>
      </c>
      <c r="K4463" s="4" t="s">
        <v>12</v>
      </c>
      <c r="L4463" s="4" t="s">
        <v>12</v>
      </c>
      <c r="M4463" s="4" t="s">
        <v>12</v>
      </c>
      <c r="N4463" s="4" t="s">
        <v>13</v>
      </c>
      <c r="O4463" s="4" t="s">
        <v>13</v>
      </c>
      <c r="P4463" s="4" t="s">
        <v>13</v>
      </c>
      <c r="Q4463" s="4" t="s">
        <v>13</v>
      </c>
      <c r="R4463" s="4" t="s">
        <v>7</v>
      </c>
      <c r="S4463" s="4" t="s">
        <v>8</v>
      </c>
    </row>
    <row r="4464" spans="1:31">
      <c r="A4464" t="n">
        <v>41499</v>
      </c>
      <c r="B4464" s="59" t="n">
        <v>75</v>
      </c>
      <c r="C4464" s="7" t="n">
        <v>0</v>
      </c>
      <c r="D4464" s="7" t="n">
        <v>0</v>
      </c>
      <c r="E4464" s="7" t="n">
        <v>0</v>
      </c>
      <c r="F4464" s="7" t="n">
        <v>1024</v>
      </c>
      <c r="G4464" s="7" t="n">
        <v>720</v>
      </c>
      <c r="H4464" s="7" t="n">
        <v>0</v>
      </c>
      <c r="I4464" s="7" t="n">
        <v>0</v>
      </c>
      <c r="J4464" s="7" t="n">
        <v>0</v>
      </c>
      <c r="K4464" s="7" t="n">
        <v>0</v>
      </c>
      <c r="L4464" s="7" t="n">
        <v>1024</v>
      </c>
      <c r="M4464" s="7" t="n">
        <v>720</v>
      </c>
      <c r="N4464" s="7" t="n">
        <v>1065353216</v>
      </c>
      <c r="O4464" s="7" t="n">
        <v>1065353216</v>
      </c>
      <c r="P4464" s="7" t="n">
        <v>1065353216</v>
      </c>
      <c r="Q4464" s="7" t="n">
        <v>0</v>
      </c>
      <c r="R4464" s="7" t="n">
        <v>0</v>
      </c>
      <c r="S4464" s="7" t="s">
        <v>332</v>
      </c>
    </row>
    <row r="4465" spans="1:19">
      <c r="A4465" t="s">
        <v>4</v>
      </c>
      <c r="B4465" s="4" t="s">
        <v>5</v>
      </c>
      <c r="C4465" s="4" t="s">
        <v>7</v>
      </c>
      <c r="D4465" s="4" t="s">
        <v>7</v>
      </c>
      <c r="E4465" s="4" t="s">
        <v>7</v>
      </c>
      <c r="F4465" s="4" t="s">
        <v>59</v>
      </c>
      <c r="G4465" s="4" t="s">
        <v>59</v>
      </c>
      <c r="H4465" s="4" t="s">
        <v>59</v>
      </c>
      <c r="I4465" s="4" t="s">
        <v>59</v>
      </c>
      <c r="J4465" s="4" t="s">
        <v>59</v>
      </c>
    </row>
    <row r="4466" spans="1:19">
      <c r="A4466" t="n">
        <v>41548</v>
      </c>
      <c r="B4466" s="60" t="n">
        <v>76</v>
      </c>
      <c r="C4466" s="7" t="n">
        <v>0</v>
      </c>
      <c r="D4466" s="7" t="n">
        <v>9</v>
      </c>
      <c r="E4466" s="7" t="n">
        <v>2</v>
      </c>
      <c r="F4466" s="7" t="n">
        <v>0</v>
      </c>
      <c r="G4466" s="7" t="n">
        <v>0</v>
      </c>
      <c r="H4466" s="7" t="n">
        <v>0</v>
      </c>
      <c r="I4466" s="7" t="n">
        <v>0</v>
      </c>
      <c r="J4466" s="7" t="n">
        <v>0</v>
      </c>
    </row>
    <row r="4467" spans="1:19">
      <c r="A4467" t="s">
        <v>4</v>
      </c>
      <c r="B4467" s="4" t="s">
        <v>5</v>
      </c>
      <c r="C4467" s="4" t="s">
        <v>12</v>
      </c>
      <c r="D4467" s="4" t="s">
        <v>8</v>
      </c>
      <c r="E4467" s="4" t="s">
        <v>8</v>
      </c>
      <c r="F4467" s="4" t="s">
        <v>8</v>
      </c>
      <c r="G4467" s="4" t="s">
        <v>7</v>
      </c>
      <c r="H4467" s="4" t="s">
        <v>13</v>
      </c>
      <c r="I4467" s="4" t="s">
        <v>59</v>
      </c>
      <c r="J4467" s="4" t="s">
        <v>59</v>
      </c>
      <c r="K4467" s="4" t="s">
        <v>59</v>
      </c>
      <c r="L4467" s="4" t="s">
        <v>59</v>
      </c>
      <c r="M4467" s="4" t="s">
        <v>59</v>
      </c>
      <c r="N4467" s="4" t="s">
        <v>59</v>
      </c>
      <c r="O4467" s="4" t="s">
        <v>59</v>
      </c>
      <c r="P4467" s="4" t="s">
        <v>8</v>
      </c>
      <c r="Q4467" s="4" t="s">
        <v>8</v>
      </c>
      <c r="R4467" s="4" t="s">
        <v>13</v>
      </c>
      <c r="S4467" s="4" t="s">
        <v>7</v>
      </c>
      <c r="T4467" s="4" t="s">
        <v>13</v>
      </c>
      <c r="U4467" s="4" t="s">
        <v>13</v>
      </c>
      <c r="V4467" s="4" t="s">
        <v>12</v>
      </c>
    </row>
    <row r="4468" spans="1:19">
      <c r="A4468" t="n">
        <v>41572</v>
      </c>
      <c r="B4468" s="61" t="n">
        <v>19</v>
      </c>
      <c r="C4468" s="7" t="n">
        <v>13</v>
      </c>
      <c r="D4468" s="7" t="s">
        <v>333</v>
      </c>
      <c r="E4468" s="7" t="s">
        <v>334</v>
      </c>
      <c r="F4468" s="7" t="s">
        <v>14</v>
      </c>
      <c r="G4468" s="7" t="n">
        <v>0</v>
      </c>
      <c r="H4468" s="7" t="n">
        <v>1</v>
      </c>
      <c r="I4468" s="7" t="n">
        <v>0</v>
      </c>
      <c r="J4468" s="7" t="n">
        <v>0</v>
      </c>
      <c r="K4468" s="7" t="n">
        <v>0</v>
      </c>
      <c r="L4468" s="7" t="n">
        <v>0</v>
      </c>
      <c r="M4468" s="7" t="n">
        <v>1</v>
      </c>
      <c r="N4468" s="7" t="n">
        <v>1.60000002384186</v>
      </c>
      <c r="O4468" s="7" t="n">
        <v>0.0900000035762787</v>
      </c>
      <c r="P4468" s="7" t="s">
        <v>14</v>
      </c>
      <c r="Q4468" s="7" t="s">
        <v>14</v>
      </c>
      <c r="R4468" s="7" t="n">
        <v>-1</v>
      </c>
      <c r="S4468" s="7" t="n">
        <v>0</v>
      </c>
      <c r="T4468" s="7" t="n">
        <v>0</v>
      </c>
      <c r="U4468" s="7" t="n">
        <v>0</v>
      </c>
      <c r="V4468" s="7" t="n">
        <v>0</v>
      </c>
    </row>
    <row r="4469" spans="1:19">
      <c r="A4469" t="s">
        <v>4</v>
      </c>
      <c r="B4469" s="4" t="s">
        <v>5</v>
      </c>
      <c r="C4469" s="4" t="s">
        <v>12</v>
      </c>
      <c r="D4469" s="4" t="s">
        <v>7</v>
      </c>
      <c r="E4469" s="4" t="s">
        <v>7</v>
      </c>
      <c r="F4469" s="4" t="s">
        <v>8</v>
      </c>
    </row>
    <row r="4470" spans="1:19">
      <c r="A4470" t="n">
        <v>41650</v>
      </c>
      <c r="B4470" s="46" t="n">
        <v>20</v>
      </c>
      <c r="C4470" s="7" t="n">
        <v>0</v>
      </c>
      <c r="D4470" s="7" t="n">
        <v>3</v>
      </c>
      <c r="E4470" s="7" t="n">
        <v>10</v>
      </c>
      <c r="F4470" s="7" t="s">
        <v>316</v>
      </c>
    </row>
    <row r="4471" spans="1:19">
      <c r="A4471" t="s">
        <v>4</v>
      </c>
      <c r="B4471" s="4" t="s">
        <v>5</v>
      </c>
      <c r="C4471" s="4" t="s">
        <v>12</v>
      </c>
    </row>
    <row r="4472" spans="1:19">
      <c r="A4472" t="n">
        <v>41668</v>
      </c>
      <c r="B4472" s="22" t="n">
        <v>16</v>
      </c>
      <c r="C4472" s="7" t="n">
        <v>0</v>
      </c>
    </row>
    <row r="4473" spans="1:19">
      <c r="A4473" t="s">
        <v>4</v>
      </c>
      <c r="B4473" s="4" t="s">
        <v>5</v>
      </c>
      <c r="C4473" s="4" t="s">
        <v>12</v>
      </c>
      <c r="D4473" s="4" t="s">
        <v>7</v>
      </c>
      <c r="E4473" s="4" t="s">
        <v>7</v>
      </c>
      <c r="F4473" s="4" t="s">
        <v>8</v>
      </c>
    </row>
    <row r="4474" spans="1:19">
      <c r="A4474" t="n">
        <v>41671</v>
      </c>
      <c r="B4474" s="46" t="n">
        <v>20</v>
      </c>
      <c r="C4474" s="7" t="n">
        <v>13</v>
      </c>
      <c r="D4474" s="7" t="n">
        <v>3</v>
      </c>
      <c r="E4474" s="7" t="n">
        <v>10</v>
      </c>
      <c r="F4474" s="7" t="s">
        <v>316</v>
      </c>
    </row>
    <row r="4475" spans="1:19">
      <c r="A4475" t="s">
        <v>4</v>
      </c>
      <c r="B4475" s="4" t="s">
        <v>5</v>
      </c>
      <c r="C4475" s="4" t="s">
        <v>12</v>
      </c>
    </row>
    <row r="4476" spans="1:19">
      <c r="A4476" t="n">
        <v>41689</v>
      </c>
      <c r="B4476" s="22" t="n">
        <v>16</v>
      </c>
      <c r="C4476" s="7" t="n">
        <v>0</v>
      </c>
    </row>
    <row r="4477" spans="1:19">
      <c r="A4477" t="s">
        <v>4</v>
      </c>
      <c r="B4477" s="4" t="s">
        <v>5</v>
      </c>
      <c r="C4477" s="4" t="s">
        <v>12</v>
      </c>
      <c r="D4477" s="4" t="s">
        <v>13</v>
      </c>
    </row>
    <row r="4478" spans="1:19">
      <c r="A4478" t="n">
        <v>41692</v>
      </c>
      <c r="B4478" s="41" t="n">
        <v>43</v>
      </c>
      <c r="C4478" s="7" t="n">
        <v>13</v>
      </c>
      <c r="D4478" s="7" t="n">
        <v>32</v>
      </c>
    </row>
    <row r="4479" spans="1:19">
      <c r="A4479" t="s">
        <v>4</v>
      </c>
      <c r="B4479" s="4" t="s">
        <v>5</v>
      </c>
      <c r="C4479" s="4" t="s">
        <v>7</v>
      </c>
      <c r="D4479" s="4" t="s">
        <v>12</v>
      </c>
      <c r="E4479" s="4" t="s">
        <v>7</v>
      </c>
      <c r="F4479" s="4" t="s">
        <v>8</v>
      </c>
      <c r="G4479" s="4" t="s">
        <v>8</v>
      </c>
      <c r="H4479" s="4" t="s">
        <v>8</v>
      </c>
      <c r="I4479" s="4" t="s">
        <v>8</v>
      </c>
      <c r="J4479" s="4" t="s">
        <v>8</v>
      </c>
      <c r="K4479" s="4" t="s">
        <v>8</v>
      </c>
      <c r="L4479" s="4" t="s">
        <v>8</v>
      </c>
      <c r="M4479" s="4" t="s">
        <v>8</v>
      </c>
      <c r="N4479" s="4" t="s">
        <v>8</v>
      </c>
      <c r="O4479" s="4" t="s">
        <v>8</v>
      </c>
      <c r="P4479" s="4" t="s">
        <v>8</v>
      </c>
      <c r="Q4479" s="4" t="s">
        <v>8</v>
      </c>
      <c r="R4479" s="4" t="s">
        <v>8</v>
      </c>
      <c r="S4479" s="4" t="s">
        <v>8</v>
      </c>
      <c r="T4479" s="4" t="s">
        <v>8</v>
      </c>
      <c r="U4479" s="4" t="s">
        <v>8</v>
      </c>
    </row>
    <row r="4480" spans="1:19">
      <c r="A4480" t="n">
        <v>41699</v>
      </c>
      <c r="B4480" s="39" t="n">
        <v>36</v>
      </c>
      <c r="C4480" s="7" t="n">
        <v>8</v>
      </c>
      <c r="D4480" s="7" t="n">
        <v>0</v>
      </c>
      <c r="E4480" s="7" t="n">
        <v>0</v>
      </c>
      <c r="F4480" s="7" t="s">
        <v>335</v>
      </c>
      <c r="G4480" s="7" t="s">
        <v>336</v>
      </c>
      <c r="H4480" s="7" t="s">
        <v>337</v>
      </c>
      <c r="I4480" s="7" t="s">
        <v>338</v>
      </c>
      <c r="J4480" s="7" t="s">
        <v>339</v>
      </c>
      <c r="K4480" s="7" t="s">
        <v>340</v>
      </c>
      <c r="L4480" s="7" t="s">
        <v>14</v>
      </c>
      <c r="M4480" s="7" t="s">
        <v>14</v>
      </c>
      <c r="N4480" s="7" t="s">
        <v>14</v>
      </c>
      <c r="O4480" s="7" t="s">
        <v>14</v>
      </c>
      <c r="P4480" s="7" t="s">
        <v>14</v>
      </c>
      <c r="Q4480" s="7" t="s">
        <v>14</v>
      </c>
      <c r="R4480" s="7" t="s">
        <v>14</v>
      </c>
      <c r="S4480" s="7" t="s">
        <v>14</v>
      </c>
      <c r="T4480" s="7" t="s">
        <v>14</v>
      </c>
      <c r="U4480" s="7" t="s">
        <v>14</v>
      </c>
    </row>
    <row r="4481" spans="1:22">
      <c r="A4481" t="s">
        <v>4</v>
      </c>
      <c r="B4481" s="4" t="s">
        <v>5</v>
      </c>
      <c r="C4481" s="4" t="s">
        <v>7</v>
      </c>
      <c r="D4481" s="4" t="s">
        <v>12</v>
      </c>
      <c r="E4481" s="4" t="s">
        <v>7</v>
      </c>
      <c r="F4481" s="4" t="s">
        <v>8</v>
      </c>
      <c r="G4481" s="4" t="s">
        <v>8</v>
      </c>
      <c r="H4481" s="4" t="s">
        <v>8</v>
      </c>
      <c r="I4481" s="4" t="s">
        <v>8</v>
      </c>
      <c r="J4481" s="4" t="s">
        <v>8</v>
      </c>
      <c r="K4481" s="4" t="s">
        <v>8</v>
      </c>
      <c r="L4481" s="4" t="s">
        <v>8</v>
      </c>
      <c r="M4481" s="4" t="s">
        <v>8</v>
      </c>
      <c r="N4481" s="4" t="s">
        <v>8</v>
      </c>
      <c r="O4481" s="4" t="s">
        <v>8</v>
      </c>
      <c r="P4481" s="4" t="s">
        <v>8</v>
      </c>
      <c r="Q4481" s="4" t="s">
        <v>8</v>
      </c>
      <c r="R4481" s="4" t="s">
        <v>8</v>
      </c>
      <c r="S4481" s="4" t="s">
        <v>8</v>
      </c>
      <c r="T4481" s="4" t="s">
        <v>8</v>
      </c>
      <c r="U4481" s="4" t="s">
        <v>8</v>
      </c>
    </row>
    <row r="4482" spans="1:22">
      <c r="A4482" t="n">
        <v>41782</v>
      </c>
      <c r="B4482" s="39" t="n">
        <v>36</v>
      </c>
      <c r="C4482" s="7" t="n">
        <v>8</v>
      </c>
      <c r="D4482" s="7" t="n">
        <v>13</v>
      </c>
      <c r="E4482" s="7" t="n">
        <v>0</v>
      </c>
      <c r="F4482" s="7" t="s">
        <v>341</v>
      </c>
      <c r="G4482" s="7" t="s">
        <v>342</v>
      </c>
      <c r="H4482" s="7" t="s">
        <v>343</v>
      </c>
      <c r="I4482" s="7" t="s">
        <v>344</v>
      </c>
      <c r="J4482" s="7" t="s">
        <v>338</v>
      </c>
      <c r="K4482" s="7" t="s">
        <v>339</v>
      </c>
      <c r="L4482" s="7" t="s">
        <v>345</v>
      </c>
      <c r="M4482" s="7" t="s">
        <v>340</v>
      </c>
      <c r="N4482" s="7" t="s">
        <v>346</v>
      </c>
      <c r="O4482" s="7" t="s">
        <v>347</v>
      </c>
      <c r="P4482" s="7" t="s">
        <v>348</v>
      </c>
      <c r="Q4482" s="7" t="s">
        <v>349</v>
      </c>
      <c r="R4482" s="7" t="s">
        <v>14</v>
      </c>
      <c r="S4482" s="7" t="s">
        <v>14</v>
      </c>
      <c r="T4482" s="7" t="s">
        <v>14</v>
      </c>
      <c r="U4482" s="7" t="s">
        <v>14</v>
      </c>
    </row>
    <row r="4483" spans="1:22">
      <c r="A4483" t="s">
        <v>4</v>
      </c>
      <c r="B4483" s="4" t="s">
        <v>5</v>
      </c>
      <c r="C4483" s="4" t="s">
        <v>12</v>
      </c>
      <c r="D4483" s="4" t="s">
        <v>59</v>
      </c>
      <c r="E4483" s="4" t="s">
        <v>59</v>
      </c>
      <c r="F4483" s="4" t="s">
        <v>59</v>
      </c>
      <c r="G4483" s="4" t="s">
        <v>59</v>
      </c>
    </row>
    <row r="4484" spans="1:22">
      <c r="A4484" t="n">
        <v>41939</v>
      </c>
      <c r="B4484" s="28" t="n">
        <v>46</v>
      </c>
      <c r="C4484" s="7" t="n">
        <v>0</v>
      </c>
      <c r="D4484" s="7" t="n">
        <v>-1.53999996185303</v>
      </c>
      <c r="E4484" s="7" t="n">
        <v>5.01000022888184</v>
      </c>
      <c r="F4484" s="7" t="n">
        <v>8.89999961853027</v>
      </c>
      <c r="G4484" s="7" t="n">
        <v>25.2999992370605</v>
      </c>
    </row>
    <row r="4485" spans="1:22">
      <c r="A4485" t="s">
        <v>4</v>
      </c>
      <c r="B4485" s="4" t="s">
        <v>5</v>
      </c>
      <c r="C4485" s="4" t="s">
        <v>12</v>
      </c>
      <c r="D4485" s="4" t="s">
        <v>59</v>
      </c>
      <c r="E4485" s="4" t="s">
        <v>59</v>
      </c>
      <c r="F4485" s="4" t="s">
        <v>59</v>
      </c>
      <c r="G4485" s="4" t="s">
        <v>59</v>
      </c>
    </row>
    <row r="4486" spans="1:22">
      <c r="A4486" t="n">
        <v>41958</v>
      </c>
      <c r="B4486" s="28" t="n">
        <v>46</v>
      </c>
      <c r="C4486" s="7" t="n">
        <v>13</v>
      </c>
      <c r="D4486" s="7" t="n">
        <v>0.75</v>
      </c>
      <c r="E4486" s="7" t="n">
        <v>5</v>
      </c>
      <c r="F4486" s="7" t="n">
        <v>13.9499998092651</v>
      </c>
      <c r="G4486" s="7" t="n">
        <v>180</v>
      </c>
    </row>
    <row r="4487" spans="1:22">
      <c r="A4487" t="s">
        <v>4</v>
      </c>
      <c r="B4487" s="4" t="s">
        <v>5</v>
      </c>
      <c r="C4487" s="4" t="s">
        <v>12</v>
      </c>
      <c r="D4487" s="4" t="s">
        <v>12</v>
      </c>
      <c r="E4487" s="4" t="s">
        <v>12</v>
      </c>
    </row>
    <row r="4488" spans="1:22">
      <c r="A4488" t="n">
        <v>41977</v>
      </c>
      <c r="B4488" s="45" t="n">
        <v>61</v>
      </c>
      <c r="C4488" s="7" t="n">
        <v>0</v>
      </c>
      <c r="D4488" s="7" t="n">
        <v>13</v>
      </c>
      <c r="E4488" s="7" t="n">
        <v>0</v>
      </c>
    </row>
    <row r="4489" spans="1:22">
      <c r="A4489" t="s">
        <v>4</v>
      </c>
      <c r="B4489" s="4" t="s">
        <v>5</v>
      </c>
      <c r="C4489" s="4" t="s">
        <v>12</v>
      </c>
      <c r="D4489" s="4" t="s">
        <v>7</v>
      </c>
      <c r="E4489" s="4" t="s">
        <v>8</v>
      </c>
      <c r="F4489" s="4" t="s">
        <v>59</v>
      </c>
      <c r="G4489" s="4" t="s">
        <v>59</v>
      </c>
      <c r="H4489" s="4" t="s">
        <v>59</v>
      </c>
    </row>
    <row r="4490" spans="1:22">
      <c r="A4490" t="n">
        <v>41984</v>
      </c>
      <c r="B4490" s="40" t="n">
        <v>48</v>
      </c>
      <c r="C4490" s="7" t="n">
        <v>13</v>
      </c>
      <c r="D4490" s="7" t="n">
        <v>0</v>
      </c>
      <c r="E4490" s="7" t="s">
        <v>341</v>
      </c>
      <c r="F4490" s="7" t="n">
        <v>0</v>
      </c>
      <c r="G4490" s="7" t="n">
        <v>1</v>
      </c>
      <c r="H4490" s="7" t="n">
        <v>0</v>
      </c>
    </row>
    <row r="4491" spans="1:22">
      <c r="A4491" t="s">
        <v>4</v>
      </c>
      <c r="B4491" s="4" t="s">
        <v>5</v>
      </c>
      <c r="C4491" s="4" t="s">
        <v>7</v>
      </c>
      <c r="D4491" s="4" t="s">
        <v>12</v>
      </c>
      <c r="E4491" s="4" t="s">
        <v>8</v>
      </c>
      <c r="F4491" s="4" t="s">
        <v>8</v>
      </c>
      <c r="G4491" s="4" t="s">
        <v>8</v>
      </c>
      <c r="H4491" s="4" t="s">
        <v>8</v>
      </c>
    </row>
    <row r="4492" spans="1:22">
      <c r="A4492" t="n">
        <v>42010</v>
      </c>
      <c r="B4492" s="29" t="n">
        <v>51</v>
      </c>
      <c r="C4492" s="7" t="n">
        <v>3</v>
      </c>
      <c r="D4492" s="7" t="n">
        <v>13</v>
      </c>
      <c r="E4492" s="7" t="s">
        <v>96</v>
      </c>
      <c r="F4492" s="7" t="s">
        <v>350</v>
      </c>
      <c r="G4492" s="7" t="s">
        <v>75</v>
      </c>
      <c r="H4492" s="7" t="s">
        <v>76</v>
      </c>
    </row>
    <row r="4493" spans="1:22">
      <c r="A4493" t="s">
        <v>4</v>
      </c>
      <c r="B4493" s="4" t="s">
        <v>5</v>
      </c>
      <c r="C4493" s="4" t="s">
        <v>7</v>
      </c>
      <c r="D4493" s="4" t="s">
        <v>8</v>
      </c>
      <c r="E4493" s="4" t="s">
        <v>12</v>
      </c>
    </row>
    <row r="4494" spans="1:22">
      <c r="A4494" t="n">
        <v>42023</v>
      </c>
      <c r="B4494" s="11" t="n">
        <v>94</v>
      </c>
      <c r="C4494" s="7" t="n">
        <v>1</v>
      </c>
      <c r="D4494" s="7" t="s">
        <v>351</v>
      </c>
      <c r="E4494" s="7" t="n">
        <v>1</v>
      </c>
    </row>
    <row r="4495" spans="1:22">
      <c r="A4495" t="s">
        <v>4</v>
      </c>
      <c r="B4495" s="4" t="s">
        <v>5</v>
      </c>
      <c r="C4495" s="4" t="s">
        <v>7</v>
      </c>
      <c r="D4495" s="4" t="s">
        <v>8</v>
      </c>
      <c r="E4495" s="4" t="s">
        <v>12</v>
      </c>
    </row>
    <row r="4496" spans="1:22">
      <c r="A4496" t="n">
        <v>42039</v>
      </c>
      <c r="B4496" s="11" t="n">
        <v>94</v>
      </c>
      <c r="C4496" s="7" t="n">
        <v>1</v>
      </c>
      <c r="D4496" s="7" t="s">
        <v>351</v>
      </c>
      <c r="E4496" s="7" t="n">
        <v>2</v>
      </c>
    </row>
    <row r="4497" spans="1:21">
      <c r="A4497" t="s">
        <v>4</v>
      </c>
      <c r="B4497" s="4" t="s">
        <v>5</v>
      </c>
      <c r="C4497" s="4" t="s">
        <v>7</v>
      </c>
      <c r="D4497" s="4" t="s">
        <v>8</v>
      </c>
      <c r="E4497" s="4" t="s">
        <v>12</v>
      </c>
    </row>
    <row r="4498" spans="1:21">
      <c r="A4498" t="n">
        <v>42055</v>
      </c>
      <c r="B4498" s="11" t="n">
        <v>94</v>
      </c>
      <c r="C4498" s="7" t="n">
        <v>0</v>
      </c>
      <c r="D4498" s="7" t="s">
        <v>351</v>
      </c>
      <c r="E4498" s="7" t="n">
        <v>4</v>
      </c>
    </row>
    <row r="4499" spans="1:21">
      <c r="A4499" t="s">
        <v>4</v>
      </c>
      <c r="B4499" s="4" t="s">
        <v>5</v>
      </c>
      <c r="C4499" s="4" t="s">
        <v>7</v>
      </c>
      <c r="D4499" s="4" t="s">
        <v>8</v>
      </c>
      <c r="E4499" s="4" t="s">
        <v>12</v>
      </c>
    </row>
    <row r="4500" spans="1:21">
      <c r="A4500" t="n">
        <v>42071</v>
      </c>
      <c r="B4500" s="11" t="n">
        <v>94</v>
      </c>
      <c r="C4500" s="7" t="n">
        <v>0</v>
      </c>
      <c r="D4500" s="7" t="s">
        <v>352</v>
      </c>
      <c r="E4500" s="7" t="n">
        <v>1</v>
      </c>
    </row>
    <row r="4501" spans="1:21">
      <c r="A4501" t="s">
        <v>4</v>
      </c>
      <c r="B4501" s="4" t="s">
        <v>5</v>
      </c>
      <c r="C4501" s="4" t="s">
        <v>7</v>
      </c>
      <c r="D4501" s="4" t="s">
        <v>8</v>
      </c>
      <c r="E4501" s="4" t="s">
        <v>12</v>
      </c>
    </row>
    <row r="4502" spans="1:21">
      <c r="A4502" t="n">
        <v>42085</v>
      </c>
      <c r="B4502" s="11" t="n">
        <v>94</v>
      </c>
      <c r="C4502" s="7" t="n">
        <v>0</v>
      </c>
      <c r="D4502" s="7" t="s">
        <v>352</v>
      </c>
      <c r="E4502" s="7" t="n">
        <v>2</v>
      </c>
    </row>
    <row r="4503" spans="1:21">
      <c r="A4503" t="s">
        <v>4</v>
      </c>
      <c r="B4503" s="4" t="s">
        <v>5</v>
      </c>
      <c r="C4503" s="4" t="s">
        <v>7</v>
      </c>
      <c r="D4503" s="4" t="s">
        <v>8</v>
      </c>
      <c r="E4503" s="4" t="s">
        <v>12</v>
      </c>
    </row>
    <row r="4504" spans="1:21">
      <c r="A4504" t="n">
        <v>42099</v>
      </c>
      <c r="B4504" s="11" t="n">
        <v>94</v>
      </c>
      <c r="C4504" s="7" t="n">
        <v>1</v>
      </c>
      <c r="D4504" s="7" t="s">
        <v>352</v>
      </c>
      <c r="E4504" s="7" t="n">
        <v>4</v>
      </c>
    </row>
    <row r="4505" spans="1:21">
      <c r="A4505" t="s">
        <v>4</v>
      </c>
      <c r="B4505" s="4" t="s">
        <v>5</v>
      </c>
      <c r="C4505" s="4" t="s">
        <v>7</v>
      </c>
      <c r="D4505" s="4" t="s">
        <v>8</v>
      </c>
    </row>
    <row r="4506" spans="1:21">
      <c r="A4506" t="n">
        <v>42113</v>
      </c>
      <c r="B4506" s="11" t="n">
        <v>94</v>
      </c>
      <c r="C4506" s="7" t="n">
        <v>5</v>
      </c>
      <c r="D4506" s="7" t="s">
        <v>352</v>
      </c>
    </row>
    <row r="4507" spans="1:21">
      <c r="A4507" t="s">
        <v>4</v>
      </c>
      <c r="B4507" s="4" t="s">
        <v>5</v>
      </c>
      <c r="C4507" s="4" t="s">
        <v>7</v>
      </c>
      <c r="D4507" s="4" t="s">
        <v>8</v>
      </c>
      <c r="E4507" s="4" t="s">
        <v>12</v>
      </c>
    </row>
    <row r="4508" spans="1:21">
      <c r="A4508" t="n">
        <v>42125</v>
      </c>
      <c r="B4508" s="11" t="n">
        <v>94</v>
      </c>
      <c r="C4508" s="7" t="n">
        <v>0</v>
      </c>
      <c r="D4508" s="7" t="s">
        <v>353</v>
      </c>
      <c r="E4508" s="7" t="n">
        <v>1</v>
      </c>
    </row>
    <row r="4509" spans="1:21">
      <c r="A4509" t="s">
        <v>4</v>
      </c>
      <c r="B4509" s="4" t="s">
        <v>5</v>
      </c>
      <c r="C4509" s="4" t="s">
        <v>7</v>
      </c>
      <c r="D4509" s="4" t="s">
        <v>8</v>
      </c>
      <c r="E4509" s="4" t="s">
        <v>12</v>
      </c>
    </row>
    <row r="4510" spans="1:21">
      <c r="A4510" t="n">
        <v>42139</v>
      </c>
      <c r="B4510" s="11" t="n">
        <v>94</v>
      </c>
      <c r="C4510" s="7" t="n">
        <v>0</v>
      </c>
      <c r="D4510" s="7" t="s">
        <v>353</v>
      </c>
      <c r="E4510" s="7" t="n">
        <v>2</v>
      </c>
    </row>
    <row r="4511" spans="1:21">
      <c r="A4511" t="s">
        <v>4</v>
      </c>
      <c r="B4511" s="4" t="s">
        <v>5</v>
      </c>
      <c r="C4511" s="4" t="s">
        <v>7</v>
      </c>
      <c r="D4511" s="4" t="s">
        <v>8</v>
      </c>
      <c r="E4511" s="4" t="s">
        <v>12</v>
      </c>
    </row>
    <row r="4512" spans="1:21">
      <c r="A4512" t="n">
        <v>42153</v>
      </c>
      <c r="B4512" s="11" t="n">
        <v>94</v>
      </c>
      <c r="C4512" s="7" t="n">
        <v>1</v>
      </c>
      <c r="D4512" s="7" t="s">
        <v>353</v>
      </c>
      <c r="E4512" s="7" t="n">
        <v>4</v>
      </c>
    </row>
    <row r="4513" spans="1:5">
      <c r="A4513" t="s">
        <v>4</v>
      </c>
      <c r="B4513" s="4" t="s">
        <v>5</v>
      </c>
      <c r="C4513" s="4" t="s">
        <v>7</v>
      </c>
      <c r="D4513" s="4" t="s">
        <v>8</v>
      </c>
    </row>
    <row r="4514" spans="1:5">
      <c r="A4514" t="n">
        <v>42167</v>
      </c>
      <c r="B4514" s="11" t="n">
        <v>94</v>
      </c>
      <c r="C4514" s="7" t="n">
        <v>5</v>
      </c>
      <c r="D4514" s="7" t="s">
        <v>353</v>
      </c>
    </row>
    <row r="4515" spans="1:5">
      <c r="A4515" t="s">
        <v>4</v>
      </c>
      <c r="B4515" s="4" t="s">
        <v>5</v>
      </c>
      <c r="C4515" s="4" t="s">
        <v>7</v>
      </c>
      <c r="D4515" s="4" t="s">
        <v>8</v>
      </c>
      <c r="E4515" s="4" t="s">
        <v>12</v>
      </c>
    </row>
    <row r="4516" spans="1:5">
      <c r="A4516" t="n">
        <v>42179</v>
      </c>
      <c r="B4516" s="11" t="n">
        <v>94</v>
      </c>
      <c r="C4516" s="7" t="n">
        <v>0</v>
      </c>
      <c r="D4516" s="7" t="s">
        <v>354</v>
      </c>
      <c r="E4516" s="7" t="n">
        <v>1</v>
      </c>
    </row>
    <row r="4517" spans="1:5">
      <c r="A4517" t="s">
        <v>4</v>
      </c>
      <c r="B4517" s="4" t="s">
        <v>5</v>
      </c>
      <c r="C4517" s="4" t="s">
        <v>7</v>
      </c>
      <c r="D4517" s="4" t="s">
        <v>8</v>
      </c>
      <c r="E4517" s="4" t="s">
        <v>12</v>
      </c>
    </row>
    <row r="4518" spans="1:5">
      <c r="A4518" t="n">
        <v>42193</v>
      </c>
      <c r="B4518" s="11" t="n">
        <v>94</v>
      </c>
      <c r="C4518" s="7" t="n">
        <v>0</v>
      </c>
      <c r="D4518" s="7" t="s">
        <v>354</v>
      </c>
      <c r="E4518" s="7" t="n">
        <v>2</v>
      </c>
    </row>
    <row r="4519" spans="1:5">
      <c r="A4519" t="s">
        <v>4</v>
      </c>
      <c r="B4519" s="4" t="s">
        <v>5</v>
      </c>
      <c r="C4519" s="4" t="s">
        <v>7</v>
      </c>
      <c r="D4519" s="4" t="s">
        <v>8</v>
      </c>
      <c r="E4519" s="4" t="s">
        <v>12</v>
      </c>
    </row>
    <row r="4520" spans="1:5">
      <c r="A4520" t="n">
        <v>42207</v>
      </c>
      <c r="B4520" s="11" t="n">
        <v>94</v>
      </c>
      <c r="C4520" s="7" t="n">
        <v>1</v>
      </c>
      <c r="D4520" s="7" t="s">
        <v>354</v>
      </c>
      <c r="E4520" s="7" t="n">
        <v>4</v>
      </c>
    </row>
    <row r="4521" spans="1:5">
      <c r="A4521" t="s">
        <v>4</v>
      </c>
      <c r="B4521" s="4" t="s">
        <v>5</v>
      </c>
      <c r="C4521" s="4" t="s">
        <v>7</v>
      </c>
      <c r="D4521" s="4" t="s">
        <v>8</v>
      </c>
    </row>
    <row r="4522" spans="1:5">
      <c r="A4522" t="n">
        <v>42221</v>
      </c>
      <c r="B4522" s="11" t="n">
        <v>94</v>
      </c>
      <c r="C4522" s="7" t="n">
        <v>5</v>
      </c>
      <c r="D4522" s="7" t="s">
        <v>354</v>
      </c>
    </row>
    <row r="4523" spans="1:5">
      <c r="A4523" t="s">
        <v>4</v>
      </c>
      <c r="B4523" s="4" t="s">
        <v>5</v>
      </c>
      <c r="C4523" s="4" t="s">
        <v>7</v>
      </c>
      <c r="D4523" s="4" t="s">
        <v>8</v>
      </c>
      <c r="E4523" s="4" t="s">
        <v>12</v>
      </c>
    </row>
    <row r="4524" spans="1:5">
      <c r="A4524" t="n">
        <v>42233</v>
      </c>
      <c r="B4524" s="11" t="n">
        <v>94</v>
      </c>
      <c r="C4524" s="7" t="n">
        <v>1</v>
      </c>
      <c r="D4524" s="7" t="s">
        <v>353</v>
      </c>
      <c r="E4524" s="7" t="n">
        <v>1</v>
      </c>
    </row>
    <row r="4525" spans="1:5">
      <c r="A4525" t="s">
        <v>4</v>
      </c>
      <c r="B4525" s="4" t="s">
        <v>5</v>
      </c>
      <c r="C4525" s="4" t="s">
        <v>7</v>
      </c>
      <c r="D4525" s="4" t="s">
        <v>8</v>
      </c>
      <c r="E4525" s="4" t="s">
        <v>12</v>
      </c>
    </row>
    <row r="4526" spans="1:5">
      <c r="A4526" t="n">
        <v>42247</v>
      </c>
      <c r="B4526" s="11" t="n">
        <v>94</v>
      </c>
      <c r="C4526" s="7" t="n">
        <v>1</v>
      </c>
      <c r="D4526" s="7" t="s">
        <v>353</v>
      </c>
      <c r="E4526" s="7" t="n">
        <v>2</v>
      </c>
    </row>
    <row r="4527" spans="1:5">
      <c r="A4527" t="s">
        <v>4</v>
      </c>
      <c r="B4527" s="4" t="s">
        <v>5</v>
      </c>
      <c r="C4527" s="4" t="s">
        <v>7</v>
      </c>
      <c r="D4527" s="4" t="s">
        <v>8</v>
      </c>
      <c r="E4527" s="4" t="s">
        <v>12</v>
      </c>
    </row>
    <row r="4528" spans="1:5">
      <c r="A4528" t="n">
        <v>42261</v>
      </c>
      <c r="B4528" s="11" t="n">
        <v>94</v>
      </c>
      <c r="C4528" s="7" t="n">
        <v>0</v>
      </c>
      <c r="D4528" s="7" t="s">
        <v>353</v>
      </c>
      <c r="E4528" s="7" t="n">
        <v>4</v>
      </c>
    </row>
    <row r="4529" spans="1:5">
      <c r="A4529" t="s">
        <v>4</v>
      </c>
      <c r="B4529" s="4" t="s">
        <v>5</v>
      </c>
      <c r="C4529" s="4" t="s">
        <v>7</v>
      </c>
      <c r="D4529" s="4" t="s">
        <v>7</v>
      </c>
      <c r="E4529" s="4" t="s">
        <v>59</v>
      </c>
      <c r="F4529" s="4" t="s">
        <v>59</v>
      </c>
      <c r="G4529" s="4" t="s">
        <v>59</v>
      </c>
      <c r="H4529" s="4" t="s">
        <v>12</v>
      </c>
    </row>
    <row r="4530" spans="1:5">
      <c r="A4530" t="n">
        <v>42275</v>
      </c>
      <c r="B4530" s="27" t="n">
        <v>45</v>
      </c>
      <c r="C4530" s="7" t="n">
        <v>2</v>
      </c>
      <c r="D4530" s="7" t="n">
        <v>3</v>
      </c>
      <c r="E4530" s="7" t="n">
        <v>0.790000021457672</v>
      </c>
      <c r="F4530" s="7" t="n">
        <v>5.98000001907349</v>
      </c>
      <c r="G4530" s="7" t="n">
        <v>13.6800003051758</v>
      </c>
      <c r="H4530" s="7" t="n">
        <v>0</v>
      </c>
    </row>
    <row r="4531" spans="1:5">
      <c r="A4531" t="s">
        <v>4</v>
      </c>
      <c r="B4531" s="4" t="s">
        <v>5</v>
      </c>
      <c r="C4531" s="4" t="s">
        <v>7</v>
      </c>
      <c r="D4531" s="4" t="s">
        <v>7</v>
      </c>
      <c r="E4531" s="4" t="s">
        <v>59</v>
      </c>
      <c r="F4531" s="4" t="s">
        <v>59</v>
      </c>
      <c r="G4531" s="4" t="s">
        <v>59</v>
      </c>
      <c r="H4531" s="4" t="s">
        <v>12</v>
      </c>
      <c r="I4531" s="4" t="s">
        <v>7</v>
      </c>
    </row>
    <row r="4532" spans="1:5">
      <c r="A4532" t="n">
        <v>42292</v>
      </c>
      <c r="B4532" s="27" t="n">
        <v>45</v>
      </c>
      <c r="C4532" s="7" t="n">
        <v>4</v>
      </c>
      <c r="D4532" s="7" t="n">
        <v>3</v>
      </c>
      <c r="E4532" s="7" t="n">
        <v>10.039999961853</v>
      </c>
      <c r="F4532" s="7" t="n">
        <v>242.910003662109</v>
      </c>
      <c r="G4532" s="7" t="n">
        <v>0</v>
      </c>
      <c r="H4532" s="7" t="n">
        <v>0</v>
      </c>
      <c r="I4532" s="7" t="n">
        <v>0</v>
      </c>
    </row>
    <row r="4533" spans="1:5">
      <c r="A4533" t="s">
        <v>4</v>
      </c>
      <c r="B4533" s="4" t="s">
        <v>5</v>
      </c>
      <c r="C4533" s="4" t="s">
        <v>7</v>
      </c>
      <c r="D4533" s="4" t="s">
        <v>7</v>
      </c>
      <c r="E4533" s="4" t="s">
        <v>59</v>
      </c>
      <c r="F4533" s="4" t="s">
        <v>12</v>
      </c>
    </row>
    <row r="4534" spans="1:5">
      <c r="A4534" t="n">
        <v>42310</v>
      </c>
      <c r="B4534" s="27" t="n">
        <v>45</v>
      </c>
      <c r="C4534" s="7" t="n">
        <v>5</v>
      </c>
      <c r="D4534" s="7" t="n">
        <v>3</v>
      </c>
      <c r="E4534" s="7" t="n">
        <v>2.09999990463257</v>
      </c>
      <c r="F4534" s="7" t="n">
        <v>0</v>
      </c>
    </row>
    <row r="4535" spans="1:5">
      <c r="A4535" t="s">
        <v>4</v>
      </c>
      <c r="B4535" s="4" t="s">
        <v>5</v>
      </c>
      <c r="C4535" s="4" t="s">
        <v>7</v>
      </c>
      <c r="D4535" s="4" t="s">
        <v>7</v>
      </c>
      <c r="E4535" s="4" t="s">
        <v>59</v>
      </c>
      <c r="F4535" s="4" t="s">
        <v>12</v>
      </c>
    </row>
    <row r="4536" spans="1:5">
      <c r="A4536" t="n">
        <v>42319</v>
      </c>
      <c r="B4536" s="27" t="n">
        <v>45</v>
      </c>
      <c r="C4536" s="7" t="n">
        <v>11</v>
      </c>
      <c r="D4536" s="7" t="n">
        <v>3</v>
      </c>
      <c r="E4536" s="7" t="n">
        <v>34</v>
      </c>
      <c r="F4536" s="7" t="n">
        <v>0</v>
      </c>
    </row>
    <row r="4537" spans="1:5">
      <c r="A4537" t="s">
        <v>4</v>
      </c>
      <c r="B4537" s="4" t="s">
        <v>5</v>
      </c>
      <c r="C4537" s="4" t="s">
        <v>7</v>
      </c>
      <c r="D4537" s="4" t="s">
        <v>7</v>
      </c>
      <c r="E4537" s="4" t="s">
        <v>59</v>
      </c>
      <c r="F4537" s="4" t="s">
        <v>59</v>
      </c>
      <c r="G4537" s="4" t="s">
        <v>59</v>
      </c>
      <c r="H4537" s="4" t="s">
        <v>12</v>
      </c>
    </row>
    <row r="4538" spans="1:5">
      <c r="A4538" t="n">
        <v>42328</v>
      </c>
      <c r="B4538" s="27" t="n">
        <v>45</v>
      </c>
      <c r="C4538" s="7" t="n">
        <v>2</v>
      </c>
      <c r="D4538" s="7" t="n">
        <v>3</v>
      </c>
      <c r="E4538" s="7" t="n">
        <v>0.790000021457672</v>
      </c>
      <c r="F4538" s="7" t="n">
        <v>5.98000001907349</v>
      </c>
      <c r="G4538" s="7" t="n">
        <v>13.6800003051758</v>
      </c>
      <c r="H4538" s="7" t="n">
        <v>7000</v>
      </c>
    </row>
    <row r="4539" spans="1:5">
      <c r="A4539" t="s">
        <v>4</v>
      </c>
      <c r="B4539" s="4" t="s">
        <v>5</v>
      </c>
      <c r="C4539" s="4" t="s">
        <v>7</v>
      </c>
      <c r="D4539" s="4" t="s">
        <v>7</v>
      </c>
      <c r="E4539" s="4" t="s">
        <v>59</v>
      </c>
      <c r="F4539" s="4" t="s">
        <v>59</v>
      </c>
      <c r="G4539" s="4" t="s">
        <v>59</v>
      </c>
      <c r="H4539" s="4" t="s">
        <v>12</v>
      </c>
      <c r="I4539" s="4" t="s">
        <v>7</v>
      </c>
    </row>
    <row r="4540" spans="1:5">
      <c r="A4540" t="n">
        <v>42345</v>
      </c>
      <c r="B4540" s="27" t="n">
        <v>45</v>
      </c>
      <c r="C4540" s="7" t="n">
        <v>4</v>
      </c>
      <c r="D4540" s="7" t="n">
        <v>3</v>
      </c>
      <c r="E4540" s="7" t="n">
        <v>10.039999961853</v>
      </c>
      <c r="F4540" s="7" t="n">
        <v>242.910003662109</v>
      </c>
      <c r="G4540" s="7" t="n">
        <v>0</v>
      </c>
      <c r="H4540" s="7" t="n">
        <v>7000</v>
      </c>
      <c r="I4540" s="7" t="n">
        <v>0</v>
      </c>
    </row>
    <row r="4541" spans="1:5">
      <c r="A4541" t="s">
        <v>4</v>
      </c>
      <c r="B4541" s="4" t="s">
        <v>5</v>
      </c>
      <c r="C4541" s="4" t="s">
        <v>7</v>
      </c>
      <c r="D4541" s="4" t="s">
        <v>7</v>
      </c>
      <c r="E4541" s="4" t="s">
        <v>59</v>
      </c>
      <c r="F4541" s="4" t="s">
        <v>12</v>
      </c>
    </row>
    <row r="4542" spans="1:5">
      <c r="A4542" t="n">
        <v>42363</v>
      </c>
      <c r="B4542" s="27" t="n">
        <v>45</v>
      </c>
      <c r="C4542" s="7" t="n">
        <v>5</v>
      </c>
      <c r="D4542" s="7" t="n">
        <v>3</v>
      </c>
      <c r="E4542" s="7" t="n">
        <v>1.89999997615814</v>
      </c>
      <c r="F4542" s="7" t="n">
        <v>7000</v>
      </c>
    </row>
    <row r="4543" spans="1:5">
      <c r="A4543" t="s">
        <v>4</v>
      </c>
      <c r="B4543" s="4" t="s">
        <v>5</v>
      </c>
      <c r="C4543" s="4" t="s">
        <v>7</v>
      </c>
      <c r="D4543" s="4" t="s">
        <v>7</v>
      </c>
      <c r="E4543" s="4" t="s">
        <v>59</v>
      </c>
      <c r="F4543" s="4" t="s">
        <v>12</v>
      </c>
    </row>
    <row r="4544" spans="1:5">
      <c r="A4544" t="n">
        <v>42372</v>
      </c>
      <c r="B4544" s="27" t="n">
        <v>45</v>
      </c>
      <c r="C4544" s="7" t="n">
        <v>11</v>
      </c>
      <c r="D4544" s="7" t="n">
        <v>3</v>
      </c>
      <c r="E4544" s="7" t="n">
        <v>34</v>
      </c>
      <c r="F4544" s="7" t="n">
        <v>7000</v>
      </c>
    </row>
    <row r="4545" spans="1:9">
      <c r="A4545" t="s">
        <v>4</v>
      </c>
      <c r="B4545" s="4" t="s">
        <v>5</v>
      </c>
      <c r="C4545" s="4" t="s">
        <v>7</v>
      </c>
      <c r="D4545" s="4" t="s">
        <v>12</v>
      </c>
      <c r="E4545" s="4" t="s">
        <v>13</v>
      </c>
      <c r="F4545" s="4" t="s">
        <v>12</v>
      </c>
      <c r="G4545" s="4" t="s">
        <v>13</v>
      </c>
      <c r="H4545" s="4" t="s">
        <v>7</v>
      </c>
    </row>
    <row r="4546" spans="1:9">
      <c r="A4546" t="n">
        <v>42381</v>
      </c>
      <c r="B4546" s="34" t="n">
        <v>49</v>
      </c>
      <c r="C4546" s="7" t="n">
        <v>0</v>
      </c>
      <c r="D4546" s="7" t="n">
        <v>550</v>
      </c>
      <c r="E4546" s="7" t="n">
        <v>1065353216</v>
      </c>
      <c r="F4546" s="7" t="n">
        <v>0</v>
      </c>
      <c r="G4546" s="7" t="n">
        <v>0</v>
      </c>
      <c r="H4546" s="7" t="n">
        <v>0</v>
      </c>
    </row>
    <row r="4547" spans="1:9">
      <c r="A4547" t="s">
        <v>4</v>
      </c>
      <c r="B4547" s="4" t="s">
        <v>5</v>
      </c>
      <c r="C4547" s="4" t="s">
        <v>7</v>
      </c>
      <c r="D4547" s="4" t="s">
        <v>12</v>
      </c>
      <c r="E4547" s="4" t="s">
        <v>59</v>
      </c>
    </row>
    <row r="4548" spans="1:9">
      <c r="A4548" t="n">
        <v>42396</v>
      </c>
      <c r="B4548" s="25" t="n">
        <v>58</v>
      </c>
      <c r="C4548" s="7" t="n">
        <v>100</v>
      </c>
      <c r="D4548" s="7" t="n">
        <v>1000</v>
      </c>
      <c r="E4548" s="7" t="n">
        <v>1</v>
      </c>
    </row>
    <row r="4549" spans="1:9">
      <c r="A4549" t="s">
        <v>4</v>
      </c>
      <c r="B4549" s="4" t="s">
        <v>5</v>
      </c>
      <c r="C4549" s="4" t="s">
        <v>7</v>
      </c>
      <c r="D4549" s="4" t="s">
        <v>12</v>
      </c>
    </row>
    <row r="4550" spans="1:9">
      <c r="A4550" t="n">
        <v>42404</v>
      </c>
      <c r="B4550" s="25" t="n">
        <v>58</v>
      </c>
      <c r="C4550" s="7" t="n">
        <v>255</v>
      </c>
      <c r="D4550" s="7" t="n">
        <v>0</v>
      </c>
    </row>
    <row r="4551" spans="1:9">
      <c r="A4551" t="s">
        <v>4</v>
      </c>
      <c r="B4551" s="4" t="s">
        <v>5</v>
      </c>
      <c r="C4551" s="4" t="s">
        <v>12</v>
      </c>
    </row>
    <row r="4552" spans="1:9">
      <c r="A4552" t="n">
        <v>42408</v>
      </c>
      <c r="B4552" s="22" t="n">
        <v>16</v>
      </c>
      <c r="C4552" s="7" t="n">
        <v>300</v>
      </c>
    </row>
    <row r="4553" spans="1:9">
      <c r="A4553" t="s">
        <v>4</v>
      </c>
      <c r="B4553" s="4" t="s">
        <v>5</v>
      </c>
      <c r="C4553" s="4" t="s">
        <v>7</v>
      </c>
      <c r="D4553" s="4" t="s">
        <v>12</v>
      </c>
      <c r="E4553" s="4" t="s">
        <v>8</v>
      </c>
    </row>
    <row r="4554" spans="1:9">
      <c r="A4554" t="n">
        <v>42411</v>
      </c>
      <c r="B4554" s="29" t="n">
        <v>51</v>
      </c>
      <c r="C4554" s="7" t="n">
        <v>4</v>
      </c>
      <c r="D4554" s="7" t="n">
        <v>13</v>
      </c>
      <c r="E4554" s="7" t="s">
        <v>355</v>
      </c>
    </row>
    <row r="4555" spans="1:9">
      <c r="A4555" t="s">
        <v>4</v>
      </c>
      <c r="B4555" s="4" t="s">
        <v>5</v>
      </c>
      <c r="C4555" s="4" t="s">
        <v>12</v>
      </c>
    </row>
    <row r="4556" spans="1:9">
      <c r="A4556" t="n">
        <v>42426</v>
      </c>
      <c r="B4556" s="22" t="n">
        <v>16</v>
      </c>
      <c r="C4556" s="7" t="n">
        <v>0</v>
      </c>
    </row>
    <row r="4557" spans="1:9">
      <c r="A4557" t="s">
        <v>4</v>
      </c>
      <c r="B4557" s="4" t="s">
        <v>5</v>
      </c>
      <c r="C4557" s="4" t="s">
        <v>12</v>
      </c>
      <c r="D4557" s="4" t="s">
        <v>7</v>
      </c>
      <c r="E4557" s="4" t="s">
        <v>13</v>
      </c>
      <c r="F4557" s="4" t="s">
        <v>43</v>
      </c>
      <c r="G4557" s="4" t="s">
        <v>7</v>
      </c>
      <c r="H4557" s="4" t="s">
        <v>7</v>
      </c>
      <c r="I4557" s="4" t="s">
        <v>7</v>
      </c>
    </row>
    <row r="4558" spans="1:9">
      <c r="A4558" t="n">
        <v>42429</v>
      </c>
      <c r="B4558" s="30" t="n">
        <v>26</v>
      </c>
      <c r="C4558" s="7" t="n">
        <v>13</v>
      </c>
      <c r="D4558" s="7" t="n">
        <v>17</v>
      </c>
      <c r="E4558" s="7" t="n">
        <v>11386</v>
      </c>
      <c r="F4558" s="7" t="s">
        <v>356</v>
      </c>
      <c r="G4558" s="7" t="n">
        <v>8</v>
      </c>
      <c r="H4558" s="7" t="n">
        <v>2</v>
      </c>
      <c r="I4558" s="7" t="n">
        <v>0</v>
      </c>
    </row>
    <row r="4559" spans="1:9">
      <c r="A4559" t="s">
        <v>4</v>
      </c>
      <c r="B4559" s="4" t="s">
        <v>5</v>
      </c>
      <c r="C4559" s="4" t="s">
        <v>12</v>
      </c>
    </row>
    <row r="4560" spans="1:9">
      <c r="A4560" t="n">
        <v>42461</v>
      </c>
      <c r="B4560" s="22" t="n">
        <v>16</v>
      </c>
      <c r="C4560" s="7" t="n">
        <v>7000</v>
      </c>
    </row>
    <row r="4561" spans="1:9">
      <c r="A4561" t="s">
        <v>4</v>
      </c>
      <c r="B4561" s="4" t="s">
        <v>5</v>
      </c>
      <c r="C4561" s="4" t="s">
        <v>12</v>
      </c>
      <c r="D4561" s="4" t="s">
        <v>7</v>
      </c>
    </row>
    <row r="4562" spans="1:9">
      <c r="A4562" t="n">
        <v>42464</v>
      </c>
      <c r="B4562" s="31" t="n">
        <v>89</v>
      </c>
      <c r="C4562" s="7" t="n">
        <v>13</v>
      </c>
      <c r="D4562" s="7" t="n">
        <v>0</v>
      </c>
    </row>
    <row r="4563" spans="1:9">
      <c r="A4563" t="s">
        <v>4</v>
      </c>
      <c r="B4563" s="4" t="s">
        <v>5</v>
      </c>
      <c r="C4563" s="4" t="s">
        <v>12</v>
      </c>
      <c r="D4563" s="4" t="s">
        <v>7</v>
      </c>
    </row>
    <row r="4564" spans="1:9">
      <c r="A4564" t="n">
        <v>42468</v>
      </c>
      <c r="B4564" s="31" t="n">
        <v>89</v>
      </c>
      <c r="C4564" s="7" t="n">
        <v>65533</v>
      </c>
      <c r="D4564" s="7" t="n">
        <v>1</v>
      </c>
    </row>
    <row r="4565" spans="1:9">
      <c r="A4565" t="s">
        <v>4</v>
      </c>
      <c r="B4565" s="4" t="s">
        <v>5</v>
      </c>
      <c r="C4565" s="4" t="s">
        <v>7</v>
      </c>
      <c r="D4565" s="4" t="s">
        <v>12</v>
      </c>
      <c r="E4565" s="4" t="s">
        <v>59</v>
      </c>
    </row>
    <row r="4566" spans="1:9">
      <c r="A4566" t="n">
        <v>42472</v>
      </c>
      <c r="B4566" s="25" t="n">
        <v>58</v>
      </c>
      <c r="C4566" s="7" t="n">
        <v>101</v>
      </c>
      <c r="D4566" s="7" t="n">
        <v>500</v>
      </c>
      <c r="E4566" s="7" t="n">
        <v>1</v>
      </c>
    </row>
    <row r="4567" spans="1:9">
      <c r="A4567" t="s">
        <v>4</v>
      </c>
      <c r="B4567" s="4" t="s">
        <v>5</v>
      </c>
      <c r="C4567" s="4" t="s">
        <v>7</v>
      </c>
      <c r="D4567" s="4" t="s">
        <v>12</v>
      </c>
    </row>
    <row r="4568" spans="1:9">
      <c r="A4568" t="n">
        <v>42480</v>
      </c>
      <c r="B4568" s="25" t="n">
        <v>58</v>
      </c>
      <c r="C4568" s="7" t="n">
        <v>254</v>
      </c>
      <c r="D4568" s="7" t="n">
        <v>0</v>
      </c>
    </row>
    <row r="4569" spans="1:9">
      <c r="A4569" t="s">
        <v>4</v>
      </c>
      <c r="B4569" s="4" t="s">
        <v>5</v>
      </c>
      <c r="C4569" s="4" t="s">
        <v>12</v>
      </c>
      <c r="D4569" s="4" t="s">
        <v>59</v>
      </c>
      <c r="E4569" s="4" t="s">
        <v>59</v>
      </c>
      <c r="F4569" s="4" t="s">
        <v>59</v>
      </c>
      <c r="G4569" s="4" t="s">
        <v>59</v>
      </c>
    </row>
    <row r="4570" spans="1:9">
      <c r="A4570" t="n">
        <v>42484</v>
      </c>
      <c r="B4570" s="28" t="n">
        <v>46</v>
      </c>
      <c r="C4570" s="7" t="n">
        <v>0</v>
      </c>
      <c r="D4570" s="7" t="n">
        <v>-1.60000002384186</v>
      </c>
      <c r="E4570" s="7" t="n">
        <v>5</v>
      </c>
      <c r="F4570" s="7" t="n">
        <v>14.8800001144409</v>
      </c>
      <c r="G4570" s="7" t="n">
        <v>291.700012207031</v>
      </c>
    </row>
    <row r="4571" spans="1:9">
      <c r="A4571" t="s">
        <v>4</v>
      </c>
      <c r="B4571" s="4" t="s">
        <v>5</v>
      </c>
      <c r="C4571" s="4" t="s">
        <v>12</v>
      </c>
    </row>
    <row r="4572" spans="1:9">
      <c r="A4572" t="n">
        <v>42503</v>
      </c>
      <c r="B4572" s="22" t="n">
        <v>16</v>
      </c>
      <c r="C4572" s="7" t="n">
        <v>0</v>
      </c>
    </row>
    <row r="4573" spans="1:9">
      <c r="A4573" t="s">
        <v>4</v>
      </c>
      <c r="B4573" s="4" t="s">
        <v>5</v>
      </c>
      <c r="C4573" s="4" t="s">
        <v>12</v>
      </c>
      <c r="D4573" s="4" t="s">
        <v>12</v>
      </c>
      <c r="E4573" s="4" t="s">
        <v>12</v>
      </c>
    </row>
    <row r="4574" spans="1:9">
      <c r="A4574" t="n">
        <v>42506</v>
      </c>
      <c r="B4574" s="45" t="n">
        <v>61</v>
      </c>
      <c r="C4574" s="7" t="n">
        <v>0</v>
      </c>
      <c r="D4574" s="7" t="n">
        <v>13</v>
      </c>
      <c r="E4574" s="7" t="n">
        <v>0</v>
      </c>
    </row>
    <row r="4575" spans="1:9">
      <c r="A4575" t="s">
        <v>4</v>
      </c>
      <c r="B4575" s="4" t="s">
        <v>5</v>
      </c>
      <c r="C4575" s="4" t="s">
        <v>12</v>
      </c>
      <c r="D4575" s="4" t="s">
        <v>12</v>
      </c>
      <c r="E4575" s="4" t="s">
        <v>59</v>
      </c>
      <c r="F4575" s="4" t="s">
        <v>59</v>
      </c>
      <c r="G4575" s="4" t="s">
        <v>59</v>
      </c>
      <c r="H4575" s="4" t="s">
        <v>59</v>
      </c>
      <c r="I4575" s="4" t="s">
        <v>7</v>
      </c>
      <c r="J4575" s="4" t="s">
        <v>12</v>
      </c>
    </row>
    <row r="4576" spans="1:9">
      <c r="A4576" t="n">
        <v>42513</v>
      </c>
      <c r="B4576" s="55" t="n">
        <v>55</v>
      </c>
      <c r="C4576" s="7" t="n">
        <v>0</v>
      </c>
      <c r="D4576" s="7" t="n">
        <v>65533</v>
      </c>
      <c r="E4576" s="7" t="n">
        <v>-0.200000002980232</v>
      </c>
      <c r="F4576" s="7" t="n">
        <v>5</v>
      </c>
      <c r="G4576" s="7" t="n">
        <v>14.1700000762939</v>
      </c>
      <c r="H4576" s="7" t="n">
        <v>1.20000004768372</v>
      </c>
      <c r="I4576" s="7" t="n">
        <v>1</v>
      </c>
      <c r="J4576" s="7" t="n">
        <v>0</v>
      </c>
    </row>
    <row r="4577" spans="1:10">
      <c r="A4577" t="s">
        <v>4</v>
      </c>
      <c r="B4577" s="4" t="s">
        <v>5</v>
      </c>
      <c r="C4577" s="4" t="s">
        <v>7</v>
      </c>
      <c r="D4577" s="4" t="s">
        <v>7</v>
      </c>
      <c r="E4577" s="4" t="s">
        <v>59</v>
      </c>
      <c r="F4577" s="4" t="s">
        <v>59</v>
      </c>
      <c r="G4577" s="4" t="s">
        <v>59</v>
      </c>
      <c r="H4577" s="4" t="s">
        <v>12</v>
      </c>
    </row>
    <row r="4578" spans="1:10">
      <c r="A4578" t="n">
        <v>42537</v>
      </c>
      <c r="B4578" s="27" t="n">
        <v>45</v>
      </c>
      <c r="C4578" s="7" t="n">
        <v>2</v>
      </c>
      <c r="D4578" s="7" t="n">
        <v>3</v>
      </c>
      <c r="E4578" s="7" t="n">
        <v>0.409999996423721</v>
      </c>
      <c r="F4578" s="7" t="n">
        <v>6.17000007629395</v>
      </c>
      <c r="G4578" s="7" t="n">
        <v>14.2799997329712</v>
      </c>
      <c r="H4578" s="7" t="n">
        <v>0</v>
      </c>
    </row>
    <row r="4579" spans="1:10">
      <c r="A4579" t="s">
        <v>4</v>
      </c>
      <c r="B4579" s="4" t="s">
        <v>5</v>
      </c>
      <c r="C4579" s="4" t="s">
        <v>7</v>
      </c>
      <c r="D4579" s="4" t="s">
        <v>7</v>
      </c>
      <c r="E4579" s="4" t="s">
        <v>59</v>
      </c>
      <c r="F4579" s="4" t="s">
        <v>59</v>
      </c>
      <c r="G4579" s="4" t="s">
        <v>59</v>
      </c>
      <c r="H4579" s="4" t="s">
        <v>12</v>
      </c>
      <c r="I4579" s="4" t="s">
        <v>7</v>
      </c>
    </row>
    <row r="4580" spans="1:10">
      <c r="A4580" t="n">
        <v>42554</v>
      </c>
      <c r="B4580" s="27" t="n">
        <v>45</v>
      </c>
      <c r="C4580" s="7" t="n">
        <v>4</v>
      </c>
      <c r="D4580" s="7" t="n">
        <v>3</v>
      </c>
      <c r="E4580" s="7" t="n">
        <v>11.9899997711182</v>
      </c>
      <c r="F4580" s="7" t="n">
        <v>204.669998168945</v>
      </c>
      <c r="G4580" s="7" t="n">
        <v>0</v>
      </c>
      <c r="H4580" s="7" t="n">
        <v>0</v>
      </c>
      <c r="I4580" s="7" t="n">
        <v>0</v>
      </c>
    </row>
    <row r="4581" spans="1:10">
      <c r="A4581" t="s">
        <v>4</v>
      </c>
      <c r="B4581" s="4" t="s">
        <v>5</v>
      </c>
      <c r="C4581" s="4" t="s">
        <v>7</v>
      </c>
      <c r="D4581" s="4" t="s">
        <v>7</v>
      </c>
      <c r="E4581" s="4" t="s">
        <v>59</v>
      </c>
      <c r="F4581" s="4" t="s">
        <v>12</v>
      </c>
    </row>
    <row r="4582" spans="1:10">
      <c r="A4582" t="n">
        <v>42572</v>
      </c>
      <c r="B4582" s="27" t="n">
        <v>45</v>
      </c>
      <c r="C4582" s="7" t="n">
        <v>5</v>
      </c>
      <c r="D4582" s="7" t="n">
        <v>3</v>
      </c>
      <c r="E4582" s="7" t="n">
        <v>2.70000004768372</v>
      </c>
      <c r="F4582" s="7" t="n">
        <v>0</v>
      </c>
    </row>
    <row r="4583" spans="1:10">
      <c r="A4583" t="s">
        <v>4</v>
      </c>
      <c r="B4583" s="4" t="s">
        <v>5</v>
      </c>
      <c r="C4583" s="4" t="s">
        <v>7</v>
      </c>
      <c r="D4583" s="4" t="s">
        <v>7</v>
      </c>
      <c r="E4583" s="4" t="s">
        <v>59</v>
      </c>
      <c r="F4583" s="4" t="s">
        <v>12</v>
      </c>
    </row>
    <row r="4584" spans="1:10">
      <c r="A4584" t="n">
        <v>42581</v>
      </c>
      <c r="B4584" s="27" t="n">
        <v>45</v>
      </c>
      <c r="C4584" s="7" t="n">
        <v>11</v>
      </c>
      <c r="D4584" s="7" t="n">
        <v>3</v>
      </c>
      <c r="E4584" s="7" t="n">
        <v>34</v>
      </c>
      <c r="F4584" s="7" t="n">
        <v>0</v>
      </c>
    </row>
    <row r="4585" spans="1:10">
      <c r="A4585" t="s">
        <v>4</v>
      </c>
      <c r="B4585" s="4" t="s">
        <v>5</v>
      </c>
      <c r="C4585" s="4" t="s">
        <v>7</v>
      </c>
      <c r="D4585" s="4" t="s">
        <v>12</v>
      </c>
    </row>
    <row r="4586" spans="1:10">
      <c r="A4586" t="n">
        <v>42590</v>
      </c>
      <c r="B4586" s="25" t="n">
        <v>58</v>
      </c>
      <c r="C4586" s="7" t="n">
        <v>255</v>
      </c>
      <c r="D4586" s="7" t="n">
        <v>0</v>
      </c>
    </row>
    <row r="4587" spans="1:10">
      <c r="A4587" t="s">
        <v>4</v>
      </c>
      <c r="B4587" s="4" t="s">
        <v>5</v>
      </c>
      <c r="C4587" s="4" t="s">
        <v>12</v>
      </c>
      <c r="D4587" s="4" t="s">
        <v>7</v>
      </c>
    </row>
    <row r="4588" spans="1:10">
      <c r="A4588" t="n">
        <v>42594</v>
      </c>
      <c r="B4588" s="56" t="n">
        <v>56</v>
      </c>
      <c r="C4588" s="7" t="n">
        <v>0</v>
      </c>
      <c r="D4588" s="7" t="n">
        <v>0</v>
      </c>
    </row>
    <row r="4589" spans="1:10">
      <c r="A4589" t="s">
        <v>4</v>
      </c>
      <c r="B4589" s="4" t="s">
        <v>5</v>
      </c>
      <c r="C4589" s="4" t="s">
        <v>12</v>
      </c>
      <c r="D4589" s="4" t="s">
        <v>59</v>
      </c>
      <c r="E4589" s="4" t="s">
        <v>59</v>
      </c>
      <c r="F4589" s="4" t="s">
        <v>7</v>
      </c>
    </row>
    <row r="4590" spans="1:10">
      <c r="A4590" t="n">
        <v>42598</v>
      </c>
      <c r="B4590" s="62" t="n">
        <v>52</v>
      </c>
      <c r="C4590" s="7" t="n">
        <v>0</v>
      </c>
      <c r="D4590" s="7" t="n">
        <v>149</v>
      </c>
      <c r="E4590" s="7" t="n">
        <v>10</v>
      </c>
      <c r="F4590" s="7" t="n">
        <v>0</v>
      </c>
    </row>
    <row r="4591" spans="1:10">
      <c r="A4591" t="s">
        <v>4</v>
      </c>
      <c r="B4591" s="4" t="s">
        <v>5</v>
      </c>
      <c r="C4591" s="4" t="s">
        <v>12</v>
      </c>
    </row>
    <row r="4592" spans="1:10">
      <c r="A4592" t="n">
        <v>42610</v>
      </c>
      <c r="B4592" s="63" t="n">
        <v>54</v>
      </c>
      <c r="C4592" s="7" t="n">
        <v>0</v>
      </c>
    </row>
    <row r="4593" spans="1:9">
      <c r="A4593" t="s">
        <v>4</v>
      </c>
      <c r="B4593" s="4" t="s">
        <v>5</v>
      </c>
      <c r="C4593" s="4" t="s">
        <v>7</v>
      </c>
      <c r="D4593" s="4" t="s">
        <v>12</v>
      </c>
      <c r="E4593" s="4" t="s">
        <v>8</v>
      </c>
    </row>
    <row r="4594" spans="1:9">
      <c r="A4594" t="n">
        <v>42613</v>
      </c>
      <c r="B4594" s="29" t="n">
        <v>51</v>
      </c>
      <c r="C4594" s="7" t="n">
        <v>4</v>
      </c>
      <c r="D4594" s="7" t="n">
        <v>0</v>
      </c>
      <c r="E4594" s="7" t="s">
        <v>70</v>
      </c>
    </row>
    <row r="4595" spans="1:9">
      <c r="A4595" t="s">
        <v>4</v>
      </c>
      <c r="B4595" s="4" t="s">
        <v>5</v>
      </c>
      <c r="C4595" s="4" t="s">
        <v>12</v>
      </c>
    </row>
    <row r="4596" spans="1:9">
      <c r="A4596" t="n">
        <v>42628</v>
      </c>
      <c r="B4596" s="22" t="n">
        <v>16</v>
      </c>
      <c r="C4596" s="7" t="n">
        <v>0</v>
      </c>
    </row>
    <row r="4597" spans="1:9">
      <c r="A4597" t="s">
        <v>4</v>
      </c>
      <c r="B4597" s="4" t="s">
        <v>5</v>
      </c>
      <c r="C4597" s="4" t="s">
        <v>12</v>
      </c>
      <c r="D4597" s="4" t="s">
        <v>7</v>
      </c>
      <c r="E4597" s="4" t="s">
        <v>13</v>
      </c>
      <c r="F4597" s="4" t="s">
        <v>43</v>
      </c>
      <c r="G4597" s="4" t="s">
        <v>7</v>
      </c>
      <c r="H4597" s="4" t="s">
        <v>7</v>
      </c>
      <c r="I4597" s="4" t="s">
        <v>7</v>
      </c>
      <c r="J4597" s="4" t="s">
        <v>13</v>
      </c>
      <c r="K4597" s="4" t="s">
        <v>43</v>
      </c>
      <c r="L4597" s="4" t="s">
        <v>7</v>
      </c>
      <c r="M4597" s="4" t="s">
        <v>7</v>
      </c>
      <c r="N4597" s="4" t="s">
        <v>7</v>
      </c>
      <c r="O4597" s="4" t="s">
        <v>13</v>
      </c>
      <c r="P4597" s="4" t="s">
        <v>43</v>
      </c>
      <c r="Q4597" s="4" t="s">
        <v>7</v>
      </c>
      <c r="R4597" s="4" t="s">
        <v>7</v>
      </c>
    </row>
    <row r="4598" spans="1:9">
      <c r="A4598" t="n">
        <v>42631</v>
      </c>
      <c r="B4598" s="30" t="n">
        <v>26</v>
      </c>
      <c r="C4598" s="7" t="n">
        <v>0</v>
      </c>
      <c r="D4598" s="7" t="n">
        <v>17</v>
      </c>
      <c r="E4598" s="7" t="n">
        <v>65091</v>
      </c>
      <c r="F4598" s="7" t="s">
        <v>357</v>
      </c>
      <c r="G4598" s="7" t="n">
        <v>2</v>
      </c>
      <c r="H4598" s="7" t="n">
        <v>3</v>
      </c>
      <c r="I4598" s="7" t="n">
        <v>17</v>
      </c>
      <c r="J4598" s="7" t="n">
        <v>65092</v>
      </c>
      <c r="K4598" s="7" t="s">
        <v>358</v>
      </c>
      <c r="L4598" s="7" t="n">
        <v>2</v>
      </c>
      <c r="M4598" s="7" t="n">
        <v>3</v>
      </c>
      <c r="N4598" s="7" t="n">
        <v>17</v>
      </c>
      <c r="O4598" s="7" t="n">
        <v>65093</v>
      </c>
      <c r="P4598" s="7" t="s">
        <v>359</v>
      </c>
      <c r="Q4598" s="7" t="n">
        <v>2</v>
      </c>
      <c r="R4598" s="7" t="n">
        <v>0</v>
      </c>
    </row>
    <row r="4599" spans="1:9">
      <c r="A4599" t="s">
        <v>4</v>
      </c>
      <c r="B4599" s="4" t="s">
        <v>5</v>
      </c>
    </row>
    <row r="4600" spans="1:9">
      <c r="A4600" t="n">
        <v>42872</v>
      </c>
      <c r="B4600" s="20" t="n">
        <v>28</v>
      </c>
    </row>
    <row r="4601" spans="1:9">
      <c r="A4601" t="s">
        <v>4</v>
      </c>
      <c r="B4601" s="4" t="s">
        <v>5</v>
      </c>
      <c r="C4601" s="4" t="s">
        <v>7</v>
      </c>
      <c r="D4601" s="4" t="s">
        <v>59</v>
      </c>
      <c r="E4601" s="4" t="s">
        <v>12</v>
      </c>
      <c r="F4601" s="4" t="s">
        <v>7</v>
      </c>
    </row>
    <row r="4602" spans="1:9">
      <c r="A4602" t="n">
        <v>42873</v>
      </c>
      <c r="B4602" s="34" t="n">
        <v>49</v>
      </c>
      <c r="C4602" s="7" t="n">
        <v>3</v>
      </c>
      <c r="D4602" s="7" t="n">
        <v>0.699999988079071</v>
      </c>
      <c r="E4602" s="7" t="n">
        <v>500</v>
      </c>
      <c r="F4602" s="7" t="n">
        <v>0</v>
      </c>
    </row>
    <row r="4603" spans="1:9">
      <c r="A4603" t="s">
        <v>4</v>
      </c>
      <c r="B4603" s="4" t="s">
        <v>5</v>
      </c>
      <c r="C4603" s="4" t="s">
        <v>7</v>
      </c>
      <c r="D4603" s="4" t="s">
        <v>7</v>
      </c>
      <c r="E4603" s="4" t="s">
        <v>7</v>
      </c>
      <c r="F4603" s="4" t="s">
        <v>59</v>
      </c>
      <c r="G4603" s="4" t="s">
        <v>59</v>
      </c>
      <c r="H4603" s="4" t="s">
        <v>59</v>
      </c>
      <c r="I4603" s="4" t="s">
        <v>59</v>
      </c>
      <c r="J4603" s="4" t="s">
        <v>59</v>
      </c>
    </row>
    <row r="4604" spans="1:9">
      <c r="A4604" t="n">
        <v>42882</v>
      </c>
      <c r="B4604" s="60" t="n">
        <v>76</v>
      </c>
      <c r="C4604" s="7" t="n">
        <v>0</v>
      </c>
      <c r="D4604" s="7" t="n">
        <v>3</v>
      </c>
      <c r="E4604" s="7" t="n">
        <v>0</v>
      </c>
      <c r="F4604" s="7" t="n">
        <v>1</v>
      </c>
      <c r="G4604" s="7" t="n">
        <v>1</v>
      </c>
      <c r="H4604" s="7" t="n">
        <v>1</v>
      </c>
      <c r="I4604" s="7" t="n">
        <v>1</v>
      </c>
      <c r="J4604" s="7" t="n">
        <v>1000</v>
      </c>
    </row>
    <row r="4605" spans="1:9">
      <c r="A4605" t="s">
        <v>4</v>
      </c>
      <c r="B4605" s="4" t="s">
        <v>5</v>
      </c>
      <c r="C4605" s="4" t="s">
        <v>7</v>
      </c>
      <c r="D4605" s="4" t="s">
        <v>7</v>
      </c>
    </row>
    <row r="4606" spans="1:9">
      <c r="A4606" t="n">
        <v>42906</v>
      </c>
      <c r="B4606" s="64" t="n">
        <v>77</v>
      </c>
      <c r="C4606" s="7" t="n">
        <v>0</v>
      </c>
      <c r="D4606" s="7" t="n">
        <v>3</v>
      </c>
    </row>
    <row r="4607" spans="1:9">
      <c r="A4607" t="s">
        <v>4</v>
      </c>
      <c r="B4607" s="4" t="s">
        <v>5</v>
      </c>
      <c r="C4607" s="4" t="s">
        <v>12</v>
      </c>
    </row>
    <row r="4608" spans="1:9">
      <c r="A4608" t="n">
        <v>42909</v>
      </c>
      <c r="B4608" s="22" t="n">
        <v>16</v>
      </c>
      <c r="C4608" s="7" t="n">
        <v>2500</v>
      </c>
    </row>
    <row r="4609" spans="1:18">
      <c r="A4609" t="s">
        <v>4</v>
      </c>
      <c r="B4609" s="4" t="s">
        <v>5</v>
      </c>
      <c r="C4609" s="4" t="s">
        <v>12</v>
      </c>
    </row>
    <row r="4610" spans="1:18">
      <c r="A4610" t="n">
        <v>42912</v>
      </c>
      <c r="B4610" s="22" t="n">
        <v>16</v>
      </c>
      <c r="C4610" s="7" t="n">
        <v>0</v>
      </c>
    </row>
    <row r="4611" spans="1:18">
      <c r="A4611" t="s">
        <v>4</v>
      </c>
      <c r="B4611" s="4" t="s">
        <v>5</v>
      </c>
      <c r="C4611" s="4" t="s">
        <v>7</v>
      </c>
      <c r="D4611" s="4" t="s">
        <v>59</v>
      </c>
      <c r="E4611" s="4" t="s">
        <v>12</v>
      </c>
      <c r="F4611" s="4" t="s">
        <v>7</v>
      </c>
    </row>
    <row r="4612" spans="1:18">
      <c r="A4612" t="n">
        <v>42915</v>
      </c>
      <c r="B4612" s="34" t="n">
        <v>49</v>
      </c>
      <c r="C4612" s="7" t="n">
        <v>3</v>
      </c>
      <c r="D4612" s="7" t="n">
        <v>1</v>
      </c>
      <c r="E4612" s="7" t="n">
        <v>1000</v>
      </c>
      <c r="F4612" s="7" t="n">
        <v>0</v>
      </c>
    </row>
    <row r="4613" spans="1:18">
      <c r="A4613" t="s">
        <v>4</v>
      </c>
      <c r="B4613" s="4" t="s">
        <v>5</v>
      </c>
      <c r="C4613" s="4" t="s">
        <v>7</v>
      </c>
      <c r="D4613" s="4" t="s">
        <v>7</v>
      </c>
      <c r="E4613" s="4" t="s">
        <v>7</v>
      </c>
      <c r="F4613" s="4" t="s">
        <v>59</v>
      </c>
      <c r="G4613" s="4" t="s">
        <v>59</v>
      </c>
      <c r="H4613" s="4" t="s">
        <v>59</v>
      </c>
      <c r="I4613" s="4" t="s">
        <v>59</v>
      </c>
      <c r="J4613" s="4" t="s">
        <v>59</v>
      </c>
    </row>
    <row r="4614" spans="1:18">
      <c r="A4614" t="n">
        <v>42924</v>
      </c>
      <c r="B4614" s="60" t="n">
        <v>76</v>
      </c>
      <c r="C4614" s="7" t="n">
        <v>0</v>
      </c>
      <c r="D4614" s="7" t="n">
        <v>3</v>
      </c>
      <c r="E4614" s="7" t="n">
        <v>0</v>
      </c>
      <c r="F4614" s="7" t="n">
        <v>1</v>
      </c>
      <c r="G4614" s="7" t="n">
        <v>1</v>
      </c>
      <c r="H4614" s="7" t="n">
        <v>1</v>
      </c>
      <c r="I4614" s="7" t="n">
        <v>0</v>
      </c>
      <c r="J4614" s="7" t="n">
        <v>1000</v>
      </c>
    </row>
    <row r="4615" spans="1:18">
      <c r="A4615" t="s">
        <v>4</v>
      </c>
      <c r="B4615" s="4" t="s">
        <v>5</v>
      </c>
      <c r="C4615" s="4" t="s">
        <v>7</v>
      </c>
      <c r="D4615" s="4" t="s">
        <v>7</v>
      </c>
    </row>
    <row r="4616" spans="1:18">
      <c r="A4616" t="n">
        <v>42948</v>
      </c>
      <c r="B4616" s="64" t="n">
        <v>77</v>
      </c>
      <c r="C4616" s="7" t="n">
        <v>0</v>
      </c>
      <c r="D4616" s="7" t="n">
        <v>3</v>
      </c>
    </row>
    <row r="4617" spans="1:18">
      <c r="A4617" t="s">
        <v>4</v>
      </c>
      <c r="B4617" s="4" t="s">
        <v>5</v>
      </c>
      <c r="C4617" s="4" t="s">
        <v>7</v>
      </c>
      <c r="D4617" s="4" t="s">
        <v>12</v>
      </c>
      <c r="E4617" s="4" t="s">
        <v>8</v>
      </c>
    </row>
    <row r="4618" spans="1:18">
      <c r="A4618" t="n">
        <v>42951</v>
      </c>
      <c r="B4618" s="29" t="n">
        <v>51</v>
      </c>
      <c r="C4618" s="7" t="n">
        <v>4</v>
      </c>
      <c r="D4618" s="7" t="n">
        <v>0</v>
      </c>
      <c r="E4618" s="7" t="s">
        <v>360</v>
      </c>
    </row>
    <row r="4619" spans="1:18">
      <c r="A4619" t="s">
        <v>4</v>
      </c>
      <c r="B4619" s="4" t="s">
        <v>5</v>
      </c>
      <c r="C4619" s="4" t="s">
        <v>12</v>
      </c>
    </row>
    <row r="4620" spans="1:18">
      <c r="A4620" t="n">
        <v>42965</v>
      </c>
      <c r="B4620" s="22" t="n">
        <v>16</v>
      </c>
      <c r="C4620" s="7" t="n">
        <v>0</v>
      </c>
    </row>
    <row r="4621" spans="1:18">
      <c r="A4621" t="s">
        <v>4</v>
      </c>
      <c r="B4621" s="4" t="s">
        <v>5</v>
      </c>
      <c r="C4621" s="4" t="s">
        <v>12</v>
      </c>
      <c r="D4621" s="4" t="s">
        <v>7</v>
      </c>
      <c r="E4621" s="4" t="s">
        <v>13</v>
      </c>
      <c r="F4621" s="4" t="s">
        <v>43</v>
      </c>
      <c r="G4621" s="4" t="s">
        <v>7</v>
      </c>
      <c r="H4621" s="4" t="s">
        <v>7</v>
      </c>
    </row>
    <row r="4622" spans="1:18">
      <c r="A4622" t="n">
        <v>42968</v>
      </c>
      <c r="B4622" s="30" t="n">
        <v>26</v>
      </c>
      <c r="C4622" s="7" t="n">
        <v>0</v>
      </c>
      <c r="D4622" s="7" t="n">
        <v>17</v>
      </c>
      <c r="E4622" s="7" t="n">
        <v>65094</v>
      </c>
      <c r="F4622" s="7" t="s">
        <v>361</v>
      </c>
      <c r="G4622" s="7" t="n">
        <v>2</v>
      </c>
      <c r="H4622" s="7" t="n">
        <v>0</v>
      </c>
    </row>
    <row r="4623" spans="1:18">
      <c r="A4623" t="s">
        <v>4</v>
      </c>
      <c r="B4623" s="4" t="s">
        <v>5</v>
      </c>
    </row>
    <row r="4624" spans="1:18">
      <c r="A4624" t="n">
        <v>43062</v>
      </c>
      <c r="B4624" s="20" t="n">
        <v>28</v>
      </c>
    </row>
    <row r="4625" spans="1:10">
      <c r="A4625" t="s">
        <v>4</v>
      </c>
      <c r="B4625" s="4" t="s">
        <v>5</v>
      </c>
      <c r="C4625" s="4" t="s">
        <v>7</v>
      </c>
      <c r="D4625" s="4" t="s">
        <v>12</v>
      </c>
      <c r="E4625" s="4" t="s">
        <v>7</v>
      </c>
    </row>
    <row r="4626" spans="1:10">
      <c r="A4626" t="n">
        <v>43063</v>
      </c>
      <c r="B4626" s="34" t="n">
        <v>49</v>
      </c>
      <c r="C4626" s="7" t="n">
        <v>1</v>
      </c>
      <c r="D4626" s="7" t="n">
        <v>10000</v>
      </c>
      <c r="E4626" s="7" t="n">
        <v>0</v>
      </c>
    </row>
    <row r="4627" spans="1:10">
      <c r="A4627" t="s">
        <v>4</v>
      </c>
      <c r="B4627" s="4" t="s">
        <v>5</v>
      </c>
      <c r="C4627" s="4" t="s">
        <v>7</v>
      </c>
      <c r="D4627" s="4" t="s">
        <v>12</v>
      </c>
      <c r="E4627" s="4" t="s">
        <v>8</v>
      </c>
    </row>
    <row r="4628" spans="1:10">
      <c r="A4628" t="n">
        <v>43068</v>
      </c>
      <c r="B4628" s="29" t="n">
        <v>51</v>
      </c>
      <c r="C4628" s="7" t="n">
        <v>4</v>
      </c>
      <c r="D4628" s="7" t="n">
        <v>13</v>
      </c>
      <c r="E4628" s="7" t="s">
        <v>362</v>
      </c>
    </row>
    <row r="4629" spans="1:10">
      <c r="A4629" t="s">
        <v>4</v>
      </c>
      <c r="B4629" s="4" t="s">
        <v>5</v>
      </c>
      <c r="C4629" s="4" t="s">
        <v>12</v>
      </c>
    </row>
    <row r="4630" spans="1:10">
      <c r="A4630" t="n">
        <v>43082</v>
      </c>
      <c r="B4630" s="22" t="n">
        <v>16</v>
      </c>
      <c r="C4630" s="7" t="n">
        <v>0</v>
      </c>
    </row>
    <row r="4631" spans="1:10">
      <c r="A4631" t="s">
        <v>4</v>
      </c>
      <c r="B4631" s="4" t="s">
        <v>5</v>
      </c>
      <c r="C4631" s="4" t="s">
        <v>12</v>
      </c>
      <c r="D4631" s="4" t="s">
        <v>7</v>
      </c>
      <c r="E4631" s="4" t="s">
        <v>13</v>
      </c>
      <c r="F4631" s="4" t="s">
        <v>43</v>
      </c>
      <c r="G4631" s="4" t="s">
        <v>7</v>
      </c>
      <c r="H4631" s="4" t="s">
        <v>7</v>
      </c>
      <c r="I4631" s="4" t="s">
        <v>7</v>
      </c>
      <c r="J4631" s="4" t="s">
        <v>13</v>
      </c>
      <c r="K4631" s="4" t="s">
        <v>43</v>
      </c>
      <c r="L4631" s="4" t="s">
        <v>7</v>
      </c>
      <c r="M4631" s="4" t="s">
        <v>7</v>
      </c>
    </row>
    <row r="4632" spans="1:10">
      <c r="A4632" t="n">
        <v>43085</v>
      </c>
      <c r="B4632" s="30" t="n">
        <v>26</v>
      </c>
      <c r="C4632" s="7" t="n">
        <v>13</v>
      </c>
      <c r="D4632" s="7" t="n">
        <v>17</v>
      </c>
      <c r="E4632" s="7" t="n">
        <v>11387</v>
      </c>
      <c r="F4632" s="7" t="s">
        <v>363</v>
      </c>
      <c r="G4632" s="7" t="n">
        <v>2</v>
      </c>
      <c r="H4632" s="7" t="n">
        <v>3</v>
      </c>
      <c r="I4632" s="7" t="n">
        <v>17</v>
      </c>
      <c r="J4632" s="7" t="n">
        <v>11388</v>
      </c>
      <c r="K4632" s="7" t="s">
        <v>364</v>
      </c>
      <c r="L4632" s="7" t="n">
        <v>2</v>
      </c>
      <c r="M4632" s="7" t="n">
        <v>0</v>
      </c>
    </row>
    <row r="4633" spans="1:10">
      <c r="A4633" t="s">
        <v>4</v>
      </c>
      <c r="B4633" s="4" t="s">
        <v>5</v>
      </c>
    </row>
    <row r="4634" spans="1:10">
      <c r="A4634" t="n">
        <v>43160</v>
      </c>
      <c r="B4634" s="20" t="n">
        <v>28</v>
      </c>
    </row>
    <row r="4635" spans="1:10">
      <c r="A4635" t="s">
        <v>4</v>
      </c>
      <c r="B4635" s="4" t="s">
        <v>5</v>
      </c>
      <c r="C4635" s="4" t="s">
        <v>7</v>
      </c>
      <c r="D4635" s="4" t="s">
        <v>12</v>
      </c>
      <c r="E4635" s="4" t="s">
        <v>8</v>
      </c>
      <c r="F4635" s="4" t="s">
        <v>8</v>
      </c>
      <c r="G4635" s="4" t="s">
        <v>8</v>
      </c>
      <c r="H4635" s="4" t="s">
        <v>8</v>
      </c>
    </row>
    <row r="4636" spans="1:10">
      <c r="A4636" t="n">
        <v>43161</v>
      </c>
      <c r="B4636" s="29" t="n">
        <v>51</v>
      </c>
      <c r="C4636" s="7" t="n">
        <v>3</v>
      </c>
      <c r="D4636" s="7" t="n">
        <v>0</v>
      </c>
      <c r="E4636" s="7" t="s">
        <v>365</v>
      </c>
      <c r="F4636" s="7" t="s">
        <v>350</v>
      </c>
      <c r="G4636" s="7" t="s">
        <v>75</v>
      </c>
      <c r="H4636" s="7" t="s">
        <v>76</v>
      </c>
    </row>
    <row r="4637" spans="1:10">
      <c r="A4637" t="s">
        <v>4</v>
      </c>
      <c r="B4637" s="4" t="s">
        <v>5</v>
      </c>
      <c r="C4637" s="4" t="s">
        <v>12</v>
      </c>
      <c r="D4637" s="4" t="s">
        <v>7</v>
      </c>
      <c r="E4637" s="4" t="s">
        <v>59</v>
      </c>
      <c r="F4637" s="4" t="s">
        <v>12</v>
      </c>
    </row>
    <row r="4638" spans="1:10">
      <c r="A4638" t="n">
        <v>43174</v>
      </c>
      <c r="B4638" s="47" t="n">
        <v>59</v>
      </c>
      <c r="C4638" s="7" t="n">
        <v>0</v>
      </c>
      <c r="D4638" s="7" t="n">
        <v>16</v>
      </c>
      <c r="E4638" s="7" t="n">
        <v>0.150000005960464</v>
      </c>
      <c r="F4638" s="7" t="n">
        <v>0</v>
      </c>
    </row>
    <row r="4639" spans="1:10">
      <c r="A4639" t="s">
        <v>4</v>
      </c>
      <c r="B4639" s="4" t="s">
        <v>5</v>
      </c>
      <c r="C4639" s="4" t="s">
        <v>12</v>
      </c>
    </row>
    <row r="4640" spans="1:10">
      <c r="A4640" t="n">
        <v>43184</v>
      </c>
      <c r="B4640" s="22" t="n">
        <v>16</v>
      </c>
      <c r="C4640" s="7" t="n">
        <v>1000</v>
      </c>
    </row>
    <row r="4641" spans="1:13">
      <c r="A4641" t="s">
        <v>4</v>
      </c>
      <c r="B4641" s="4" t="s">
        <v>5</v>
      </c>
      <c r="C4641" s="4" t="s">
        <v>7</v>
      </c>
      <c r="D4641" s="4" t="s">
        <v>7</v>
      </c>
      <c r="E4641" s="4" t="s">
        <v>59</v>
      </c>
      <c r="F4641" s="4" t="s">
        <v>59</v>
      </c>
      <c r="G4641" s="4" t="s">
        <v>59</v>
      </c>
      <c r="H4641" s="4" t="s">
        <v>12</v>
      </c>
    </row>
    <row r="4642" spans="1:13">
      <c r="A4642" t="n">
        <v>43187</v>
      </c>
      <c r="B4642" s="27" t="n">
        <v>45</v>
      </c>
      <c r="C4642" s="7" t="n">
        <v>2</v>
      </c>
      <c r="D4642" s="7" t="n">
        <v>3</v>
      </c>
      <c r="E4642" s="7" t="n">
        <v>0.280000001192093</v>
      </c>
      <c r="F4642" s="7" t="n">
        <v>6.07000017166138</v>
      </c>
      <c r="G4642" s="7" t="n">
        <v>14.4499998092651</v>
      </c>
      <c r="H4642" s="7" t="n">
        <v>1000</v>
      </c>
    </row>
    <row r="4643" spans="1:13">
      <c r="A4643" t="s">
        <v>4</v>
      </c>
      <c r="B4643" s="4" t="s">
        <v>5</v>
      </c>
      <c r="C4643" s="4" t="s">
        <v>7</v>
      </c>
      <c r="D4643" s="4" t="s">
        <v>7</v>
      </c>
      <c r="E4643" s="4" t="s">
        <v>59</v>
      </c>
      <c r="F4643" s="4" t="s">
        <v>59</v>
      </c>
      <c r="G4643" s="4" t="s">
        <v>59</v>
      </c>
      <c r="H4643" s="4" t="s">
        <v>12</v>
      </c>
      <c r="I4643" s="4" t="s">
        <v>7</v>
      </c>
    </row>
    <row r="4644" spans="1:13">
      <c r="A4644" t="n">
        <v>43204</v>
      </c>
      <c r="B4644" s="27" t="n">
        <v>45</v>
      </c>
      <c r="C4644" s="7" t="n">
        <v>4</v>
      </c>
      <c r="D4644" s="7" t="n">
        <v>3</v>
      </c>
      <c r="E4644" s="7" t="n">
        <v>11</v>
      </c>
      <c r="F4644" s="7" t="n">
        <v>203.059997558594</v>
      </c>
      <c r="G4644" s="7" t="n">
        <v>0</v>
      </c>
      <c r="H4644" s="7" t="n">
        <v>1000</v>
      </c>
      <c r="I4644" s="7" t="n">
        <v>0</v>
      </c>
    </row>
    <row r="4645" spans="1:13">
      <c r="A4645" t="s">
        <v>4</v>
      </c>
      <c r="B4645" s="4" t="s">
        <v>5</v>
      </c>
      <c r="C4645" s="4" t="s">
        <v>7</v>
      </c>
      <c r="D4645" s="4" t="s">
        <v>7</v>
      </c>
      <c r="E4645" s="4" t="s">
        <v>59</v>
      </c>
      <c r="F4645" s="4" t="s">
        <v>12</v>
      </c>
    </row>
    <row r="4646" spans="1:13">
      <c r="A4646" t="n">
        <v>43222</v>
      </c>
      <c r="B4646" s="27" t="n">
        <v>45</v>
      </c>
      <c r="C4646" s="7" t="n">
        <v>5</v>
      </c>
      <c r="D4646" s="7" t="n">
        <v>3</v>
      </c>
      <c r="E4646" s="7" t="n">
        <v>2.79999995231628</v>
      </c>
      <c r="F4646" s="7" t="n">
        <v>1000</v>
      </c>
    </row>
    <row r="4647" spans="1:13">
      <c r="A4647" t="s">
        <v>4</v>
      </c>
      <c r="B4647" s="4" t="s">
        <v>5</v>
      </c>
      <c r="C4647" s="4" t="s">
        <v>7</v>
      </c>
      <c r="D4647" s="4" t="s">
        <v>7</v>
      </c>
      <c r="E4647" s="4" t="s">
        <v>59</v>
      </c>
      <c r="F4647" s="4" t="s">
        <v>12</v>
      </c>
    </row>
    <row r="4648" spans="1:13">
      <c r="A4648" t="n">
        <v>43231</v>
      </c>
      <c r="B4648" s="27" t="n">
        <v>45</v>
      </c>
      <c r="C4648" s="7" t="n">
        <v>11</v>
      </c>
      <c r="D4648" s="7" t="n">
        <v>3</v>
      </c>
      <c r="E4648" s="7" t="n">
        <v>34</v>
      </c>
      <c r="F4648" s="7" t="n">
        <v>1000</v>
      </c>
    </row>
    <row r="4649" spans="1:13">
      <c r="A4649" t="s">
        <v>4</v>
      </c>
      <c r="B4649" s="4" t="s">
        <v>5</v>
      </c>
      <c r="C4649" s="4" t="s">
        <v>12</v>
      </c>
      <c r="D4649" s="4" t="s">
        <v>7</v>
      </c>
      <c r="E4649" s="4" t="s">
        <v>8</v>
      </c>
      <c r="F4649" s="4" t="s">
        <v>59</v>
      </c>
      <c r="G4649" s="4" t="s">
        <v>59</v>
      </c>
      <c r="H4649" s="4" t="s">
        <v>59</v>
      </c>
    </row>
    <row r="4650" spans="1:13">
      <c r="A4650" t="n">
        <v>43240</v>
      </c>
      <c r="B4650" s="40" t="n">
        <v>48</v>
      </c>
      <c r="C4650" s="7" t="n">
        <v>0</v>
      </c>
      <c r="D4650" s="7" t="n">
        <v>0</v>
      </c>
      <c r="E4650" s="7" t="s">
        <v>335</v>
      </c>
      <c r="F4650" s="7" t="n">
        <v>-1</v>
      </c>
      <c r="G4650" s="7" t="n">
        <v>1</v>
      </c>
      <c r="H4650" s="7" t="n">
        <v>0</v>
      </c>
    </row>
    <row r="4651" spans="1:13">
      <c r="A4651" t="s">
        <v>4</v>
      </c>
      <c r="B4651" s="4" t="s">
        <v>5</v>
      </c>
      <c r="C4651" s="4" t="s">
        <v>12</v>
      </c>
    </row>
    <row r="4652" spans="1:13">
      <c r="A4652" t="n">
        <v>43269</v>
      </c>
      <c r="B4652" s="22" t="n">
        <v>16</v>
      </c>
      <c r="C4652" s="7" t="n">
        <v>200</v>
      </c>
    </row>
    <row r="4653" spans="1:13">
      <c r="A4653" t="s">
        <v>4</v>
      </c>
      <c r="B4653" s="4" t="s">
        <v>5</v>
      </c>
      <c r="C4653" s="4" t="s">
        <v>12</v>
      </c>
      <c r="D4653" s="4" t="s">
        <v>12</v>
      </c>
      <c r="E4653" s="4" t="s">
        <v>59</v>
      </c>
      <c r="F4653" s="4" t="s">
        <v>59</v>
      </c>
      <c r="G4653" s="4" t="s">
        <v>59</v>
      </c>
      <c r="H4653" s="4" t="s">
        <v>59</v>
      </c>
      <c r="I4653" s="4" t="s">
        <v>7</v>
      </c>
      <c r="J4653" s="4" t="s">
        <v>12</v>
      </c>
    </row>
    <row r="4654" spans="1:13">
      <c r="A4654" t="n">
        <v>43272</v>
      </c>
      <c r="B4654" s="55" t="n">
        <v>55</v>
      </c>
      <c r="C4654" s="7" t="n">
        <v>0</v>
      </c>
      <c r="D4654" s="7" t="n">
        <v>65533</v>
      </c>
      <c r="E4654" s="7" t="n">
        <v>-0.389999985694885</v>
      </c>
      <c r="F4654" s="7" t="n">
        <v>5</v>
      </c>
      <c r="G4654" s="7" t="n">
        <v>14.4799995422363</v>
      </c>
      <c r="H4654" s="7" t="n">
        <v>0.899999976158142</v>
      </c>
      <c r="I4654" s="7" t="n">
        <v>0</v>
      </c>
      <c r="J4654" s="7" t="n">
        <v>1</v>
      </c>
    </row>
    <row r="4655" spans="1:13">
      <c r="A4655" t="s">
        <v>4</v>
      </c>
      <c r="B4655" s="4" t="s">
        <v>5</v>
      </c>
      <c r="C4655" s="4" t="s">
        <v>12</v>
      </c>
      <c r="D4655" s="4" t="s">
        <v>7</v>
      </c>
    </row>
    <row r="4656" spans="1:13">
      <c r="A4656" t="n">
        <v>43296</v>
      </c>
      <c r="B4656" s="56" t="n">
        <v>56</v>
      </c>
      <c r="C4656" s="7" t="n">
        <v>0</v>
      </c>
      <c r="D4656" s="7" t="n">
        <v>0</v>
      </c>
    </row>
    <row r="4657" spans="1:10">
      <c r="A4657" t="s">
        <v>4</v>
      </c>
      <c r="B4657" s="4" t="s">
        <v>5</v>
      </c>
      <c r="C4657" s="4" t="s">
        <v>7</v>
      </c>
      <c r="D4657" s="4" t="s">
        <v>59</v>
      </c>
      <c r="E4657" s="4" t="s">
        <v>59</v>
      </c>
      <c r="F4657" s="4" t="s">
        <v>59</v>
      </c>
    </row>
    <row r="4658" spans="1:10">
      <c r="A4658" t="n">
        <v>43300</v>
      </c>
      <c r="B4658" s="27" t="n">
        <v>45</v>
      </c>
      <c r="C4658" s="7" t="n">
        <v>9</v>
      </c>
      <c r="D4658" s="7" t="n">
        <v>0.0299999993294477</v>
      </c>
      <c r="E4658" s="7" t="n">
        <v>0.0299999993294477</v>
      </c>
      <c r="F4658" s="7" t="n">
        <v>0.150000005960464</v>
      </c>
    </row>
    <row r="4659" spans="1:10">
      <c r="A4659" t="s">
        <v>4</v>
      </c>
      <c r="B4659" s="4" t="s">
        <v>5</v>
      </c>
      <c r="C4659" s="4" t="s">
        <v>7</v>
      </c>
      <c r="D4659" s="4" t="s">
        <v>12</v>
      </c>
      <c r="E4659" s="4" t="s">
        <v>8</v>
      </c>
    </row>
    <row r="4660" spans="1:10">
      <c r="A4660" t="n">
        <v>43314</v>
      </c>
      <c r="B4660" s="29" t="n">
        <v>51</v>
      </c>
      <c r="C4660" s="7" t="n">
        <v>4</v>
      </c>
      <c r="D4660" s="7" t="n">
        <v>0</v>
      </c>
      <c r="E4660" s="7" t="s">
        <v>366</v>
      </c>
    </row>
    <row r="4661" spans="1:10">
      <c r="A4661" t="s">
        <v>4</v>
      </c>
      <c r="B4661" s="4" t="s">
        <v>5</v>
      </c>
      <c r="C4661" s="4" t="s">
        <v>12</v>
      </c>
    </row>
    <row r="4662" spans="1:10">
      <c r="A4662" t="n">
        <v>43329</v>
      </c>
      <c r="B4662" s="22" t="n">
        <v>16</v>
      </c>
      <c r="C4662" s="7" t="n">
        <v>0</v>
      </c>
    </row>
    <row r="4663" spans="1:10">
      <c r="A4663" t="s">
        <v>4</v>
      </c>
      <c r="B4663" s="4" t="s">
        <v>5</v>
      </c>
      <c r="C4663" s="4" t="s">
        <v>12</v>
      </c>
      <c r="D4663" s="4" t="s">
        <v>7</v>
      </c>
      <c r="E4663" s="4" t="s">
        <v>13</v>
      </c>
      <c r="F4663" s="4" t="s">
        <v>43</v>
      </c>
      <c r="G4663" s="4" t="s">
        <v>7</v>
      </c>
      <c r="H4663" s="4" t="s">
        <v>7</v>
      </c>
    </row>
    <row r="4664" spans="1:10">
      <c r="A4664" t="n">
        <v>43332</v>
      </c>
      <c r="B4664" s="30" t="n">
        <v>26</v>
      </c>
      <c r="C4664" s="7" t="n">
        <v>0</v>
      </c>
      <c r="D4664" s="7" t="n">
        <v>17</v>
      </c>
      <c r="E4664" s="7" t="n">
        <v>53959</v>
      </c>
      <c r="F4664" s="7" t="s">
        <v>367</v>
      </c>
      <c r="G4664" s="7" t="n">
        <v>2</v>
      </c>
      <c r="H4664" s="7" t="n">
        <v>0</v>
      </c>
    </row>
    <row r="4665" spans="1:10">
      <c r="A4665" t="s">
        <v>4</v>
      </c>
      <c r="B4665" s="4" t="s">
        <v>5</v>
      </c>
    </row>
    <row r="4666" spans="1:10">
      <c r="A4666" t="n">
        <v>43346</v>
      </c>
      <c r="B4666" s="20" t="n">
        <v>28</v>
      </c>
    </row>
    <row r="4667" spans="1:10">
      <c r="A4667" t="s">
        <v>4</v>
      </c>
      <c r="B4667" s="4" t="s">
        <v>5</v>
      </c>
      <c r="C4667" s="4" t="s">
        <v>7</v>
      </c>
      <c r="D4667" s="4" t="s">
        <v>12</v>
      </c>
      <c r="E4667" s="4" t="s">
        <v>8</v>
      </c>
    </row>
    <row r="4668" spans="1:10">
      <c r="A4668" t="n">
        <v>43347</v>
      </c>
      <c r="B4668" s="29" t="n">
        <v>51</v>
      </c>
      <c r="C4668" s="7" t="n">
        <v>4</v>
      </c>
      <c r="D4668" s="7" t="n">
        <v>13</v>
      </c>
      <c r="E4668" s="7" t="s">
        <v>368</v>
      </c>
    </row>
    <row r="4669" spans="1:10">
      <c r="A4669" t="s">
        <v>4</v>
      </c>
      <c r="B4669" s="4" t="s">
        <v>5</v>
      </c>
      <c r="C4669" s="4" t="s">
        <v>12</v>
      </c>
    </row>
    <row r="4670" spans="1:10">
      <c r="A4670" t="n">
        <v>43362</v>
      </c>
      <c r="B4670" s="22" t="n">
        <v>16</v>
      </c>
      <c r="C4670" s="7" t="n">
        <v>0</v>
      </c>
    </row>
    <row r="4671" spans="1:10">
      <c r="A4671" t="s">
        <v>4</v>
      </c>
      <c r="B4671" s="4" t="s">
        <v>5</v>
      </c>
      <c r="C4671" s="4" t="s">
        <v>12</v>
      </c>
      <c r="D4671" s="4" t="s">
        <v>7</v>
      </c>
      <c r="E4671" s="4" t="s">
        <v>13</v>
      </c>
      <c r="F4671" s="4" t="s">
        <v>43</v>
      </c>
      <c r="G4671" s="4" t="s">
        <v>7</v>
      </c>
      <c r="H4671" s="4" t="s">
        <v>7</v>
      </c>
    </row>
    <row r="4672" spans="1:10">
      <c r="A4672" t="n">
        <v>43365</v>
      </c>
      <c r="B4672" s="30" t="n">
        <v>26</v>
      </c>
      <c r="C4672" s="7" t="n">
        <v>13</v>
      </c>
      <c r="D4672" s="7" t="n">
        <v>17</v>
      </c>
      <c r="E4672" s="7" t="n">
        <v>11389</v>
      </c>
      <c r="F4672" s="7" t="s">
        <v>369</v>
      </c>
      <c r="G4672" s="7" t="n">
        <v>2</v>
      </c>
      <c r="H4672" s="7" t="n">
        <v>0</v>
      </c>
    </row>
    <row r="4673" spans="1:8">
      <c r="A4673" t="s">
        <v>4</v>
      </c>
      <c r="B4673" s="4" t="s">
        <v>5</v>
      </c>
    </row>
    <row r="4674" spans="1:8">
      <c r="A4674" t="n">
        <v>43387</v>
      </c>
      <c r="B4674" s="20" t="n">
        <v>28</v>
      </c>
    </row>
    <row r="4675" spans="1:8">
      <c r="A4675" t="s">
        <v>4</v>
      </c>
      <c r="B4675" s="4" t="s">
        <v>5</v>
      </c>
      <c r="C4675" s="4" t="s">
        <v>7</v>
      </c>
      <c r="D4675" s="4" t="s">
        <v>12</v>
      </c>
      <c r="E4675" s="4" t="s">
        <v>8</v>
      </c>
    </row>
    <row r="4676" spans="1:8">
      <c r="A4676" t="n">
        <v>43388</v>
      </c>
      <c r="B4676" s="29" t="n">
        <v>51</v>
      </c>
      <c r="C4676" s="7" t="n">
        <v>4</v>
      </c>
      <c r="D4676" s="7" t="n">
        <v>0</v>
      </c>
      <c r="E4676" s="7" t="s">
        <v>370</v>
      </c>
    </row>
    <row r="4677" spans="1:8">
      <c r="A4677" t="s">
        <v>4</v>
      </c>
      <c r="B4677" s="4" t="s">
        <v>5</v>
      </c>
      <c r="C4677" s="4" t="s">
        <v>12</v>
      </c>
    </row>
    <row r="4678" spans="1:8">
      <c r="A4678" t="n">
        <v>43403</v>
      </c>
      <c r="B4678" s="22" t="n">
        <v>16</v>
      </c>
      <c r="C4678" s="7" t="n">
        <v>0</v>
      </c>
    </row>
    <row r="4679" spans="1:8">
      <c r="A4679" t="s">
        <v>4</v>
      </c>
      <c r="B4679" s="4" t="s">
        <v>5</v>
      </c>
      <c r="C4679" s="4" t="s">
        <v>12</v>
      </c>
      <c r="D4679" s="4" t="s">
        <v>7</v>
      </c>
      <c r="E4679" s="4" t="s">
        <v>13</v>
      </c>
      <c r="F4679" s="4" t="s">
        <v>43</v>
      </c>
      <c r="G4679" s="4" t="s">
        <v>7</v>
      </c>
      <c r="H4679" s="4" t="s">
        <v>7</v>
      </c>
    </row>
    <row r="4680" spans="1:8">
      <c r="A4680" t="n">
        <v>43406</v>
      </c>
      <c r="B4680" s="30" t="n">
        <v>26</v>
      </c>
      <c r="C4680" s="7" t="n">
        <v>0</v>
      </c>
      <c r="D4680" s="7" t="n">
        <v>17</v>
      </c>
      <c r="E4680" s="7" t="n">
        <v>53346</v>
      </c>
      <c r="F4680" s="7" t="s">
        <v>371</v>
      </c>
      <c r="G4680" s="7" t="n">
        <v>2</v>
      </c>
      <c r="H4680" s="7" t="n">
        <v>0</v>
      </c>
    </row>
    <row r="4681" spans="1:8">
      <c r="A4681" t="s">
        <v>4</v>
      </c>
      <c r="B4681" s="4" t="s">
        <v>5</v>
      </c>
    </row>
    <row r="4682" spans="1:8">
      <c r="A4682" t="n">
        <v>43419</v>
      </c>
      <c r="B4682" s="20" t="n">
        <v>28</v>
      </c>
    </row>
    <row r="4683" spans="1:8">
      <c r="A4683" t="s">
        <v>4</v>
      </c>
      <c r="B4683" s="4" t="s">
        <v>5</v>
      </c>
      <c r="C4683" s="4" t="s">
        <v>7</v>
      </c>
      <c r="D4683" s="4" t="s">
        <v>12</v>
      </c>
      <c r="E4683" s="4" t="s">
        <v>59</v>
      </c>
    </row>
    <row r="4684" spans="1:8">
      <c r="A4684" t="n">
        <v>43420</v>
      </c>
      <c r="B4684" s="25" t="n">
        <v>58</v>
      </c>
      <c r="C4684" s="7" t="n">
        <v>101</v>
      </c>
      <c r="D4684" s="7" t="n">
        <v>500</v>
      </c>
      <c r="E4684" s="7" t="n">
        <v>1</v>
      </c>
    </row>
    <row r="4685" spans="1:8">
      <c r="A4685" t="s">
        <v>4</v>
      </c>
      <c r="B4685" s="4" t="s">
        <v>5</v>
      </c>
      <c r="C4685" s="4" t="s">
        <v>7</v>
      </c>
      <c r="D4685" s="4" t="s">
        <v>12</v>
      </c>
    </row>
    <row r="4686" spans="1:8">
      <c r="A4686" t="n">
        <v>43428</v>
      </c>
      <c r="B4686" s="25" t="n">
        <v>58</v>
      </c>
      <c r="C4686" s="7" t="n">
        <v>254</v>
      </c>
      <c r="D4686" s="7" t="n">
        <v>0</v>
      </c>
    </row>
    <row r="4687" spans="1:8">
      <c r="A4687" t="s">
        <v>4</v>
      </c>
      <c r="B4687" s="4" t="s">
        <v>5</v>
      </c>
      <c r="C4687" s="4" t="s">
        <v>7</v>
      </c>
      <c r="D4687" s="4" t="s">
        <v>12</v>
      </c>
      <c r="E4687" s="4" t="s">
        <v>13</v>
      </c>
      <c r="F4687" s="4" t="s">
        <v>12</v>
      </c>
      <c r="G4687" s="4" t="s">
        <v>13</v>
      </c>
      <c r="H4687" s="4" t="s">
        <v>7</v>
      </c>
    </row>
    <row r="4688" spans="1:8">
      <c r="A4688" t="n">
        <v>43432</v>
      </c>
      <c r="B4688" s="34" t="n">
        <v>49</v>
      </c>
      <c r="C4688" s="7" t="n">
        <v>0</v>
      </c>
      <c r="D4688" s="7" t="n">
        <v>539</v>
      </c>
      <c r="E4688" s="7" t="n">
        <v>1060320051</v>
      </c>
      <c r="F4688" s="7" t="n">
        <v>0</v>
      </c>
      <c r="G4688" s="7" t="n">
        <v>0</v>
      </c>
      <c r="H4688" s="7" t="n">
        <v>0</v>
      </c>
    </row>
    <row r="4689" spans="1:8">
      <c r="A4689" t="s">
        <v>4</v>
      </c>
      <c r="B4689" s="4" t="s">
        <v>5</v>
      </c>
      <c r="C4689" s="4" t="s">
        <v>7</v>
      </c>
      <c r="D4689" s="4" t="s">
        <v>7</v>
      </c>
      <c r="E4689" s="4" t="s">
        <v>59</v>
      </c>
      <c r="F4689" s="4" t="s">
        <v>59</v>
      </c>
      <c r="G4689" s="4" t="s">
        <v>59</v>
      </c>
      <c r="H4689" s="4" t="s">
        <v>12</v>
      </c>
    </row>
    <row r="4690" spans="1:8">
      <c r="A4690" t="n">
        <v>43447</v>
      </c>
      <c r="B4690" s="27" t="n">
        <v>45</v>
      </c>
      <c r="C4690" s="7" t="n">
        <v>2</v>
      </c>
      <c r="D4690" s="7" t="n">
        <v>3</v>
      </c>
      <c r="E4690" s="7" t="n">
        <v>0.75</v>
      </c>
      <c r="F4690" s="7" t="n">
        <v>6</v>
      </c>
      <c r="G4690" s="7" t="n">
        <v>13.8500003814697</v>
      </c>
      <c r="H4690" s="7" t="n">
        <v>0</v>
      </c>
    </row>
    <row r="4691" spans="1:8">
      <c r="A4691" t="s">
        <v>4</v>
      </c>
      <c r="B4691" s="4" t="s">
        <v>5</v>
      </c>
      <c r="C4691" s="4" t="s">
        <v>7</v>
      </c>
      <c r="D4691" s="4" t="s">
        <v>7</v>
      </c>
      <c r="E4691" s="4" t="s">
        <v>59</v>
      </c>
      <c r="F4691" s="4" t="s">
        <v>59</v>
      </c>
      <c r="G4691" s="4" t="s">
        <v>59</v>
      </c>
      <c r="H4691" s="4" t="s">
        <v>12</v>
      </c>
      <c r="I4691" s="4" t="s">
        <v>7</v>
      </c>
    </row>
    <row r="4692" spans="1:8">
      <c r="A4692" t="n">
        <v>43464</v>
      </c>
      <c r="B4692" s="27" t="n">
        <v>45</v>
      </c>
      <c r="C4692" s="7" t="n">
        <v>4</v>
      </c>
      <c r="D4692" s="7" t="n">
        <v>3</v>
      </c>
      <c r="E4692" s="7" t="n">
        <v>9.52999973297119</v>
      </c>
      <c r="F4692" s="7" t="n">
        <v>168.039993286133</v>
      </c>
      <c r="G4692" s="7" t="n">
        <v>0</v>
      </c>
      <c r="H4692" s="7" t="n">
        <v>0</v>
      </c>
      <c r="I4692" s="7" t="n">
        <v>0</v>
      </c>
    </row>
    <row r="4693" spans="1:8">
      <c r="A4693" t="s">
        <v>4</v>
      </c>
      <c r="B4693" s="4" t="s">
        <v>5</v>
      </c>
      <c r="C4693" s="4" t="s">
        <v>7</v>
      </c>
      <c r="D4693" s="4" t="s">
        <v>7</v>
      </c>
      <c r="E4693" s="4" t="s">
        <v>59</v>
      </c>
      <c r="F4693" s="4" t="s">
        <v>12</v>
      </c>
    </row>
    <row r="4694" spans="1:8">
      <c r="A4694" t="n">
        <v>43482</v>
      </c>
      <c r="B4694" s="27" t="n">
        <v>45</v>
      </c>
      <c r="C4694" s="7" t="n">
        <v>5</v>
      </c>
      <c r="D4694" s="7" t="n">
        <v>3</v>
      </c>
      <c r="E4694" s="7" t="n">
        <v>1.70000004768372</v>
      </c>
      <c r="F4694" s="7" t="n">
        <v>0</v>
      </c>
    </row>
    <row r="4695" spans="1:8">
      <c r="A4695" t="s">
        <v>4</v>
      </c>
      <c r="B4695" s="4" t="s">
        <v>5</v>
      </c>
      <c r="C4695" s="4" t="s">
        <v>7</v>
      </c>
      <c r="D4695" s="4" t="s">
        <v>7</v>
      </c>
      <c r="E4695" s="4" t="s">
        <v>59</v>
      </c>
      <c r="F4695" s="4" t="s">
        <v>12</v>
      </c>
    </row>
    <row r="4696" spans="1:8">
      <c r="A4696" t="n">
        <v>43491</v>
      </c>
      <c r="B4696" s="27" t="n">
        <v>45</v>
      </c>
      <c r="C4696" s="7" t="n">
        <v>11</v>
      </c>
      <c r="D4696" s="7" t="n">
        <v>3</v>
      </c>
      <c r="E4696" s="7" t="n">
        <v>34</v>
      </c>
      <c r="F4696" s="7" t="n">
        <v>0</v>
      </c>
    </row>
    <row r="4697" spans="1:8">
      <c r="A4697" t="s">
        <v>4</v>
      </c>
      <c r="B4697" s="4" t="s">
        <v>5</v>
      </c>
      <c r="C4697" s="4" t="s">
        <v>7</v>
      </c>
      <c r="D4697" s="4" t="s">
        <v>7</v>
      </c>
      <c r="E4697" s="4" t="s">
        <v>59</v>
      </c>
      <c r="F4697" s="4" t="s">
        <v>59</v>
      </c>
      <c r="G4697" s="4" t="s">
        <v>59</v>
      </c>
      <c r="H4697" s="4" t="s">
        <v>12</v>
      </c>
    </row>
    <row r="4698" spans="1:8">
      <c r="A4698" t="n">
        <v>43500</v>
      </c>
      <c r="B4698" s="27" t="n">
        <v>45</v>
      </c>
      <c r="C4698" s="7" t="n">
        <v>2</v>
      </c>
      <c r="D4698" s="7" t="n">
        <v>3</v>
      </c>
      <c r="E4698" s="7" t="n">
        <v>0.740000009536743</v>
      </c>
      <c r="F4698" s="7" t="n">
        <v>6</v>
      </c>
      <c r="G4698" s="7" t="n">
        <v>13.8400001525879</v>
      </c>
      <c r="H4698" s="7" t="n">
        <v>15000</v>
      </c>
    </row>
    <row r="4699" spans="1:8">
      <c r="A4699" t="s">
        <v>4</v>
      </c>
      <c r="B4699" s="4" t="s">
        <v>5</v>
      </c>
      <c r="C4699" s="4" t="s">
        <v>7</v>
      </c>
      <c r="D4699" s="4" t="s">
        <v>7</v>
      </c>
      <c r="E4699" s="4" t="s">
        <v>59</v>
      </c>
      <c r="F4699" s="4" t="s">
        <v>59</v>
      </c>
      <c r="G4699" s="4" t="s">
        <v>59</v>
      </c>
      <c r="H4699" s="4" t="s">
        <v>12</v>
      </c>
      <c r="I4699" s="4" t="s">
        <v>7</v>
      </c>
    </row>
    <row r="4700" spans="1:8">
      <c r="A4700" t="n">
        <v>43517</v>
      </c>
      <c r="B4700" s="27" t="n">
        <v>45</v>
      </c>
      <c r="C4700" s="7" t="n">
        <v>4</v>
      </c>
      <c r="D4700" s="7" t="n">
        <v>3</v>
      </c>
      <c r="E4700" s="7" t="n">
        <v>4.3600001335144</v>
      </c>
      <c r="F4700" s="7" t="n">
        <v>212.169998168945</v>
      </c>
      <c r="G4700" s="7" t="n">
        <v>0</v>
      </c>
      <c r="H4700" s="7" t="n">
        <v>15000</v>
      </c>
      <c r="I4700" s="7" t="n">
        <v>0</v>
      </c>
    </row>
    <row r="4701" spans="1:8">
      <c r="A4701" t="s">
        <v>4</v>
      </c>
      <c r="B4701" s="4" t="s">
        <v>5</v>
      </c>
      <c r="C4701" s="4" t="s">
        <v>7</v>
      </c>
      <c r="D4701" s="4" t="s">
        <v>7</v>
      </c>
      <c r="E4701" s="4" t="s">
        <v>59</v>
      </c>
      <c r="F4701" s="4" t="s">
        <v>12</v>
      </c>
    </row>
    <row r="4702" spans="1:8">
      <c r="A4702" t="n">
        <v>43535</v>
      </c>
      <c r="B4702" s="27" t="n">
        <v>45</v>
      </c>
      <c r="C4702" s="7" t="n">
        <v>5</v>
      </c>
      <c r="D4702" s="7" t="n">
        <v>3</v>
      </c>
      <c r="E4702" s="7" t="n">
        <v>1.70000004768372</v>
      </c>
      <c r="F4702" s="7" t="n">
        <v>15000</v>
      </c>
    </row>
    <row r="4703" spans="1:8">
      <c r="A4703" t="s">
        <v>4</v>
      </c>
      <c r="B4703" s="4" t="s">
        <v>5</v>
      </c>
      <c r="C4703" s="4" t="s">
        <v>7</v>
      </c>
      <c r="D4703" s="4" t="s">
        <v>7</v>
      </c>
      <c r="E4703" s="4" t="s">
        <v>59</v>
      </c>
      <c r="F4703" s="4" t="s">
        <v>12</v>
      </c>
    </row>
    <row r="4704" spans="1:8">
      <c r="A4704" t="n">
        <v>43544</v>
      </c>
      <c r="B4704" s="27" t="n">
        <v>45</v>
      </c>
      <c r="C4704" s="7" t="n">
        <v>11</v>
      </c>
      <c r="D4704" s="7" t="n">
        <v>3</v>
      </c>
      <c r="E4704" s="7" t="n">
        <v>34</v>
      </c>
      <c r="F4704" s="7" t="n">
        <v>15000</v>
      </c>
    </row>
    <row r="4705" spans="1:9">
      <c r="A4705" t="s">
        <v>4</v>
      </c>
      <c r="B4705" s="4" t="s">
        <v>5</v>
      </c>
      <c r="C4705" s="4" t="s">
        <v>7</v>
      </c>
      <c r="D4705" s="4" t="s">
        <v>12</v>
      </c>
    </row>
    <row r="4706" spans="1:9">
      <c r="A4706" t="n">
        <v>43553</v>
      </c>
      <c r="B4706" s="25" t="n">
        <v>58</v>
      </c>
      <c r="C4706" s="7" t="n">
        <v>255</v>
      </c>
      <c r="D4706" s="7" t="n">
        <v>0</v>
      </c>
    </row>
    <row r="4707" spans="1:9">
      <c r="A4707" t="s">
        <v>4</v>
      </c>
      <c r="B4707" s="4" t="s">
        <v>5</v>
      </c>
      <c r="C4707" s="4" t="s">
        <v>7</v>
      </c>
      <c r="D4707" s="4" t="s">
        <v>12</v>
      </c>
      <c r="E4707" s="4" t="s">
        <v>8</v>
      </c>
      <c r="F4707" s="4" t="s">
        <v>8</v>
      </c>
      <c r="G4707" s="4" t="s">
        <v>8</v>
      </c>
      <c r="H4707" s="4" t="s">
        <v>8</v>
      </c>
    </row>
    <row r="4708" spans="1:9">
      <c r="A4708" t="n">
        <v>43557</v>
      </c>
      <c r="B4708" s="29" t="n">
        <v>51</v>
      </c>
      <c r="C4708" s="7" t="n">
        <v>3</v>
      </c>
      <c r="D4708" s="7" t="n">
        <v>13</v>
      </c>
      <c r="E4708" s="7" t="s">
        <v>372</v>
      </c>
      <c r="F4708" s="7" t="s">
        <v>373</v>
      </c>
      <c r="G4708" s="7" t="s">
        <v>75</v>
      </c>
      <c r="H4708" s="7" t="s">
        <v>76</v>
      </c>
    </row>
    <row r="4709" spans="1:9">
      <c r="A4709" t="s">
        <v>4</v>
      </c>
      <c r="B4709" s="4" t="s">
        <v>5</v>
      </c>
      <c r="C4709" s="4" t="s">
        <v>12</v>
      </c>
      <c r="D4709" s="4" t="s">
        <v>7</v>
      </c>
      <c r="E4709" s="4" t="s">
        <v>8</v>
      </c>
      <c r="F4709" s="4" t="s">
        <v>59</v>
      </c>
      <c r="G4709" s="4" t="s">
        <v>59</v>
      </c>
      <c r="H4709" s="4" t="s">
        <v>59</v>
      </c>
    </row>
    <row r="4710" spans="1:9">
      <c r="A4710" t="n">
        <v>43570</v>
      </c>
      <c r="B4710" s="40" t="n">
        <v>48</v>
      </c>
      <c r="C4710" s="7" t="n">
        <v>13</v>
      </c>
      <c r="D4710" s="7" t="n">
        <v>0</v>
      </c>
      <c r="E4710" s="7" t="s">
        <v>342</v>
      </c>
      <c r="F4710" s="7" t="n">
        <v>-1</v>
      </c>
      <c r="G4710" s="7" t="n">
        <v>1</v>
      </c>
      <c r="H4710" s="7" t="n">
        <v>0</v>
      </c>
    </row>
    <row r="4711" spans="1:9">
      <c r="A4711" t="s">
        <v>4</v>
      </c>
      <c r="B4711" s="4" t="s">
        <v>5</v>
      </c>
      <c r="C4711" s="4" t="s">
        <v>12</v>
      </c>
    </row>
    <row r="4712" spans="1:9">
      <c r="A4712" t="n">
        <v>43596</v>
      </c>
      <c r="B4712" s="22" t="n">
        <v>16</v>
      </c>
      <c r="C4712" s="7" t="n">
        <v>2000</v>
      </c>
    </row>
    <row r="4713" spans="1:9">
      <c r="A4713" t="s">
        <v>4</v>
      </c>
      <c r="B4713" s="4" t="s">
        <v>5</v>
      </c>
      <c r="C4713" s="4" t="s">
        <v>7</v>
      </c>
      <c r="D4713" s="4" t="s">
        <v>12</v>
      </c>
      <c r="E4713" s="4" t="s">
        <v>8</v>
      </c>
      <c r="F4713" s="4" t="s">
        <v>8</v>
      </c>
      <c r="G4713" s="4" t="s">
        <v>8</v>
      </c>
      <c r="H4713" s="4" t="s">
        <v>8</v>
      </c>
    </row>
    <row r="4714" spans="1:9">
      <c r="A4714" t="n">
        <v>43599</v>
      </c>
      <c r="B4714" s="29" t="n">
        <v>51</v>
      </c>
      <c r="C4714" s="7" t="n">
        <v>3</v>
      </c>
      <c r="D4714" s="7" t="n">
        <v>13</v>
      </c>
      <c r="E4714" s="7" t="s">
        <v>374</v>
      </c>
      <c r="F4714" s="7" t="s">
        <v>373</v>
      </c>
      <c r="G4714" s="7" t="s">
        <v>75</v>
      </c>
      <c r="H4714" s="7" t="s">
        <v>76</v>
      </c>
    </row>
    <row r="4715" spans="1:9">
      <c r="A4715" t="s">
        <v>4</v>
      </c>
      <c r="B4715" s="4" t="s">
        <v>5</v>
      </c>
      <c r="C4715" s="4" t="s">
        <v>12</v>
      </c>
    </row>
    <row r="4716" spans="1:9">
      <c r="A4716" t="n">
        <v>43612</v>
      </c>
      <c r="B4716" s="22" t="n">
        <v>16</v>
      </c>
      <c r="C4716" s="7" t="n">
        <v>2000</v>
      </c>
    </row>
    <row r="4717" spans="1:9">
      <c r="A4717" t="s">
        <v>4</v>
      </c>
      <c r="B4717" s="4" t="s">
        <v>5</v>
      </c>
      <c r="C4717" s="4" t="s">
        <v>7</v>
      </c>
      <c r="D4717" s="4" t="s">
        <v>12</v>
      </c>
      <c r="E4717" s="4" t="s">
        <v>8</v>
      </c>
      <c r="F4717" s="4" t="s">
        <v>8</v>
      </c>
      <c r="G4717" s="4" t="s">
        <v>8</v>
      </c>
      <c r="H4717" s="4" t="s">
        <v>8</v>
      </c>
    </row>
    <row r="4718" spans="1:9">
      <c r="A4718" t="n">
        <v>43615</v>
      </c>
      <c r="B4718" s="29" t="n">
        <v>51</v>
      </c>
      <c r="C4718" s="7" t="n">
        <v>3</v>
      </c>
      <c r="D4718" s="7" t="n">
        <v>13</v>
      </c>
      <c r="E4718" s="7" t="s">
        <v>372</v>
      </c>
      <c r="F4718" s="7" t="s">
        <v>373</v>
      </c>
      <c r="G4718" s="7" t="s">
        <v>75</v>
      </c>
      <c r="H4718" s="7" t="s">
        <v>76</v>
      </c>
    </row>
    <row r="4719" spans="1:9">
      <c r="A4719" t="s">
        <v>4</v>
      </c>
      <c r="B4719" s="4" t="s">
        <v>5</v>
      </c>
      <c r="C4719" s="4" t="s">
        <v>12</v>
      </c>
      <c r="D4719" s="4" t="s">
        <v>7</v>
      </c>
      <c r="E4719" s="4" t="s">
        <v>59</v>
      </c>
      <c r="F4719" s="4" t="s">
        <v>12</v>
      </c>
    </row>
    <row r="4720" spans="1:9">
      <c r="A4720" t="n">
        <v>43628</v>
      </c>
      <c r="B4720" s="47" t="n">
        <v>59</v>
      </c>
      <c r="C4720" s="7" t="n">
        <v>13</v>
      </c>
      <c r="D4720" s="7" t="n">
        <v>8</v>
      </c>
      <c r="E4720" s="7" t="n">
        <v>0.150000005960464</v>
      </c>
      <c r="F4720" s="7" t="n">
        <v>0</v>
      </c>
    </row>
    <row r="4721" spans="1:8">
      <c r="A4721" t="s">
        <v>4</v>
      </c>
      <c r="B4721" s="4" t="s">
        <v>5</v>
      </c>
      <c r="C4721" s="4" t="s">
        <v>12</v>
      </c>
    </row>
    <row r="4722" spans="1:8">
      <c r="A4722" t="n">
        <v>43638</v>
      </c>
      <c r="B4722" s="22" t="n">
        <v>16</v>
      </c>
      <c r="C4722" s="7" t="n">
        <v>2000</v>
      </c>
    </row>
    <row r="4723" spans="1:8">
      <c r="A4723" t="s">
        <v>4</v>
      </c>
      <c r="B4723" s="4" t="s">
        <v>5</v>
      </c>
      <c r="C4723" s="4" t="s">
        <v>12</v>
      </c>
      <c r="D4723" s="4" t="s">
        <v>7</v>
      </c>
      <c r="E4723" s="4" t="s">
        <v>59</v>
      </c>
      <c r="F4723" s="4" t="s">
        <v>12</v>
      </c>
    </row>
    <row r="4724" spans="1:8">
      <c r="A4724" t="n">
        <v>43641</v>
      </c>
      <c r="B4724" s="47" t="n">
        <v>59</v>
      </c>
      <c r="C4724" s="7" t="n">
        <v>13</v>
      </c>
      <c r="D4724" s="7" t="n">
        <v>255</v>
      </c>
      <c r="E4724" s="7" t="n">
        <v>0</v>
      </c>
      <c r="F4724" s="7" t="n">
        <v>0</v>
      </c>
    </row>
    <row r="4725" spans="1:8">
      <c r="A4725" t="s">
        <v>4</v>
      </c>
      <c r="B4725" s="4" t="s">
        <v>5</v>
      </c>
      <c r="C4725" s="4" t="s">
        <v>12</v>
      </c>
    </row>
    <row r="4726" spans="1:8">
      <c r="A4726" t="n">
        <v>43651</v>
      </c>
      <c r="B4726" s="22" t="n">
        <v>16</v>
      </c>
      <c r="C4726" s="7" t="n">
        <v>300</v>
      </c>
    </row>
    <row r="4727" spans="1:8">
      <c r="A4727" t="s">
        <v>4</v>
      </c>
      <c r="B4727" s="4" t="s">
        <v>5</v>
      </c>
      <c r="C4727" s="4" t="s">
        <v>7</v>
      </c>
      <c r="D4727" s="4" t="s">
        <v>12</v>
      </c>
      <c r="E4727" s="4" t="s">
        <v>8</v>
      </c>
      <c r="F4727" s="4" t="s">
        <v>8</v>
      </c>
      <c r="G4727" s="4" t="s">
        <v>8</v>
      </c>
      <c r="H4727" s="4" t="s">
        <v>8</v>
      </c>
    </row>
    <row r="4728" spans="1:8">
      <c r="A4728" t="n">
        <v>43654</v>
      </c>
      <c r="B4728" s="29" t="n">
        <v>51</v>
      </c>
      <c r="C4728" s="7" t="n">
        <v>3</v>
      </c>
      <c r="D4728" s="7" t="n">
        <v>13</v>
      </c>
      <c r="E4728" s="7" t="s">
        <v>365</v>
      </c>
      <c r="F4728" s="7" t="s">
        <v>373</v>
      </c>
      <c r="G4728" s="7" t="s">
        <v>75</v>
      </c>
      <c r="H4728" s="7" t="s">
        <v>76</v>
      </c>
    </row>
    <row r="4729" spans="1:8">
      <c r="A4729" t="s">
        <v>4</v>
      </c>
      <c r="B4729" s="4" t="s">
        <v>5</v>
      </c>
      <c r="C4729" s="4" t="s">
        <v>12</v>
      </c>
      <c r="D4729" s="4" t="s">
        <v>7</v>
      </c>
      <c r="E4729" s="4" t="s">
        <v>59</v>
      </c>
      <c r="F4729" s="4" t="s">
        <v>12</v>
      </c>
    </row>
    <row r="4730" spans="1:8">
      <c r="A4730" t="n">
        <v>43667</v>
      </c>
      <c r="B4730" s="47" t="n">
        <v>59</v>
      </c>
      <c r="C4730" s="7" t="n">
        <v>13</v>
      </c>
      <c r="D4730" s="7" t="n">
        <v>1</v>
      </c>
      <c r="E4730" s="7" t="n">
        <v>0.150000005960464</v>
      </c>
      <c r="F4730" s="7" t="n">
        <v>0</v>
      </c>
    </row>
    <row r="4731" spans="1:8">
      <c r="A4731" t="s">
        <v>4</v>
      </c>
      <c r="B4731" s="4" t="s">
        <v>5</v>
      </c>
      <c r="C4731" s="4" t="s">
        <v>12</v>
      </c>
    </row>
    <row r="4732" spans="1:8">
      <c r="A4732" t="n">
        <v>43677</v>
      </c>
      <c r="B4732" s="22" t="n">
        <v>16</v>
      </c>
      <c r="C4732" s="7" t="n">
        <v>1000</v>
      </c>
    </row>
    <row r="4733" spans="1:8">
      <c r="A4733" t="s">
        <v>4</v>
      </c>
      <c r="B4733" s="4" t="s">
        <v>5</v>
      </c>
      <c r="C4733" s="4" t="s">
        <v>12</v>
      </c>
      <c r="D4733" s="4" t="s">
        <v>7</v>
      </c>
      <c r="E4733" s="4" t="s">
        <v>59</v>
      </c>
      <c r="F4733" s="4" t="s">
        <v>12</v>
      </c>
    </row>
    <row r="4734" spans="1:8">
      <c r="A4734" t="n">
        <v>43680</v>
      </c>
      <c r="B4734" s="47" t="n">
        <v>59</v>
      </c>
      <c r="C4734" s="7" t="n">
        <v>13</v>
      </c>
      <c r="D4734" s="7" t="n">
        <v>14</v>
      </c>
      <c r="E4734" s="7" t="n">
        <v>0.150000005960464</v>
      </c>
      <c r="F4734" s="7" t="n">
        <v>0</v>
      </c>
    </row>
    <row r="4735" spans="1:8">
      <c r="A4735" t="s">
        <v>4</v>
      </c>
      <c r="B4735" s="4" t="s">
        <v>5</v>
      </c>
      <c r="C4735" s="4" t="s">
        <v>12</v>
      </c>
      <c r="D4735" s="4" t="s">
        <v>12</v>
      </c>
      <c r="E4735" s="4" t="s">
        <v>12</v>
      </c>
    </row>
    <row r="4736" spans="1:8">
      <c r="A4736" t="n">
        <v>43690</v>
      </c>
      <c r="B4736" s="45" t="n">
        <v>61</v>
      </c>
      <c r="C4736" s="7" t="n">
        <v>13</v>
      </c>
      <c r="D4736" s="7" t="n">
        <v>0</v>
      </c>
      <c r="E4736" s="7" t="n">
        <v>1000</v>
      </c>
    </row>
    <row r="4737" spans="1:8">
      <c r="A4737" t="s">
        <v>4</v>
      </c>
      <c r="B4737" s="4" t="s">
        <v>5</v>
      </c>
      <c r="C4737" s="4" t="s">
        <v>7</v>
      </c>
      <c r="D4737" s="4" t="s">
        <v>12</v>
      </c>
      <c r="E4737" s="4" t="s">
        <v>8</v>
      </c>
    </row>
    <row r="4738" spans="1:8">
      <c r="A4738" t="n">
        <v>43697</v>
      </c>
      <c r="B4738" s="29" t="n">
        <v>51</v>
      </c>
      <c r="C4738" s="7" t="n">
        <v>4</v>
      </c>
      <c r="D4738" s="7" t="n">
        <v>13</v>
      </c>
      <c r="E4738" s="7" t="s">
        <v>375</v>
      </c>
    </row>
    <row r="4739" spans="1:8">
      <c r="A4739" t="s">
        <v>4</v>
      </c>
      <c r="B4739" s="4" t="s">
        <v>5</v>
      </c>
      <c r="C4739" s="4" t="s">
        <v>12</v>
      </c>
    </row>
    <row r="4740" spans="1:8">
      <c r="A4740" t="n">
        <v>43715</v>
      </c>
      <c r="B4740" s="22" t="n">
        <v>16</v>
      </c>
      <c r="C4740" s="7" t="n">
        <v>0</v>
      </c>
    </row>
    <row r="4741" spans="1:8">
      <c r="A4741" t="s">
        <v>4</v>
      </c>
      <c r="B4741" s="4" t="s">
        <v>5</v>
      </c>
      <c r="C4741" s="4" t="s">
        <v>12</v>
      </c>
      <c r="D4741" s="4" t="s">
        <v>7</v>
      </c>
      <c r="E4741" s="4" t="s">
        <v>13</v>
      </c>
      <c r="F4741" s="4" t="s">
        <v>43</v>
      </c>
      <c r="G4741" s="4" t="s">
        <v>7</v>
      </c>
      <c r="H4741" s="4" t="s">
        <v>7</v>
      </c>
      <c r="I4741" s="4" t="s">
        <v>7</v>
      </c>
      <c r="J4741" s="4" t="s">
        <v>13</v>
      </c>
      <c r="K4741" s="4" t="s">
        <v>43</v>
      </c>
      <c r="L4741" s="4" t="s">
        <v>7</v>
      </c>
      <c r="M4741" s="4" t="s">
        <v>7</v>
      </c>
    </row>
    <row r="4742" spans="1:8">
      <c r="A4742" t="n">
        <v>43718</v>
      </c>
      <c r="B4742" s="30" t="n">
        <v>26</v>
      </c>
      <c r="C4742" s="7" t="n">
        <v>13</v>
      </c>
      <c r="D4742" s="7" t="n">
        <v>17</v>
      </c>
      <c r="E4742" s="7" t="n">
        <v>11390</v>
      </c>
      <c r="F4742" s="7" t="s">
        <v>376</v>
      </c>
      <c r="G4742" s="7" t="n">
        <v>2</v>
      </c>
      <c r="H4742" s="7" t="n">
        <v>3</v>
      </c>
      <c r="I4742" s="7" t="n">
        <v>17</v>
      </c>
      <c r="J4742" s="7" t="n">
        <v>11391</v>
      </c>
      <c r="K4742" s="7" t="s">
        <v>377</v>
      </c>
      <c r="L4742" s="7" t="n">
        <v>2</v>
      </c>
      <c r="M4742" s="7" t="n">
        <v>0</v>
      </c>
    </row>
    <row r="4743" spans="1:8">
      <c r="A4743" t="s">
        <v>4</v>
      </c>
      <c r="B4743" s="4" t="s">
        <v>5</v>
      </c>
    </row>
    <row r="4744" spans="1:8">
      <c r="A4744" t="n">
        <v>43786</v>
      </c>
      <c r="B4744" s="20" t="n">
        <v>28</v>
      </c>
    </row>
    <row r="4745" spans="1:8">
      <c r="A4745" t="s">
        <v>4</v>
      </c>
      <c r="B4745" s="4" t="s">
        <v>5</v>
      </c>
      <c r="C4745" s="4" t="s">
        <v>7</v>
      </c>
      <c r="D4745" s="4" t="s">
        <v>12</v>
      </c>
      <c r="E4745" s="4" t="s">
        <v>8</v>
      </c>
      <c r="F4745" s="4" t="s">
        <v>8</v>
      </c>
      <c r="G4745" s="4" t="s">
        <v>8</v>
      </c>
      <c r="H4745" s="4" t="s">
        <v>8</v>
      </c>
    </row>
    <row r="4746" spans="1:8">
      <c r="A4746" t="n">
        <v>43787</v>
      </c>
      <c r="B4746" s="29" t="n">
        <v>51</v>
      </c>
      <c r="C4746" s="7" t="n">
        <v>3</v>
      </c>
      <c r="D4746" s="7" t="n">
        <v>13</v>
      </c>
      <c r="E4746" s="7" t="s">
        <v>365</v>
      </c>
      <c r="F4746" s="7" t="s">
        <v>350</v>
      </c>
      <c r="G4746" s="7" t="s">
        <v>14</v>
      </c>
      <c r="H4746" s="7" t="s">
        <v>76</v>
      </c>
    </row>
    <row r="4747" spans="1:8">
      <c r="A4747" t="s">
        <v>4</v>
      </c>
      <c r="B4747" s="4" t="s">
        <v>5</v>
      </c>
      <c r="C4747" s="4" t="s">
        <v>12</v>
      </c>
      <c r="D4747" s="4" t="s">
        <v>7</v>
      </c>
      <c r="E4747" s="4" t="s">
        <v>59</v>
      </c>
      <c r="F4747" s="4" t="s">
        <v>12</v>
      </c>
    </row>
    <row r="4748" spans="1:8">
      <c r="A4748" t="n">
        <v>43798</v>
      </c>
      <c r="B4748" s="47" t="n">
        <v>59</v>
      </c>
      <c r="C4748" s="7" t="n">
        <v>13</v>
      </c>
      <c r="D4748" s="7" t="n">
        <v>13</v>
      </c>
      <c r="E4748" s="7" t="n">
        <v>0.150000005960464</v>
      </c>
      <c r="F4748" s="7" t="n">
        <v>0</v>
      </c>
    </row>
    <row r="4749" spans="1:8">
      <c r="A4749" t="s">
        <v>4</v>
      </c>
      <c r="B4749" s="4" t="s">
        <v>5</v>
      </c>
      <c r="C4749" s="4" t="s">
        <v>12</v>
      </c>
    </row>
    <row r="4750" spans="1:8">
      <c r="A4750" t="n">
        <v>43808</v>
      </c>
      <c r="B4750" s="22" t="n">
        <v>16</v>
      </c>
      <c r="C4750" s="7" t="n">
        <v>1300</v>
      </c>
    </row>
    <row r="4751" spans="1:8">
      <c r="A4751" t="s">
        <v>4</v>
      </c>
      <c r="B4751" s="4" t="s">
        <v>5</v>
      </c>
      <c r="C4751" s="4" t="s">
        <v>7</v>
      </c>
      <c r="D4751" s="4" t="s">
        <v>12</v>
      </c>
      <c r="E4751" s="4" t="s">
        <v>8</v>
      </c>
      <c r="F4751" s="4" t="s">
        <v>8</v>
      </c>
      <c r="G4751" s="4" t="s">
        <v>8</v>
      </c>
      <c r="H4751" s="4" t="s">
        <v>8</v>
      </c>
    </row>
    <row r="4752" spans="1:8">
      <c r="A4752" t="n">
        <v>43811</v>
      </c>
      <c r="B4752" s="29" t="n">
        <v>51</v>
      </c>
      <c r="C4752" s="7" t="n">
        <v>3</v>
      </c>
      <c r="D4752" s="7" t="n">
        <v>13</v>
      </c>
      <c r="E4752" s="7" t="s">
        <v>378</v>
      </c>
      <c r="F4752" s="7" t="s">
        <v>373</v>
      </c>
      <c r="G4752" s="7" t="s">
        <v>75</v>
      </c>
      <c r="H4752" s="7" t="s">
        <v>76</v>
      </c>
    </row>
    <row r="4753" spans="1:13">
      <c r="A4753" t="s">
        <v>4</v>
      </c>
      <c r="B4753" s="4" t="s">
        <v>5</v>
      </c>
      <c r="C4753" s="4" t="s">
        <v>12</v>
      </c>
    </row>
    <row r="4754" spans="1:13">
      <c r="A4754" t="n">
        <v>43824</v>
      </c>
      <c r="B4754" s="22" t="n">
        <v>16</v>
      </c>
      <c r="C4754" s="7" t="n">
        <v>100</v>
      </c>
    </row>
    <row r="4755" spans="1:13">
      <c r="A4755" t="s">
        <v>4</v>
      </c>
      <c r="B4755" s="4" t="s">
        <v>5</v>
      </c>
      <c r="C4755" s="4" t="s">
        <v>12</v>
      </c>
      <c r="D4755" s="4" t="s">
        <v>59</v>
      </c>
      <c r="E4755" s="4" t="s">
        <v>59</v>
      </c>
      <c r="F4755" s="4" t="s">
        <v>59</v>
      </c>
      <c r="G4755" s="4" t="s">
        <v>12</v>
      </c>
      <c r="H4755" s="4" t="s">
        <v>12</v>
      </c>
    </row>
    <row r="4756" spans="1:13">
      <c r="A4756" t="n">
        <v>43827</v>
      </c>
      <c r="B4756" s="44" t="n">
        <v>60</v>
      </c>
      <c r="C4756" s="7" t="n">
        <v>13</v>
      </c>
      <c r="D4756" s="7" t="n">
        <v>-45</v>
      </c>
      <c r="E4756" s="7" t="n">
        <v>0</v>
      </c>
      <c r="F4756" s="7" t="n">
        <v>0</v>
      </c>
      <c r="G4756" s="7" t="n">
        <v>700</v>
      </c>
      <c r="H4756" s="7" t="n">
        <v>0</v>
      </c>
    </row>
    <row r="4757" spans="1:13">
      <c r="A4757" t="s">
        <v>4</v>
      </c>
      <c r="B4757" s="4" t="s">
        <v>5</v>
      </c>
      <c r="C4757" s="4" t="s">
        <v>12</v>
      </c>
    </row>
    <row r="4758" spans="1:13">
      <c r="A4758" t="n">
        <v>43846</v>
      </c>
      <c r="B4758" s="22" t="n">
        <v>16</v>
      </c>
      <c r="C4758" s="7" t="n">
        <v>900</v>
      </c>
    </row>
    <row r="4759" spans="1:13">
      <c r="A4759" t="s">
        <v>4</v>
      </c>
      <c r="B4759" s="4" t="s">
        <v>5</v>
      </c>
      <c r="C4759" s="4" t="s">
        <v>7</v>
      </c>
      <c r="D4759" s="4" t="s">
        <v>12</v>
      </c>
      <c r="E4759" s="4" t="s">
        <v>8</v>
      </c>
      <c r="F4759" s="4" t="s">
        <v>8</v>
      </c>
      <c r="G4759" s="4" t="s">
        <v>8</v>
      </c>
      <c r="H4759" s="4" t="s">
        <v>8</v>
      </c>
    </row>
    <row r="4760" spans="1:13">
      <c r="A4760" t="n">
        <v>43849</v>
      </c>
      <c r="B4760" s="29" t="n">
        <v>51</v>
      </c>
      <c r="C4760" s="7" t="n">
        <v>3</v>
      </c>
      <c r="D4760" s="7" t="n">
        <v>13</v>
      </c>
      <c r="E4760" s="7" t="s">
        <v>379</v>
      </c>
      <c r="F4760" s="7" t="s">
        <v>373</v>
      </c>
      <c r="G4760" s="7" t="s">
        <v>75</v>
      </c>
      <c r="H4760" s="7" t="s">
        <v>76</v>
      </c>
    </row>
    <row r="4761" spans="1:13">
      <c r="A4761" t="s">
        <v>4</v>
      </c>
      <c r="B4761" s="4" t="s">
        <v>5</v>
      </c>
      <c r="C4761" s="4" t="s">
        <v>12</v>
      </c>
    </row>
    <row r="4762" spans="1:13">
      <c r="A4762" t="n">
        <v>43862</v>
      </c>
      <c r="B4762" s="22" t="n">
        <v>16</v>
      </c>
      <c r="C4762" s="7" t="n">
        <v>100</v>
      </c>
    </row>
    <row r="4763" spans="1:13">
      <c r="A4763" t="s">
        <v>4</v>
      </c>
      <c r="B4763" s="4" t="s">
        <v>5</v>
      </c>
      <c r="C4763" s="4" t="s">
        <v>12</v>
      </c>
      <c r="D4763" s="4" t="s">
        <v>59</v>
      </c>
      <c r="E4763" s="4" t="s">
        <v>59</v>
      </c>
      <c r="F4763" s="4" t="s">
        <v>59</v>
      </c>
      <c r="G4763" s="4" t="s">
        <v>12</v>
      </c>
      <c r="H4763" s="4" t="s">
        <v>12</v>
      </c>
    </row>
    <row r="4764" spans="1:13">
      <c r="A4764" t="n">
        <v>43865</v>
      </c>
      <c r="B4764" s="44" t="n">
        <v>60</v>
      </c>
      <c r="C4764" s="7" t="n">
        <v>13</v>
      </c>
      <c r="D4764" s="7" t="n">
        <v>0</v>
      </c>
      <c r="E4764" s="7" t="n">
        <v>0</v>
      </c>
      <c r="F4764" s="7" t="n">
        <v>0</v>
      </c>
      <c r="G4764" s="7" t="n">
        <v>1000</v>
      </c>
      <c r="H4764" s="7" t="n">
        <v>0</v>
      </c>
    </row>
    <row r="4765" spans="1:13">
      <c r="A4765" t="s">
        <v>4</v>
      </c>
      <c r="B4765" s="4" t="s">
        <v>5</v>
      </c>
      <c r="C4765" s="4" t="s">
        <v>12</v>
      </c>
    </row>
    <row r="4766" spans="1:13">
      <c r="A4766" t="n">
        <v>43884</v>
      </c>
      <c r="B4766" s="22" t="n">
        <v>16</v>
      </c>
      <c r="C4766" s="7" t="n">
        <v>1000</v>
      </c>
    </row>
    <row r="4767" spans="1:13">
      <c r="A4767" t="s">
        <v>4</v>
      </c>
      <c r="B4767" s="4" t="s">
        <v>5</v>
      </c>
      <c r="C4767" s="4" t="s">
        <v>12</v>
      </c>
    </row>
    <row r="4768" spans="1:13">
      <c r="A4768" t="n">
        <v>43887</v>
      </c>
      <c r="B4768" s="22" t="n">
        <v>16</v>
      </c>
      <c r="C4768" s="7" t="n">
        <v>200</v>
      </c>
    </row>
    <row r="4769" spans="1:8">
      <c r="A4769" t="s">
        <v>4</v>
      </c>
      <c r="B4769" s="4" t="s">
        <v>5</v>
      </c>
      <c r="C4769" s="4" t="s">
        <v>7</v>
      </c>
      <c r="D4769" s="4" t="s">
        <v>12</v>
      </c>
      <c r="E4769" s="4" t="s">
        <v>8</v>
      </c>
    </row>
    <row r="4770" spans="1:8">
      <c r="A4770" t="n">
        <v>43890</v>
      </c>
      <c r="B4770" s="29" t="n">
        <v>51</v>
      </c>
      <c r="C4770" s="7" t="n">
        <v>4</v>
      </c>
      <c r="D4770" s="7" t="n">
        <v>13</v>
      </c>
      <c r="E4770" s="7" t="s">
        <v>380</v>
      </c>
    </row>
    <row r="4771" spans="1:8">
      <c r="A4771" t="s">
        <v>4</v>
      </c>
      <c r="B4771" s="4" t="s">
        <v>5</v>
      </c>
      <c r="C4771" s="4" t="s">
        <v>12</v>
      </c>
    </row>
    <row r="4772" spans="1:8">
      <c r="A4772" t="n">
        <v>43904</v>
      </c>
      <c r="B4772" s="22" t="n">
        <v>16</v>
      </c>
      <c r="C4772" s="7" t="n">
        <v>0</v>
      </c>
    </row>
    <row r="4773" spans="1:8">
      <c r="A4773" t="s">
        <v>4</v>
      </c>
      <c r="B4773" s="4" t="s">
        <v>5</v>
      </c>
      <c r="C4773" s="4" t="s">
        <v>12</v>
      </c>
      <c r="D4773" s="4" t="s">
        <v>7</v>
      </c>
      <c r="E4773" s="4" t="s">
        <v>13</v>
      </c>
      <c r="F4773" s="4" t="s">
        <v>43</v>
      </c>
      <c r="G4773" s="4" t="s">
        <v>7</v>
      </c>
      <c r="H4773" s="4" t="s">
        <v>7</v>
      </c>
      <c r="I4773" s="4" t="s">
        <v>7</v>
      </c>
      <c r="J4773" s="4" t="s">
        <v>13</v>
      </c>
      <c r="K4773" s="4" t="s">
        <v>43</v>
      </c>
      <c r="L4773" s="4" t="s">
        <v>7</v>
      </c>
      <c r="M4773" s="4" t="s">
        <v>7</v>
      </c>
    </row>
    <row r="4774" spans="1:8">
      <c r="A4774" t="n">
        <v>43907</v>
      </c>
      <c r="B4774" s="30" t="n">
        <v>26</v>
      </c>
      <c r="C4774" s="7" t="n">
        <v>13</v>
      </c>
      <c r="D4774" s="7" t="n">
        <v>17</v>
      </c>
      <c r="E4774" s="7" t="n">
        <v>11392</v>
      </c>
      <c r="F4774" s="7" t="s">
        <v>381</v>
      </c>
      <c r="G4774" s="7" t="n">
        <v>2</v>
      </c>
      <c r="H4774" s="7" t="n">
        <v>3</v>
      </c>
      <c r="I4774" s="7" t="n">
        <v>17</v>
      </c>
      <c r="J4774" s="7" t="n">
        <v>11393</v>
      </c>
      <c r="K4774" s="7" t="s">
        <v>382</v>
      </c>
      <c r="L4774" s="7" t="n">
        <v>2</v>
      </c>
      <c r="M4774" s="7" t="n">
        <v>0</v>
      </c>
    </row>
    <row r="4775" spans="1:8">
      <c r="A4775" t="s">
        <v>4</v>
      </c>
      <c r="B4775" s="4" t="s">
        <v>5</v>
      </c>
    </row>
    <row r="4776" spans="1:8">
      <c r="A4776" t="n">
        <v>44003</v>
      </c>
      <c r="B4776" s="20" t="n">
        <v>28</v>
      </c>
    </row>
    <row r="4777" spans="1:8">
      <c r="A4777" t="s">
        <v>4</v>
      </c>
      <c r="B4777" s="4" t="s">
        <v>5</v>
      </c>
      <c r="C4777" s="4" t="s">
        <v>12</v>
      </c>
      <c r="D4777" s="4" t="s">
        <v>7</v>
      </c>
    </row>
    <row r="4778" spans="1:8">
      <c r="A4778" t="n">
        <v>44004</v>
      </c>
      <c r="B4778" s="31" t="n">
        <v>89</v>
      </c>
      <c r="C4778" s="7" t="n">
        <v>65533</v>
      </c>
      <c r="D4778" s="7" t="n">
        <v>1</v>
      </c>
    </row>
    <row r="4779" spans="1:8">
      <c r="A4779" t="s">
        <v>4</v>
      </c>
      <c r="B4779" s="4" t="s">
        <v>5</v>
      </c>
      <c r="C4779" s="4" t="s">
        <v>7</v>
      </c>
      <c r="D4779" s="4" t="s">
        <v>12</v>
      </c>
      <c r="E4779" s="4" t="s">
        <v>8</v>
      </c>
    </row>
    <row r="4780" spans="1:8">
      <c r="A4780" t="n">
        <v>44008</v>
      </c>
      <c r="B4780" s="29" t="n">
        <v>51</v>
      </c>
      <c r="C4780" s="7" t="n">
        <v>4</v>
      </c>
      <c r="D4780" s="7" t="n">
        <v>0</v>
      </c>
      <c r="E4780" s="7" t="s">
        <v>383</v>
      </c>
    </row>
    <row r="4781" spans="1:8">
      <c r="A4781" t="s">
        <v>4</v>
      </c>
      <c r="B4781" s="4" t="s">
        <v>5</v>
      </c>
      <c r="C4781" s="4" t="s">
        <v>12</v>
      </c>
    </row>
    <row r="4782" spans="1:8">
      <c r="A4782" t="n">
        <v>44022</v>
      </c>
      <c r="B4782" s="22" t="n">
        <v>16</v>
      </c>
      <c r="C4782" s="7" t="n">
        <v>0</v>
      </c>
    </row>
    <row r="4783" spans="1:8">
      <c r="A4783" t="s">
        <v>4</v>
      </c>
      <c r="B4783" s="4" t="s">
        <v>5</v>
      </c>
      <c r="C4783" s="4" t="s">
        <v>12</v>
      </c>
      <c r="D4783" s="4" t="s">
        <v>7</v>
      </c>
      <c r="E4783" s="4" t="s">
        <v>13</v>
      </c>
      <c r="F4783" s="4" t="s">
        <v>43</v>
      </c>
      <c r="G4783" s="4" t="s">
        <v>7</v>
      </c>
      <c r="H4783" s="4" t="s">
        <v>7</v>
      </c>
    </row>
    <row r="4784" spans="1:8">
      <c r="A4784" t="n">
        <v>44025</v>
      </c>
      <c r="B4784" s="30" t="n">
        <v>26</v>
      </c>
      <c r="C4784" s="7" t="n">
        <v>0</v>
      </c>
      <c r="D4784" s="7" t="n">
        <v>17</v>
      </c>
      <c r="E4784" s="7" t="n">
        <v>53347</v>
      </c>
      <c r="F4784" s="7" t="s">
        <v>384</v>
      </c>
      <c r="G4784" s="7" t="n">
        <v>2</v>
      </c>
      <c r="H4784" s="7" t="n">
        <v>0</v>
      </c>
    </row>
    <row r="4785" spans="1:13">
      <c r="A4785" t="s">
        <v>4</v>
      </c>
      <c r="B4785" s="4" t="s">
        <v>5</v>
      </c>
    </row>
    <row r="4786" spans="1:13">
      <c r="A4786" t="n">
        <v>44053</v>
      </c>
      <c r="B4786" s="20" t="n">
        <v>28</v>
      </c>
    </row>
    <row r="4787" spans="1:13">
      <c r="A4787" t="s">
        <v>4</v>
      </c>
      <c r="B4787" s="4" t="s">
        <v>5</v>
      </c>
      <c r="C4787" s="4" t="s">
        <v>12</v>
      </c>
      <c r="D4787" s="4" t="s">
        <v>7</v>
      </c>
    </row>
    <row r="4788" spans="1:13">
      <c r="A4788" t="n">
        <v>44054</v>
      </c>
      <c r="B4788" s="31" t="n">
        <v>89</v>
      </c>
      <c r="C4788" s="7" t="n">
        <v>65533</v>
      </c>
      <c r="D4788" s="7" t="n">
        <v>1</v>
      </c>
    </row>
    <row r="4789" spans="1:13">
      <c r="A4789" t="s">
        <v>4</v>
      </c>
      <c r="B4789" s="4" t="s">
        <v>5</v>
      </c>
      <c r="C4789" s="4" t="s">
        <v>7</v>
      </c>
      <c r="D4789" s="4" t="s">
        <v>12</v>
      </c>
      <c r="E4789" s="4" t="s">
        <v>59</v>
      </c>
    </row>
    <row r="4790" spans="1:13">
      <c r="A4790" t="n">
        <v>44058</v>
      </c>
      <c r="B4790" s="25" t="n">
        <v>58</v>
      </c>
      <c r="C4790" s="7" t="n">
        <v>101</v>
      </c>
      <c r="D4790" s="7" t="n">
        <v>500</v>
      </c>
      <c r="E4790" s="7" t="n">
        <v>1</v>
      </c>
    </row>
    <row r="4791" spans="1:13">
      <c r="A4791" t="s">
        <v>4</v>
      </c>
      <c r="B4791" s="4" t="s">
        <v>5</v>
      </c>
      <c r="C4791" s="4" t="s">
        <v>7</v>
      </c>
      <c r="D4791" s="4" t="s">
        <v>12</v>
      </c>
    </row>
    <row r="4792" spans="1:13">
      <c r="A4792" t="n">
        <v>44066</v>
      </c>
      <c r="B4792" s="25" t="n">
        <v>58</v>
      </c>
      <c r="C4792" s="7" t="n">
        <v>254</v>
      </c>
      <c r="D4792" s="7" t="n">
        <v>0</v>
      </c>
    </row>
    <row r="4793" spans="1:13">
      <c r="A4793" t="s">
        <v>4</v>
      </c>
      <c r="B4793" s="4" t="s">
        <v>5</v>
      </c>
      <c r="C4793" s="4" t="s">
        <v>7</v>
      </c>
      <c r="D4793" s="4" t="s">
        <v>7</v>
      </c>
      <c r="E4793" s="4" t="s">
        <v>59</v>
      </c>
      <c r="F4793" s="4" t="s">
        <v>59</v>
      </c>
      <c r="G4793" s="4" t="s">
        <v>59</v>
      </c>
      <c r="H4793" s="4" t="s">
        <v>12</v>
      </c>
    </row>
    <row r="4794" spans="1:13">
      <c r="A4794" t="n">
        <v>44070</v>
      </c>
      <c r="B4794" s="27" t="n">
        <v>45</v>
      </c>
      <c r="C4794" s="7" t="n">
        <v>2</v>
      </c>
      <c r="D4794" s="7" t="n">
        <v>3</v>
      </c>
      <c r="E4794" s="7" t="n">
        <v>0.319999992847443</v>
      </c>
      <c r="F4794" s="7" t="n">
        <v>6.17000007629395</v>
      </c>
      <c r="G4794" s="7" t="n">
        <v>14.2600002288818</v>
      </c>
      <c r="H4794" s="7" t="n">
        <v>0</v>
      </c>
    </row>
    <row r="4795" spans="1:13">
      <c r="A4795" t="s">
        <v>4</v>
      </c>
      <c r="B4795" s="4" t="s">
        <v>5</v>
      </c>
      <c r="C4795" s="4" t="s">
        <v>7</v>
      </c>
      <c r="D4795" s="4" t="s">
        <v>7</v>
      </c>
      <c r="E4795" s="4" t="s">
        <v>59</v>
      </c>
      <c r="F4795" s="4" t="s">
        <v>59</v>
      </c>
      <c r="G4795" s="4" t="s">
        <v>59</v>
      </c>
      <c r="H4795" s="4" t="s">
        <v>12</v>
      </c>
      <c r="I4795" s="4" t="s">
        <v>7</v>
      </c>
    </row>
    <row r="4796" spans="1:13">
      <c r="A4796" t="n">
        <v>44087</v>
      </c>
      <c r="B4796" s="27" t="n">
        <v>45</v>
      </c>
      <c r="C4796" s="7" t="n">
        <v>4</v>
      </c>
      <c r="D4796" s="7" t="n">
        <v>3</v>
      </c>
      <c r="E4796" s="7" t="n">
        <v>5.57000017166138</v>
      </c>
      <c r="F4796" s="7" t="n">
        <v>198.570007324219</v>
      </c>
      <c r="G4796" s="7" t="n">
        <v>0</v>
      </c>
      <c r="H4796" s="7" t="n">
        <v>0</v>
      </c>
      <c r="I4796" s="7" t="n">
        <v>0</v>
      </c>
    </row>
    <row r="4797" spans="1:13">
      <c r="A4797" t="s">
        <v>4</v>
      </c>
      <c r="B4797" s="4" t="s">
        <v>5</v>
      </c>
      <c r="C4797" s="4" t="s">
        <v>7</v>
      </c>
      <c r="D4797" s="4" t="s">
        <v>7</v>
      </c>
      <c r="E4797" s="4" t="s">
        <v>59</v>
      </c>
      <c r="F4797" s="4" t="s">
        <v>12</v>
      </c>
    </row>
    <row r="4798" spans="1:13">
      <c r="A4798" t="n">
        <v>44105</v>
      </c>
      <c r="B4798" s="27" t="n">
        <v>45</v>
      </c>
      <c r="C4798" s="7" t="n">
        <v>5</v>
      </c>
      <c r="D4798" s="7" t="n">
        <v>3</v>
      </c>
      <c r="E4798" s="7" t="n">
        <v>2.40000009536743</v>
      </c>
      <c r="F4798" s="7" t="n">
        <v>0</v>
      </c>
    </row>
    <row r="4799" spans="1:13">
      <c r="A4799" t="s">
        <v>4</v>
      </c>
      <c r="B4799" s="4" t="s">
        <v>5</v>
      </c>
      <c r="C4799" s="4" t="s">
        <v>7</v>
      </c>
      <c r="D4799" s="4" t="s">
        <v>7</v>
      </c>
      <c r="E4799" s="4" t="s">
        <v>59</v>
      </c>
      <c r="F4799" s="4" t="s">
        <v>12</v>
      </c>
    </row>
    <row r="4800" spans="1:13">
      <c r="A4800" t="n">
        <v>44114</v>
      </c>
      <c r="B4800" s="27" t="n">
        <v>45</v>
      </c>
      <c r="C4800" s="7" t="n">
        <v>11</v>
      </c>
      <c r="D4800" s="7" t="n">
        <v>3</v>
      </c>
      <c r="E4800" s="7" t="n">
        <v>34</v>
      </c>
      <c r="F4800" s="7" t="n">
        <v>0</v>
      </c>
    </row>
    <row r="4801" spans="1:9">
      <c r="A4801" t="s">
        <v>4</v>
      </c>
      <c r="B4801" s="4" t="s">
        <v>5</v>
      </c>
      <c r="C4801" s="4" t="s">
        <v>12</v>
      </c>
      <c r="D4801" s="4" t="s">
        <v>7</v>
      </c>
      <c r="E4801" s="4" t="s">
        <v>8</v>
      </c>
      <c r="F4801" s="4" t="s">
        <v>59</v>
      </c>
      <c r="G4801" s="4" t="s">
        <v>59</v>
      </c>
      <c r="H4801" s="4" t="s">
        <v>59</v>
      </c>
    </row>
    <row r="4802" spans="1:9">
      <c r="A4802" t="n">
        <v>44123</v>
      </c>
      <c r="B4802" s="40" t="n">
        <v>48</v>
      </c>
      <c r="C4802" s="7" t="n">
        <v>0</v>
      </c>
      <c r="D4802" s="7" t="n">
        <v>0</v>
      </c>
      <c r="E4802" s="7" t="s">
        <v>314</v>
      </c>
      <c r="F4802" s="7" t="n">
        <v>0</v>
      </c>
      <c r="G4802" s="7" t="n">
        <v>1</v>
      </c>
      <c r="H4802" s="7" t="n">
        <v>0</v>
      </c>
    </row>
    <row r="4803" spans="1:9">
      <c r="A4803" t="s">
        <v>4</v>
      </c>
      <c r="B4803" s="4" t="s">
        <v>5</v>
      </c>
      <c r="C4803" s="4" t="s">
        <v>12</v>
      </c>
      <c r="D4803" s="4" t="s">
        <v>59</v>
      </c>
      <c r="E4803" s="4" t="s">
        <v>59</v>
      </c>
      <c r="F4803" s="4" t="s">
        <v>59</v>
      </c>
      <c r="G4803" s="4" t="s">
        <v>59</v>
      </c>
    </row>
    <row r="4804" spans="1:9">
      <c r="A4804" t="n">
        <v>44147</v>
      </c>
      <c r="B4804" s="28" t="n">
        <v>46</v>
      </c>
      <c r="C4804" s="7" t="n">
        <v>13</v>
      </c>
      <c r="D4804" s="7" t="n">
        <v>0.819999992847443</v>
      </c>
      <c r="E4804" s="7" t="n">
        <v>5</v>
      </c>
      <c r="F4804" s="7" t="n">
        <v>13.9899997711182</v>
      </c>
      <c r="G4804" s="7" t="n">
        <v>180</v>
      </c>
    </row>
    <row r="4805" spans="1:9">
      <c r="A4805" t="s">
        <v>4</v>
      </c>
      <c r="B4805" s="4" t="s">
        <v>5</v>
      </c>
      <c r="C4805" s="4" t="s">
        <v>7</v>
      </c>
      <c r="D4805" s="4" t="s">
        <v>12</v>
      </c>
    </row>
    <row r="4806" spans="1:9">
      <c r="A4806" t="n">
        <v>44166</v>
      </c>
      <c r="B4806" s="25" t="n">
        <v>58</v>
      </c>
      <c r="C4806" s="7" t="n">
        <v>255</v>
      </c>
      <c r="D4806" s="7" t="n">
        <v>0</v>
      </c>
    </row>
    <row r="4807" spans="1:9">
      <c r="A4807" t="s">
        <v>4</v>
      </c>
      <c r="B4807" s="4" t="s">
        <v>5</v>
      </c>
      <c r="C4807" s="4" t="s">
        <v>12</v>
      </c>
      <c r="D4807" s="4" t="s">
        <v>7</v>
      </c>
      <c r="E4807" s="4" t="s">
        <v>8</v>
      </c>
      <c r="F4807" s="4" t="s">
        <v>59</v>
      </c>
      <c r="G4807" s="4" t="s">
        <v>59</v>
      </c>
      <c r="H4807" s="4" t="s">
        <v>59</v>
      </c>
    </row>
    <row r="4808" spans="1:9">
      <c r="A4808" t="n">
        <v>44170</v>
      </c>
      <c r="B4808" s="40" t="n">
        <v>48</v>
      </c>
      <c r="C4808" s="7" t="n">
        <v>0</v>
      </c>
      <c r="D4808" s="7" t="n">
        <v>0</v>
      </c>
      <c r="E4808" s="7" t="s">
        <v>337</v>
      </c>
      <c r="F4808" s="7" t="n">
        <v>-1</v>
      </c>
      <c r="G4808" s="7" t="n">
        <v>1</v>
      </c>
      <c r="H4808" s="7" t="n">
        <v>0</v>
      </c>
    </row>
    <row r="4809" spans="1:9">
      <c r="A4809" t="s">
        <v>4</v>
      </c>
      <c r="B4809" s="4" t="s">
        <v>5</v>
      </c>
      <c r="C4809" s="4" t="s">
        <v>12</v>
      </c>
    </row>
    <row r="4810" spans="1:9">
      <c r="A4810" t="n">
        <v>44198</v>
      </c>
      <c r="B4810" s="22" t="n">
        <v>16</v>
      </c>
      <c r="C4810" s="7" t="n">
        <v>500</v>
      </c>
    </row>
    <row r="4811" spans="1:9">
      <c r="A4811" t="s">
        <v>4</v>
      </c>
      <c r="B4811" s="4" t="s">
        <v>5</v>
      </c>
      <c r="C4811" s="4" t="s">
        <v>7</v>
      </c>
      <c r="D4811" s="4" t="s">
        <v>12</v>
      </c>
      <c r="E4811" s="4" t="s">
        <v>8</v>
      </c>
    </row>
    <row r="4812" spans="1:9">
      <c r="A4812" t="n">
        <v>44201</v>
      </c>
      <c r="B4812" s="29" t="n">
        <v>51</v>
      </c>
      <c r="C4812" s="7" t="n">
        <v>4</v>
      </c>
      <c r="D4812" s="7" t="n">
        <v>0</v>
      </c>
      <c r="E4812" s="7" t="s">
        <v>385</v>
      </c>
    </row>
    <row r="4813" spans="1:9">
      <c r="A4813" t="s">
        <v>4</v>
      </c>
      <c r="B4813" s="4" t="s">
        <v>5</v>
      </c>
      <c r="C4813" s="4" t="s">
        <v>12</v>
      </c>
    </row>
    <row r="4814" spans="1:9">
      <c r="A4814" t="n">
        <v>44214</v>
      </c>
      <c r="B4814" s="22" t="n">
        <v>16</v>
      </c>
      <c r="C4814" s="7" t="n">
        <v>0</v>
      </c>
    </row>
    <row r="4815" spans="1:9">
      <c r="A4815" t="s">
        <v>4</v>
      </c>
      <c r="B4815" s="4" t="s">
        <v>5</v>
      </c>
      <c r="C4815" s="4" t="s">
        <v>12</v>
      </c>
      <c r="D4815" s="4" t="s">
        <v>7</v>
      </c>
      <c r="E4815" s="4" t="s">
        <v>13</v>
      </c>
      <c r="F4815" s="4" t="s">
        <v>43</v>
      </c>
      <c r="G4815" s="4" t="s">
        <v>7</v>
      </c>
      <c r="H4815" s="4" t="s">
        <v>7</v>
      </c>
    </row>
    <row r="4816" spans="1:9">
      <c r="A4816" t="n">
        <v>44217</v>
      </c>
      <c r="B4816" s="30" t="n">
        <v>26</v>
      </c>
      <c r="C4816" s="7" t="n">
        <v>0</v>
      </c>
      <c r="D4816" s="7" t="n">
        <v>17</v>
      </c>
      <c r="E4816" s="7" t="n">
        <v>53348</v>
      </c>
      <c r="F4816" s="7" t="s">
        <v>386</v>
      </c>
      <c r="G4816" s="7" t="n">
        <v>2</v>
      </c>
      <c r="H4816" s="7" t="n">
        <v>0</v>
      </c>
    </row>
    <row r="4817" spans="1:8">
      <c r="A4817" t="s">
        <v>4</v>
      </c>
      <c r="B4817" s="4" t="s">
        <v>5</v>
      </c>
    </row>
    <row r="4818" spans="1:8">
      <c r="A4818" t="n">
        <v>44292</v>
      </c>
      <c r="B4818" s="20" t="n">
        <v>28</v>
      </c>
    </row>
    <row r="4819" spans="1:8">
      <c r="A4819" t="s">
        <v>4</v>
      </c>
      <c r="B4819" s="4" t="s">
        <v>5</v>
      </c>
      <c r="C4819" s="4" t="s">
        <v>12</v>
      </c>
      <c r="D4819" s="4" t="s">
        <v>7</v>
      </c>
      <c r="E4819" s="4" t="s">
        <v>8</v>
      </c>
      <c r="F4819" s="4" t="s">
        <v>59</v>
      </c>
      <c r="G4819" s="4" t="s">
        <v>59</v>
      </c>
      <c r="H4819" s="4" t="s">
        <v>59</v>
      </c>
    </row>
    <row r="4820" spans="1:8">
      <c r="A4820" t="n">
        <v>44293</v>
      </c>
      <c r="B4820" s="40" t="n">
        <v>48</v>
      </c>
      <c r="C4820" s="7" t="n">
        <v>13</v>
      </c>
      <c r="D4820" s="7" t="n">
        <v>0</v>
      </c>
      <c r="E4820" s="7" t="s">
        <v>343</v>
      </c>
      <c r="F4820" s="7" t="n">
        <v>-1</v>
      </c>
      <c r="G4820" s="7" t="n">
        <v>1</v>
      </c>
      <c r="H4820" s="7" t="n">
        <v>0</v>
      </c>
    </row>
    <row r="4821" spans="1:8">
      <c r="A4821" t="s">
        <v>4</v>
      </c>
      <c r="B4821" s="4" t="s">
        <v>5</v>
      </c>
      <c r="C4821" s="4" t="s">
        <v>7</v>
      </c>
      <c r="D4821" s="4" t="s">
        <v>12</v>
      </c>
      <c r="E4821" s="4" t="s">
        <v>8</v>
      </c>
    </row>
    <row r="4822" spans="1:8">
      <c r="A4822" t="n">
        <v>44323</v>
      </c>
      <c r="B4822" s="29" t="n">
        <v>51</v>
      </c>
      <c r="C4822" s="7" t="n">
        <v>4</v>
      </c>
      <c r="D4822" s="7" t="n">
        <v>13</v>
      </c>
      <c r="E4822" s="7" t="s">
        <v>387</v>
      </c>
    </row>
    <row r="4823" spans="1:8">
      <c r="A4823" t="s">
        <v>4</v>
      </c>
      <c r="B4823" s="4" t="s">
        <v>5</v>
      </c>
      <c r="C4823" s="4" t="s">
        <v>12</v>
      </c>
    </row>
    <row r="4824" spans="1:8">
      <c r="A4824" t="n">
        <v>44336</v>
      </c>
      <c r="B4824" s="22" t="n">
        <v>16</v>
      </c>
      <c r="C4824" s="7" t="n">
        <v>0</v>
      </c>
    </row>
    <row r="4825" spans="1:8">
      <c r="A4825" t="s">
        <v>4</v>
      </c>
      <c r="B4825" s="4" t="s">
        <v>5</v>
      </c>
      <c r="C4825" s="4" t="s">
        <v>12</v>
      </c>
      <c r="D4825" s="4" t="s">
        <v>7</v>
      </c>
      <c r="E4825" s="4" t="s">
        <v>13</v>
      </c>
      <c r="F4825" s="4" t="s">
        <v>43</v>
      </c>
      <c r="G4825" s="4" t="s">
        <v>7</v>
      </c>
      <c r="H4825" s="4" t="s">
        <v>7</v>
      </c>
      <c r="I4825" s="4" t="s">
        <v>7</v>
      </c>
      <c r="J4825" s="4" t="s">
        <v>13</v>
      </c>
      <c r="K4825" s="4" t="s">
        <v>43</v>
      </c>
      <c r="L4825" s="4" t="s">
        <v>7</v>
      </c>
      <c r="M4825" s="4" t="s">
        <v>7</v>
      </c>
      <c r="N4825" s="4" t="s">
        <v>7</v>
      </c>
      <c r="O4825" s="4" t="s">
        <v>13</v>
      </c>
      <c r="P4825" s="4" t="s">
        <v>43</v>
      </c>
      <c r="Q4825" s="4" t="s">
        <v>7</v>
      </c>
      <c r="R4825" s="4" t="s">
        <v>7</v>
      </c>
    </row>
    <row r="4826" spans="1:8">
      <c r="A4826" t="n">
        <v>44339</v>
      </c>
      <c r="B4826" s="30" t="n">
        <v>26</v>
      </c>
      <c r="C4826" s="7" t="n">
        <v>13</v>
      </c>
      <c r="D4826" s="7" t="n">
        <v>17</v>
      </c>
      <c r="E4826" s="7" t="n">
        <v>11394</v>
      </c>
      <c r="F4826" s="7" t="s">
        <v>388</v>
      </c>
      <c r="G4826" s="7" t="n">
        <v>2</v>
      </c>
      <c r="H4826" s="7" t="n">
        <v>3</v>
      </c>
      <c r="I4826" s="7" t="n">
        <v>17</v>
      </c>
      <c r="J4826" s="7" t="n">
        <v>11395</v>
      </c>
      <c r="K4826" s="7" t="s">
        <v>389</v>
      </c>
      <c r="L4826" s="7" t="n">
        <v>2</v>
      </c>
      <c r="M4826" s="7" t="n">
        <v>3</v>
      </c>
      <c r="N4826" s="7" t="n">
        <v>17</v>
      </c>
      <c r="O4826" s="7" t="n">
        <v>11396</v>
      </c>
      <c r="P4826" s="7" t="s">
        <v>390</v>
      </c>
      <c r="Q4826" s="7" t="n">
        <v>2</v>
      </c>
      <c r="R4826" s="7" t="n">
        <v>0</v>
      </c>
    </row>
    <row r="4827" spans="1:8">
      <c r="A4827" t="s">
        <v>4</v>
      </c>
      <c r="B4827" s="4" t="s">
        <v>5</v>
      </c>
    </row>
    <row r="4828" spans="1:8">
      <c r="A4828" t="n">
        <v>44582</v>
      </c>
      <c r="B4828" s="20" t="n">
        <v>28</v>
      </c>
    </row>
    <row r="4829" spans="1:8">
      <c r="A4829" t="s">
        <v>4</v>
      </c>
      <c r="B4829" s="4" t="s">
        <v>5</v>
      </c>
      <c r="C4829" s="4" t="s">
        <v>7</v>
      </c>
      <c r="D4829" s="4" t="s">
        <v>12</v>
      </c>
      <c r="E4829" s="4" t="s">
        <v>8</v>
      </c>
    </row>
    <row r="4830" spans="1:8">
      <c r="A4830" t="n">
        <v>44583</v>
      </c>
      <c r="B4830" s="29" t="n">
        <v>51</v>
      </c>
      <c r="C4830" s="7" t="n">
        <v>4</v>
      </c>
      <c r="D4830" s="7" t="n">
        <v>0</v>
      </c>
      <c r="E4830" s="7" t="s">
        <v>385</v>
      </c>
    </row>
    <row r="4831" spans="1:8">
      <c r="A4831" t="s">
        <v>4</v>
      </c>
      <c r="B4831" s="4" t="s">
        <v>5</v>
      </c>
      <c r="C4831" s="4" t="s">
        <v>12</v>
      </c>
    </row>
    <row r="4832" spans="1:8">
      <c r="A4832" t="n">
        <v>44596</v>
      </c>
      <c r="B4832" s="22" t="n">
        <v>16</v>
      </c>
      <c r="C4832" s="7" t="n">
        <v>0</v>
      </c>
    </row>
    <row r="4833" spans="1:18">
      <c r="A4833" t="s">
        <v>4</v>
      </c>
      <c r="B4833" s="4" t="s">
        <v>5</v>
      </c>
      <c r="C4833" s="4" t="s">
        <v>12</v>
      </c>
      <c r="D4833" s="4" t="s">
        <v>7</v>
      </c>
      <c r="E4833" s="4" t="s">
        <v>13</v>
      </c>
      <c r="F4833" s="4" t="s">
        <v>43</v>
      </c>
      <c r="G4833" s="4" t="s">
        <v>7</v>
      </c>
      <c r="H4833" s="4" t="s">
        <v>7</v>
      </c>
    </row>
    <row r="4834" spans="1:18">
      <c r="A4834" t="n">
        <v>44599</v>
      </c>
      <c r="B4834" s="30" t="n">
        <v>26</v>
      </c>
      <c r="C4834" s="7" t="n">
        <v>0</v>
      </c>
      <c r="D4834" s="7" t="n">
        <v>17</v>
      </c>
      <c r="E4834" s="7" t="n">
        <v>53349</v>
      </c>
      <c r="F4834" s="7" t="s">
        <v>391</v>
      </c>
      <c r="G4834" s="7" t="n">
        <v>2</v>
      </c>
      <c r="H4834" s="7" t="n">
        <v>0</v>
      </c>
    </row>
    <row r="4835" spans="1:18">
      <c r="A4835" t="s">
        <v>4</v>
      </c>
      <c r="B4835" s="4" t="s">
        <v>5</v>
      </c>
    </row>
    <row r="4836" spans="1:18">
      <c r="A4836" t="n">
        <v>44665</v>
      </c>
      <c r="B4836" s="20" t="n">
        <v>28</v>
      </c>
    </row>
    <row r="4837" spans="1:18">
      <c r="A4837" t="s">
        <v>4</v>
      </c>
      <c r="B4837" s="4" t="s">
        <v>5</v>
      </c>
      <c r="C4837" s="4" t="s">
        <v>7</v>
      </c>
      <c r="D4837" s="4" t="s">
        <v>12</v>
      </c>
      <c r="E4837" s="4" t="s">
        <v>8</v>
      </c>
    </row>
    <row r="4838" spans="1:18">
      <c r="A4838" t="n">
        <v>44666</v>
      </c>
      <c r="B4838" s="29" t="n">
        <v>51</v>
      </c>
      <c r="C4838" s="7" t="n">
        <v>4</v>
      </c>
      <c r="D4838" s="7" t="n">
        <v>13</v>
      </c>
      <c r="E4838" s="7" t="s">
        <v>392</v>
      </c>
    </row>
    <row r="4839" spans="1:18">
      <c r="A4839" t="s">
        <v>4</v>
      </c>
      <c r="B4839" s="4" t="s">
        <v>5</v>
      </c>
      <c r="C4839" s="4" t="s">
        <v>12</v>
      </c>
    </row>
    <row r="4840" spans="1:18">
      <c r="A4840" t="n">
        <v>44684</v>
      </c>
      <c r="B4840" s="22" t="n">
        <v>16</v>
      </c>
      <c r="C4840" s="7" t="n">
        <v>0</v>
      </c>
    </row>
    <row r="4841" spans="1:18">
      <c r="A4841" t="s">
        <v>4</v>
      </c>
      <c r="B4841" s="4" t="s">
        <v>5</v>
      </c>
      <c r="C4841" s="4" t="s">
        <v>12</v>
      </c>
      <c r="D4841" s="4" t="s">
        <v>7</v>
      </c>
      <c r="E4841" s="4" t="s">
        <v>13</v>
      </c>
      <c r="F4841" s="4" t="s">
        <v>43</v>
      </c>
      <c r="G4841" s="4" t="s">
        <v>7</v>
      </c>
      <c r="H4841" s="4" t="s">
        <v>7</v>
      </c>
      <c r="I4841" s="4" t="s">
        <v>7</v>
      </c>
      <c r="J4841" s="4" t="s">
        <v>13</v>
      </c>
      <c r="K4841" s="4" t="s">
        <v>43</v>
      </c>
      <c r="L4841" s="4" t="s">
        <v>7</v>
      </c>
      <c r="M4841" s="4" t="s">
        <v>7</v>
      </c>
    </row>
    <row r="4842" spans="1:18">
      <c r="A4842" t="n">
        <v>44687</v>
      </c>
      <c r="B4842" s="30" t="n">
        <v>26</v>
      </c>
      <c r="C4842" s="7" t="n">
        <v>13</v>
      </c>
      <c r="D4842" s="7" t="n">
        <v>17</v>
      </c>
      <c r="E4842" s="7" t="n">
        <v>11397</v>
      </c>
      <c r="F4842" s="7" t="s">
        <v>393</v>
      </c>
      <c r="G4842" s="7" t="n">
        <v>2</v>
      </c>
      <c r="H4842" s="7" t="n">
        <v>3</v>
      </c>
      <c r="I4842" s="7" t="n">
        <v>17</v>
      </c>
      <c r="J4842" s="7" t="n">
        <v>11398</v>
      </c>
      <c r="K4842" s="7" t="s">
        <v>394</v>
      </c>
      <c r="L4842" s="7" t="n">
        <v>2</v>
      </c>
      <c r="M4842" s="7" t="n">
        <v>0</v>
      </c>
    </row>
    <row r="4843" spans="1:18">
      <c r="A4843" t="s">
        <v>4</v>
      </c>
      <c r="B4843" s="4" t="s">
        <v>5</v>
      </c>
    </row>
    <row r="4844" spans="1:18">
      <c r="A4844" t="n">
        <v>44744</v>
      </c>
      <c r="B4844" s="20" t="n">
        <v>28</v>
      </c>
    </row>
    <row r="4845" spans="1:18">
      <c r="A4845" t="s">
        <v>4</v>
      </c>
      <c r="B4845" s="4" t="s">
        <v>5</v>
      </c>
      <c r="C4845" s="4" t="s">
        <v>7</v>
      </c>
      <c r="D4845" s="4" t="s">
        <v>12</v>
      </c>
      <c r="E4845" s="4" t="s">
        <v>59</v>
      </c>
    </row>
    <row r="4846" spans="1:18">
      <c r="A4846" t="n">
        <v>44745</v>
      </c>
      <c r="B4846" s="25" t="n">
        <v>58</v>
      </c>
      <c r="C4846" s="7" t="n">
        <v>101</v>
      </c>
      <c r="D4846" s="7" t="n">
        <v>500</v>
      </c>
      <c r="E4846" s="7" t="n">
        <v>1</v>
      </c>
    </row>
    <row r="4847" spans="1:18">
      <c r="A4847" t="s">
        <v>4</v>
      </c>
      <c r="B4847" s="4" t="s">
        <v>5</v>
      </c>
      <c r="C4847" s="4" t="s">
        <v>7</v>
      </c>
      <c r="D4847" s="4" t="s">
        <v>12</v>
      </c>
    </row>
    <row r="4848" spans="1:18">
      <c r="A4848" t="n">
        <v>44753</v>
      </c>
      <c r="B4848" s="25" t="n">
        <v>58</v>
      </c>
      <c r="C4848" s="7" t="n">
        <v>254</v>
      </c>
      <c r="D4848" s="7" t="n">
        <v>0</v>
      </c>
    </row>
    <row r="4849" spans="1:13">
      <c r="A4849" t="s">
        <v>4</v>
      </c>
      <c r="B4849" s="4" t="s">
        <v>5</v>
      </c>
      <c r="C4849" s="4" t="s">
        <v>7</v>
      </c>
      <c r="D4849" s="4" t="s">
        <v>7</v>
      </c>
      <c r="E4849" s="4" t="s">
        <v>59</v>
      </c>
      <c r="F4849" s="4" t="s">
        <v>59</v>
      </c>
      <c r="G4849" s="4" t="s">
        <v>59</v>
      </c>
      <c r="H4849" s="4" t="s">
        <v>12</v>
      </c>
    </row>
    <row r="4850" spans="1:13">
      <c r="A4850" t="n">
        <v>44757</v>
      </c>
      <c r="B4850" s="27" t="n">
        <v>45</v>
      </c>
      <c r="C4850" s="7" t="n">
        <v>2</v>
      </c>
      <c r="D4850" s="7" t="n">
        <v>3</v>
      </c>
      <c r="E4850" s="7" t="n">
        <v>0.620000004768372</v>
      </c>
      <c r="F4850" s="7" t="n">
        <v>6.01000022888184</v>
      </c>
      <c r="G4850" s="7" t="n">
        <v>13.8199996948242</v>
      </c>
      <c r="H4850" s="7" t="n">
        <v>0</v>
      </c>
    </row>
    <row r="4851" spans="1:13">
      <c r="A4851" t="s">
        <v>4</v>
      </c>
      <c r="B4851" s="4" t="s">
        <v>5</v>
      </c>
      <c r="C4851" s="4" t="s">
        <v>7</v>
      </c>
      <c r="D4851" s="4" t="s">
        <v>7</v>
      </c>
      <c r="E4851" s="4" t="s">
        <v>59</v>
      </c>
      <c r="F4851" s="4" t="s">
        <v>59</v>
      </c>
      <c r="G4851" s="4" t="s">
        <v>59</v>
      </c>
      <c r="H4851" s="4" t="s">
        <v>12</v>
      </c>
      <c r="I4851" s="4" t="s">
        <v>7</v>
      </c>
    </row>
    <row r="4852" spans="1:13">
      <c r="A4852" t="n">
        <v>44774</v>
      </c>
      <c r="B4852" s="27" t="n">
        <v>45</v>
      </c>
      <c r="C4852" s="7" t="n">
        <v>4</v>
      </c>
      <c r="D4852" s="7" t="n">
        <v>3</v>
      </c>
      <c r="E4852" s="7" t="n">
        <v>19.2299995422363</v>
      </c>
      <c r="F4852" s="7" t="n">
        <v>292.489990234375</v>
      </c>
      <c r="G4852" s="7" t="n">
        <v>0</v>
      </c>
      <c r="H4852" s="7" t="n">
        <v>0</v>
      </c>
      <c r="I4852" s="7" t="n">
        <v>0</v>
      </c>
    </row>
    <row r="4853" spans="1:13">
      <c r="A4853" t="s">
        <v>4</v>
      </c>
      <c r="B4853" s="4" t="s">
        <v>5</v>
      </c>
      <c r="C4853" s="4" t="s">
        <v>7</v>
      </c>
      <c r="D4853" s="4" t="s">
        <v>7</v>
      </c>
      <c r="E4853" s="4" t="s">
        <v>59</v>
      </c>
      <c r="F4853" s="4" t="s">
        <v>12</v>
      </c>
    </row>
    <row r="4854" spans="1:13">
      <c r="A4854" t="n">
        <v>44792</v>
      </c>
      <c r="B4854" s="27" t="n">
        <v>45</v>
      </c>
      <c r="C4854" s="7" t="n">
        <v>5</v>
      </c>
      <c r="D4854" s="7" t="n">
        <v>3</v>
      </c>
      <c r="E4854" s="7" t="n">
        <v>1.79999995231628</v>
      </c>
      <c r="F4854" s="7" t="n">
        <v>0</v>
      </c>
    </row>
    <row r="4855" spans="1:13">
      <c r="A4855" t="s">
        <v>4</v>
      </c>
      <c r="B4855" s="4" t="s">
        <v>5</v>
      </c>
      <c r="C4855" s="4" t="s">
        <v>7</v>
      </c>
      <c r="D4855" s="4" t="s">
        <v>7</v>
      </c>
      <c r="E4855" s="4" t="s">
        <v>59</v>
      </c>
      <c r="F4855" s="4" t="s">
        <v>12</v>
      </c>
    </row>
    <row r="4856" spans="1:13">
      <c r="A4856" t="n">
        <v>44801</v>
      </c>
      <c r="B4856" s="27" t="n">
        <v>45</v>
      </c>
      <c r="C4856" s="7" t="n">
        <v>5</v>
      </c>
      <c r="D4856" s="7" t="n">
        <v>3</v>
      </c>
      <c r="E4856" s="7" t="n">
        <v>1.5</v>
      </c>
      <c r="F4856" s="7" t="n">
        <v>6000</v>
      </c>
    </row>
    <row r="4857" spans="1:13">
      <c r="A4857" t="s">
        <v>4</v>
      </c>
      <c r="B4857" s="4" t="s">
        <v>5</v>
      </c>
      <c r="C4857" s="4" t="s">
        <v>7</v>
      </c>
      <c r="D4857" s="4" t="s">
        <v>7</v>
      </c>
      <c r="E4857" s="4" t="s">
        <v>59</v>
      </c>
      <c r="F4857" s="4" t="s">
        <v>12</v>
      </c>
    </row>
    <row r="4858" spans="1:13">
      <c r="A4858" t="n">
        <v>44810</v>
      </c>
      <c r="B4858" s="27" t="n">
        <v>45</v>
      </c>
      <c r="C4858" s="7" t="n">
        <v>11</v>
      </c>
      <c r="D4858" s="7" t="n">
        <v>3</v>
      </c>
      <c r="E4858" s="7" t="n">
        <v>34</v>
      </c>
      <c r="F4858" s="7" t="n">
        <v>0</v>
      </c>
    </row>
    <row r="4859" spans="1:13">
      <c r="A4859" t="s">
        <v>4</v>
      </c>
      <c r="B4859" s="4" t="s">
        <v>5</v>
      </c>
      <c r="C4859" s="4" t="s">
        <v>12</v>
      </c>
      <c r="D4859" s="4" t="s">
        <v>59</v>
      </c>
      <c r="E4859" s="4" t="s">
        <v>59</v>
      </c>
      <c r="F4859" s="4" t="s">
        <v>59</v>
      </c>
      <c r="G4859" s="4" t="s">
        <v>59</v>
      </c>
    </row>
    <row r="4860" spans="1:13">
      <c r="A4860" t="n">
        <v>44819</v>
      </c>
      <c r="B4860" s="28" t="n">
        <v>46</v>
      </c>
      <c r="C4860" s="7" t="n">
        <v>13</v>
      </c>
      <c r="D4860" s="7" t="n">
        <v>0.819999992847443</v>
      </c>
      <c r="E4860" s="7" t="n">
        <v>5</v>
      </c>
      <c r="F4860" s="7" t="n">
        <v>13.9399995803833</v>
      </c>
      <c r="G4860" s="7" t="n">
        <v>228.699996948242</v>
      </c>
    </row>
    <row r="4861" spans="1:13">
      <c r="A4861" t="s">
        <v>4</v>
      </c>
      <c r="B4861" s="4" t="s">
        <v>5</v>
      </c>
      <c r="C4861" s="4" t="s">
        <v>7</v>
      </c>
      <c r="D4861" s="4" t="s">
        <v>7</v>
      </c>
      <c r="E4861" s="4" t="s">
        <v>59</v>
      </c>
      <c r="F4861" s="4" t="s">
        <v>59</v>
      </c>
      <c r="G4861" s="4" t="s">
        <v>59</v>
      </c>
      <c r="H4861" s="4" t="s">
        <v>12</v>
      </c>
    </row>
    <row r="4862" spans="1:13">
      <c r="A4862" t="n">
        <v>44838</v>
      </c>
      <c r="B4862" s="27" t="n">
        <v>45</v>
      </c>
      <c r="C4862" s="7" t="n">
        <v>2</v>
      </c>
      <c r="D4862" s="7" t="n">
        <v>3</v>
      </c>
      <c r="E4862" s="7" t="n">
        <v>0.560000002384186</v>
      </c>
      <c r="F4862" s="7" t="n">
        <v>6.07999992370605</v>
      </c>
      <c r="G4862" s="7" t="n">
        <v>14.0600004196167</v>
      </c>
      <c r="H4862" s="7" t="n">
        <v>0</v>
      </c>
    </row>
    <row r="4863" spans="1:13">
      <c r="A4863" t="s">
        <v>4</v>
      </c>
      <c r="B4863" s="4" t="s">
        <v>5</v>
      </c>
      <c r="C4863" s="4" t="s">
        <v>7</v>
      </c>
      <c r="D4863" s="4" t="s">
        <v>7</v>
      </c>
      <c r="E4863" s="4" t="s">
        <v>59</v>
      </c>
      <c r="F4863" s="4" t="s">
        <v>59</v>
      </c>
      <c r="G4863" s="4" t="s">
        <v>59</v>
      </c>
      <c r="H4863" s="4" t="s">
        <v>12</v>
      </c>
      <c r="I4863" s="4" t="s">
        <v>7</v>
      </c>
    </row>
    <row r="4864" spans="1:13">
      <c r="A4864" t="n">
        <v>44855</v>
      </c>
      <c r="B4864" s="27" t="n">
        <v>45</v>
      </c>
      <c r="C4864" s="7" t="n">
        <v>4</v>
      </c>
      <c r="D4864" s="7" t="n">
        <v>3</v>
      </c>
      <c r="E4864" s="7" t="n">
        <v>16.8299999237061</v>
      </c>
      <c r="F4864" s="7" t="n">
        <v>255.830001831055</v>
      </c>
      <c r="G4864" s="7" t="n">
        <v>0</v>
      </c>
      <c r="H4864" s="7" t="n">
        <v>0</v>
      </c>
      <c r="I4864" s="7" t="n">
        <v>0</v>
      </c>
    </row>
    <row r="4865" spans="1:9">
      <c r="A4865" t="s">
        <v>4</v>
      </c>
      <c r="B4865" s="4" t="s">
        <v>5</v>
      </c>
      <c r="C4865" s="4" t="s">
        <v>7</v>
      </c>
      <c r="D4865" s="4" t="s">
        <v>7</v>
      </c>
      <c r="E4865" s="4" t="s">
        <v>59</v>
      </c>
      <c r="F4865" s="4" t="s">
        <v>12</v>
      </c>
    </row>
    <row r="4866" spans="1:9">
      <c r="A4866" t="n">
        <v>44873</v>
      </c>
      <c r="B4866" s="27" t="n">
        <v>45</v>
      </c>
      <c r="C4866" s="7" t="n">
        <v>5</v>
      </c>
      <c r="D4866" s="7" t="n">
        <v>3</v>
      </c>
      <c r="E4866" s="7" t="n">
        <v>1.70000004768372</v>
      </c>
      <c r="F4866" s="7" t="n">
        <v>0</v>
      </c>
    </row>
    <row r="4867" spans="1:9">
      <c r="A4867" t="s">
        <v>4</v>
      </c>
      <c r="B4867" s="4" t="s">
        <v>5</v>
      </c>
      <c r="C4867" s="4" t="s">
        <v>7</v>
      </c>
      <c r="D4867" s="4" t="s">
        <v>7</v>
      </c>
      <c r="E4867" s="4" t="s">
        <v>59</v>
      </c>
      <c r="F4867" s="4" t="s">
        <v>12</v>
      </c>
    </row>
    <row r="4868" spans="1:9">
      <c r="A4868" t="n">
        <v>44882</v>
      </c>
      <c r="B4868" s="27" t="n">
        <v>45</v>
      </c>
      <c r="C4868" s="7" t="n">
        <v>5</v>
      </c>
      <c r="D4868" s="7" t="n">
        <v>3</v>
      </c>
      <c r="E4868" s="7" t="n">
        <v>1.39999997615814</v>
      </c>
      <c r="F4868" s="7" t="n">
        <v>30000</v>
      </c>
    </row>
    <row r="4869" spans="1:9">
      <c r="A4869" t="s">
        <v>4</v>
      </c>
      <c r="B4869" s="4" t="s">
        <v>5</v>
      </c>
      <c r="C4869" s="4" t="s">
        <v>7</v>
      </c>
      <c r="D4869" s="4" t="s">
        <v>7</v>
      </c>
      <c r="E4869" s="4" t="s">
        <v>59</v>
      </c>
      <c r="F4869" s="4" t="s">
        <v>12</v>
      </c>
    </row>
    <row r="4870" spans="1:9">
      <c r="A4870" t="n">
        <v>44891</v>
      </c>
      <c r="B4870" s="27" t="n">
        <v>45</v>
      </c>
      <c r="C4870" s="7" t="n">
        <v>11</v>
      </c>
      <c r="D4870" s="7" t="n">
        <v>3</v>
      </c>
      <c r="E4870" s="7" t="n">
        <v>34</v>
      </c>
      <c r="F4870" s="7" t="n">
        <v>0</v>
      </c>
    </row>
    <row r="4871" spans="1:9">
      <c r="A4871" t="s">
        <v>4</v>
      </c>
      <c r="B4871" s="4" t="s">
        <v>5</v>
      </c>
      <c r="C4871" s="4" t="s">
        <v>7</v>
      </c>
      <c r="D4871" s="4" t="s">
        <v>7</v>
      </c>
      <c r="E4871" s="4" t="s">
        <v>59</v>
      </c>
      <c r="F4871" s="4" t="s">
        <v>59</v>
      </c>
      <c r="G4871" s="4" t="s">
        <v>59</v>
      </c>
      <c r="H4871" s="4" t="s">
        <v>12</v>
      </c>
    </row>
    <row r="4872" spans="1:9">
      <c r="A4872" t="n">
        <v>44900</v>
      </c>
      <c r="B4872" s="27" t="n">
        <v>45</v>
      </c>
      <c r="C4872" s="7" t="n">
        <v>2</v>
      </c>
      <c r="D4872" s="7" t="n">
        <v>3</v>
      </c>
      <c r="E4872" s="7" t="n">
        <v>0.579999983310699</v>
      </c>
      <c r="F4872" s="7" t="n">
        <v>6.07000017166138</v>
      </c>
      <c r="G4872" s="7" t="n">
        <v>13.9700002670288</v>
      </c>
      <c r="H4872" s="7" t="n">
        <v>0</v>
      </c>
    </row>
    <row r="4873" spans="1:9">
      <c r="A4873" t="s">
        <v>4</v>
      </c>
      <c r="B4873" s="4" t="s">
        <v>5</v>
      </c>
      <c r="C4873" s="4" t="s">
        <v>7</v>
      </c>
      <c r="D4873" s="4" t="s">
        <v>7</v>
      </c>
      <c r="E4873" s="4" t="s">
        <v>59</v>
      </c>
      <c r="F4873" s="4" t="s">
        <v>59</v>
      </c>
      <c r="G4873" s="4" t="s">
        <v>59</v>
      </c>
      <c r="H4873" s="4" t="s">
        <v>12</v>
      </c>
      <c r="I4873" s="4" t="s">
        <v>7</v>
      </c>
    </row>
    <row r="4874" spans="1:9">
      <c r="A4874" t="n">
        <v>44917</v>
      </c>
      <c r="B4874" s="27" t="n">
        <v>45</v>
      </c>
      <c r="C4874" s="7" t="n">
        <v>4</v>
      </c>
      <c r="D4874" s="7" t="n">
        <v>3</v>
      </c>
      <c r="E4874" s="7" t="n">
        <v>16.8299999237061</v>
      </c>
      <c r="F4874" s="7" t="n">
        <v>255.830001831055</v>
      </c>
      <c r="G4874" s="7" t="n">
        <v>0</v>
      </c>
      <c r="H4874" s="7" t="n">
        <v>0</v>
      </c>
      <c r="I4874" s="7" t="n">
        <v>0</v>
      </c>
    </row>
    <row r="4875" spans="1:9">
      <c r="A4875" t="s">
        <v>4</v>
      </c>
      <c r="B4875" s="4" t="s">
        <v>5</v>
      </c>
      <c r="C4875" s="4" t="s">
        <v>7</v>
      </c>
      <c r="D4875" s="4" t="s">
        <v>7</v>
      </c>
      <c r="E4875" s="4" t="s">
        <v>59</v>
      </c>
      <c r="F4875" s="4" t="s">
        <v>12</v>
      </c>
    </row>
    <row r="4876" spans="1:9">
      <c r="A4876" t="n">
        <v>44935</v>
      </c>
      <c r="B4876" s="27" t="n">
        <v>45</v>
      </c>
      <c r="C4876" s="7" t="n">
        <v>5</v>
      </c>
      <c r="D4876" s="7" t="n">
        <v>3</v>
      </c>
      <c r="E4876" s="7" t="n">
        <v>1.70000004768372</v>
      </c>
      <c r="F4876" s="7" t="n">
        <v>0</v>
      </c>
    </row>
    <row r="4877" spans="1:9">
      <c r="A4877" t="s">
        <v>4</v>
      </c>
      <c r="B4877" s="4" t="s">
        <v>5</v>
      </c>
      <c r="C4877" s="4" t="s">
        <v>7</v>
      </c>
      <c r="D4877" s="4" t="s">
        <v>7</v>
      </c>
      <c r="E4877" s="4" t="s">
        <v>59</v>
      </c>
      <c r="F4877" s="4" t="s">
        <v>12</v>
      </c>
    </row>
    <row r="4878" spans="1:9">
      <c r="A4878" t="n">
        <v>44944</v>
      </c>
      <c r="B4878" s="27" t="n">
        <v>45</v>
      </c>
      <c r="C4878" s="7" t="n">
        <v>11</v>
      </c>
      <c r="D4878" s="7" t="n">
        <v>3</v>
      </c>
      <c r="E4878" s="7" t="n">
        <v>34</v>
      </c>
      <c r="F4878" s="7" t="n">
        <v>0</v>
      </c>
    </row>
    <row r="4879" spans="1:9">
      <c r="A4879" t="s">
        <v>4</v>
      </c>
      <c r="B4879" s="4" t="s">
        <v>5</v>
      </c>
      <c r="C4879" s="4" t="s">
        <v>7</v>
      </c>
      <c r="D4879" s="4" t="s">
        <v>7</v>
      </c>
      <c r="E4879" s="4" t="s">
        <v>59</v>
      </c>
      <c r="F4879" s="4" t="s">
        <v>12</v>
      </c>
    </row>
    <row r="4880" spans="1:9">
      <c r="A4880" t="n">
        <v>44953</v>
      </c>
      <c r="B4880" s="27" t="n">
        <v>45</v>
      </c>
      <c r="C4880" s="7" t="n">
        <v>5</v>
      </c>
      <c r="D4880" s="7" t="n">
        <v>3</v>
      </c>
      <c r="E4880" s="7" t="n">
        <v>1.39999997615814</v>
      </c>
      <c r="F4880" s="7" t="n">
        <v>30000</v>
      </c>
    </row>
    <row r="4881" spans="1:9">
      <c r="A4881" t="s">
        <v>4</v>
      </c>
      <c r="B4881" s="4" t="s">
        <v>5</v>
      </c>
      <c r="C4881" s="4" t="s">
        <v>12</v>
      </c>
      <c r="D4881" s="4" t="s">
        <v>7</v>
      </c>
      <c r="E4881" s="4" t="s">
        <v>8</v>
      </c>
      <c r="F4881" s="4" t="s">
        <v>59</v>
      </c>
      <c r="G4881" s="4" t="s">
        <v>59</v>
      </c>
      <c r="H4881" s="4" t="s">
        <v>59</v>
      </c>
    </row>
    <row r="4882" spans="1:9">
      <c r="A4882" t="n">
        <v>44962</v>
      </c>
      <c r="B4882" s="40" t="n">
        <v>48</v>
      </c>
      <c r="C4882" s="7" t="n">
        <v>13</v>
      </c>
      <c r="D4882" s="7" t="n">
        <v>0</v>
      </c>
      <c r="E4882" s="7" t="s">
        <v>344</v>
      </c>
      <c r="F4882" s="7" t="n">
        <v>-1</v>
      </c>
      <c r="G4882" s="7" t="n">
        <v>1</v>
      </c>
      <c r="H4882" s="7" t="n">
        <v>0</v>
      </c>
    </row>
    <row r="4883" spans="1:9">
      <c r="A4883" t="s">
        <v>4</v>
      </c>
      <c r="B4883" s="4" t="s">
        <v>5</v>
      </c>
      <c r="C4883" s="4" t="s">
        <v>7</v>
      </c>
      <c r="D4883" s="4" t="s">
        <v>12</v>
      </c>
    </row>
    <row r="4884" spans="1:9">
      <c r="A4884" t="n">
        <v>44993</v>
      </c>
      <c r="B4884" s="25" t="n">
        <v>58</v>
      </c>
      <c r="C4884" s="7" t="n">
        <v>255</v>
      </c>
      <c r="D4884" s="7" t="n">
        <v>0</v>
      </c>
    </row>
    <row r="4885" spans="1:9">
      <c r="A4885" t="s">
        <v>4</v>
      </c>
      <c r="B4885" s="4" t="s">
        <v>5</v>
      </c>
      <c r="C4885" s="4" t="s">
        <v>7</v>
      </c>
      <c r="D4885" s="4" t="s">
        <v>12</v>
      </c>
      <c r="E4885" s="4" t="s">
        <v>8</v>
      </c>
    </row>
    <row r="4886" spans="1:9">
      <c r="A4886" t="n">
        <v>44997</v>
      </c>
      <c r="B4886" s="29" t="n">
        <v>51</v>
      </c>
      <c r="C4886" s="7" t="n">
        <v>4</v>
      </c>
      <c r="D4886" s="7" t="n">
        <v>13</v>
      </c>
      <c r="E4886" s="7" t="s">
        <v>395</v>
      </c>
    </row>
    <row r="4887" spans="1:9">
      <c r="A4887" t="s">
        <v>4</v>
      </c>
      <c r="B4887" s="4" t="s">
        <v>5</v>
      </c>
      <c r="C4887" s="4" t="s">
        <v>12</v>
      </c>
    </row>
    <row r="4888" spans="1:9">
      <c r="A4888" t="n">
        <v>45011</v>
      </c>
      <c r="B4888" s="22" t="n">
        <v>16</v>
      </c>
      <c r="C4888" s="7" t="n">
        <v>0</v>
      </c>
    </row>
    <row r="4889" spans="1:9">
      <c r="A4889" t="s">
        <v>4</v>
      </c>
      <c r="B4889" s="4" t="s">
        <v>5</v>
      </c>
      <c r="C4889" s="4" t="s">
        <v>12</v>
      </c>
      <c r="D4889" s="4" t="s">
        <v>7</v>
      </c>
      <c r="E4889" s="4" t="s">
        <v>13</v>
      </c>
      <c r="F4889" s="4" t="s">
        <v>43</v>
      </c>
      <c r="G4889" s="4" t="s">
        <v>7</v>
      </c>
      <c r="H4889" s="4" t="s">
        <v>7</v>
      </c>
      <c r="I4889" s="4" t="s">
        <v>7</v>
      </c>
      <c r="J4889" s="4" t="s">
        <v>13</v>
      </c>
      <c r="K4889" s="4" t="s">
        <v>43</v>
      </c>
      <c r="L4889" s="4" t="s">
        <v>7</v>
      </c>
      <c r="M4889" s="4" t="s">
        <v>7</v>
      </c>
    </row>
    <row r="4890" spans="1:9">
      <c r="A4890" t="n">
        <v>45014</v>
      </c>
      <c r="B4890" s="30" t="n">
        <v>26</v>
      </c>
      <c r="C4890" s="7" t="n">
        <v>13</v>
      </c>
      <c r="D4890" s="7" t="n">
        <v>17</v>
      </c>
      <c r="E4890" s="7" t="n">
        <v>11399</v>
      </c>
      <c r="F4890" s="7" t="s">
        <v>396</v>
      </c>
      <c r="G4890" s="7" t="n">
        <v>2</v>
      </c>
      <c r="H4890" s="7" t="n">
        <v>3</v>
      </c>
      <c r="I4890" s="7" t="n">
        <v>17</v>
      </c>
      <c r="J4890" s="7" t="n">
        <v>11400</v>
      </c>
      <c r="K4890" s="7" t="s">
        <v>397</v>
      </c>
      <c r="L4890" s="7" t="n">
        <v>2</v>
      </c>
      <c r="M4890" s="7" t="n">
        <v>0</v>
      </c>
    </row>
    <row r="4891" spans="1:9">
      <c r="A4891" t="s">
        <v>4</v>
      </c>
      <c r="B4891" s="4" t="s">
        <v>5</v>
      </c>
    </row>
    <row r="4892" spans="1:9">
      <c r="A4892" t="n">
        <v>45091</v>
      </c>
      <c r="B4892" s="20" t="n">
        <v>28</v>
      </c>
    </row>
    <row r="4893" spans="1:9">
      <c r="A4893" t="s">
        <v>4</v>
      </c>
      <c r="B4893" s="4" t="s">
        <v>5</v>
      </c>
      <c r="C4893" s="4" t="s">
        <v>7</v>
      </c>
      <c r="D4893" s="4" t="s">
        <v>12</v>
      </c>
      <c r="E4893" s="4" t="s">
        <v>12</v>
      </c>
      <c r="F4893" s="4" t="s">
        <v>7</v>
      </c>
    </row>
    <row r="4894" spans="1:9">
      <c r="A4894" t="n">
        <v>45092</v>
      </c>
      <c r="B4894" s="18" t="n">
        <v>25</v>
      </c>
      <c r="C4894" s="7" t="n">
        <v>1</v>
      </c>
      <c r="D4894" s="7" t="n">
        <v>60</v>
      </c>
      <c r="E4894" s="7" t="n">
        <v>640</v>
      </c>
      <c r="F4894" s="7" t="n">
        <v>2</v>
      </c>
    </row>
    <row r="4895" spans="1:9">
      <c r="A4895" t="s">
        <v>4</v>
      </c>
      <c r="B4895" s="4" t="s">
        <v>5</v>
      </c>
      <c r="C4895" s="4" t="s">
        <v>7</v>
      </c>
      <c r="D4895" s="4" t="s">
        <v>7</v>
      </c>
      <c r="E4895" s="4" t="s">
        <v>7</v>
      </c>
      <c r="F4895" s="4" t="s">
        <v>7</v>
      </c>
    </row>
    <row r="4896" spans="1:9">
      <c r="A4896" t="n">
        <v>45099</v>
      </c>
      <c r="B4896" s="9" t="n">
        <v>14</v>
      </c>
      <c r="C4896" s="7" t="n">
        <v>0</v>
      </c>
      <c r="D4896" s="7" t="n">
        <v>128</v>
      </c>
      <c r="E4896" s="7" t="n">
        <v>0</v>
      </c>
      <c r="F4896" s="7" t="n">
        <v>0</v>
      </c>
    </row>
    <row r="4897" spans="1:13">
      <c r="A4897" t="s">
        <v>4</v>
      </c>
      <c r="B4897" s="4" t="s">
        <v>5</v>
      </c>
      <c r="C4897" s="4" t="s">
        <v>7</v>
      </c>
      <c r="D4897" s="4" t="s">
        <v>12</v>
      </c>
      <c r="E4897" s="4" t="s">
        <v>8</v>
      </c>
    </row>
    <row r="4898" spans="1:13">
      <c r="A4898" t="n">
        <v>45104</v>
      </c>
      <c r="B4898" s="29" t="n">
        <v>51</v>
      </c>
      <c r="C4898" s="7" t="n">
        <v>4</v>
      </c>
      <c r="D4898" s="7" t="n">
        <v>0</v>
      </c>
      <c r="E4898" s="7" t="s">
        <v>271</v>
      </c>
    </row>
    <row r="4899" spans="1:13">
      <c r="A4899" t="s">
        <v>4</v>
      </c>
      <c r="B4899" s="4" t="s">
        <v>5</v>
      </c>
      <c r="C4899" s="4" t="s">
        <v>12</v>
      </c>
    </row>
    <row r="4900" spans="1:13">
      <c r="A4900" t="n">
        <v>45118</v>
      </c>
      <c r="B4900" s="22" t="n">
        <v>16</v>
      </c>
      <c r="C4900" s="7" t="n">
        <v>0</v>
      </c>
    </row>
    <row r="4901" spans="1:13">
      <c r="A4901" t="s">
        <v>4</v>
      </c>
      <c r="B4901" s="4" t="s">
        <v>5</v>
      </c>
      <c r="C4901" s="4" t="s">
        <v>12</v>
      </c>
      <c r="D4901" s="4" t="s">
        <v>7</v>
      </c>
      <c r="E4901" s="4" t="s">
        <v>13</v>
      </c>
      <c r="F4901" s="4" t="s">
        <v>43</v>
      </c>
      <c r="G4901" s="4" t="s">
        <v>7</v>
      </c>
      <c r="H4901" s="4" t="s">
        <v>7</v>
      </c>
      <c r="I4901" s="4" t="s">
        <v>7</v>
      </c>
      <c r="J4901" s="4" t="s">
        <v>13</v>
      </c>
      <c r="K4901" s="4" t="s">
        <v>43</v>
      </c>
      <c r="L4901" s="4" t="s">
        <v>7</v>
      </c>
      <c r="M4901" s="4" t="s">
        <v>7</v>
      </c>
    </row>
    <row r="4902" spans="1:13">
      <c r="A4902" t="n">
        <v>45121</v>
      </c>
      <c r="B4902" s="30" t="n">
        <v>26</v>
      </c>
      <c r="C4902" s="7" t="n">
        <v>0</v>
      </c>
      <c r="D4902" s="7" t="n">
        <v>17</v>
      </c>
      <c r="E4902" s="7" t="n">
        <v>53350</v>
      </c>
      <c r="F4902" s="7" t="s">
        <v>398</v>
      </c>
      <c r="G4902" s="7" t="n">
        <v>2</v>
      </c>
      <c r="H4902" s="7" t="n">
        <v>3</v>
      </c>
      <c r="I4902" s="7" t="n">
        <v>17</v>
      </c>
      <c r="J4902" s="7" t="n">
        <v>53351</v>
      </c>
      <c r="K4902" s="7" t="s">
        <v>399</v>
      </c>
      <c r="L4902" s="7" t="n">
        <v>2</v>
      </c>
      <c r="M4902" s="7" t="n">
        <v>0</v>
      </c>
    </row>
    <row r="4903" spans="1:13">
      <c r="A4903" t="s">
        <v>4</v>
      </c>
      <c r="B4903" s="4" t="s">
        <v>5</v>
      </c>
    </row>
    <row r="4904" spans="1:13">
      <c r="A4904" t="n">
        <v>45272</v>
      </c>
      <c r="B4904" s="20" t="n">
        <v>28</v>
      </c>
    </row>
    <row r="4905" spans="1:13">
      <c r="A4905" t="s">
        <v>4</v>
      </c>
      <c r="B4905" s="4" t="s">
        <v>5</v>
      </c>
      <c r="C4905" s="4" t="s">
        <v>13</v>
      </c>
    </row>
    <row r="4906" spans="1:13">
      <c r="A4906" t="n">
        <v>45273</v>
      </c>
      <c r="B4906" s="36" t="n">
        <v>15</v>
      </c>
      <c r="C4906" s="7" t="n">
        <v>32768</v>
      </c>
    </row>
    <row r="4907" spans="1:13">
      <c r="A4907" t="s">
        <v>4</v>
      </c>
      <c r="B4907" s="4" t="s">
        <v>5</v>
      </c>
      <c r="C4907" s="4" t="s">
        <v>7</v>
      </c>
      <c r="D4907" s="4" t="s">
        <v>12</v>
      </c>
      <c r="E4907" s="4" t="s">
        <v>12</v>
      </c>
      <c r="F4907" s="4" t="s">
        <v>7</v>
      </c>
    </row>
    <row r="4908" spans="1:13">
      <c r="A4908" t="n">
        <v>45278</v>
      </c>
      <c r="B4908" s="18" t="n">
        <v>25</v>
      </c>
      <c r="C4908" s="7" t="n">
        <v>1</v>
      </c>
      <c r="D4908" s="7" t="n">
        <v>65535</v>
      </c>
      <c r="E4908" s="7" t="n">
        <v>65535</v>
      </c>
      <c r="F4908" s="7" t="n">
        <v>0</v>
      </c>
    </row>
    <row r="4909" spans="1:13">
      <c r="A4909" t="s">
        <v>4</v>
      </c>
      <c r="B4909" s="4" t="s">
        <v>5</v>
      </c>
      <c r="C4909" s="4" t="s">
        <v>7</v>
      </c>
      <c r="D4909" s="4" t="s">
        <v>12</v>
      </c>
      <c r="E4909" s="4" t="s">
        <v>8</v>
      </c>
    </row>
    <row r="4910" spans="1:13">
      <c r="A4910" t="n">
        <v>45285</v>
      </c>
      <c r="B4910" s="29" t="n">
        <v>51</v>
      </c>
      <c r="C4910" s="7" t="n">
        <v>4</v>
      </c>
      <c r="D4910" s="7" t="n">
        <v>13</v>
      </c>
      <c r="E4910" s="7" t="s">
        <v>400</v>
      </c>
    </row>
    <row r="4911" spans="1:13">
      <c r="A4911" t="s">
        <v>4</v>
      </c>
      <c r="B4911" s="4" t="s">
        <v>5</v>
      </c>
      <c r="C4911" s="4" t="s">
        <v>12</v>
      </c>
    </row>
    <row r="4912" spans="1:13">
      <c r="A4912" t="n">
        <v>45299</v>
      </c>
      <c r="B4912" s="22" t="n">
        <v>16</v>
      </c>
      <c r="C4912" s="7" t="n">
        <v>0</v>
      </c>
    </row>
    <row r="4913" spans="1:13">
      <c r="A4913" t="s">
        <v>4</v>
      </c>
      <c r="B4913" s="4" t="s">
        <v>5</v>
      </c>
      <c r="C4913" s="4" t="s">
        <v>12</v>
      </c>
      <c r="D4913" s="4" t="s">
        <v>7</v>
      </c>
      <c r="E4913" s="4" t="s">
        <v>13</v>
      </c>
      <c r="F4913" s="4" t="s">
        <v>43</v>
      </c>
      <c r="G4913" s="4" t="s">
        <v>7</v>
      </c>
      <c r="H4913" s="4" t="s">
        <v>7</v>
      </c>
    </row>
    <row r="4914" spans="1:13">
      <c r="A4914" t="n">
        <v>45302</v>
      </c>
      <c r="B4914" s="30" t="n">
        <v>26</v>
      </c>
      <c r="C4914" s="7" t="n">
        <v>13</v>
      </c>
      <c r="D4914" s="7" t="n">
        <v>17</v>
      </c>
      <c r="E4914" s="7" t="n">
        <v>11951</v>
      </c>
      <c r="F4914" s="7" t="s">
        <v>371</v>
      </c>
      <c r="G4914" s="7" t="n">
        <v>2</v>
      </c>
      <c r="H4914" s="7" t="n">
        <v>0</v>
      </c>
    </row>
    <row r="4915" spans="1:13">
      <c r="A4915" t="s">
        <v>4</v>
      </c>
      <c r="B4915" s="4" t="s">
        <v>5</v>
      </c>
    </row>
    <row r="4916" spans="1:13">
      <c r="A4916" t="n">
        <v>45315</v>
      </c>
      <c r="B4916" s="20" t="n">
        <v>28</v>
      </c>
    </row>
    <row r="4917" spans="1:13">
      <c r="A4917" t="s">
        <v>4</v>
      </c>
      <c r="B4917" s="4" t="s">
        <v>5</v>
      </c>
      <c r="C4917" s="4" t="s">
        <v>12</v>
      </c>
      <c r="D4917" s="4" t="s">
        <v>7</v>
      </c>
    </row>
    <row r="4918" spans="1:13">
      <c r="A4918" t="n">
        <v>45316</v>
      </c>
      <c r="B4918" s="31" t="n">
        <v>89</v>
      </c>
      <c r="C4918" s="7" t="n">
        <v>65533</v>
      </c>
      <c r="D4918" s="7" t="n">
        <v>1</v>
      </c>
    </row>
    <row r="4919" spans="1:13">
      <c r="A4919" t="s">
        <v>4</v>
      </c>
      <c r="B4919" s="4" t="s">
        <v>5</v>
      </c>
      <c r="C4919" s="4" t="s">
        <v>7</v>
      </c>
      <c r="D4919" s="4" t="s">
        <v>12</v>
      </c>
      <c r="E4919" s="4" t="s">
        <v>59</v>
      </c>
    </row>
    <row r="4920" spans="1:13">
      <c r="A4920" t="n">
        <v>45320</v>
      </c>
      <c r="B4920" s="25" t="n">
        <v>58</v>
      </c>
      <c r="C4920" s="7" t="n">
        <v>101</v>
      </c>
      <c r="D4920" s="7" t="n">
        <v>500</v>
      </c>
      <c r="E4920" s="7" t="n">
        <v>1</v>
      </c>
    </row>
    <row r="4921" spans="1:13">
      <c r="A4921" t="s">
        <v>4</v>
      </c>
      <c r="B4921" s="4" t="s">
        <v>5</v>
      </c>
      <c r="C4921" s="4" t="s">
        <v>7</v>
      </c>
      <c r="D4921" s="4" t="s">
        <v>12</v>
      </c>
    </row>
    <row r="4922" spans="1:13">
      <c r="A4922" t="n">
        <v>45328</v>
      </c>
      <c r="B4922" s="25" t="n">
        <v>58</v>
      </c>
      <c r="C4922" s="7" t="n">
        <v>254</v>
      </c>
      <c r="D4922" s="7" t="n">
        <v>0</v>
      </c>
    </row>
    <row r="4923" spans="1:13">
      <c r="A4923" t="s">
        <v>4</v>
      </c>
      <c r="B4923" s="4" t="s">
        <v>5</v>
      </c>
      <c r="C4923" s="4" t="s">
        <v>7</v>
      </c>
      <c r="D4923" s="4" t="s">
        <v>12</v>
      </c>
      <c r="E4923" s="4" t="s">
        <v>8</v>
      </c>
      <c r="F4923" s="4" t="s">
        <v>8</v>
      </c>
      <c r="G4923" s="4" t="s">
        <v>8</v>
      </c>
      <c r="H4923" s="4" t="s">
        <v>8</v>
      </c>
    </row>
    <row r="4924" spans="1:13">
      <c r="A4924" t="n">
        <v>45332</v>
      </c>
      <c r="B4924" s="29" t="n">
        <v>51</v>
      </c>
      <c r="C4924" s="7" t="n">
        <v>3</v>
      </c>
      <c r="D4924" s="7" t="n">
        <v>0</v>
      </c>
      <c r="E4924" s="7" t="s">
        <v>365</v>
      </c>
      <c r="F4924" s="7" t="s">
        <v>350</v>
      </c>
      <c r="G4924" s="7" t="s">
        <v>75</v>
      </c>
      <c r="H4924" s="7" t="s">
        <v>76</v>
      </c>
    </row>
    <row r="4925" spans="1:13">
      <c r="A4925" t="s">
        <v>4</v>
      </c>
      <c r="B4925" s="4" t="s">
        <v>5</v>
      </c>
      <c r="C4925" s="4" t="s">
        <v>12</v>
      </c>
      <c r="D4925" s="4" t="s">
        <v>59</v>
      </c>
      <c r="E4925" s="4" t="s">
        <v>59</v>
      </c>
      <c r="F4925" s="4" t="s">
        <v>59</v>
      </c>
      <c r="G4925" s="4" t="s">
        <v>59</v>
      </c>
    </row>
    <row r="4926" spans="1:13">
      <c r="A4926" t="n">
        <v>45345</v>
      </c>
      <c r="B4926" s="28" t="n">
        <v>46</v>
      </c>
      <c r="C4926" s="7" t="n">
        <v>0</v>
      </c>
      <c r="D4926" s="7" t="n">
        <v>-1.51999998092651</v>
      </c>
      <c r="E4926" s="7" t="n">
        <v>5</v>
      </c>
      <c r="F4926" s="7" t="n">
        <v>14.9799995422363</v>
      </c>
      <c r="G4926" s="7" t="n">
        <v>100.900001525879</v>
      </c>
    </row>
    <row r="4927" spans="1:13">
      <c r="A4927" t="s">
        <v>4</v>
      </c>
      <c r="B4927" s="4" t="s">
        <v>5</v>
      </c>
      <c r="C4927" s="4" t="s">
        <v>12</v>
      </c>
      <c r="D4927" s="4" t="s">
        <v>59</v>
      </c>
      <c r="E4927" s="4" t="s">
        <v>59</v>
      </c>
      <c r="F4927" s="4" t="s">
        <v>59</v>
      </c>
      <c r="G4927" s="4" t="s">
        <v>59</v>
      </c>
    </row>
    <row r="4928" spans="1:13">
      <c r="A4928" t="n">
        <v>45364</v>
      </c>
      <c r="B4928" s="28" t="n">
        <v>46</v>
      </c>
      <c r="C4928" s="7" t="n">
        <v>13</v>
      </c>
      <c r="D4928" s="7" t="n">
        <v>-0.349999994039536</v>
      </c>
      <c r="E4928" s="7" t="n">
        <v>5</v>
      </c>
      <c r="F4928" s="7" t="n">
        <v>14.1599998474121</v>
      </c>
      <c r="G4928" s="7" t="n">
        <v>269.299987792969</v>
      </c>
    </row>
    <row r="4929" spans="1:8">
      <c r="A4929" t="s">
        <v>4</v>
      </c>
      <c r="B4929" s="4" t="s">
        <v>5</v>
      </c>
      <c r="C4929" s="4" t="s">
        <v>12</v>
      </c>
      <c r="D4929" s="4" t="s">
        <v>7</v>
      </c>
      <c r="E4929" s="4" t="s">
        <v>8</v>
      </c>
      <c r="F4929" s="4" t="s">
        <v>59</v>
      </c>
      <c r="G4929" s="4" t="s">
        <v>59</v>
      </c>
      <c r="H4929" s="4" t="s">
        <v>59</v>
      </c>
    </row>
    <row r="4930" spans="1:8">
      <c r="A4930" t="n">
        <v>45383</v>
      </c>
      <c r="B4930" s="40" t="n">
        <v>48</v>
      </c>
      <c r="C4930" s="7" t="n">
        <v>13</v>
      </c>
      <c r="D4930" s="7" t="n">
        <v>0</v>
      </c>
      <c r="E4930" s="7" t="s">
        <v>401</v>
      </c>
      <c r="F4930" s="7" t="n">
        <v>0</v>
      </c>
      <c r="G4930" s="7" t="n">
        <v>1</v>
      </c>
      <c r="H4930" s="7" t="n">
        <v>0</v>
      </c>
    </row>
    <row r="4931" spans="1:8">
      <c r="A4931" t="s">
        <v>4</v>
      </c>
      <c r="B4931" s="4" t="s">
        <v>5</v>
      </c>
      <c r="C4931" s="4" t="s">
        <v>12</v>
      </c>
    </row>
    <row r="4932" spans="1:8">
      <c r="A4932" t="n">
        <v>45409</v>
      </c>
      <c r="B4932" s="22" t="n">
        <v>16</v>
      </c>
      <c r="C4932" s="7" t="n">
        <v>0</v>
      </c>
    </row>
    <row r="4933" spans="1:8">
      <c r="A4933" t="s">
        <v>4</v>
      </c>
      <c r="B4933" s="4" t="s">
        <v>5</v>
      </c>
      <c r="C4933" s="4" t="s">
        <v>12</v>
      </c>
      <c r="D4933" s="4" t="s">
        <v>12</v>
      </c>
      <c r="E4933" s="4" t="s">
        <v>12</v>
      </c>
    </row>
    <row r="4934" spans="1:8">
      <c r="A4934" t="n">
        <v>45412</v>
      </c>
      <c r="B4934" s="45" t="n">
        <v>61</v>
      </c>
      <c r="C4934" s="7" t="n">
        <v>0</v>
      </c>
      <c r="D4934" s="7" t="n">
        <v>13</v>
      </c>
      <c r="E4934" s="7" t="n">
        <v>0</v>
      </c>
    </row>
    <row r="4935" spans="1:8">
      <c r="A4935" t="s">
        <v>4</v>
      </c>
      <c r="B4935" s="4" t="s">
        <v>5</v>
      </c>
      <c r="C4935" s="4" t="s">
        <v>12</v>
      </c>
      <c r="D4935" s="4" t="s">
        <v>12</v>
      </c>
      <c r="E4935" s="4" t="s">
        <v>12</v>
      </c>
    </row>
    <row r="4936" spans="1:8">
      <c r="A4936" t="n">
        <v>45419</v>
      </c>
      <c r="B4936" s="45" t="n">
        <v>61</v>
      </c>
      <c r="C4936" s="7" t="n">
        <v>13</v>
      </c>
      <c r="D4936" s="7" t="n">
        <v>0</v>
      </c>
      <c r="E4936" s="7" t="n">
        <v>0</v>
      </c>
    </row>
    <row r="4937" spans="1:8">
      <c r="A4937" t="s">
        <v>4</v>
      </c>
      <c r="B4937" s="4" t="s">
        <v>5</v>
      </c>
      <c r="C4937" s="4" t="s">
        <v>7</v>
      </c>
      <c r="D4937" s="4" t="s">
        <v>7</v>
      </c>
      <c r="E4937" s="4" t="s">
        <v>59</v>
      </c>
      <c r="F4937" s="4" t="s">
        <v>59</v>
      </c>
      <c r="G4937" s="4" t="s">
        <v>59</v>
      </c>
      <c r="H4937" s="4" t="s">
        <v>12</v>
      </c>
    </row>
    <row r="4938" spans="1:8">
      <c r="A4938" t="n">
        <v>45426</v>
      </c>
      <c r="B4938" s="27" t="n">
        <v>45</v>
      </c>
      <c r="C4938" s="7" t="n">
        <v>2</v>
      </c>
      <c r="D4938" s="7" t="n">
        <v>3</v>
      </c>
      <c r="E4938" s="7" t="n">
        <v>-0.889999985694885</v>
      </c>
      <c r="F4938" s="7" t="n">
        <v>6.30000019073486</v>
      </c>
      <c r="G4938" s="7" t="n">
        <v>14.5600004196167</v>
      </c>
      <c r="H4938" s="7" t="n">
        <v>0</v>
      </c>
    </row>
    <row r="4939" spans="1:8">
      <c r="A4939" t="s">
        <v>4</v>
      </c>
      <c r="B4939" s="4" t="s">
        <v>5</v>
      </c>
      <c r="C4939" s="4" t="s">
        <v>7</v>
      </c>
      <c r="D4939" s="4" t="s">
        <v>7</v>
      </c>
      <c r="E4939" s="4" t="s">
        <v>59</v>
      </c>
      <c r="F4939" s="4" t="s">
        <v>59</v>
      </c>
      <c r="G4939" s="4" t="s">
        <v>59</v>
      </c>
      <c r="H4939" s="4" t="s">
        <v>12</v>
      </c>
      <c r="I4939" s="4" t="s">
        <v>7</v>
      </c>
    </row>
    <row r="4940" spans="1:8">
      <c r="A4940" t="n">
        <v>45443</v>
      </c>
      <c r="B4940" s="27" t="n">
        <v>45</v>
      </c>
      <c r="C4940" s="7" t="n">
        <v>4</v>
      </c>
      <c r="D4940" s="7" t="n">
        <v>3</v>
      </c>
      <c r="E4940" s="7" t="n">
        <v>8.80000019073486</v>
      </c>
      <c r="F4940" s="7" t="n">
        <v>240.539993286133</v>
      </c>
      <c r="G4940" s="7" t="n">
        <v>0</v>
      </c>
      <c r="H4940" s="7" t="n">
        <v>0</v>
      </c>
      <c r="I4940" s="7" t="n">
        <v>0</v>
      </c>
    </row>
    <row r="4941" spans="1:8">
      <c r="A4941" t="s">
        <v>4</v>
      </c>
      <c r="B4941" s="4" t="s">
        <v>5</v>
      </c>
      <c r="C4941" s="4" t="s">
        <v>7</v>
      </c>
      <c r="D4941" s="4" t="s">
        <v>7</v>
      </c>
      <c r="E4941" s="4" t="s">
        <v>59</v>
      </c>
      <c r="F4941" s="4" t="s">
        <v>12</v>
      </c>
    </row>
    <row r="4942" spans="1:8">
      <c r="A4942" t="n">
        <v>45461</v>
      </c>
      <c r="B4942" s="27" t="n">
        <v>45</v>
      </c>
      <c r="C4942" s="7" t="n">
        <v>5</v>
      </c>
      <c r="D4942" s="7" t="n">
        <v>3</v>
      </c>
      <c r="E4942" s="7" t="n">
        <v>1.79999995231628</v>
      </c>
      <c r="F4942" s="7" t="n">
        <v>0</v>
      </c>
    </row>
    <row r="4943" spans="1:8">
      <c r="A4943" t="s">
        <v>4</v>
      </c>
      <c r="B4943" s="4" t="s">
        <v>5</v>
      </c>
      <c r="C4943" s="4" t="s">
        <v>7</v>
      </c>
      <c r="D4943" s="4" t="s">
        <v>7</v>
      </c>
      <c r="E4943" s="4" t="s">
        <v>59</v>
      </c>
      <c r="F4943" s="4" t="s">
        <v>12</v>
      </c>
    </row>
    <row r="4944" spans="1:8">
      <c r="A4944" t="n">
        <v>45470</v>
      </c>
      <c r="B4944" s="27" t="n">
        <v>45</v>
      </c>
      <c r="C4944" s="7" t="n">
        <v>11</v>
      </c>
      <c r="D4944" s="7" t="n">
        <v>3</v>
      </c>
      <c r="E4944" s="7" t="n">
        <v>34</v>
      </c>
      <c r="F4944" s="7" t="n">
        <v>0</v>
      </c>
    </row>
    <row r="4945" spans="1:9">
      <c r="A4945" t="s">
        <v>4</v>
      </c>
      <c r="B4945" s="4" t="s">
        <v>5</v>
      </c>
      <c r="C4945" s="4" t="s">
        <v>7</v>
      </c>
      <c r="D4945" s="4" t="s">
        <v>12</v>
      </c>
    </row>
    <row r="4946" spans="1:9">
      <c r="A4946" t="n">
        <v>45479</v>
      </c>
      <c r="B4946" s="25" t="n">
        <v>58</v>
      </c>
      <c r="C4946" s="7" t="n">
        <v>255</v>
      </c>
      <c r="D4946" s="7" t="n">
        <v>0</v>
      </c>
    </row>
    <row r="4947" spans="1:9">
      <c r="A4947" t="s">
        <v>4</v>
      </c>
      <c r="B4947" s="4" t="s">
        <v>5</v>
      </c>
      <c r="C4947" s="4" t="s">
        <v>12</v>
      </c>
      <c r="D4947" s="4" t="s">
        <v>12</v>
      </c>
      <c r="E4947" s="4" t="s">
        <v>59</v>
      </c>
      <c r="F4947" s="4" t="s">
        <v>59</v>
      </c>
      <c r="G4947" s="4" t="s">
        <v>59</v>
      </c>
      <c r="H4947" s="4" t="s">
        <v>59</v>
      </c>
      <c r="I4947" s="4" t="s">
        <v>7</v>
      </c>
      <c r="J4947" s="4" t="s">
        <v>12</v>
      </c>
    </row>
    <row r="4948" spans="1:9">
      <c r="A4948" t="n">
        <v>45483</v>
      </c>
      <c r="B4948" s="55" t="n">
        <v>55</v>
      </c>
      <c r="C4948" s="7" t="n">
        <v>13</v>
      </c>
      <c r="D4948" s="7" t="n">
        <v>65533</v>
      </c>
      <c r="E4948" s="7" t="n">
        <v>-1.51999998092651</v>
      </c>
      <c r="F4948" s="7" t="n">
        <v>5</v>
      </c>
      <c r="G4948" s="7" t="n">
        <v>14.1800003051758</v>
      </c>
      <c r="H4948" s="7" t="n">
        <v>1.20000004768372</v>
      </c>
      <c r="I4948" s="7" t="n">
        <v>1</v>
      </c>
      <c r="J4948" s="7" t="n">
        <v>0</v>
      </c>
    </row>
    <row r="4949" spans="1:9">
      <c r="A4949" t="s">
        <v>4</v>
      </c>
      <c r="B4949" s="4" t="s">
        <v>5</v>
      </c>
      <c r="C4949" s="4" t="s">
        <v>7</v>
      </c>
      <c r="D4949" s="4" t="s">
        <v>7</v>
      </c>
      <c r="E4949" s="4" t="s">
        <v>59</v>
      </c>
      <c r="F4949" s="4" t="s">
        <v>59</v>
      </c>
      <c r="G4949" s="4" t="s">
        <v>59</v>
      </c>
      <c r="H4949" s="4" t="s">
        <v>12</v>
      </c>
    </row>
    <row r="4950" spans="1:9">
      <c r="A4950" t="n">
        <v>45507</v>
      </c>
      <c r="B4950" s="27" t="n">
        <v>45</v>
      </c>
      <c r="C4950" s="7" t="n">
        <v>2</v>
      </c>
      <c r="D4950" s="7" t="n">
        <v>3</v>
      </c>
      <c r="E4950" s="7" t="n">
        <v>-1.50999999046326</v>
      </c>
      <c r="F4950" s="7" t="n">
        <v>6.30000019073486</v>
      </c>
      <c r="G4950" s="7" t="n">
        <v>14.7600002288818</v>
      </c>
      <c r="H4950" s="7" t="n">
        <v>2000</v>
      </c>
    </row>
    <row r="4951" spans="1:9">
      <c r="A4951" t="s">
        <v>4</v>
      </c>
      <c r="B4951" s="4" t="s">
        <v>5</v>
      </c>
      <c r="C4951" s="4" t="s">
        <v>7</v>
      </c>
      <c r="D4951" s="4" t="s">
        <v>7</v>
      </c>
      <c r="E4951" s="4" t="s">
        <v>59</v>
      </c>
      <c r="F4951" s="4" t="s">
        <v>59</v>
      </c>
      <c r="G4951" s="4" t="s">
        <v>59</v>
      </c>
      <c r="H4951" s="4" t="s">
        <v>12</v>
      </c>
      <c r="I4951" s="4" t="s">
        <v>7</v>
      </c>
    </row>
    <row r="4952" spans="1:9">
      <c r="A4952" t="n">
        <v>45524</v>
      </c>
      <c r="B4952" s="27" t="n">
        <v>45</v>
      </c>
      <c r="C4952" s="7" t="n">
        <v>4</v>
      </c>
      <c r="D4952" s="7" t="n">
        <v>3</v>
      </c>
      <c r="E4952" s="7" t="n">
        <v>8.80000019073486</v>
      </c>
      <c r="F4952" s="7" t="n">
        <v>240.539993286133</v>
      </c>
      <c r="G4952" s="7" t="n">
        <v>0</v>
      </c>
      <c r="H4952" s="7" t="n">
        <v>2000</v>
      </c>
      <c r="I4952" s="7" t="n">
        <v>0</v>
      </c>
    </row>
    <row r="4953" spans="1:9">
      <c r="A4953" t="s">
        <v>4</v>
      </c>
      <c r="B4953" s="4" t="s">
        <v>5</v>
      </c>
      <c r="C4953" s="4" t="s">
        <v>7</v>
      </c>
      <c r="D4953" s="4" t="s">
        <v>7</v>
      </c>
      <c r="E4953" s="4" t="s">
        <v>59</v>
      </c>
      <c r="F4953" s="4" t="s">
        <v>12</v>
      </c>
    </row>
    <row r="4954" spans="1:9">
      <c r="A4954" t="n">
        <v>45542</v>
      </c>
      <c r="B4954" s="27" t="n">
        <v>45</v>
      </c>
      <c r="C4954" s="7" t="n">
        <v>5</v>
      </c>
      <c r="D4954" s="7" t="n">
        <v>3</v>
      </c>
      <c r="E4954" s="7" t="n">
        <v>1.79999995231628</v>
      </c>
      <c r="F4954" s="7" t="n">
        <v>2000</v>
      </c>
    </row>
    <row r="4955" spans="1:9">
      <c r="A4955" t="s">
        <v>4</v>
      </c>
      <c r="B4955" s="4" t="s">
        <v>5</v>
      </c>
      <c r="C4955" s="4" t="s">
        <v>7</v>
      </c>
      <c r="D4955" s="4" t="s">
        <v>7</v>
      </c>
      <c r="E4955" s="4" t="s">
        <v>59</v>
      </c>
      <c r="F4955" s="4" t="s">
        <v>12</v>
      </c>
    </row>
    <row r="4956" spans="1:9">
      <c r="A4956" t="n">
        <v>45551</v>
      </c>
      <c r="B4956" s="27" t="n">
        <v>45</v>
      </c>
      <c r="C4956" s="7" t="n">
        <v>11</v>
      </c>
      <c r="D4956" s="7" t="n">
        <v>3</v>
      </c>
      <c r="E4956" s="7" t="n">
        <v>34</v>
      </c>
      <c r="F4956" s="7" t="n">
        <v>2000</v>
      </c>
    </row>
    <row r="4957" spans="1:9">
      <c r="A4957" t="s">
        <v>4</v>
      </c>
      <c r="B4957" s="4" t="s">
        <v>5</v>
      </c>
      <c r="C4957" s="4" t="s">
        <v>12</v>
      </c>
      <c r="D4957" s="4" t="s">
        <v>7</v>
      </c>
    </row>
    <row r="4958" spans="1:9">
      <c r="A4958" t="n">
        <v>45560</v>
      </c>
      <c r="B4958" s="56" t="n">
        <v>56</v>
      </c>
      <c r="C4958" s="7" t="n">
        <v>13</v>
      </c>
      <c r="D4958" s="7" t="n">
        <v>0</v>
      </c>
    </row>
    <row r="4959" spans="1:9">
      <c r="A4959" t="s">
        <v>4</v>
      </c>
      <c r="B4959" s="4" t="s">
        <v>5</v>
      </c>
      <c r="C4959" s="4" t="s">
        <v>12</v>
      </c>
      <c r="D4959" s="4" t="s">
        <v>59</v>
      </c>
      <c r="E4959" s="4" t="s">
        <v>59</v>
      </c>
      <c r="F4959" s="4" t="s">
        <v>7</v>
      </c>
    </row>
    <row r="4960" spans="1:9">
      <c r="A4960" t="n">
        <v>45564</v>
      </c>
      <c r="B4960" s="62" t="n">
        <v>52</v>
      </c>
      <c r="C4960" s="7" t="n">
        <v>0</v>
      </c>
      <c r="D4960" s="7" t="n">
        <v>180</v>
      </c>
      <c r="E4960" s="7" t="n">
        <v>5</v>
      </c>
      <c r="F4960" s="7" t="n">
        <v>0</v>
      </c>
    </row>
    <row r="4961" spans="1:10">
      <c r="A4961" t="s">
        <v>4</v>
      </c>
      <c r="B4961" s="4" t="s">
        <v>5</v>
      </c>
      <c r="C4961" s="4" t="s">
        <v>12</v>
      </c>
      <c r="D4961" s="4" t="s">
        <v>59</v>
      </c>
      <c r="E4961" s="4" t="s">
        <v>59</v>
      </c>
      <c r="F4961" s="4" t="s">
        <v>7</v>
      </c>
    </row>
    <row r="4962" spans="1:10">
      <c r="A4962" t="n">
        <v>45576</v>
      </c>
      <c r="B4962" s="62" t="n">
        <v>52</v>
      </c>
      <c r="C4962" s="7" t="n">
        <v>13</v>
      </c>
      <c r="D4962" s="7" t="n">
        <v>0</v>
      </c>
      <c r="E4962" s="7" t="n">
        <v>5</v>
      </c>
      <c r="F4962" s="7" t="n">
        <v>0</v>
      </c>
    </row>
    <row r="4963" spans="1:10">
      <c r="A4963" t="s">
        <v>4</v>
      </c>
      <c r="B4963" s="4" t="s">
        <v>5</v>
      </c>
      <c r="C4963" s="4" t="s">
        <v>12</v>
      </c>
      <c r="D4963" s="4" t="s">
        <v>12</v>
      </c>
      <c r="E4963" s="4" t="s">
        <v>59</v>
      </c>
      <c r="F4963" s="4" t="s">
        <v>59</v>
      </c>
      <c r="G4963" s="4" t="s">
        <v>59</v>
      </c>
      <c r="H4963" s="4" t="s">
        <v>59</v>
      </c>
      <c r="I4963" s="4" t="s">
        <v>7</v>
      </c>
      <c r="J4963" s="4" t="s">
        <v>12</v>
      </c>
    </row>
    <row r="4964" spans="1:10">
      <c r="A4964" t="n">
        <v>45588</v>
      </c>
      <c r="B4964" s="55" t="n">
        <v>55</v>
      </c>
      <c r="C4964" s="7" t="n">
        <v>13</v>
      </c>
      <c r="D4964" s="7" t="n">
        <v>65533</v>
      </c>
      <c r="E4964" s="7" t="n">
        <v>-1.51999998092651</v>
      </c>
      <c r="F4964" s="7" t="n">
        <v>5</v>
      </c>
      <c r="G4964" s="7" t="n">
        <v>14.4799995422363</v>
      </c>
      <c r="H4964" s="7" t="n">
        <v>1.20000004768372</v>
      </c>
      <c r="I4964" s="7" t="n">
        <v>0</v>
      </c>
      <c r="J4964" s="7" t="n">
        <v>1</v>
      </c>
    </row>
    <row r="4965" spans="1:10">
      <c r="A4965" t="s">
        <v>4</v>
      </c>
      <c r="B4965" s="4" t="s">
        <v>5</v>
      </c>
      <c r="C4965" s="4" t="s">
        <v>12</v>
      </c>
    </row>
    <row r="4966" spans="1:10">
      <c r="A4966" t="n">
        <v>45612</v>
      </c>
      <c r="B4966" s="63" t="n">
        <v>54</v>
      </c>
      <c r="C4966" s="7" t="n">
        <v>0</v>
      </c>
    </row>
    <row r="4967" spans="1:10">
      <c r="A4967" t="s">
        <v>4</v>
      </c>
      <c r="B4967" s="4" t="s">
        <v>5</v>
      </c>
      <c r="C4967" s="4" t="s">
        <v>12</v>
      </c>
    </row>
    <row r="4968" spans="1:10">
      <c r="A4968" t="n">
        <v>45615</v>
      </c>
      <c r="B4968" s="63" t="n">
        <v>54</v>
      </c>
      <c r="C4968" s="7" t="n">
        <v>13</v>
      </c>
    </row>
    <row r="4969" spans="1:10">
      <c r="A4969" t="s">
        <v>4</v>
      </c>
      <c r="B4969" s="4" t="s">
        <v>5</v>
      </c>
      <c r="C4969" s="4" t="s">
        <v>7</v>
      </c>
      <c r="D4969" s="4" t="s">
        <v>12</v>
      </c>
    </row>
    <row r="4970" spans="1:10">
      <c r="A4970" t="n">
        <v>45618</v>
      </c>
      <c r="B4970" s="27" t="n">
        <v>45</v>
      </c>
      <c r="C4970" s="7" t="n">
        <v>7</v>
      </c>
      <c r="D4970" s="7" t="n">
        <v>255</v>
      </c>
    </row>
    <row r="4971" spans="1:10">
      <c r="A4971" t="s">
        <v>4</v>
      </c>
      <c r="B4971" s="4" t="s">
        <v>5</v>
      </c>
      <c r="C4971" s="4" t="s">
        <v>7</v>
      </c>
      <c r="D4971" s="4" t="s">
        <v>12</v>
      </c>
      <c r="E4971" s="4" t="s">
        <v>8</v>
      </c>
    </row>
    <row r="4972" spans="1:10">
      <c r="A4972" t="n">
        <v>45622</v>
      </c>
      <c r="B4972" s="29" t="n">
        <v>51</v>
      </c>
      <c r="C4972" s="7" t="n">
        <v>4</v>
      </c>
      <c r="D4972" s="7" t="n">
        <v>13</v>
      </c>
      <c r="E4972" s="7" t="s">
        <v>402</v>
      </c>
    </row>
    <row r="4973" spans="1:10">
      <c r="A4973" t="s">
        <v>4</v>
      </c>
      <c r="B4973" s="4" t="s">
        <v>5</v>
      </c>
      <c r="C4973" s="4" t="s">
        <v>12</v>
      </c>
    </row>
    <row r="4974" spans="1:10">
      <c r="A4974" t="n">
        <v>45635</v>
      </c>
      <c r="B4974" s="22" t="n">
        <v>16</v>
      </c>
      <c r="C4974" s="7" t="n">
        <v>0</v>
      </c>
    </row>
    <row r="4975" spans="1:10">
      <c r="A4975" t="s">
        <v>4</v>
      </c>
      <c r="B4975" s="4" t="s">
        <v>5</v>
      </c>
      <c r="C4975" s="4" t="s">
        <v>12</v>
      </c>
      <c r="D4975" s="4" t="s">
        <v>7</v>
      </c>
      <c r="E4975" s="4" t="s">
        <v>13</v>
      </c>
      <c r="F4975" s="4" t="s">
        <v>43</v>
      </c>
      <c r="G4975" s="4" t="s">
        <v>7</v>
      </c>
      <c r="H4975" s="4" t="s">
        <v>7</v>
      </c>
    </row>
    <row r="4976" spans="1:10">
      <c r="A4976" t="n">
        <v>45638</v>
      </c>
      <c r="B4976" s="30" t="n">
        <v>26</v>
      </c>
      <c r="C4976" s="7" t="n">
        <v>13</v>
      </c>
      <c r="D4976" s="7" t="n">
        <v>17</v>
      </c>
      <c r="E4976" s="7" t="n">
        <v>11401</v>
      </c>
      <c r="F4976" s="7" t="s">
        <v>403</v>
      </c>
      <c r="G4976" s="7" t="n">
        <v>2</v>
      </c>
      <c r="H4976" s="7" t="n">
        <v>0</v>
      </c>
    </row>
    <row r="4977" spans="1:10">
      <c r="A4977" t="s">
        <v>4</v>
      </c>
      <c r="B4977" s="4" t="s">
        <v>5</v>
      </c>
    </row>
    <row r="4978" spans="1:10">
      <c r="A4978" t="n">
        <v>45661</v>
      </c>
      <c r="B4978" s="20" t="n">
        <v>28</v>
      </c>
    </row>
    <row r="4979" spans="1:10">
      <c r="A4979" t="s">
        <v>4</v>
      </c>
      <c r="B4979" s="4" t="s">
        <v>5</v>
      </c>
      <c r="C4979" s="4" t="s">
        <v>7</v>
      </c>
      <c r="D4979" s="4" t="s">
        <v>12</v>
      </c>
      <c r="E4979" s="4" t="s">
        <v>8</v>
      </c>
    </row>
    <row r="4980" spans="1:10">
      <c r="A4980" t="n">
        <v>45662</v>
      </c>
      <c r="B4980" s="29" t="n">
        <v>51</v>
      </c>
      <c r="C4980" s="7" t="n">
        <v>4</v>
      </c>
      <c r="D4980" s="7" t="n">
        <v>0</v>
      </c>
      <c r="E4980" s="7" t="s">
        <v>387</v>
      </c>
    </row>
    <row r="4981" spans="1:10">
      <c r="A4981" t="s">
        <v>4</v>
      </c>
      <c r="B4981" s="4" t="s">
        <v>5</v>
      </c>
      <c r="C4981" s="4" t="s">
        <v>12</v>
      </c>
    </row>
    <row r="4982" spans="1:10">
      <c r="A4982" t="n">
        <v>45675</v>
      </c>
      <c r="B4982" s="22" t="n">
        <v>16</v>
      </c>
      <c r="C4982" s="7" t="n">
        <v>0</v>
      </c>
    </row>
    <row r="4983" spans="1:10">
      <c r="A4983" t="s">
        <v>4</v>
      </c>
      <c r="B4983" s="4" t="s">
        <v>5</v>
      </c>
      <c r="C4983" s="4" t="s">
        <v>12</v>
      </c>
      <c r="D4983" s="4" t="s">
        <v>7</v>
      </c>
      <c r="E4983" s="4" t="s">
        <v>13</v>
      </c>
      <c r="F4983" s="4" t="s">
        <v>43</v>
      </c>
      <c r="G4983" s="4" t="s">
        <v>7</v>
      </c>
      <c r="H4983" s="4" t="s">
        <v>7</v>
      </c>
    </row>
    <row r="4984" spans="1:10">
      <c r="A4984" t="n">
        <v>45678</v>
      </c>
      <c r="B4984" s="30" t="n">
        <v>26</v>
      </c>
      <c r="C4984" s="7" t="n">
        <v>0</v>
      </c>
      <c r="D4984" s="7" t="n">
        <v>17</v>
      </c>
      <c r="E4984" s="7" t="n">
        <v>53352</v>
      </c>
      <c r="F4984" s="7" t="s">
        <v>404</v>
      </c>
      <c r="G4984" s="7" t="n">
        <v>2</v>
      </c>
      <c r="H4984" s="7" t="n">
        <v>0</v>
      </c>
    </row>
    <row r="4985" spans="1:10">
      <c r="A4985" t="s">
        <v>4</v>
      </c>
      <c r="B4985" s="4" t="s">
        <v>5</v>
      </c>
    </row>
    <row r="4986" spans="1:10">
      <c r="A4986" t="n">
        <v>45695</v>
      </c>
      <c r="B4986" s="20" t="n">
        <v>28</v>
      </c>
    </row>
    <row r="4987" spans="1:10">
      <c r="A4987" t="s">
        <v>4</v>
      </c>
      <c r="B4987" s="4" t="s">
        <v>5</v>
      </c>
      <c r="C4987" s="4" t="s">
        <v>7</v>
      </c>
      <c r="D4987" s="4" t="s">
        <v>7</v>
      </c>
      <c r="E4987" s="4" t="s">
        <v>59</v>
      </c>
      <c r="F4987" s="4" t="s">
        <v>59</v>
      </c>
      <c r="G4987" s="4" t="s">
        <v>59</v>
      </c>
      <c r="H4987" s="4" t="s">
        <v>12</v>
      </c>
    </row>
    <row r="4988" spans="1:10">
      <c r="A4988" t="n">
        <v>45696</v>
      </c>
      <c r="B4988" s="27" t="n">
        <v>45</v>
      </c>
      <c r="C4988" s="7" t="n">
        <v>2</v>
      </c>
      <c r="D4988" s="7" t="n">
        <v>3</v>
      </c>
      <c r="E4988" s="7" t="n">
        <v>-1.50999999046326</v>
      </c>
      <c r="F4988" s="7" t="n">
        <v>6.25</v>
      </c>
      <c r="G4988" s="7" t="n">
        <v>14.7600002288818</v>
      </c>
      <c r="H4988" s="7" t="n">
        <v>2000</v>
      </c>
    </row>
    <row r="4989" spans="1:10">
      <c r="A4989" t="s">
        <v>4</v>
      </c>
      <c r="B4989" s="4" t="s">
        <v>5</v>
      </c>
      <c r="C4989" s="4" t="s">
        <v>7</v>
      </c>
      <c r="D4989" s="4" t="s">
        <v>7</v>
      </c>
      <c r="E4989" s="4" t="s">
        <v>59</v>
      </c>
      <c r="F4989" s="4" t="s">
        <v>59</v>
      </c>
      <c r="G4989" s="4" t="s">
        <v>59</v>
      </c>
      <c r="H4989" s="4" t="s">
        <v>12</v>
      </c>
      <c r="I4989" s="4" t="s">
        <v>7</v>
      </c>
    </row>
    <row r="4990" spans="1:10">
      <c r="A4990" t="n">
        <v>45713</v>
      </c>
      <c r="B4990" s="27" t="n">
        <v>45</v>
      </c>
      <c r="C4990" s="7" t="n">
        <v>4</v>
      </c>
      <c r="D4990" s="7" t="n">
        <v>3</v>
      </c>
      <c r="E4990" s="7" t="n">
        <v>4.94999980926514</v>
      </c>
      <c r="F4990" s="7" t="n">
        <v>240.539993286133</v>
      </c>
      <c r="G4990" s="7" t="n">
        <v>0</v>
      </c>
      <c r="H4990" s="7" t="n">
        <v>2000</v>
      </c>
      <c r="I4990" s="7" t="n">
        <v>0</v>
      </c>
    </row>
    <row r="4991" spans="1:10">
      <c r="A4991" t="s">
        <v>4</v>
      </c>
      <c r="B4991" s="4" t="s">
        <v>5</v>
      </c>
      <c r="C4991" s="4" t="s">
        <v>7</v>
      </c>
      <c r="D4991" s="4" t="s">
        <v>7</v>
      </c>
      <c r="E4991" s="4" t="s">
        <v>59</v>
      </c>
      <c r="F4991" s="4" t="s">
        <v>12</v>
      </c>
    </row>
    <row r="4992" spans="1:10">
      <c r="A4992" t="n">
        <v>45731</v>
      </c>
      <c r="B4992" s="27" t="n">
        <v>45</v>
      </c>
      <c r="C4992" s="7" t="n">
        <v>5</v>
      </c>
      <c r="D4992" s="7" t="n">
        <v>3</v>
      </c>
      <c r="E4992" s="7" t="n">
        <v>2.29999995231628</v>
      </c>
      <c r="F4992" s="7" t="n">
        <v>2000</v>
      </c>
    </row>
    <row r="4993" spans="1:9">
      <c r="A4993" t="s">
        <v>4</v>
      </c>
      <c r="B4993" s="4" t="s">
        <v>5</v>
      </c>
      <c r="C4993" s="4" t="s">
        <v>7</v>
      </c>
      <c r="D4993" s="4" t="s">
        <v>7</v>
      </c>
      <c r="E4993" s="4" t="s">
        <v>59</v>
      </c>
      <c r="F4993" s="4" t="s">
        <v>12</v>
      </c>
    </row>
    <row r="4994" spans="1:9">
      <c r="A4994" t="n">
        <v>45740</v>
      </c>
      <c r="B4994" s="27" t="n">
        <v>45</v>
      </c>
      <c r="C4994" s="7" t="n">
        <v>11</v>
      </c>
      <c r="D4994" s="7" t="n">
        <v>3</v>
      </c>
      <c r="E4994" s="7" t="n">
        <v>34</v>
      </c>
      <c r="F4994" s="7" t="n">
        <v>2000</v>
      </c>
    </row>
    <row r="4995" spans="1:9">
      <c r="A4995" t="s">
        <v>4</v>
      </c>
      <c r="B4995" s="4" t="s">
        <v>5</v>
      </c>
      <c r="C4995" s="4" t="s">
        <v>12</v>
      </c>
      <c r="D4995" s="4" t="s">
        <v>7</v>
      </c>
      <c r="E4995" s="4" t="s">
        <v>8</v>
      </c>
      <c r="F4995" s="4" t="s">
        <v>59</v>
      </c>
      <c r="G4995" s="4" t="s">
        <v>59</v>
      </c>
      <c r="H4995" s="4" t="s">
        <v>59</v>
      </c>
    </row>
    <row r="4996" spans="1:9">
      <c r="A4996" t="n">
        <v>45749</v>
      </c>
      <c r="B4996" s="40" t="n">
        <v>48</v>
      </c>
      <c r="C4996" s="7" t="n">
        <v>0</v>
      </c>
      <c r="D4996" s="7" t="n">
        <v>0</v>
      </c>
      <c r="E4996" s="7" t="s">
        <v>338</v>
      </c>
      <c r="F4996" s="7" t="n">
        <v>-1</v>
      </c>
      <c r="G4996" s="7" t="n">
        <v>1</v>
      </c>
      <c r="H4996" s="7" t="n">
        <v>0</v>
      </c>
    </row>
    <row r="4997" spans="1:9">
      <c r="A4997" t="s">
        <v>4</v>
      </c>
      <c r="B4997" s="4" t="s">
        <v>5</v>
      </c>
      <c r="C4997" s="4" t="s">
        <v>12</v>
      </c>
      <c r="D4997" s="4" t="s">
        <v>7</v>
      </c>
      <c r="E4997" s="4" t="s">
        <v>8</v>
      </c>
      <c r="F4997" s="4" t="s">
        <v>59</v>
      </c>
      <c r="G4997" s="4" t="s">
        <v>59</v>
      </c>
      <c r="H4997" s="4" t="s">
        <v>59</v>
      </c>
    </row>
    <row r="4998" spans="1:9">
      <c r="A4998" t="n">
        <v>45775</v>
      </c>
      <c r="B4998" s="40" t="n">
        <v>48</v>
      </c>
      <c r="C4998" s="7" t="n">
        <v>13</v>
      </c>
      <c r="D4998" s="7" t="n">
        <v>0</v>
      </c>
      <c r="E4998" s="7" t="s">
        <v>338</v>
      </c>
      <c r="F4998" s="7" t="n">
        <v>-1</v>
      </c>
      <c r="G4998" s="7" t="n">
        <v>1</v>
      </c>
      <c r="H4998" s="7" t="n">
        <v>0</v>
      </c>
    </row>
    <row r="4999" spans="1:9">
      <c r="A4999" t="s">
        <v>4</v>
      </c>
      <c r="B4999" s="4" t="s">
        <v>5</v>
      </c>
      <c r="C4999" s="4" t="s">
        <v>12</v>
      </c>
    </row>
    <row r="5000" spans="1:9">
      <c r="A5000" t="n">
        <v>45801</v>
      </c>
      <c r="B5000" s="22" t="n">
        <v>16</v>
      </c>
      <c r="C5000" s="7" t="n">
        <v>500</v>
      </c>
    </row>
    <row r="5001" spans="1:9">
      <c r="A5001" t="s">
        <v>4</v>
      </c>
      <c r="B5001" s="4" t="s">
        <v>5</v>
      </c>
      <c r="C5001" s="4" t="s">
        <v>7</v>
      </c>
      <c r="D5001" s="4" t="s">
        <v>12</v>
      </c>
      <c r="E5001" s="4" t="s">
        <v>59</v>
      </c>
    </row>
    <row r="5002" spans="1:9">
      <c r="A5002" t="n">
        <v>45804</v>
      </c>
      <c r="B5002" s="25" t="n">
        <v>58</v>
      </c>
      <c r="C5002" s="7" t="n">
        <v>0</v>
      </c>
      <c r="D5002" s="7" t="n">
        <v>1000</v>
      </c>
      <c r="E5002" s="7" t="n">
        <v>1</v>
      </c>
    </row>
    <row r="5003" spans="1:9">
      <c r="A5003" t="s">
        <v>4</v>
      </c>
      <c r="B5003" s="4" t="s">
        <v>5</v>
      </c>
      <c r="C5003" s="4" t="s">
        <v>7</v>
      </c>
      <c r="D5003" s="4" t="s">
        <v>12</v>
      </c>
    </row>
    <row r="5004" spans="1:9">
      <c r="A5004" t="n">
        <v>45812</v>
      </c>
      <c r="B5004" s="25" t="n">
        <v>58</v>
      </c>
      <c r="C5004" s="7" t="n">
        <v>255</v>
      </c>
      <c r="D5004" s="7" t="n">
        <v>0</v>
      </c>
    </row>
    <row r="5005" spans="1:9">
      <c r="A5005" t="s">
        <v>4</v>
      </c>
      <c r="B5005" s="4" t="s">
        <v>5</v>
      </c>
      <c r="C5005" s="4" t="s">
        <v>7</v>
      </c>
      <c r="D5005" s="4" t="s">
        <v>12</v>
      </c>
      <c r="E5005" s="4" t="s">
        <v>8</v>
      </c>
      <c r="F5005" s="4" t="s">
        <v>8</v>
      </c>
      <c r="G5005" s="4" t="s">
        <v>8</v>
      </c>
      <c r="H5005" s="4" t="s">
        <v>8</v>
      </c>
    </row>
    <row r="5006" spans="1:9">
      <c r="A5006" t="n">
        <v>45816</v>
      </c>
      <c r="B5006" s="29" t="n">
        <v>51</v>
      </c>
      <c r="C5006" s="7" t="n">
        <v>3</v>
      </c>
      <c r="D5006" s="7" t="n">
        <v>0</v>
      </c>
      <c r="E5006" s="7" t="s">
        <v>350</v>
      </c>
      <c r="F5006" s="7" t="s">
        <v>76</v>
      </c>
      <c r="G5006" s="7" t="s">
        <v>75</v>
      </c>
      <c r="H5006" s="7" t="s">
        <v>76</v>
      </c>
    </row>
    <row r="5007" spans="1:9">
      <c r="A5007" t="s">
        <v>4</v>
      </c>
      <c r="B5007" s="4" t="s">
        <v>5</v>
      </c>
      <c r="C5007" s="4" t="s">
        <v>12</v>
      </c>
      <c r="D5007" s="4" t="s">
        <v>59</v>
      </c>
      <c r="E5007" s="4" t="s">
        <v>59</v>
      </c>
      <c r="F5007" s="4" t="s">
        <v>59</v>
      </c>
      <c r="G5007" s="4" t="s">
        <v>59</v>
      </c>
    </row>
    <row r="5008" spans="1:9">
      <c r="A5008" t="n">
        <v>45829</v>
      </c>
      <c r="B5008" s="28" t="n">
        <v>46</v>
      </c>
      <c r="C5008" s="7" t="n">
        <v>0</v>
      </c>
      <c r="D5008" s="7" t="n">
        <v>2.98000001907349</v>
      </c>
      <c r="E5008" s="7" t="n">
        <v>5.01000022888184</v>
      </c>
      <c r="F5008" s="7" t="n">
        <v>10.2700004577637</v>
      </c>
      <c r="G5008" s="7" t="n">
        <v>270</v>
      </c>
    </row>
    <row r="5009" spans="1:8">
      <c r="A5009" t="s">
        <v>4</v>
      </c>
      <c r="B5009" s="4" t="s">
        <v>5</v>
      </c>
      <c r="C5009" s="4" t="s">
        <v>12</v>
      </c>
      <c r="D5009" s="4" t="s">
        <v>7</v>
      </c>
      <c r="E5009" s="4" t="s">
        <v>8</v>
      </c>
      <c r="F5009" s="4" t="s">
        <v>59</v>
      </c>
      <c r="G5009" s="4" t="s">
        <v>59</v>
      </c>
      <c r="H5009" s="4" t="s">
        <v>59</v>
      </c>
    </row>
    <row r="5010" spans="1:8">
      <c r="A5010" t="n">
        <v>45848</v>
      </c>
      <c r="B5010" s="40" t="n">
        <v>48</v>
      </c>
      <c r="C5010" s="7" t="n">
        <v>0</v>
      </c>
      <c r="D5010" s="7" t="n">
        <v>0</v>
      </c>
      <c r="E5010" s="7" t="s">
        <v>98</v>
      </c>
      <c r="F5010" s="7" t="n">
        <v>0</v>
      </c>
      <c r="G5010" s="7" t="n">
        <v>1</v>
      </c>
      <c r="H5010" s="7" t="n">
        <v>0</v>
      </c>
    </row>
    <row r="5011" spans="1:8">
      <c r="A5011" t="s">
        <v>4</v>
      </c>
      <c r="B5011" s="4" t="s">
        <v>5</v>
      </c>
      <c r="C5011" s="4" t="s">
        <v>7</v>
      </c>
      <c r="D5011" s="4" t="s">
        <v>12</v>
      </c>
      <c r="E5011" s="4" t="s">
        <v>8</v>
      </c>
      <c r="F5011" s="4" t="s">
        <v>8</v>
      </c>
      <c r="G5011" s="4" t="s">
        <v>8</v>
      </c>
      <c r="H5011" s="4" t="s">
        <v>8</v>
      </c>
    </row>
    <row r="5012" spans="1:8">
      <c r="A5012" t="n">
        <v>45875</v>
      </c>
      <c r="B5012" s="29" t="n">
        <v>51</v>
      </c>
      <c r="C5012" s="7" t="n">
        <v>3</v>
      </c>
      <c r="D5012" s="7" t="n">
        <v>13</v>
      </c>
      <c r="E5012" s="7" t="s">
        <v>405</v>
      </c>
      <c r="F5012" s="7" t="s">
        <v>373</v>
      </c>
      <c r="G5012" s="7" t="s">
        <v>75</v>
      </c>
      <c r="H5012" s="7" t="s">
        <v>76</v>
      </c>
    </row>
    <row r="5013" spans="1:8">
      <c r="A5013" t="s">
        <v>4</v>
      </c>
      <c r="B5013" s="4" t="s">
        <v>5</v>
      </c>
      <c r="C5013" s="4" t="s">
        <v>12</v>
      </c>
      <c r="D5013" s="4" t="s">
        <v>59</v>
      </c>
      <c r="E5013" s="4" t="s">
        <v>59</v>
      </c>
      <c r="F5013" s="4" t="s">
        <v>59</v>
      </c>
      <c r="G5013" s="4" t="s">
        <v>59</v>
      </c>
    </row>
    <row r="5014" spans="1:8">
      <c r="A5014" t="n">
        <v>45888</v>
      </c>
      <c r="B5014" s="28" t="n">
        <v>46</v>
      </c>
      <c r="C5014" s="7" t="n">
        <v>13</v>
      </c>
      <c r="D5014" s="7" t="n">
        <v>2.30999994277954</v>
      </c>
      <c r="E5014" s="7" t="n">
        <v>5.01000022888184</v>
      </c>
      <c r="F5014" s="7" t="n">
        <v>11.1199998855591</v>
      </c>
      <c r="G5014" s="7" t="n">
        <v>150.199996948242</v>
      </c>
    </row>
    <row r="5015" spans="1:8">
      <c r="A5015" t="s">
        <v>4</v>
      </c>
      <c r="B5015" s="4" t="s">
        <v>5</v>
      </c>
      <c r="C5015" s="4" t="s">
        <v>12</v>
      </c>
      <c r="D5015" s="4" t="s">
        <v>7</v>
      </c>
      <c r="E5015" s="4" t="s">
        <v>8</v>
      </c>
      <c r="F5015" s="4" t="s">
        <v>59</v>
      </c>
      <c r="G5015" s="4" t="s">
        <v>59</v>
      </c>
      <c r="H5015" s="4" t="s">
        <v>59</v>
      </c>
    </row>
    <row r="5016" spans="1:8">
      <c r="A5016" t="n">
        <v>45907</v>
      </c>
      <c r="B5016" s="40" t="n">
        <v>48</v>
      </c>
      <c r="C5016" s="7" t="n">
        <v>13</v>
      </c>
      <c r="D5016" s="7" t="n">
        <v>0</v>
      </c>
      <c r="E5016" s="7" t="s">
        <v>401</v>
      </c>
      <c r="F5016" s="7" t="n">
        <v>0</v>
      </c>
      <c r="G5016" s="7" t="n">
        <v>1</v>
      </c>
      <c r="H5016" s="7" t="n">
        <v>0</v>
      </c>
    </row>
    <row r="5017" spans="1:8">
      <c r="A5017" t="s">
        <v>4</v>
      </c>
      <c r="B5017" s="4" t="s">
        <v>5</v>
      </c>
      <c r="C5017" s="4" t="s">
        <v>7</v>
      </c>
    </row>
    <row r="5018" spans="1:8">
      <c r="A5018" t="n">
        <v>45933</v>
      </c>
      <c r="B5018" s="27" t="n">
        <v>45</v>
      </c>
      <c r="C5018" s="7" t="n">
        <v>0</v>
      </c>
    </row>
    <row r="5019" spans="1:8">
      <c r="A5019" t="s">
        <v>4</v>
      </c>
      <c r="B5019" s="4" t="s">
        <v>5</v>
      </c>
      <c r="C5019" s="4" t="s">
        <v>7</v>
      </c>
      <c r="D5019" s="4" t="s">
        <v>7</v>
      </c>
      <c r="E5019" s="4" t="s">
        <v>59</v>
      </c>
      <c r="F5019" s="4" t="s">
        <v>59</v>
      </c>
      <c r="G5019" s="4" t="s">
        <v>59</v>
      </c>
      <c r="H5019" s="4" t="s">
        <v>12</v>
      </c>
    </row>
    <row r="5020" spans="1:8">
      <c r="A5020" t="n">
        <v>45935</v>
      </c>
      <c r="B5020" s="27" t="n">
        <v>45</v>
      </c>
      <c r="C5020" s="7" t="n">
        <v>2</v>
      </c>
      <c r="D5020" s="7" t="n">
        <v>3</v>
      </c>
      <c r="E5020" s="7" t="n">
        <v>2.65000009536743</v>
      </c>
      <c r="F5020" s="7" t="n">
        <v>6.07999992370605</v>
      </c>
      <c r="G5020" s="7" t="n">
        <v>10.6400003433228</v>
      </c>
      <c r="H5020" s="7" t="n">
        <v>0</v>
      </c>
    </row>
    <row r="5021" spans="1:8">
      <c r="A5021" t="s">
        <v>4</v>
      </c>
      <c r="B5021" s="4" t="s">
        <v>5</v>
      </c>
      <c r="C5021" s="4" t="s">
        <v>7</v>
      </c>
      <c r="D5021" s="4" t="s">
        <v>7</v>
      </c>
      <c r="E5021" s="4" t="s">
        <v>59</v>
      </c>
      <c r="F5021" s="4" t="s">
        <v>59</v>
      </c>
      <c r="G5021" s="4" t="s">
        <v>59</v>
      </c>
      <c r="H5021" s="4" t="s">
        <v>12</v>
      </c>
      <c r="I5021" s="4" t="s">
        <v>7</v>
      </c>
    </row>
    <row r="5022" spans="1:8">
      <c r="A5022" t="n">
        <v>45952</v>
      </c>
      <c r="B5022" s="27" t="n">
        <v>45</v>
      </c>
      <c r="C5022" s="7" t="n">
        <v>4</v>
      </c>
      <c r="D5022" s="7" t="n">
        <v>3</v>
      </c>
      <c r="E5022" s="7" t="n">
        <v>10.5100002288818</v>
      </c>
      <c r="F5022" s="7" t="n">
        <v>205.039993286133</v>
      </c>
      <c r="G5022" s="7" t="n">
        <v>0</v>
      </c>
      <c r="H5022" s="7" t="n">
        <v>0</v>
      </c>
      <c r="I5022" s="7" t="n">
        <v>0</v>
      </c>
    </row>
    <row r="5023" spans="1:8">
      <c r="A5023" t="s">
        <v>4</v>
      </c>
      <c r="B5023" s="4" t="s">
        <v>5</v>
      </c>
      <c r="C5023" s="4" t="s">
        <v>7</v>
      </c>
      <c r="D5023" s="4" t="s">
        <v>7</v>
      </c>
      <c r="E5023" s="4" t="s">
        <v>59</v>
      </c>
      <c r="F5023" s="4" t="s">
        <v>12</v>
      </c>
    </row>
    <row r="5024" spans="1:8">
      <c r="A5024" t="n">
        <v>45970</v>
      </c>
      <c r="B5024" s="27" t="n">
        <v>45</v>
      </c>
      <c r="C5024" s="7" t="n">
        <v>5</v>
      </c>
      <c r="D5024" s="7" t="n">
        <v>3</v>
      </c>
      <c r="E5024" s="7" t="n">
        <v>2.29999995231628</v>
      </c>
      <c r="F5024" s="7" t="n">
        <v>0</v>
      </c>
    </row>
    <row r="5025" spans="1:9">
      <c r="A5025" t="s">
        <v>4</v>
      </c>
      <c r="B5025" s="4" t="s">
        <v>5</v>
      </c>
      <c r="C5025" s="4" t="s">
        <v>7</v>
      </c>
      <c r="D5025" s="4" t="s">
        <v>7</v>
      </c>
      <c r="E5025" s="4" t="s">
        <v>59</v>
      </c>
      <c r="F5025" s="4" t="s">
        <v>12</v>
      </c>
    </row>
    <row r="5026" spans="1:9">
      <c r="A5026" t="n">
        <v>45979</v>
      </c>
      <c r="B5026" s="27" t="n">
        <v>45</v>
      </c>
      <c r="C5026" s="7" t="n">
        <v>11</v>
      </c>
      <c r="D5026" s="7" t="n">
        <v>3</v>
      </c>
      <c r="E5026" s="7" t="n">
        <v>34</v>
      </c>
      <c r="F5026" s="7" t="n">
        <v>0</v>
      </c>
    </row>
    <row r="5027" spans="1:9">
      <c r="A5027" t="s">
        <v>4</v>
      </c>
      <c r="B5027" s="4" t="s">
        <v>5</v>
      </c>
      <c r="C5027" s="4" t="s">
        <v>12</v>
      </c>
    </row>
    <row r="5028" spans="1:9">
      <c r="A5028" t="n">
        <v>45988</v>
      </c>
      <c r="B5028" s="22" t="n">
        <v>16</v>
      </c>
      <c r="C5028" s="7" t="n">
        <v>500</v>
      </c>
    </row>
    <row r="5029" spans="1:9">
      <c r="A5029" t="s">
        <v>4</v>
      </c>
      <c r="B5029" s="4" t="s">
        <v>5</v>
      </c>
      <c r="C5029" s="4" t="s">
        <v>12</v>
      </c>
    </row>
    <row r="5030" spans="1:9">
      <c r="A5030" t="n">
        <v>45991</v>
      </c>
      <c r="B5030" s="22" t="n">
        <v>16</v>
      </c>
      <c r="C5030" s="7" t="n">
        <v>1000</v>
      </c>
    </row>
    <row r="5031" spans="1:9">
      <c r="A5031" t="s">
        <v>4</v>
      </c>
      <c r="B5031" s="4" t="s">
        <v>5</v>
      </c>
      <c r="C5031" s="4" t="s">
        <v>7</v>
      </c>
      <c r="D5031" s="4" t="s">
        <v>12</v>
      </c>
      <c r="E5031" s="4" t="s">
        <v>59</v>
      </c>
    </row>
    <row r="5032" spans="1:9">
      <c r="A5032" t="n">
        <v>45994</v>
      </c>
      <c r="B5032" s="25" t="n">
        <v>58</v>
      </c>
      <c r="C5032" s="7" t="n">
        <v>100</v>
      </c>
      <c r="D5032" s="7" t="n">
        <v>1000</v>
      </c>
      <c r="E5032" s="7" t="n">
        <v>1</v>
      </c>
    </row>
    <row r="5033" spans="1:9">
      <c r="A5033" t="s">
        <v>4</v>
      </c>
      <c r="B5033" s="4" t="s">
        <v>5</v>
      </c>
      <c r="C5033" s="4" t="s">
        <v>7</v>
      </c>
      <c r="D5033" s="4" t="s">
        <v>12</v>
      </c>
    </row>
    <row r="5034" spans="1:9">
      <c r="A5034" t="n">
        <v>46002</v>
      </c>
      <c r="B5034" s="25" t="n">
        <v>58</v>
      </c>
      <c r="C5034" s="7" t="n">
        <v>255</v>
      </c>
      <c r="D5034" s="7" t="n">
        <v>0</v>
      </c>
    </row>
    <row r="5035" spans="1:9">
      <c r="A5035" t="s">
        <v>4</v>
      </c>
      <c r="B5035" s="4" t="s">
        <v>5</v>
      </c>
      <c r="C5035" s="4" t="s">
        <v>7</v>
      </c>
      <c r="D5035" s="4" t="s">
        <v>12</v>
      </c>
      <c r="E5035" s="4" t="s">
        <v>8</v>
      </c>
    </row>
    <row r="5036" spans="1:9">
      <c r="A5036" t="n">
        <v>46006</v>
      </c>
      <c r="B5036" s="29" t="n">
        <v>51</v>
      </c>
      <c r="C5036" s="7" t="n">
        <v>4</v>
      </c>
      <c r="D5036" s="7" t="n">
        <v>0</v>
      </c>
      <c r="E5036" s="7" t="s">
        <v>406</v>
      </c>
    </row>
    <row r="5037" spans="1:9">
      <c r="A5037" t="s">
        <v>4</v>
      </c>
      <c r="B5037" s="4" t="s">
        <v>5</v>
      </c>
      <c r="C5037" s="4" t="s">
        <v>12</v>
      </c>
    </row>
    <row r="5038" spans="1:9">
      <c r="A5038" t="n">
        <v>46019</v>
      </c>
      <c r="B5038" s="22" t="n">
        <v>16</v>
      </c>
      <c r="C5038" s="7" t="n">
        <v>0</v>
      </c>
    </row>
    <row r="5039" spans="1:9">
      <c r="A5039" t="s">
        <v>4</v>
      </c>
      <c r="B5039" s="4" t="s">
        <v>5</v>
      </c>
      <c r="C5039" s="4" t="s">
        <v>12</v>
      </c>
      <c r="D5039" s="4" t="s">
        <v>7</v>
      </c>
      <c r="E5039" s="4" t="s">
        <v>13</v>
      </c>
      <c r="F5039" s="4" t="s">
        <v>43</v>
      </c>
      <c r="G5039" s="4" t="s">
        <v>7</v>
      </c>
      <c r="H5039" s="4" t="s">
        <v>7</v>
      </c>
    </row>
    <row r="5040" spans="1:9">
      <c r="A5040" t="n">
        <v>46022</v>
      </c>
      <c r="B5040" s="30" t="n">
        <v>26</v>
      </c>
      <c r="C5040" s="7" t="n">
        <v>0</v>
      </c>
      <c r="D5040" s="7" t="n">
        <v>17</v>
      </c>
      <c r="E5040" s="7" t="n">
        <v>53353</v>
      </c>
      <c r="F5040" s="7" t="s">
        <v>407</v>
      </c>
      <c r="G5040" s="7" t="n">
        <v>2</v>
      </c>
      <c r="H5040" s="7" t="n">
        <v>0</v>
      </c>
    </row>
    <row r="5041" spans="1:8">
      <c r="A5041" t="s">
        <v>4</v>
      </c>
      <c r="B5041" s="4" t="s">
        <v>5</v>
      </c>
    </row>
    <row r="5042" spans="1:8">
      <c r="A5042" t="n">
        <v>46059</v>
      </c>
      <c r="B5042" s="20" t="n">
        <v>28</v>
      </c>
    </row>
    <row r="5043" spans="1:8">
      <c r="A5043" t="s">
        <v>4</v>
      </c>
      <c r="B5043" s="4" t="s">
        <v>5</v>
      </c>
      <c r="C5043" s="4" t="s">
        <v>12</v>
      </c>
      <c r="D5043" s="4" t="s">
        <v>7</v>
      </c>
      <c r="E5043" s="4" t="s">
        <v>8</v>
      </c>
      <c r="F5043" s="4" t="s">
        <v>59</v>
      </c>
      <c r="G5043" s="4" t="s">
        <v>59</v>
      </c>
      <c r="H5043" s="4" t="s">
        <v>59</v>
      </c>
    </row>
    <row r="5044" spans="1:8">
      <c r="A5044" t="n">
        <v>46060</v>
      </c>
      <c r="B5044" s="40" t="n">
        <v>48</v>
      </c>
      <c r="C5044" s="7" t="n">
        <v>13</v>
      </c>
      <c r="D5044" s="7" t="n">
        <v>0</v>
      </c>
      <c r="E5044" s="7" t="s">
        <v>345</v>
      </c>
      <c r="F5044" s="7" t="n">
        <v>-1</v>
      </c>
      <c r="G5044" s="7" t="n">
        <v>1</v>
      </c>
      <c r="H5044" s="7" t="n">
        <v>0</v>
      </c>
    </row>
    <row r="5045" spans="1:8">
      <c r="A5045" t="s">
        <v>4</v>
      </c>
      <c r="B5045" s="4" t="s">
        <v>5</v>
      </c>
      <c r="C5045" s="4" t="s">
        <v>7</v>
      </c>
      <c r="D5045" s="4" t="s">
        <v>12</v>
      </c>
      <c r="E5045" s="4" t="s">
        <v>8</v>
      </c>
    </row>
    <row r="5046" spans="1:8">
      <c r="A5046" t="n">
        <v>46088</v>
      </c>
      <c r="B5046" s="29" t="n">
        <v>51</v>
      </c>
      <c r="C5046" s="7" t="n">
        <v>4</v>
      </c>
      <c r="D5046" s="7" t="n">
        <v>13</v>
      </c>
      <c r="E5046" s="7" t="s">
        <v>408</v>
      </c>
    </row>
    <row r="5047" spans="1:8">
      <c r="A5047" t="s">
        <v>4</v>
      </c>
      <c r="B5047" s="4" t="s">
        <v>5</v>
      </c>
      <c r="C5047" s="4" t="s">
        <v>12</v>
      </c>
    </row>
    <row r="5048" spans="1:8">
      <c r="A5048" t="n">
        <v>46102</v>
      </c>
      <c r="B5048" s="22" t="n">
        <v>16</v>
      </c>
      <c r="C5048" s="7" t="n">
        <v>0</v>
      </c>
    </row>
    <row r="5049" spans="1:8">
      <c r="A5049" t="s">
        <v>4</v>
      </c>
      <c r="B5049" s="4" t="s">
        <v>5</v>
      </c>
      <c r="C5049" s="4" t="s">
        <v>12</v>
      </c>
      <c r="D5049" s="4" t="s">
        <v>7</v>
      </c>
      <c r="E5049" s="4" t="s">
        <v>13</v>
      </c>
      <c r="F5049" s="4" t="s">
        <v>43</v>
      </c>
      <c r="G5049" s="4" t="s">
        <v>7</v>
      </c>
      <c r="H5049" s="4" t="s">
        <v>7</v>
      </c>
      <c r="I5049" s="4" t="s">
        <v>7</v>
      </c>
      <c r="J5049" s="4" t="s">
        <v>13</v>
      </c>
      <c r="K5049" s="4" t="s">
        <v>43</v>
      </c>
      <c r="L5049" s="4" t="s">
        <v>7</v>
      </c>
      <c r="M5049" s="4" t="s">
        <v>7</v>
      </c>
      <c r="N5049" s="4" t="s">
        <v>7</v>
      </c>
      <c r="O5049" s="4" t="s">
        <v>13</v>
      </c>
      <c r="P5049" s="4" t="s">
        <v>43</v>
      </c>
      <c r="Q5049" s="4" t="s">
        <v>7</v>
      </c>
      <c r="R5049" s="4" t="s">
        <v>7</v>
      </c>
    </row>
    <row r="5050" spans="1:8">
      <c r="A5050" t="n">
        <v>46105</v>
      </c>
      <c r="B5050" s="30" t="n">
        <v>26</v>
      </c>
      <c r="C5050" s="7" t="n">
        <v>13</v>
      </c>
      <c r="D5050" s="7" t="n">
        <v>17</v>
      </c>
      <c r="E5050" s="7" t="n">
        <v>11402</v>
      </c>
      <c r="F5050" s="7" t="s">
        <v>409</v>
      </c>
      <c r="G5050" s="7" t="n">
        <v>2</v>
      </c>
      <c r="H5050" s="7" t="n">
        <v>3</v>
      </c>
      <c r="I5050" s="7" t="n">
        <v>17</v>
      </c>
      <c r="J5050" s="7" t="n">
        <v>11403</v>
      </c>
      <c r="K5050" s="7" t="s">
        <v>410</v>
      </c>
      <c r="L5050" s="7" t="n">
        <v>2</v>
      </c>
      <c r="M5050" s="7" t="n">
        <v>3</v>
      </c>
      <c r="N5050" s="7" t="n">
        <v>17</v>
      </c>
      <c r="O5050" s="7" t="n">
        <v>11404</v>
      </c>
      <c r="P5050" s="7" t="s">
        <v>411</v>
      </c>
      <c r="Q5050" s="7" t="n">
        <v>2</v>
      </c>
      <c r="R5050" s="7" t="n">
        <v>0</v>
      </c>
    </row>
    <row r="5051" spans="1:8">
      <c r="A5051" t="s">
        <v>4</v>
      </c>
      <c r="B5051" s="4" t="s">
        <v>5</v>
      </c>
    </row>
    <row r="5052" spans="1:8">
      <c r="A5052" t="n">
        <v>46322</v>
      </c>
      <c r="B5052" s="20" t="n">
        <v>28</v>
      </c>
    </row>
    <row r="5053" spans="1:8">
      <c r="A5053" t="s">
        <v>4</v>
      </c>
      <c r="B5053" s="4" t="s">
        <v>5</v>
      </c>
      <c r="C5053" s="4" t="s">
        <v>7</v>
      </c>
      <c r="D5053" s="4" t="s">
        <v>7</v>
      </c>
      <c r="E5053" s="4" t="s">
        <v>59</v>
      </c>
      <c r="F5053" s="4" t="s">
        <v>59</v>
      </c>
      <c r="G5053" s="4" t="s">
        <v>59</v>
      </c>
      <c r="H5053" s="4" t="s">
        <v>12</v>
      </c>
    </row>
    <row r="5054" spans="1:8">
      <c r="A5054" t="n">
        <v>46323</v>
      </c>
      <c r="B5054" s="27" t="n">
        <v>45</v>
      </c>
      <c r="C5054" s="7" t="n">
        <v>2</v>
      </c>
      <c r="D5054" s="7" t="n">
        <v>3</v>
      </c>
      <c r="E5054" s="7" t="n">
        <v>2.75</v>
      </c>
      <c r="F5054" s="7" t="n">
        <v>6.07999992370605</v>
      </c>
      <c r="G5054" s="7" t="n">
        <v>10.5900001525879</v>
      </c>
      <c r="H5054" s="7" t="n">
        <v>5000</v>
      </c>
    </row>
    <row r="5055" spans="1:8">
      <c r="A5055" t="s">
        <v>4</v>
      </c>
      <c r="B5055" s="4" t="s">
        <v>5</v>
      </c>
      <c r="C5055" s="4" t="s">
        <v>7</v>
      </c>
      <c r="D5055" s="4" t="s">
        <v>7</v>
      </c>
      <c r="E5055" s="4" t="s">
        <v>59</v>
      </c>
      <c r="F5055" s="4" t="s">
        <v>59</v>
      </c>
      <c r="G5055" s="4" t="s">
        <v>59</v>
      </c>
      <c r="H5055" s="4" t="s">
        <v>12</v>
      </c>
      <c r="I5055" s="4" t="s">
        <v>7</v>
      </c>
    </row>
    <row r="5056" spans="1:8">
      <c r="A5056" t="n">
        <v>46340</v>
      </c>
      <c r="B5056" s="27" t="n">
        <v>45</v>
      </c>
      <c r="C5056" s="7" t="n">
        <v>4</v>
      </c>
      <c r="D5056" s="7" t="n">
        <v>3</v>
      </c>
      <c r="E5056" s="7" t="n">
        <v>5.46999979019165</v>
      </c>
      <c r="F5056" s="7" t="n">
        <v>196.75</v>
      </c>
      <c r="G5056" s="7" t="n">
        <v>0</v>
      </c>
      <c r="H5056" s="7" t="n">
        <v>5000</v>
      </c>
      <c r="I5056" s="7" t="n">
        <v>0</v>
      </c>
    </row>
    <row r="5057" spans="1:18">
      <c r="A5057" t="s">
        <v>4</v>
      </c>
      <c r="B5057" s="4" t="s">
        <v>5</v>
      </c>
      <c r="C5057" s="4" t="s">
        <v>7</v>
      </c>
      <c r="D5057" s="4" t="s">
        <v>7</v>
      </c>
      <c r="E5057" s="4" t="s">
        <v>59</v>
      </c>
      <c r="F5057" s="4" t="s">
        <v>12</v>
      </c>
    </row>
    <row r="5058" spans="1:18">
      <c r="A5058" t="n">
        <v>46358</v>
      </c>
      <c r="B5058" s="27" t="n">
        <v>45</v>
      </c>
      <c r="C5058" s="7" t="n">
        <v>5</v>
      </c>
      <c r="D5058" s="7" t="n">
        <v>3</v>
      </c>
      <c r="E5058" s="7" t="n">
        <v>1.89999997615814</v>
      </c>
      <c r="F5058" s="7" t="n">
        <v>5000</v>
      </c>
    </row>
    <row r="5059" spans="1:18">
      <c r="A5059" t="s">
        <v>4</v>
      </c>
      <c r="B5059" s="4" t="s">
        <v>5</v>
      </c>
      <c r="C5059" s="4" t="s">
        <v>7</v>
      </c>
      <c r="D5059" s="4" t="s">
        <v>7</v>
      </c>
      <c r="E5059" s="4" t="s">
        <v>59</v>
      </c>
      <c r="F5059" s="4" t="s">
        <v>12</v>
      </c>
    </row>
    <row r="5060" spans="1:18">
      <c r="A5060" t="n">
        <v>46367</v>
      </c>
      <c r="B5060" s="27" t="n">
        <v>45</v>
      </c>
      <c r="C5060" s="7" t="n">
        <v>11</v>
      </c>
      <c r="D5060" s="7" t="n">
        <v>3</v>
      </c>
      <c r="E5060" s="7" t="n">
        <v>34</v>
      </c>
      <c r="F5060" s="7" t="n">
        <v>5000</v>
      </c>
    </row>
    <row r="5061" spans="1:18">
      <c r="A5061" t="s">
        <v>4</v>
      </c>
      <c r="B5061" s="4" t="s">
        <v>5</v>
      </c>
      <c r="C5061" s="4" t="s">
        <v>12</v>
      </c>
      <c r="D5061" s="4" t="s">
        <v>12</v>
      </c>
      <c r="E5061" s="4" t="s">
        <v>59</v>
      </c>
      <c r="F5061" s="4" t="s">
        <v>59</v>
      </c>
      <c r="G5061" s="4" t="s">
        <v>59</v>
      </c>
      <c r="H5061" s="4" t="s">
        <v>59</v>
      </c>
      <c r="I5061" s="4" t="s">
        <v>7</v>
      </c>
      <c r="J5061" s="4" t="s">
        <v>12</v>
      </c>
    </row>
    <row r="5062" spans="1:18">
      <c r="A5062" t="n">
        <v>46376</v>
      </c>
      <c r="B5062" s="55" t="n">
        <v>55</v>
      </c>
      <c r="C5062" s="7" t="n">
        <v>13</v>
      </c>
      <c r="D5062" s="7" t="n">
        <v>65533</v>
      </c>
      <c r="E5062" s="7" t="n">
        <v>2.5550000667572</v>
      </c>
      <c r="F5062" s="7" t="n">
        <v>5.01000022888184</v>
      </c>
      <c r="G5062" s="7" t="n">
        <v>10.6949996948242</v>
      </c>
      <c r="H5062" s="7" t="n">
        <v>1.20000004768372</v>
      </c>
      <c r="I5062" s="7" t="n">
        <v>1</v>
      </c>
      <c r="J5062" s="7" t="n">
        <v>0</v>
      </c>
    </row>
    <row r="5063" spans="1:18">
      <c r="A5063" t="s">
        <v>4</v>
      </c>
      <c r="B5063" s="4" t="s">
        <v>5</v>
      </c>
      <c r="C5063" s="4" t="s">
        <v>12</v>
      </c>
      <c r="D5063" s="4" t="s">
        <v>7</v>
      </c>
    </row>
    <row r="5064" spans="1:18">
      <c r="A5064" t="n">
        <v>46400</v>
      </c>
      <c r="B5064" s="56" t="n">
        <v>56</v>
      </c>
      <c r="C5064" s="7" t="n">
        <v>13</v>
      </c>
      <c r="D5064" s="7" t="n">
        <v>0</v>
      </c>
    </row>
    <row r="5065" spans="1:18">
      <c r="A5065" t="s">
        <v>4</v>
      </c>
      <c r="B5065" s="4" t="s">
        <v>5</v>
      </c>
      <c r="C5065" s="4" t="s">
        <v>12</v>
      </c>
      <c r="D5065" s="4" t="s">
        <v>7</v>
      </c>
      <c r="E5065" s="4" t="s">
        <v>8</v>
      </c>
      <c r="F5065" s="4" t="s">
        <v>59</v>
      </c>
      <c r="G5065" s="4" t="s">
        <v>59</v>
      </c>
      <c r="H5065" s="4" t="s">
        <v>59</v>
      </c>
    </row>
    <row r="5066" spans="1:18">
      <c r="A5066" t="n">
        <v>46404</v>
      </c>
      <c r="B5066" s="40" t="n">
        <v>48</v>
      </c>
      <c r="C5066" s="7" t="n">
        <v>0</v>
      </c>
      <c r="D5066" s="7" t="n">
        <v>0</v>
      </c>
      <c r="E5066" s="7" t="s">
        <v>339</v>
      </c>
      <c r="F5066" s="7" t="n">
        <v>-1</v>
      </c>
      <c r="G5066" s="7" t="n">
        <v>1</v>
      </c>
      <c r="H5066" s="7" t="n">
        <v>0</v>
      </c>
    </row>
    <row r="5067" spans="1:18">
      <c r="A5067" t="s">
        <v>4</v>
      </c>
      <c r="B5067" s="4" t="s">
        <v>5</v>
      </c>
      <c r="C5067" s="4" t="s">
        <v>12</v>
      </c>
      <c r="D5067" s="4" t="s">
        <v>7</v>
      </c>
      <c r="E5067" s="4" t="s">
        <v>8</v>
      </c>
      <c r="F5067" s="4" t="s">
        <v>59</v>
      </c>
      <c r="G5067" s="4" t="s">
        <v>59</v>
      </c>
      <c r="H5067" s="4" t="s">
        <v>59</v>
      </c>
    </row>
    <row r="5068" spans="1:18">
      <c r="A5068" t="n">
        <v>46430</v>
      </c>
      <c r="B5068" s="40" t="n">
        <v>48</v>
      </c>
      <c r="C5068" s="7" t="n">
        <v>13</v>
      </c>
      <c r="D5068" s="7" t="n">
        <v>0</v>
      </c>
      <c r="E5068" s="7" t="s">
        <v>339</v>
      </c>
      <c r="F5068" s="7" t="n">
        <v>-1</v>
      </c>
      <c r="G5068" s="7" t="n">
        <v>1</v>
      </c>
      <c r="H5068" s="7" t="n">
        <v>0</v>
      </c>
    </row>
    <row r="5069" spans="1:18">
      <c r="A5069" t="s">
        <v>4</v>
      </c>
      <c r="B5069" s="4" t="s">
        <v>5</v>
      </c>
      <c r="C5069" s="4" t="s">
        <v>12</v>
      </c>
    </row>
    <row r="5070" spans="1:18">
      <c r="A5070" t="n">
        <v>46456</v>
      </c>
      <c r="B5070" s="22" t="n">
        <v>16</v>
      </c>
      <c r="C5070" s="7" t="n">
        <v>1000</v>
      </c>
    </row>
    <row r="5071" spans="1:18">
      <c r="A5071" t="s">
        <v>4</v>
      </c>
      <c r="B5071" s="4" t="s">
        <v>5</v>
      </c>
      <c r="C5071" s="4" t="s">
        <v>7</v>
      </c>
      <c r="D5071" s="4" t="s">
        <v>12</v>
      </c>
      <c r="E5071" s="4" t="s">
        <v>59</v>
      </c>
      <c r="F5071" s="4" t="s">
        <v>12</v>
      </c>
      <c r="G5071" s="4" t="s">
        <v>13</v>
      </c>
      <c r="H5071" s="4" t="s">
        <v>13</v>
      </c>
      <c r="I5071" s="4" t="s">
        <v>12</v>
      </c>
      <c r="J5071" s="4" t="s">
        <v>12</v>
      </c>
      <c r="K5071" s="4" t="s">
        <v>13</v>
      </c>
      <c r="L5071" s="4" t="s">
        <v>13</v>
      </c>
      <c r="M5071" s="4" t="s">
        <v>13</v>
      </c>
      <c r="N5071" s="4" t="s">
        <v>13</v>
      </c>
      <c r="O5071" s="4" t="s">
        <v>8</v>
      </c>
    </row>
    <row r="5072" spans="1:18">
      <c r="A5072" t="n">
        <v>46459</v>
      </c>
      <c r="B5072" s="24" t="n">
        <v>50</v>
      </c>
      <c r="C5072" s="7" t="n">
        <v>0</v>
      </c>
      <c r="D5072" s="7" t="n">
        <v>2000</v>
      </c>
      <c r="E5072" s="7" t="n">
        <v>0.200000002980232</v>
      </c>
      <c r="F5072" s="7" t="n">
        <v>0</v>
      </c>
      <c r="G5072" s="7" t="n">
        <v>0</v>
      </c>
      <c r="H5072" s="7" t="n">
        <v>0</v>
      </c>
      <c r="I5072" s="7" t="n">
        <v>0</v>
      </c>
      <c r="J5072" s="7" t="n">
        <v>65533</v>
      </c>
      <c r="K5072" s="7" t="n">
        <v>0</v>
      </c>
      <c r="L5072" s="7" t="n">
        <v>0</v>
      </c>
      <c r="M5072" s="7" t="n">
        <v>0</v>
      </c>
      <c r="N5072" s="7" t="n">
        <v>0</v>
      </c>
      <c r="O5072" s="7" t="s">
        <v>14</v>
      </c>
    </row>
    <row r="5073" spans="1:15">
      <c r="A5073" t="s">
        <v>4</v>
      </c>
      <c r="B5073" s="4" t="s">
        <v>5</v>
      </c>
      <c r="C5073" s="4" t="s">
        <v>12</v>
      </c>
      <c r="D5073" s="4" t="s">
        <v>12</v>
      </c>
      <c r="E5073" s="4" t="s">
        <v>12</v>
      </c>
    </row>
    <row r="5074" spans="1:15">
      <c r="A5074" t="n">
        <v>46498</v>
      </c>
      <c r="B5074" s="45" t="n">
        <v>61</v>
      </c>
      <c r="C5074" s="7" t="n">
        <v>0</v>
      </c>
      <c r="D5074" s="7" t="n">
        <v>65533</v>
      </c>
      <c r="E5074" s="7" t="n">
        <v>1000</v>
      </c>
    </row>
    <row r="5075" spans="1:15">
      <c r="A5075" t="s">
        <v>4</v>
      </c>
      <c r="B5075" s="4" t="s">
        <v>5</v>
      </c>
      <c r="C5075" s="4" t="s">
        <v>12</v>
      </c>
      <c r="D5075" s="4" t="s">
        <v>12</v>
      </c>
      <c r="E5075" s="4" t="s">
        <v>12</v>
      </c>
    </row>
    <row r="5076" spans="1:15">
      <c r="A5076" t="n">
        <v>46505</v>
      </c>
      <c r="B5076" s="45" t="n">
        <v>61</v>
      </c>
      <c r="C5076" s="7" t="n">
        <v>13</v>
      </c>
      <c r="D5076" s="7" t="n">
        <v>65533</v>
      </c>
      <c r="E5076" s="7" t="n">
        <v>1000</v>
      </c>
    </row>
    <row r="5077" spans="1:15">
      <c r="A5077" t="s">
        <v>4</v>
      </c>
      <c r="B5077" s="4" t="s">
        <v>5</v>
      </c>
      <c r="C5077" s="4" t="s">
        <v>12</v>
      </c>
    </row>
    <row r="5078" spans="1:15">
      <c r="A5078" t="n">
        <v>46512</v>
      </c>
      <c r="B5078" s="22" t="n">
        <v>16</v>
      </c>
      <c r="C5078" s="7" t="n">
        <v>2000</v>
      </c>
    </row>
    <row r="5079" spans="1:15">
      <c r="A5079" t="s">
        <v>4</v>
      </c>
      <c r="B5079" s="4" t="s">
        <v>5</v>
      </c>
      <c r="C5079" s="4" t="s">
        <v>7</v>
      </c>
      <c r="D5079" s="4" t="s">
        <v>12</v>
      </c>
      <c r="E5079" s="4" t="s">
        <v>8</v>
      </c>
    </row>
    <row r="5080" spans="1:15">
      <c r="A5080" t="n">
        <v>46515</v>
      </c>
      <c r="B5080" s="29" t="n">
        <v>51</v>
      </c>
      <c r="C5080" s="7" t="n">
        <v>4</v>
      </c>
      <c r="D5080" s="7" t="n">
        <v>13</v>
      </c>
      <c r="E5080" s="7" t="s">
        <v>412</v>
      </c>
    </row>
    <row r="5081" spans="1:15">
      <c r="A5081" t="s">
        <v>4</v>
      </c>
      <c r="B5081" s="4" t="s">
        <v>5</v>
      </c>
      <c r="C5081" s="4" t="s">
        <v>12</v>
      </c>
    </row>
    <row r="5082" spans="1:15">
      <c r="A5082" t="n">
        <v>46529</v>
      </c>
      <c r="B5082" s="22" t="n">
        <v>16</v>
      </c>
      <c r="C5082" s="7" t="n">
        <v>0</v>
      </c>
    </row>
    <row r="5083" spans="1:15">
      <c r="A5083" t="s">
        <v>4</v>
      </c>
      <c r="B5083" s="4" t="s">
        <v>5</v>
      </c>
      <c r="C5083" s="4" t="s">
        <v>12</v>
      </c>
      <c r="D5083" s="4" t="s">
        <v>7</v>
      </c>
      <c r="E5083" s="4" t="s">
        <v>13</v>
      </c>
      <c r="F5083" s="4" t="s">
        <v>43</v>
      </c>
      <c r="G5083" s="4" t="s">
        <v>7</v>
      </c>
      <c r="H5083" s="4" t="s">
        <v>7</v>
      </c>
      <c r="I5083" s="4" t="s">
        <v>7</v>
      </c>
      <c r="J5083" s="4" t="s">
        <v>13</v>
      </c>
      <c r="K5083" s="4" t="s">
        <v>43</v>
      </c>
      <c r="L5083" s="4" t="s">
        <v>7</v>
      </c>
      <c r="M5083" s="4" t="s">
        <v>7</v>
      </c>
      <c r="N5083" s="4" t="s">
        <v>7</v>
      </c>
      <c r="O5083" s="4" t="s">
        <v>13</v>
      </c>
      <c r="P5083" s="4" t="s">
        <v>43</v>
      </c>
      <c r="Q5083" s="4" t="s">
        <v>7</v>
      </c>
      <c r="R5083" s="4" t="s">
        <v>7</v>
      </c>
    </row>
    <row r="5084" spans="1:15">
      <c r="A5084" t="n">
        <v>46532</v>
      </c>
      <c r="B5084" s="30" t="n">
        <v>26</v>
      </c>
      <c r="C5084" s="7" t="n">
        <v>13</v>
      </c>
      <c r="D5084" s="7" t="n">
        <v>17</v>
      </c>
      <c r="E5084" s="7" t="n">
        <v>11405</v>
      </c>
      <c r="F5084" s="7" t="s">
        <v>413</v>
      </c>
      <c r="G5084" s="7" t="n">
        <v>2</v>
      </c>
      <c r="H5084" s="7" t="n">
        <v>3</v>
      </c>
      <c r="I5084" s="7" t="n">
        <v>17</v>
      </c>
      <c r="J5084" s="7" t="n">
        <v>11406</v>
      </c>
      <c r="K5084" s="7" t="s">
        <v>414</v>
      </c>
      <c r="L5084" s="7" t="n">
        <v>2</v>
      </c>
      <c r="M5084" s="7" t="n">
        <v>3</v>
      </c>
      <c r="N5084" s="7" t="n">
        <v>17</v>
      </c>
      <c r="O5084" s="7" t="n">
        <v>11407</v>
      </c>
      <c r="P5084" s="7" t="s">
        <v>415</v>
      </c>
      <c r="Q5084" s="7" t="n">
        <v>2</v>
      </c>
      <c r="R5084" s="7" t="n">
        <v>0</v>
      </c>
    </row>
    <row r="5085" spans="1:15">
      <c r="A5085" t="s">
        <v>4</v>
      </c>
      <c r="B5085" s="4" t="s">
        <v>5</v>
      </c>
    </row>
    <row r="5086" spans="1:15">
      <c r="A5086" t="n">
        <v>46799</v>
      </c>
      <c r="B5086" s="20" t="n">
        <v>28</v>
      </c>
    </row>
    <row r="5087" spans="1:15">
      <c r="A5087" t="s">
        <v>4</v>
      </c>
      <c r="B5087" s="4" t="s">
        <v>5</v>
      </c>
      <c r="C5087" s="4" t="s">
        <v>7</v>
      </c>
      <c r="D5087" s="4" t="s">
        <v>12</v>
      </c>
      <c r="E5087" s="4" t="s">
        <v>8</v>
      </c>
    </row>
    <row r="5088" spans="1:15">
      <c r="A5088" t="n">
        <v>46800</v>
      </c>
      <c r="B5088" s="29" t="n">
        <v>51</v>
      </c>
      <c r="C5088" s="7" t="n">
        <v>4</v>
      </c>
      <c r="D5088" s="7" t="n">
        <v>0</v>
      </c>
      <c r="E5088" s="7" t="s">
        <v>370</v>
      </c>
    </row>
    <row r="5089" spans="1:18">
      <c r="A5089" t="s">
        <v>4</v>
      </c>
      <c r="B5089" s="4" t="s">
        <v>5</v>
      </c>
      <c r="C5089" s="4" t="s">
        <v>12</v>
      </c>
    </row>
    <row r="5090" spans="1:18">
      <c r="A5090" t="n">
        <v>46815</v>
      </c>
      <c r="B5090" s="22" t="n">
        <v>16</v>
      </c>
      <c r="C5090" s="7" t="n">
        <v>0</v>
      </c>
    </row>
    <row r="5091" spans="1:18">
      <c r="A5091" t="s">
        <v>4</v>
      </c>
      <c r="B5091" s="4" t="s">
        <v>5</v>
      </c>
      <c r="C5091" s="4" t="s">
        <v>12</v>
      </c>
      <c r="D5091" s="4" t="s">
        <v>7</v>
      </c>
      <c r="E5091" s="4" t="s">
        <v>13</v>
      </c>
      <c r="F5091" s="4" t="s">
        <v>43</v>
      </c>
      <c r="G5091" s="4" t="s">
        <v>7</v>
      </c>
      <c r="H5091" s="4" t="s">
        <v>7</v>
      </c>
    </row>
    <row r="5092" spans="1:18">
      <c r="A5092" t="n">
        <v>46818</v>
      </c>
      <c r="B5092" s="30" t="n">
        <v>26</v>
      </c>
      <c r="C5092" s="7" t="n">
        <v>0</v>
      </c>
      <c r="D5092" s="7" t="n">
        <v>17</v>
      </c>
      <c r="E5092" s="7" t="n">
        <v>53354</v>
      </c>
      <c r="F5092" s="7" t="s">
        <v>416</v>
      </c>
      <c r="G5092" s="7" t="n">
        <v>2</v>
      </c>
      <c r="H5092" s="7" t="n">
        <v>0</v>
      </c>
    </row>
    <row r="5093" spans="1:18">
      <c r="A5093" t="s">
        <v>4</v>
      </c>
      <c r="B5093" s="4" t="s">
        <v>5</v>
      </c>
    </row>
    <row r="5094" spans="1:18">
      <c r="A5094" t="n">
        <v>46840</v>
      </c>
      <c r="B5094" s="20" t="n">
        <v>28</v>
      </c>
    </row>
    <row r="5095" spans="1:18">
      <c r="A5095" t="s">
        <v>4</v>
      </c>
      <c r="B5095" s="4" t="s">
        <v>5</v>
      </c>
      <c r="C5095" s="4" t="s">
        <v>12</v>
      </c>
      <c r="D5095" s="4" t="s">
        <v>59</v>
      </c>
      <c r="E5095" s="4" t="s">
        <v>59</v>
      </c>
      <c r="F5095" s="4" t="s">
        <v>59</v>
      </c>
      <c r="G5095" s="4" t="s">
        <v>12</v>
      </c>
      <c r="H5095" s="4" t="s">
        <v>12</v>
      </c>
    </row>
    <row r="5096" spans="1:18">
      <c r="A5096" t="n">
        <v>46841</v>
      </c>
      <c r="B5096" s="44" t="n">
        <v>60</v>
      </c>
      <c r="C5096" s="7" t="n">
        <v>0</v>
      </c>
      <c r="D5096" s="7" t="n">
        <v>0</v>
      </c>
      <c r="E5096" s="7" t="n">
        <v>-30</v>
      </c>
      <c r="F5096" s="7" t="n">
        <v>0</v>
      </c>
      <c r="G5096" s="7" t="n">
        <v>1000</v>
      </c>
      <c r="H5096" s="7" t="n">
        <v>0</v>
      </c>
    </row>
    <row r="5097" spans="1:18">
      <c r="A5097" t="s">
        <v>4</v>
      </c>
      <c r="B5097" s="4" t="s">
        <v>5</v>
      </c>
      <c r="C5097" s="4" t="s">
        <v>12</v>
      </c>
    </row>
    <row r="5098" spans="1:18">
      <c r="A5098" t="n">
        <v>46860</v>
      </c>
      <c r="B5098" s="22" t="n">
        <v>16</v>
      </c>
      <c r="C5098" s="7" t="n">
        <v>1000</v>
      </c>
    </row>
    <row r="5099" spans="1:18">
      <c r="A5099" t="s">
        <v>4</v>
      </c>
      <c r="B5099" s="4" t="s">
        <v>5</v>
      </c>
      <c r="C5099" s="4" t="s">
        <v>7</v>
      </c>
      <c r="D5099" s="4" t="s">
        <v>12</v>
      </c>
      <c r="E5099" s="4" t="s">
        <v>8</v>
      </c>
    </row>
    <row r="5100" spans="1:18">
      <c r="A5100" t="n">
        <v>46863</v>
      </c>
      <c r="B5100" s="29" t="n">
        <v>51</v>
      </c>
      <c r="C5100" s="7" t="n">
        <v>4</v>
      </c>
      <c r="D5100" s="7" t="n">
        <v>0</v>
      </c>
      <c r="E5100" s="7" t="s">
        <v>417</v>
      </c>
    </row>
    <row r="5101" spans="1:18">
      <c r="A5101" t="s">
        <v>4</v>
      </c>
      <c r="B5101" s="4" t="s">
        <v>5</v>
      </c>
      <c r="C5101" s="4" t="s">
        <v>12</v>
      </c>
    </row>
    <row r="5102" spans="1:18">
      <c r="A5102" t="n">
        <v>46877</v>
      </c>
      <c r="B5102" s="22" t="n">
        <v>16</v>
      </c>
      <c r="C5102" s="7" t="n">
        <v>0</v>
      </c>
    </row>
    <row r="5103" spans="1:18">
      <c r="A5103" t="s">
        <v>4</v>
      </c>
      <c r="B5103" s="4" t="s">
        <v>5</v>
      </c>
      <c r="C5103" s="4" t="s">
        <v>12</v>
      </c>
      <c r="D5103" s="4" t="s">
        <v>7</v>
      </c>
      <c r="E5103" s="4" t="s">
        <v>13</v>
      </c>
      <c r="F5103" s="4" t="s">
        <v>43</v>
      </c>
      <c r="G5103" s="4" t="s">
        <v>7</v>
      </c>
      <c r="H5103" s="4" t="s">
        <v>7</v>
      </c>
      <c r="I5103" s="4" t="s">
        <v>7</v>
      </c>
      <c r="J5103" s="4" t="s">
        <v>13</v>
      </c>
      <c r="K5103" s="4" t="s">
        <v>43</v>
      </c>
      <c r="L5103" s="4" t="s">
        <v>7</v>
      </c>
      <c r="M5103" s="4" t="s">
        <v>7</v>
      </c>
    </row>
    <row r="5104" spans="1:18">
      <c r="A5104" t="n">
        <v>46880</v>
      </c>
      <c r="B5104" s="30" t="n">
        <v>26</v>
      </c>
      <c r="C5104" s="7" t="n">
        <v>0</v>
      </c>
      <c r="D5104" s="7" t="n">
        <v>17</v>
      </c>
      <c r="E5104" s="7" t="n">
        <v>53355</v>
      </c>
      <c r="F5104" s="7" t="s">
        <v>418</v>
      </c>
      <c r="G5104" s="7" t="n">
        <v>2</v>
      </c>
      <c r="H5104" s="7" t="n">
        <v>3</v>
      </c>
      <c r="I5104" s="7" t="n">
        <v>17</v>
      </c>
      <c r="J5104" s="7" t="n">
        <v>53953</v>
      </c>
      <c r="K5104" s="7" t="s">
        <v>419</v>
      </c>
      <c r="L5104" s="7" t="n">
        <v>2</v>
      </c>
      <c r="M5104" s="7" t="n">
        <v>0</v>
      </c>
    </row>
    <row r="5105" spans="1:13">
      <c r="A5105" t="s">
        <v>4</v>
      </c>
      <c r="B5105" s="4" t="s">
        <v>5</v>
      </c>
    </row>
    <row r="5106" spans="1:13">
      <c r="A5106" t="n">
        <v>46940</v>
      </c>
      <c r="B5106" s="20" t="n">
        <v>28</v>
      </c>
    </row>
    <row r="5107" spans="1:13">
      <c r="A5107" t="s">
        <v>4</v>
      </c>
      <c r="B5107" s="4" t="s">
        <v>5</v>
      </c>
      <c r="C5107" s="4" t="s">
        <v>7</v>
      </c>
      <c r="D5107" s="4" t="s">
        <v>12</v>
      </c>
      <c r="E5107" s="4" t="s">
        <v>8</v>
      </c>
    </row>
    <row r="5108" spans="1:13">
      <c r="A5108" t="n">
        <v>46941</v>
      </c>
      <c r="B5108" s="29" t="n">
        <v>51</v>
      </c>
      <c r="C5108" s="7" t="n">
        <v>4</v>
      </c>
      <c r="D5108" s="7" t="n">
        <v>13</v>
      </c>
      <c r="E5108" s="7" t="s">
        <v>360</v>
      </c>
    </row>
    <row r="5109" spans="1:13">
      <c r="A5109" t="s">
        <v>4</v>
      </c>
      <c r="B5109" s="4" t="s">
        <v>5</v>
      </c>
      <c r="C5109" s="4" t="s">
        <v>12</v>
      </c>
    </row>
    <row r="5110" spans="1:13">
      <c r="A5110" t="n">
        <v>46955</v>
      </c>
      <c r="B5110" s="22" t="n">
        <v>16</v>
      </c>
      <c r="C5110" s="7" t="n">
        <v>0</v>
      </c>
    </row>
    <row r="5111" spans="1:13">
      <c r="A5111" t="s">
        <v>4</v>
      </c>
      <c r="B5111" s="4" t="s">
        <v>5</v>
      </c>
      <c r="C5111" s="4" t="s">
        <v>12</v>
      </c>
      <c r="D5111" s="4" t="s">
        <v>7</v>
      </c>
      <c r="E5111" s="4" t="s">
        <v>13</v>
      </c>
      <c r="F5111" s="4" t="s">
        <v>43</v>
      </c>
      <c r="G5111" s="4" t="s">
        <v>7</v>
      </c>
      <c r="H5111" s="4" t="s">
        <v>7</v>
      </c>
    </row>
    <row r="5112" spans="1:13">
      <c r="A5112" t="n">
        <v>46958</v>
      </c>
      <c r="B5112" s="30" t="n">
        <v>26</v>
      </c>
      <c r="C5112" s="7" t="n">
        <v>13</v>
      </c>
      <c r="D5112" s="7" t="n">
        <v>17</v>
      </c>
      <c r="E5112" s="7" t="n">
        <v>11952</v>
      </c>
      <c r="F5112" s="7" t="s">
        <v>420</v>
      </c>
      <c r="G5112" s="7" t="n">
        <v>2</v>
      </c>
      <c r="H5112" s="7" t="n">
        <v>0</v>
      </c>
    </row>
    <row r="5113" spans="1:13">
      <c r="A5113" t="s">
        <v>4</v>
      </c>
      <c r="B5113" s="4" t="s">
        <v>5</v>
      </c>
    </row>
    <row r="5114" spans="1:13">
      <c r="A5114" t="n">
        <v>46976</v>
      </c>
      <c r="B5114" s="20" t="n">
        <v>28</v>
      </c>
    </row>
    <row r="5115" spans="1:13">
      <c r="A5115" t="s">
        <v>4</v>
      </c>
      <c r="B5115" s="4" t="s">
        <v>5</v>
      </c>
      <c r="C5115" s="4" t="s">
        <v>7</v>
      </c>
      <c r="D5115" s="4" t="s">
        <v>7</v>
      </c>
      <c r="E5115" s="4" t="s">
        <v>59</v>
      </c>
      <c r="F5115" s="4" t="s">
        <v>59</v>
      </c>
      <c r="G5115" s="4" t="s">
        <v>59</v>
      </c>
      <c r="H5115" s="4" t="s">
        <v>12</v>
      </c>
    </row>
    <row r="5116" spans="1:13">
      <c r="A5116" t="n">
        <v>46977</v>
      </c>
      <c r="B5116" s="27" t="n">
        <v>45</v>
      </c>
      <c r="C5116" s="7" t="n">
        <v>2</v>
      </c>
      <c r="D5116" s="7" t="n">
        <v>3</v>
      </c>
      <c r="E5116" s="7" t="n">
        <v>2.71000003814697</v>
      </c>
      <c r="F5116" s="7" t="n">
        <v>6.13000011444092</v>
      </c>
      <c r="G5116" s="7" t="n">
        <v>10.539999961853</v>
      </c>
      <c r="H5116" s="7" t="n">
        <v>5000</v>
      </c>
    </row>
    <row r="5117" spans="1:13">
      <c r="A5117" t="s">
        <v>4</v>
      </c>
      <c r="B5117" s="4" t="s">
        <v>5</v>
      </c>
      <c r="C5117" s="4" t="s">
        <v>7</v>
      </c>
      <c r="D5117" s="4" t="s">
        <v>7</v>
      </c>
      <c r="E5117" s="4" t="s">
        <v>59</v>
      </c>
      <c r="F5117" s="4" t="s">
        <v>59</v>
      </c>
      <c r="G5117" s="4" t="s">
        <v>59</v>
      </c>
      <c r="H5117" s="4" t="s">
        <v>12</v>
      </c>
      <c r="I5117" s="4" t="s">
        <v>7</v>
      </c>
    </row>
    <row r="5118" spans="1:13">
      <c r="A5118" t="n">
        <v>46994</v>
      </c>
      <c r="B5118" s="27" t="n">
        <v>45</v>
      </c>
      <c r="C5118" s="7" t="n">
        <v>4</v>
      </c>
      <c r="D5118" s="7" t="n">
        <v>3</v>
      </c>
      <c r="E5118" s="7" t="n">
        <v>8.22000026702881</v>
      </c>
      <c r="F5118" s="7" t="n">
        <v>195.759994506836</v>
      </c>
      <c r="G5118" s="7" t="n">
        <v>0</v>
      </c>
      <c r="H5118" s="7" t="n">
        <v>5000</v>
      </c>
      <c r="I5118" s="7" t="n">
        <v>0</v>
      </c>
    </row>
    <row r="5119" spans="1:13">
      <c r="A5119" t="s">
        <v>4</v>
      </c>
      <c r="B5119" s="4" t="s">
        <v>5</v>
      </c>
      <c r="C5119" s="4" t="s">
        <v>7</v>
      </c>
      <c r="D5119" s="4" t="s">
        <v>7</v>
      </c>
      <c r="E5119" s="4" t="s">
        <v>59</v>
      </c>
      <c r="F5119" s="4" t="s">
        <v>12</v>
      </c>
    </row>
    <row r="5120" spans="1:13">
      <c r="A5120" t="n">
        <v>47012</v>
      </c>
      <c r="B5120" s="27" t="n">
        <v>45</v>
      </c>
      <c r="C5120" s="7" t="n">
        <v>5</v>
      </c>
      <c r="D5120" s="7" t="n">
        <v>3</v>
      </c>
      <c r="E5120" s="7" t="n">
        <v>1.70000004768372</v>
      </c>
      <c r="F5120" s="7" t="n">
        <v>5000</v>
      </c>
    </row>
    <row r="5121" spans="1:9">
      <c r="A5121" t="s">
        <v>4</v>
      </c>
      <c r="B5121" s="4" t="s">
        <v>5</v>
      </c>
      <c r="C5121" s="4" t="s">
        <v>7</v>
      </c>
      <c r="D5121" s="4" t="s">
        <v>7</v>
      </c>
      <c r="E5121" s="4" t="s">
        <v>59</v>
      </c>
      <c r="F5121" s="4" t="s">
        <v>12</v>
      </c>
    </row>
    <row r="5122" spans="1:9">
      <c r="A5122" t="n">
        <v>47021</v>
      </c>
      <c r="B5122" s="27" t="n">
        <v>45</v>
      </c>
      <c r="C5122" s="7" t="n">
        <v>11</v>
      </c>
      <c r="D5122" s="7" t="n">
        <v>3</v>
      </c>
      <c r="E5122" s="7" t="n">
        <v>34</v>
      </c>
      <c r="F5122" s="7" t="n">
        <v>5000</v>
      </c>
    </row>
    <row r="5123" spans="1:9">
      <c r="A5123" t="s">
        <v>4</v>
      </c>
      <c r="B5123" s="4" t="s">
        <v>5</v>
      </c>
      <c r="C5123" s="4" t="s">
        <v>12</v>
      </c>
      <c r="D5123" s="4" t="s">
        <v>59</v>
      </c>
      <c r="E5123" s="4" t="s">
        <v>59</v>
      </c>
      <c r="F5123" s="4" t="s">
        <v>59</v>
      </c>
      <c r="G5123" s="4" t="s">
        <v>12</v>
      </c>
      <c r="H5123" s="4" t="s">
        <v>12</v>
      </c>
    </row>
    <row r="5124" spans="1:9">
      <c r="A5124" t="n">
        <v>47030</v>
      </c>
      <c r="B5124" s="44" t="n">
        <v>60</v>
      </c>
      <c r="C5124" s="7" t="n">
        <v>0</v>
      </c>
      <c r="D5124" s="7" t="n">
        <v>0</v>
      </c>
      <c r="E5124" s="7" t="n">
        <v>0</v>
      </c>
      <c r="F5124" s="7" t="n">
        <v>0</v>
      </c>
      <c r="G5124" s="7" t="n">
        <v>500</v>
      </c>
      <c r="H5124" s="7" t="n">
        <v>0</v>
      </c>
    </row>
    <row r="5125" spans="1:9">
      <c r="A5125" t="s">
        <v>4</v>
      </c>
      <c r="B5125" s="4" t="s">
        <v>5</v>
      </c>
      <c r="C5125" s="4" t="s">
        <v>12</v>
      </c>
      <c r="D5125" s="4" t="s">
        <v>7</v>
      </c>
      <c r="E5125" s="4" t="s">
        <v>8</v>
      </c>
      <c r="F5125" s="4" t="s">
        <v>59</v>
      </c>
      <c r="G5125" s="4" t="s">
        <v>59</v>
      </c>
      <c r="H5125" s="4" t="s">
        <v>59</v>
      </c>
    </row>
    <row r="5126" spans="1:9">
      <c r="A5126" t="n">
        <v>47049</v>
      </c>
      <c r="B5126" s="40" t="n">
        <v>48</v>
      </c>
      <c r="C5126" s="7" t="n">
        <v>0</v>
      </c>
      <c r="D5126" s="7" t="n">
        <v>0</v>
      </c>
      <c r="E5126" s="7" t="s">
        <v>340</v>
      </c>
      <c r="F5126" s="7" t="n">
        <v>-1</v>
      </c>
      <c r="G5126" s="7" t="n">
        <v>1</v>
      </c>
      <c r="H5126" s="7" t="n">
        <v>0</v>
      </c>
    </row>
    <row r="5127" spans="1:9">
      <c r="A5127" t="s">
        <v>4</v>
      </c>
      <c r="B5127" s="4" t="s">
        <v>5</v>
      </c>
      <c r="C5127" s="4" t="s">
        <v>12</v>
      </c>
      <c r="D5127" s="4" t="s">
        <v>7</v>
      </c>
      <c r="E5127" s="4" t="s">
        <v>8</v>
      </c>
      <c r="F5127" s="4" t="s">
        <v>59</v>
      </c>
      <c r="G5127" s="4" t="s">
        <v>59</v>
      </c>
      <c r="H5127" s="4" t="s">
        <v>59</v>
      </c>
    </row>
    <row r="5128" spans="1:9">
      <c r="A5128" t="n">
        <v>47075</v>
      </c>
      <c r="B5128" s="40" t="n">
        <v>48</v>
      </c>
      <c r="C5128" s="7" t="n">
        <v>13</v>
      </c>
      <c r="D5128" s="7" t="n">
        <v>0</v>
      </c>
      <c r="E5128" s="7" t="s">
        <v>340</v>
      </c>
      <c r="F5128" s="7" t="n">
        <v>-1</v>
      </c>
      <c r="G5128" s="7" t="n">
        <v>1</v>
      </c>
      <c r="H5128" s="7" t="n">
        <v>0</v>
      </c>
    </row>
    <row r="5129" spans="1:9">
      <c r="A5129" t="s">
        <v>4</v>
      </c>
      <c r="B5129" s="4" t="s">
        <v>5</v>
      </c>
      <c r="C5129" s="4" t="s">
        <v>12</v>
      </c>
    </row>
    <row r="5130" spans="1:9">
      <c r="A5130" t="n">
        <v>47101</v>
      </c>
      <c r="B5130" s="22" t="n">
        <v>16</v>
      </c>
      <c r="C5130" s="7" t="n">
        <v>2000</v>
      </c>
    </row>
    <row r="5131" spans="1:9">
      <c r="A5131" t="s">
        <v>4</v>
      </c>
      <c r="B5131" s="4" t="s">
        <v>5</v>
      </c>
      <c r="C5131" s="4" t="s">
        <v>7</v>
      </c>
      <c r="D5131" s="4" t="s">
        <v>12</v>
      </c>
      <c r="E5131" s="4" t="s">
        <v>59</v>
      </c>
      <c r="F5131" s="4" t="s">
        <v>12</v>
      </c>
      <c r="G5131" s="4" t="s">
        <v>13</v>
      </c>
      <c r="H5131" s="4" t="s">
        <v>13</v>
      </c>
      <c r="I5131" s="4" t="s">
        <v>12</v>
      </c>
      <c r="J5131" s="4" t="s">
        <v>12</v>
      </c>
      <c r="K5131" s="4" t="s">
        <v>13</v>
      </c>
      <c r="L5131" s="4" t="s">
        <v>13</v>
      </c>
      <c r="M5131" s="4" t="s">
        <v>13</v>
      </c>
      <c r="N5131" s="4" t="s">
        <v>13</v>
      </c>
      <c r="O5131" s="4" t="s">
        <v>8</v>
      </c>
    </row>
    <row r="5132" spans="1:9">
      <c r="A5132" t="n">
        <v>47104</v>
      </c>
      <c r="B5132" s="24" t="n">
        <v>50</v>
      </c>
      <c r="C5132" s="7" t="n">
        <v>0</v>
      </c>
      <c r="D5132" s="7" t="n">
        <v>2004</v>
      </c>
      <c r="E5132" s="7" t="n">
        <v>0.400000005960464</v>
      </c>
      <c r="F5132" s="7" t="n">
        <v>300</v>
      </c>
      <c r="G5132" s="7" t="n">
        <v>0</v>
      </c>
      <c r="H5132" s="7" t="n">
        <v>1073741824</v>
      </c>
      <c r="I5132" s="7" t="n">
        <v>0</v>
      </c>
      <c r="J5132" s="7" t="n">
        <v>65533</v>
      </c>
      <c r="K5132" s="7" t="n">
        <v>0</v>
      </c>
      <c r="L5132" s="7" t="n">
        <v>0</v>
      </c>
      <c r="M5132" s="7" t="n">
        <v>0</v>
      </c>
      <c r="N5132" s="7" t="n">
        <v>0</v>
      </c>
      <c r="O5132" s="7" t="s">
        <v>14</v>
      </c>
    </row>
    <row r="5133" spans="1:9">
      <c r="A5133" t="s">
        <v>4</v>
      </c>
      <c r="B5133" s="4" t="s">
        <v>5</v>
      </c>
      <c r="C5133" s="4" t="s">
        <v>12</v>
      </c>
    </row>
    <row r="5134" spans="1:9">
      <c r="A5134" t="n">
        <v>47143</v>
      </c>
      <c r="B5134" s="22" t="n">
        <v>16</v>
      </c>
      <c r="C5134" s="7" t="n">
        <v>2000</v>
      </c>
    </row>
    <row r="5135" spans="1:9">
      <c r="A5135" t="s">
        <v>4</v>
      </c>
      <c r="B5135" s="4" t="s">
        <v>5</v>
      </c>
      <c r="C5135" s="4" t="s">
        <v>7</v>
      </c>
      <c r="D5135" s="4" t="s">
        <v>12</v>
      </c>
      <c r="E5135" s="4" t="s">
        <v>8</v>
      </c>
    </row>
    <row r="5136" spans="1:9">
      <c r="A5136" t="n">
        <v>47146</v>
      </c>
      <c r="B5136" s="29" t="n">
        <v>51</v>
      </c>
      <c r="C5136" s="7" t="n">
        <v>4</v>
      </c>
      <c r="D5136" s="7" t="n">
        <v>0</v>
      </c>
      <c r="E5136" s="7" t="s">
        <v>421</v>
      </c>
    </row>
    <row r="5137" spans="1:15">
      <c r="A5137" t="s">
        <v>4</v>
      </c>
      <c r="B5137" s="4" t="s">
        <v>5</v>
      </c>
      <c r="C5137" s="4" t="s">
        <v>12</v>
      </c>
    </row>
    <row r="5138" spans="1:15">
      <c r="A5138" t="n">
        <v>47160</v>
      </c>
      <c r="B5138" s="22" t="n">
        <v>16</v>
      </c>
      <c r="C5138" s="7" t="n">
        <v>0</v>
      </c>
    </row>
    <row r="5139" spans="1:15">
      <c r="A5139" t="s">
        <v>4</v>
      </c>
      <c r="B5139" s="4" t="s">
        <v>5</v>
      </c>
      <c r="C5139" s="4" t="s">
        <v>12</v>
      </c>
      <c r="D5139" s="4" t="s">
        <v>7</v>
      </c>
      <c r="E5139" s="4" t="s">
        <v>13</v>
      </c>
      <c r="F5139" s="4" t="s">
        <v>43</v>
      </c>
      <c r="G5139" s="4" t="s">
        <v>7</v>
      </c>
      <c r="H5139" s="4" t="s">
        <v>7</v>
      </c>
      <c r="I5139" s="4" t="s">
        <v>7</v>
      </c>
      <c r="J5139" s="4" t="s">
        <v>13</v>
      </c>
      <c r="K5139" s="4" t="s">
        <v>43</v>
      </c>
      <c r="L5139" s="4" t="s">
        <v>7</v>
      </c>
      <c r="M5139" s="4" t="s">
        <v>7</v>
      </c>
      <c r="N5139" s="4" t="s">
        <v>7</v>
      </c>
      <c r="O5139" s="4" t="s">
        <v>13</v>
      </c>
      <c r="P5139" s="4" t="s">
        <v>43</v>
      </c>
      <c r="Q5139" s="4" t="s">
        <v>7</v>
      </c>
      <c r="R5139" s="4" t="s">
        <v>7</v>
      </c>
      <c r="S5139" s="4" t="s">
        <v>7</v>
      </c>
      <c r="T5139" s="4" t="s">
        <v>13</v>
      </c>
      <c r="U5139" s="4" t="s">
        <v>43</v>
      </c>
      <c r="V5139" s="4" t="s">
        <v>7</v>
      </c>
      <c r="W5139" s="4" t="s">
        <v>7</v>
      </c>
    </row>
    <row r="5140" spans="1:15">
      <c r="A5140" t="n">
        <v>47163</v>
      </c>
      <c r="B5140" s="30" t="n">
        <v>26</v>
      </c>
      <c r="C5140" s="7" t="n">
        <v>0</v>
      </c>
      <c r="D5140" s="7" t="n">
        <v>17</v>
      </c>
      <c r="E5140" s="7" t="n">
        <v>53356</v>
      </c>
      <c r="F5140" s="7" t="s">
        <v>422</v>
      </c>
      <c r="G5140" s="7" t="n">
        <v>2</v>
      </c>
      <c r="H5140" s="7" t="n">
        <v>3</v>
      </c>
      <c r="I5140" s="7" t="n">
        <v>17</v>
      </c>
      <c r="J5140" s="7" t="n">
        <v>53357</v>
      </c>
      <c r="K5140" s="7" t="s">
        <v>423</v>
      </c>
      <c r="L5140" s="7" t="n">
        <v>2</v>
      </c>
      <c r="M5140" s="7" t="n">
        <v>3</v>
      </c>
      <c r="N5140" s="7" t="n">
        <v>17</v>
      </c>
      <c r="O5140" s="7" t="n">
        <v>53358</v>
      </c>
      <c r="P5140" s="7" t="s">
        <v>424</v>
      </c>
      <c r="Q5140" s="7" t="n">
        <v>2</v>
      </c>
      <c r="R5140" s="7" t="n">
        <v>3</v>
      </c>
      <c r="S5140" s="7" t="n">
        <v>17</v>
      </c>
      <c r="T5140" s="7" t="n">
        <v>53359</v>
      </c>
      <c r="U5140" s="7" t="s">
        <v>425</v>
      </c>
      <c r="V5140" s="7" t="n">
        <v>2</v>
      </c>
      <c r="W5140" s="7" t="n">
        <v>0</v>
      </c>
    </row>
    <row r="5141" spans="1:15">
      <c r="A5141" t="s">
        <v>4</v>
      </c>
      <c r="B5141" s="4" t="s">
        <v>5</v>
      </c>
    </row>
    <row r="5142" spans="1:15">
      <c r="A5142" t="n">
        <v>47347</v>
      </c>
      <c r="B5142" s="20" t="n">
        <v>28</v>
      </c>
    </row>
    <row r="5143" spans="1:15">
      <c r="A5143" t="s">
        <v>4</v>
      </c>
      <c r="B5143" s="4" t="s">
        <v>5</v>
      </c>
      <c r="C5143" s="4" t="s">
        <v>7</v>
      </c>
      <c r="D5143" s="4" t="s">
        <v>12</v>
      </c>
      <c r="E5143" s="4" t="s">
        <v>8</v>
      </c>
    </row>
    <row r="5144" spans="1:15">
      <c r="A5144" t="n">
        <v>47348</v>
      </c>
      <c r="B5144" s="29" t="n">
        <v>51</v>
      </c>
      <c r="C5144" s="7" t="n">
        <v>4</v>
      </c>
      <c r="D5144" s="7" t="n">
        <v>13</v>
      </c>
      <c r="E5144" s="7" t="s">
        <v>421</v>
      </c>
    </row>
    <row r="5145" spans="1:15">
      <c r="A5145" t="s">
        <v>4</v>
      </c>
      <c r="B5145" s="4" t="s">
        <v>5</v>
      </c>
      <c r="C5145" s="4" t="s">
        <v>12</v>
      </c>
    </row>
    <row r="5146" spans="1:15">
      <c r="A5146" t="n">
        <v>47362</v>
      </c>
      <c r="B5146" s="22" t="n">
        <v>16</v>
      </c>
      <c r="C5146" s="7" t="n">
        <v>0</v>
      </c>
    </row>
    <row r="5147" spans="1:15">
      <c r="A5147" t="s">
        <v>4</v>
      </c>
      <c r="B5147" s="4" t="s">
        <v>5</v>
      </c>
      <c r="C5147" s="4" t="s">
        <v>12</v>
      </c>
      <c r="D5147" s="4" t="s">
        <v>7</v>
      </c>
      <c r="E5147" s="4" t="s">
        <v>13</v>
      </c>
      <c r="F5147" s="4" t="s">
        <v>43</v>
      </c>
      <c r="G5147" s="4" t="s">
        <v>7</v>
      </c>
      <c r="H5147" s="4" t="s">
        <v>7</v>
      </c>
      <c r="I5147" s="4" t="s">
        <v>7</v>
      </c>
      <c r="J5147" s="4" t="s">
        <v>13</v>
      </c>
      <c r="K5147" s="4" t="s">
        <v>43</v>
      </c>
      <c r="L5147" s="4" t="s">
        <v>7</v>
      </c>
      <c r="M5147" s="4" t="s">
        <v>7</v>
      </c>
      <c r="N5147" s="4" t="s">
        <v>7</v>
      </c>
      <c r="O5147" s="4" t="s">
        <v>13</v>
      </c>
      <c r="P5147" s="4" t="s">
        <v>43</v>
      </c>
      <c r="Q5147" s="4" t="s">
        <v>7</v>
      </c>
      <c r="R5147" s="4" t="s">
        <v>7</v>
      </c>
      <c r="S5147" s="4" t="s">
        <v>7</v>
      </c>
      <c r="T5147" s="4" t="s">
        <v>13</v>
      </c>
      <c r="U5147" s="4" t="s">
        <v>43</v>
      </c>
      <c r="V5147" s="4" t="s">
        <v>7</v>
      </c>
      <c r="W5147" s="4" t="s">
        <v>7</v>
      </c>
    </row>
    <row r="5148" spans="1:15">
      <c r="A5148" t="n">
        <v>47365</v>
      </c>
      <c r="B5148" s="30" t="n">
        <v>26</v>
      </c>
      <c r="C5148" s="7" t="n">
        <v>13</v>
      </c>
      <c r="D5148" s="7" t="n">
        <v>17</v>
      </c>
      <c r="E5148" s="7" t="n">
        <v>11408</v>
      </c>
      <c r="F5148" s="7" t="s">
        <v>426</v>
      </c>
      <c r="G5148" s="7" t="n">
        <v>2</v>
      </c>
      <c r="H5148" s="7" t="n">
        <v>3</v>
      </c>
      <c r="I5148" s="7" t="n">
        <v>17</v>
      </c>
      <c r="J5148" s="7" t="n">
        <v>11409</v>
      </c>
      <c r="K5148" s="7" t="s">
        <v>427</v>
      </c>
      <c r="L5148" s="7" t="n">
        <v>2</v>
      </c>
      <c r="M5148" s="7" t="n">
        <v>3</v>
      </c>
      <c r="N5148" s="7" t="n">
        <v>17</v>
      </c>
      <c r="O5148" s="7" t="n">
        <v>11410</v>
      </c>
      <c r="P5148" s="7" t="s">
        <v>428</v>
      </c>
      <c r="Q5148" s="7" t="n">
        <v>2</v>
      </c>
      <c r="R5148" s="7" t="n">
        <v>3</v>
      </c>
      <c r="S5148" s="7" t="n">
        <v>17</v>
      </c>
      <c r="T5148" s="7" t="n">
        <v>11411</v>
      </c>
      <c r="U5148" s="7" t="s">
        <v>429</v>
      </c>
      <c r="V5148" s="7" t="n">
        <v>2</v>
      </c>
      <c r="W5148" s="7" t="n">
        <v>0</v>
      </c>
    </row>
    <row r="5149" spans="1:15">
      <c r="A5149" t="s">
        <v>4</v>
      </c>
      <c r="B5149" s="4" t="s">
        <v>5</v>
      </c>
    </row>
    <row r="5150" spans="1:15">
      <c r="A5150" t="n">
        <v>47604</v>
      </c>
      <c r="B5150" s="20" t="n">
        <v>28</v>
      </c>
    </row>
    <row r="5151" spans="1:15">
      <c r="A5151" t="s">
        <v>4</v>
      </c>
      <c r="B5151" s="4" t="s">
        <v>5</v>
      </c>
      <c r="C5151" s="4" t="s">
        <v>7</v>
      </c>
      <c r="D5151" s="4" t="s">
        <v>12</v>
      </c>
      <c r="E5151" s="4" t="s">
        <v>7</v>
      </c>
    </row>
    <row r="5152" spans="1:15">
      <c r="A5152" t="n">
        <v>47605</v>
      </c>
      <c r="B5152" s="34" t="n">
        <v>49</v>
      </c>
      <c r="C5152" s="7" t="n">
        <v>1</v>
      </c>
      <c r="D5152" s="7" t="n">
        <v>4000</v>
      </c>
      <c r="E5152" s="7" t="n">
        <v>0</v>
      </c>
    </row>
    <row r="5153" spans="1:23">
      <c r="A5153" t="s">
        <v>4</v>
      </c>
      <c r="B5153" s="4" t="s">
        <v>5</v>
      </c>
      <c r="C5153" s="4" t="s">
        <v>7</v>
      </c>
      <c r="D5153" s="4" t="s">
        <v>12</v>
      </c>
      <c r="E5153" s="4" t="s">
        <v>59</v>
      </c>
    </row>
    <row r="5154" spans="1:23">
      <c r="A5154" t="n">
        <v>47610</v>
      </c>
      <c r="B5154" s="25" t="n">
        <v>58</v>
      </c>
      <c r="C5154" s="7" t="n">
        <v>0</v>
      </c>
      <c r="D5154" s="7" t="n">
        <v>2000</v>
      </c>
      <c r="E5154" s="7" t="n">
        <v>1</v>
      </c>
    </row>
    <row r="5155" spans="1:23">
      <c r="A5155" t="s">
        <v>4</v>
      </c>
      <c r="B5155" s="4" t="s">
        <v>5</v>
      </c>
      <c r="C5155" s="4" t="s">
        <v>7</v>
      </c>
      <c r="D5155" s="4" t="s">
        <v>12</v>
      </c>
    </row>
    <row r="5156" spans="1:23">
      <c r="A5156" t="n">
        <v>47618</v>
      </c>
      <c r="B5156" s="25" t="n">
        <v>58</v>
      </c>
      <c r="C5156" s="7" t="n">
        <v>255</v>
      </c>
      <c r="D5156" s="7" t="n">
        <v>0</v>
      </c>
    </row>
    <row r="5157" spans="1:23">
      <c r="A5157" t="s">
        <v>4</v>
      </c>
      <c r="B5157" s="4" t="s">
        <v>5</v>
      </c>
      <c r="C5157" s="4" t="s">
        <v>7</v>
      </c>
      <c r="D5157" s="4" t="s">
        <v>7</v>
      </c>
    </row>
    <row r="5158" spans="1:23">
      <c r="A5158" t="n">
        <v>47622</v>
      </c>
      <c r="B5158" s="34" t="n">
        <v>49</v>
      </c>
      <c r="C5158" s="7" t="n">
        <v>2</v>
      </c>
      <c r="D5158" s="7" t="n">
        <v>0</v>
      </c>
    </row>
    <row r="5159" spans="1:23">
      <c r="A5159" t="s">
        <v>4</v>
      </c>
      <c r="B5159" s="4" t="s">
        <v>5</v>
      </c>
      <c r="C5159" s="4" t="s">
        <v>7</v>
      </c>
      <c r="D5159" s="4" t="s">
        <v>12</v>
      </c>
      <c r="E5159" s="4" t="s">
        <v>8</v>
      </c>
      <c r="F5159" s="4" t="s">
        <v>8</v>
      </c>
      <c r="G5159" s="4" t="s">
        <v>8</v>
      </c>
      <c r="H5159" s="4" t="s">
        <v>8</v>
      </c>
    </row>
    <row r="5160" spans="1:23">
      <c r="A5160" t="n">
        <v>47625</v>
      </c>
      <c r="B5160" s="29" t="n">
        <v>51</v>
      </c>
      <c r="C5160" s="7" t="n">
        <v>3</v>
      </c>
      <c r="D5160" s="7" t="n">
        <v>0</v>
      </c>
      <c r="E5160" s="7" t="s">
        <v>430</v>
      </c>
      <c r="F5160" s="7" t="s">
        <v>372</v>
      </c>
      <c r="G5160" s="7" t="s">
        <v>14</v>
      </c>
      <c r="H5160" s="7" t="s">
        <v>431</v>
      </c>
    </row>
    <row r="5161" spans="1:23">
      <c r="A5161" t="s">
        <v>4</v>
      </c>
      <c r="B5161" s="4" t="s">
        <v>5</v>
      </c>
      <c r="C5161" s="4" t="s">
        <v>12</v>
      </c>
      <c r="D5161" s="4" t="s">
        <v>59</v>
      </c>
      <c r="E5161" s="4" t="s">
        <v>59</v>
      </c>
      <c r="F5161" s="4" t="s">
        <v>59</v>
      </c>
      <c r="G5161" s="4" t="s">
        <v>59</v>
      </c>
    </row>
    <row r="5162" spans="1:23">
      <c r="A5162" t="n">
        <v>47636</v>
      </c>
      <c r="B5162" s="28" t="n">
        <v>46</v>
      </c>
      <c r="C5162" s="7" t="n">
        <v>0</v>
      </c>
      <c r="D5162" s="7" t="n">
        <v>2.98000001907349</v>
      </c>
      <c r="E5162" s="7" t="n">
        <v>5.01000022888184</v>
      </c>
      <c r="F5162" s="7" t="n">
        <v>9.6899995803833</v>
      </c>
      <c r="G5162" s="7" t="n">
        <v>270</v>
      </c>
    </row>
    <row r="5163" spans="1:23">
      <c r="A5163" t="s">
        <v>4</v>
      </c>
      <c r="B5163" s="4" t="s">
        <v>5</v>
      </c>
      <c r="C5163" s="4" t="s">
        <v>12</v>
      </c>
      <c r="D5163" s="4" t="s">
        <v>7</v>
      </c>
      <c r="E5163" s="4" t="s">
        <v>8</v>
      </c>
      <c r="F5163" s="4" t="s">
        <v>59</v>
      </c>
      <c r="G5163" s="4" t="s">
        <v>59</v>
      </c>
      <c r="H5163" s="4" t="s">
        <v>59</v>
      </c>
    </row>
    <row r="5164" spans="1:23">
      <c r="A5164" t="n">
        <v>47655</v>
      </c>
      <c r="B5164" s="40" t="n">
        <v>48</v>
      </c>
      <c r="C5164" s="7" t="n">
        <v>0</v>
      </c>
      <c r="D5164" s="7" t="n">
        <v>0</v>
      </c>
      <c r="E5164" s="7" t="s">
        <v>98</v>
      </c>
      <c r="F5164" s="7" t="n">
        <v>0</v>
      </c>
      <c r="G5164" s="7" t="n">
        <v>1</v>
      </c>
      <c r="H5164" s="7" t="n">
        <v>0</v>
      </c>
    </row>
    <row r="5165" spans="1:23">
      <c r="A5165" t="s">
        <v>4</v>
      </c>
      <c r="B5165" s="4" t="s">
        <v>5</v>
      </c>
      <c r="C5165" s="4" t="s">
        <v>7</v>
      </c>
      <c r="D5165" s="4" t="s">
        <v>12</v>
      </c>
      <c r="E5165" s="4" t="s">
        <v>8</v>
      </c>
      <c r="F5165" s="4" t="s">
        <v>8</v>
      </c>
      <c r="G5165" s="4" t="s">
        <v>8</v>
      </c>
      <c r="H5165" s="4" t="s">
        <v>8</v>
      </c>
    </row>
    <row r="5166" spans="1:23">
      <c r="A5166" t="n">
        <v>47682</v>
      </c>
      <c r="B5166" s="29" t="n">
        <v>51</v>
      </c>
      <c r="C5166" s="7" t="n">
        <v>3</v>
      </c>
      <c r="D5166" s="7" t="n">
        <v>13</v>
      </c>
      <c r="E5166" s="7" t="s">
        <v>432</v>
      </c>
      <c r="F5166" s="7" t="s">
        <v>372</v>
      </c>
      <c r="G5166" s="7" t="s">
        <v>75</v>
      </c>
      <c r="H5166" s="7" t="s">
        <v>76</v>
      </c>
    </row>
    <row r="5167" spans="1:23">
      <c r="A5167" t="s">
        <v>4</v>
      </c>
      <c r="B5167" s="4" t="s">
        <v>5</v>
      </c>
      <c r="C5167" s="4" t="s">
        <v>12</v>
      </c>
      <c r="D5167" s="4" t="s">
        <v>59</v>
      </c>
      <c r="E5167" s="4" t="s">
        <v>59</v>
      </c>
      <c r="F5167" s="4" t="s">
        <v>59</v>
      </c>
      <c r="G5167" s="4" t="s">
        <v>59</v>
      </c>
    </row>
    <row r="5168" spans="1:23">
      <c r="A5168" t="n">
        <v>47695</v>
      </c>
      <c r="B5168" s="28" t="n">
        <v>46</v>
      </c>
      <c r="C5168" s="7" t="n">
        <v>13</v>
      </c>
      <c r="D5168" s="7" t="n">
        <v>2.9300000667572</v>
      </c>
      <c r="E5168" s="7" t="n">
        <v>5.01000022888184</v>
      </c>
      <c r="F5168" s="7" t="n">
        <v>9.03999996185303</v>
      </c>
      <c r="G5168" s="7" t="n">
        <v>287.200012207031</v>
      </c>
    </row>
    <row r="5169" spans="1:8">
      <c r="A5169" t="s">
        <v>4</v>
      </c>
      <c r="B5169" s="4" t="s">
        <v>5</v>
      </c>
      <c r="C5169" s="4" t="s">
        <v>12</v>
      </c>
      <c r="D5169" s="4" t="s">
        <v>7</v>
      </c>
      <c r="E5169" s="4" t="s">
        <v>8</v>
      </c>
      <c r="F5169" s="4" t="s">
        <v>59</v>
      </c>
      <c r="G5169" s="4" t="s">
        <v>59</v>
      </c>
      <c r="H5169" s="4" t="s">
        <v>59</v>
      </c>
    </row>
    <row r="5170" spans="1:8">
      <c r="A5170" t="n">
        <v>47714</v>
      </c>
      <c r="B5170" s="40" t="n">
        <v>48</v>
      </c>
      <c r="C5170" s="7" t="n">
        <v>13</v>
      </c>
      <c r="D5170" s="7" t="n">
        <v>0</v>
      </c>
      <c r="E5170" s="7" t="s">
        <v>98</v>
      </c>
      <c r="F5170" s="7" t="n">
        <v>0</v>
      </c>
      <c r="G5170" s="7" t="n">
        <v>1</v>
      </c>
      <c r="H5170" s="7" t="n">
        <v>0</v>
      </c>
    </row>
    <row r="5171" spans="1:8">
      <c r="A5171" t="s">
        <v>4</v>
      </c>
      <c r="B5171" s="4" t="s">
        <v>5</v>
      </c>
      <c r="C5171" s="4" t="s">
        <v>12</v>
      </c>
    </row>
    <row r="5172" spans="1:8">
      <c r="A5172" t="n">
        <v>47741</v>
      </c>
      <c r="B5172" s="22" t="n">
        <v>16</v>
      </c>
      <c r="C5172" s="7" t="n">
        <v>0</v>
      </c>
    </row>
    <row r="5173" spans="1:8">
      <c r="A5173" t="s">
        <v>4</v>
      </c>
      <c r="B5173" s="4" t="s">
        <v>5</v>
      </c>
      <c r="C5173" s="4" t="s">
        <v>12</v>
      </c>
      <c r="D5173" s="4" t="s">
        <v>12</v>
      </c>
      <c r="E5173" s="4" t="s">
        <v>12</v>
      </c>
    </row>
    <row r="5174" spans="1:8">
      <c r="A5174" t="n">
        <v>47744</v>
      </c>
      <c r="B5174" s="45" t="n">
        <v>61</v>
      </c>
      <c r="C5174" s="7" t="n">
        <v>13</v>
      </c>
      <c r="D5174" s="7" t="n">
        <v>0</v>
      </c>
      <c r="E5174" s="7" t="n">
        <v>0</v>
      </c>
    </row>
    <row r="5175" spans="1:8">
      <c r="A5175" t="s">
        <v>4</v>
      </c>
      <c r="B5175" s="4" t="s">
        <v>5</v>
      </c>
      <c r="C5175" s="4" t="s">
        <v>12</v>
      </c>
    </row>
    <row r="5176" spans="1:8">
      <c r="A5176" t="n">
        <v>47751</v>
      </c>
      <c r="B5176" s="22" t="n">
        <v>16</v>
      </c>
      <c r="C5176" s="7" t="n">
        <v>2000</v>
      </c>
    </row>
    <row r="5177" spans="1:8">
      <c r="A5177" t="s">
        <v>4</v>
      </c>
      <c r="B5177" s="4" t="s">
        <v>5</v>
      </c>
      <c r="C5177" s="4" t="s">
        <v>7</v>
      </c>
      <c r="D5177" s="4" t="s">
        <v>7</v>
      </c>
      <c r="E5177" s="4" t="s">
        <v>59</v>
      </c>
      <c r="F5177" s="4" t="s">
        <v>59</v>
      </c>
      <c r="G5177" s="4" t="s">
        <v>59</v>
      </c>
      <c r="H5177" s="4" t="s">
        <v>12</v>
      </c>
    </row>
    <row r="5178" spans="1:8">
      <c r="A5178" t="n">
        <v>47754</v>
      </c>
      <c r="B5178" s="27" t="n">
        <v>45</v>
      </c>
      <c r="C5178" s="7" t="n">
        <v>2</v>
      </c>
      <c r="D5178" s="7" t="n">
        <v>3</v>
      </c>
      <c r="E5178" s="7" t="n">
        <v>3.27999997138977</v>
      </c>
      <c r="F5178" s="7" t="n">
        <v>5.92000007629395</v>
      </c>
      <c r="G5178" s="7" t="n">
        <v>9.32999992370605</v>
      </c>
      <c r="H5178" s="7" t="n">
        <v>0</v>
      </c>
    </row>
    <row r="5179" spans="1:8">
      <c r="A5179" t="s">
        <v>4</v>
      </c>
      <c r="B5179" s="4" t="s">
        <v>5</v>
      </c>
      <c r="C5179" s="4" t="s">
        <v>7</v>
      </c>
      <c r="D5179" s="4" t="s">
        <v>7</v>
      </c>
      <c r="E5179" s="4" t="s">
        <v>59</v>
      </c>
      <c r="F5179" s="4" t="s">
        <v>59</v>
      </c>
      <c r="G5179" s="4" t="s">
        <v>59</v>
      </c>
      <c r="H5179" s="4" t="s">
        <v>12</v>
      </c>
      <c r="I5179" s="4" t="s">
        <v>7</v>
      </c>
    </row>
    <row r="5180" spans="1:8">
      <c r="A5180" t="n">
        <v>47771</v>
      </c>
      <c r="B5180" s="27" t="n">
        <v>45</v>
      </c>
      <c r="C5180" s="7" t="n">
        <v>4</v>
      </c>
      <c r="D5180" s="7" t="n">
        <v>3</v>
      </c>
      <c r="E5180" s="7" t="n">
        <v>6.8899998664856</v>
      </c>
      <c r="F5180" s="7" t="n">
        <v>264.820007324219</v>
      </c>
      <c r="G5180" s="7" t="n">
        <v>0</v>
      </c>
      <c r="H5180" s="7" t="n">
        <v>0</v>
      </c>
      <c r="I5180" s="7" t="n">
        <v>0</v>
      </c>
    </row>
    <row r="5181" spans="1:8">
      <c r="A5181" t="s">
        <v>4</v>
      </c>
      <c r="B5181" s="4" t="s">
        <v>5</v>
      </c>
      <c r="C5181" s="4" t="s">
        <v>7</v>
      </c>
      <c r="D5181" s="4" t="s">
        <v>7</v>
      </c>
      <c r="E5181" s="4" t="s">
        <v>59</v>
      </c>
      <c r="F5181" s="4" t="s">
        <v>12</v>
      </c>
    </row>
    <row r="5182" spans="1:8">
      <c r="A5182" t="n">
        <v>47789</v>
      </c>
      <c r="B5182" s="27" t="n">
        <v>45</v>
      </c>
      <c r="C5182" s="7" t="n">
        <v>5</v>
      </c>
      <c r="D5182" s="7" t="n">
        <v>3</v>
      </c>
      <c r="E5182" s="7" t="n">
        <v>2.40000009536743</v>
      </c>
      <c r="F5182" s="7" t="n">
        <v>0</v>
      </c>
    </row>
    <row r="5183" spans="1:8">
      <c r="A5183" t="s">
        <v>4</v>
      </c>
      <c r="B5183" s="4" t="s">
        <v>5</v>
      </c>
      <c r="C5183" s="4" t="s">
        <v>7</v>
      </c>
      <c r="D5183" s="4" t="s">
        <v>7</v>
      </c>
      <c r="E5183" s="4" t="s">
        <v>59</v>
      </c>
      <c r="F5183" s="4" t="s">
        <v>12</v>
      </c>
    </row>
    <row r="5184" spans="1:8">
      <c r="A5184" t="n">
        <v>47798</v>
      </c>
      <c r="B5184" s="27" t="n">
        <v>45</v>
      </c>
      <c r="C5184" s="7" t="n">
        <v>11</v>
      </c>
      <c r="D5184" s="7" t="n">
        <v>3</v>
      </c>
      <c r="E5184" s="7" t="n">
        <v>34</v>
      </c>
      <c r="F5184" s="7" t="n">
        <v>0</v>
      </c>
    </row>
    <row r="5185" spans="1:9">
      <c r="A5185" t="s">
        <v>4</v>
      </c>
      <c r="B5185" s="4" t="s">
        <v>5</v>
      </c>
      <c r="C5185" s="4" t="s">
        <v>7</v>
      </c>
      <c r="D5185" s="4" t="s">
        <v>7</v>
      </c>
      <c r="E5185" s="4" t="s">
        <v>59</v>
      </c>
      <c r="F5185" s="4" t="s">
        <v>59</v>
      </c>
      <c r="G5185" s="4" t="s">
        <v>59</v>
      </c>
      <c r="H5185" s="4" t="s">
        <v>12</v>
      </c>
    </row>
    <row r="5186" spans="1:9">
      <c r="A5186" t="n">
        <v>47807</v>
      </c>
      <c r="B5186" s="27" t="n">
        <v>45</v>
      </c>
      <c r="C5186" s="7" t="n">
        <v>2</v>
      </c>
      <c r="D5186" s="7" t="n">
        <v>3</v>
      </c>
      <c r="E5186" s="7" t="n">
        <v>3.27999997138977</v>
      </c>
      <c r="F5186" s="7" t="n">
        <v>5.92000007629395</v>
      </c>
      <c r="G5186" s="7" t="n">
        <v>9.22999954223633</v>
      </c>
      <c r="H5186" s="7" t="n">
        <v>10000</v>
      </c>
    </row>
    <row r="5187" spans="1:9">
      <c r="A5187" t="s">
        <v>4</v>
      </c>
      <c r="B5187" s="4" t="s">
        <v>5</v>
      </c>
      <c r="C5187" s="4" t="s">
        <v>7</v>
      </c>
      <c r="D5187" s="4" t="s">
        <v>7</v>
      </c>
      <c r="E5187" s="4" t="s">
        <v>59</v>
      </c>
      <c r="F5187" s="4" t="s">
        <v>59</v>
      </c>
      <c r="G5187" s="4" t="s">
        <v>59</v>
      </c>
      <c r="H5187" s="4" t="s">
        <v>12</v>
      </c>
      <c r="I5187" s="4" t="s">
        <v>7</v>
      </c>
    </row>
    <row r="5188" spans="1:9">
      <c r="A5188" t="n">
        <v>47824</v>
      </c>
      <c r="B5188" s="27" t="n">
        <v>45</v>
      </c>
      <c r="C5188" s="7" t="n">
        <v>4</v>
      </c>
      <c r="D5188" s="7" t="n">
        <v>3</v>
      </c>
      <c r="E5188" s="7" t="n">
        <v>6.8899998664856</v>
      </c>
      <c r="F5188" s="7" t="n">
        <v>293.959991455078</v>
      </c>
      <c r="G5188" s="7" t="n">
        <v>0</v>
      </c>
      <c r="H5188" s="7" t="n">
        <v>10000</v>
      </c>
      <c r="I5188" s="7" t="n">
        <v>0</v>
      </c>
    </row>
    <row r="5189" spans="1:9">
      <c r="A5189" t="s">
        <v>4</v>
      </c>
      <c r="B5189" s="4" t="s">
        <v>5</v>
      </c>
      <c r="C5189" s="4" t="s">
        <v>7</v>
      </c>
      <c r="D5189" s="4" t="s">
        <v>7</v>
      </c>
      <c r="E5189" s="4" t="s">
        <v>59</v>
      </c>
      <c r="F5189" s="4" t="s">
        <v>12</v>
      </c>
    </row>
    <row r="5190" spans="1:9">
      <c r="A5190" t="n">
        <v>47842</v>
      </c>
      <c r="B5190" s="27" t="n">
        <v>45</v>
      </c>
      <c r="C5190" s="7" t="n">
        <v>5</v>
      </c>
      <c r="D5190" s="7" t="n">
        <v>3</v>
      </c>
      <c r="E5190" s="7" t="n">
        <v>2.40000009536743</v>
      </c>
      <c r="F5190" s="7" t="n">
        <v>10000</v>
      </c>
    </row>
    <row r="5191" spans="1:9">
      <c r="A5191" t="s">
        <v>4</v>
      </c>
      <c r="B5191" s="4" t="s">
        <v>5</v>
      </c>
      <c r="C5191" s="4" t="s">
        <v>7</v>
      </c>
      <c r="D5191" s="4" t="s">
        <v>7</v>
      </c>
      <c r="E5191" s="4" t="s">
        <v>59</v>
      </c>
      <c r="F5191" s="4" t="s">
        <v>12</v>
      </c>
    </row>
    <row r="5192" spans="1:9">
      <c r="A5192" t="n">
        <v>47851</v>
      </c>
      <c r="B5192" s="27" t="n">
        <v>45</v>
      </c>
      <c r="C5192" s="7" t="n">
        <v>11</v>
      </c>
      <c r="D5192" s="7" t="n">
        <v>3</v>
      </c>
      <c r="E5192" s="7" t="n">
        <v>34</v>
      </c>
      <c r="F5192" s="7" t="n">
        <v>10000</v>
      </c>
    </row>
    <row r="5193" spans="1:9">
      <c r="A5193" t="s">
        <v>4</v>
      </c>
      <c r="B5193" s="4" t="s">
        <v>5</v>
      </c>
      <c r="C5193" s="4" t="s">
        <v>7</v>
      </c>
      <c r="D5193" s="4" t="s">
        <v>12</v>
      </c>
      <c r="E5193" s="4" t="s">
        <v>13</v>
      </c>
      <c r="F5193" s="4" t="s">
        <v>12</v>
      </c>
      <c r="G5193" s="4" t="s">
        <v>13</v>
      </c>
      <c r="H5193" s="4" t="s">
        <v>7</v>
      </c>
    </row>
    <row r="5194" spans="1:9">
      <c r="A5194" t="n">
        <v>47860</v>
      </c>
      <c r="B5194" s="34" t="n">
        <v>49</v>
      </c>
      <c r="C5194" s="7" t="n">
        <v>0</v>
      </c>
      <c r="D5194" s="7" t="n">
        <v>551</v>
      </c>
      <c r="E5194" s="7" t="n">
        <v>1061997773</v>
      </c>
      <c r="F5194" s="7" t="n">
        <v>0</v>
      </c>
      <c r="G5194" s="7" t="n">
        <v>0</v>
      </c>
      <c r="H5194" s="7" t="n">
        <v>0</v>
      </c>
    </row>
    <row r="5195" spans="1:9">
      <c r="A5195" t="s">
        <v>4</v>
      </c>
      <c r="B5195" s="4" t="s">
        <v>5</v>
      </c>
      <c r="C5195" s="4" t="s">
        <v>7</v>
      </c>
      <c r="D5195" s="4" t="s">
        <v>12</v>
      </c>
      <c r="E5195" s="4" t="s">
        <v>59</v>
      </c>
    </row>
    <row r="5196" spans="1:9">
      <c r="A5196" t="n">
        <v>47875</v>
      </c>
      <c r="B5196" s="25" t="n">
        <v>58</v>
      </c>
      <c r="C5196" s="7" t="n">
        <v>100</v>
      </c>
      <c r="D5196" s="7" t="n">
        <v>1000</v>
      </c>
      <c r="E5196" s="7" t="n">
        <v>1</v>
      </c>
    </row>
    <row r="5197" spans="1:9">
      <c r="A5197" t="s">
        <v>4</v>
      </c>
      <c r="B5197" s="4" t="s">
        <v>5</v>
      </c>
      <c r="C5197" s="4" t="s">
        <v>7</v>
      </c>
      <c r="D5197" s="4" t="s">
        <v>12</v>
      </c>
    </row>
    <row r="5198" spans="1:9">
      <c r="A5198" t="n">
        <v>47883</v>
      </c>
      <c r="B5198" s="25" t="n">
        <v>58</v>
      </c>
      <c r="C5198" s="7" t="n">
        <v>255</v>
      </c>
      <c r="D5198" s="7" t="n">
        <v>0</v>
      </c>
    </row>
    <row r="5199" spans="1:9">
      <c r="A5199" t="s">
        <v>4</v>
      </c>
      <c r="B5199" s="4" t="s">
        <v>5</v>
      </c>
      <c r="C5199" s="4" t="s">
        <v>12</v>
      </c>
      <c r="D5199" s="4" t="s">
        <v>12</v>
      </c>
      <c r="E5199" s="4" t="s">
        <v>12</v>
      </c>
    </row>
    <row r="5200" spans="1:9">
      <c r="A5200" t="n">
        <v>47887</v>
      </c>
      <c r="B5200" s="45" t="n">
        <v>61</v>
      </c>
      <c r="C5200" s="7" t="n">
        <v>0</v>
      </c>
      <c r="D5200" s="7" t="n">
        <v>13</v>
      </c>
      <c r="E5200" s="7" t="n">
        <v>1000</v>
      </c>
    </row>
    <row r="5201" spans="1:9">
      <c r="A5201" t="s">
        <v>4</v>
      </c>
      <c r="B5201" s="4" t="s">
        <v>5</v>
      </c>
      <c r="C5201" s="4" t="s">
        <v>12</v>
      </c>
    </row>
    <row r="5202" spans="1:9">
      <c r="A5202" t="n">
        <v>47894</v>
      </c>
      <c r="B5202" s="22" t="n">
        <v>16</v>
      </c>
      <c r="C5202" s="7" t="n">
        <v>500</v>
      </c>
    </row>
    <row r="5203" spans="1:9">
      <c r="A5203" t="s">
        <v>4</v>
      </c>
      <c r="B5203" s="4" t="s">
        <v>5</v>
      </c>
      <c r="C5203" s="4" t="s">
        <v>7</v>
      </c>
      <c r="D5203" s="4" t="s">
        <v>12</v>
      </c>
      <c r="E5203" s="4" t="s">
        <v>8</v>
      </c>
    </row>
    <row r="5204" spans="1:9">
      <c r="A5204" t="n">
        <v>47897</v>
      </c>
      <c r="B5204" s="29" t="n">
        <v>51</v>
      </c>
      <c r="C5204" s="7" t="n">
        <v>4</v>
      </c>
      <c r="D5204" s="7" t="n">
        <v>0</v>
      </c>
      <c r="E5204" s="7" t="s">
        <v>433</v>
      </c>
    </row>
    <row r="5205" spans="1:9">
      <c r="A5205" t="s">
        <v>4</v>
      </c>
      <c r="B5205" s="4" t="s">
        <v>5</v>
      </c>
      <c r="C5205" s="4" t="s">
        <v>12</v>
      </c>
    </row>
    <row r="5206" spans="1:9">
      <c r="A5206" t="n">
        <v>47916</v>
      </c>
      <c r="B5206" s="22" t="n">
        <v>16</v>
      </c>
      <c r="C5206" s="7" t="n">
        <v>0</v>
      </c>
    </row>
    <row r="5207" spans="1:9">
      <c r="A5207" t="s">
        <v>4</v>
      </c>
      <c r="B5207" s="4" t="s">
        <v>5</v>
      </c>
      <c r="C5207" s="4" t="s">
        <v>12</v>
      </c>
      <c r="D5207" s="4" t="s">
        <v>7</v>
      </c>
      <c r="E5207" s="4" t="s">
        <v>13</v>
      </c>
      <c r="F5207" s="4" t="s">
        <v>43</v>
      </c>
      <c r="G5207" s="4" t="s">
        <v>7</v>
      </c>
      <c r="H5207" s="4" t="s">
        <v>7</v>
      </c>
    </row>
    <row r="5208" spans="1:9">
      <c r="A5208" t="n">
        <v>47919</v>
      </c>
      <c r="B5208" s="30" t="n">
        <v>26</v>
      </c>
      <c r="C5208" s="7" t="n">
        <v>0</v>
      </c>
      <c r="D5208" s="7" t="n">
        <v>17</v>
      </c>
      <c r="E5208" s="7" t="n">
        <v>65095</v>
      </c>
      <c r="F5208" s="7" t="s">
        <v>434</v>
      </c>
      <c r="G5208" s="7" t="n">
        <v>2</v>
      </c>
      <c r="H5208" s="7" t="n">
        <v>0</v>
      </c>
    </row>
    <row r="5209" spans="1:9">
      <c r="A5209" t="s">
        <v>4</v>
      </c>
      <c r="B5209" s="4" t="s">
        <v>5</v>
      </c>
    </row>
    <row r="5210" spans="1:9">
      <c r="A5210" t="n">
        <v>47984</v>
      </c>
      <c r="B5210" s="20" t="n">
        <v>28</v>
      </c>
    </row>
    <row r="5211" spans="1:9">
      <c r="A5211" t="s">
        <v>4</v>
      </c>
      <c r="B5211" s="4" t="s">
        <v>5</v>
      </c>
      <c r="C5211" s="4" t="s">
        <v>12</v>
      </c>
      <c r="D5211" s="4" t="s">
        <v>7</v>
      </c>
      <c r="E5211" s="4" t="s">
        <v>8</v>
      </c>
      <c r="F5211" s="4" t="s">
        <v>59</v>
      </c>
      <c r="G5211" s="4" t="s">
        <v>59</v>
      </c>
      <c r="H5211" s="4" t="s">
        <v>59</v>
      </c>
    </row>
    <row r="5212" spans="1:9">
      <c r="A5212" t="n">
        <v>47985</v>
      </c>
      <c r="B5212" s="40" t="n">
        <v>48</v>
      </c>
      <c r="C5212" s="7" t="n">
        <v>13</v>
      </c>
      <c r="D5212" s="7" t="n">
        <v>0</v>
      </c>
      <c r="E5212" s="7" t="s">
        <v>346</v>
      </c>
      <c r="F5212" s="7" t="n">
        <v>-1</v>
      </c>
      <c r="G5212" s="7" t="n">
        <v>1</v>
      </c>
      <c r="H5212" s="7" t="n">
        <v>0</v>
      </c>
    </row>
    <row r="5213" spans="1:9">
      <c r="A5213" t="s">
        <v>4</v>
      </c>
      <c r="B5213" s="4" t="s">
        <v>5</v>
      </c>
      <c r="C5213" s="4" t="s">
        <v>7</v>
      </c>
      <c r="D5213" s="4" t="s">
        <v>12</v>
      </c>
      <c r="E5213" s="4" t="s">
        <v>8</v>
      </c>
    </row>
    <row r="5214" spans="1:9">
      <c r="A5214" t="n">
        <v>48019</v>
      </c>
      <c r="B5214" s="29" t="n">
        <v>51</v>
      </c>
      <c r="C5214" s="7" t="n">
        <v>4</v>
      </c>
      <c r="D5214" s="7" t="n">
        <v>13</v>
      </c>
      <c r="E5214" s="7" t="s">
        <v>435</v>
      </c>
    </row>
    <row r="5215" spans="1:9">
      <c r="A5215" t="s">
        <v>4</v>
      </c>
      <c r="B5215" s="4" t="s">
        <v>5</v>
      </c>
      <c r="C5215" s="4" t="s">
        <v>12</v>
      </c>
    </row>
    <row r="5216" spans="1:9">
      <c r="A5216" t="n">
        <v>48038</v>
      </c>
      <c r="B5216" s="22" t="n">
        <v>16</v>
      </c>
      <c r="C5216" s="7" t="n">
        <v>0</v>
      </c>
    </row>
    <row r="5217" spans="1:8">
      <c r="A5217" t="s">
        <v>4</v>
      </c>
      <c r="B5217" s="4" t="s">
        <v>5</v>
      </c>
      <c r="C5217" s="4" t="s">
        <v>12</v>
      </c>
      <c r="D5217" s="4" t="s">
        <v>7</v>
      </c>
      <c r="E5217" s="4" t="s">
        <v>13</v>
      </c>
      <c r="F5217" s="4" t="s">
        <v>43</v>
      </c>
      <c r="G5217" s="4" t="s">
        <v>7</v>
      </c>
      <c r="H5217" s="4" t="s">
        <v>7</v>
      </c>
      <c r="I5217" s="4" t="s">
        <v>7</v>
      </c>
      <c r="J5217" s="4" t="s">
        <v>13</v>
      </c>
      <c r="K5217" s="4" t="s">
        <v>43</v>
      </c>
      <c r="L5217" s="4" t="s">
        <v>7</v>
      </c>
      <c r="M5217" s="4" t="s">
        <v>7</v>
      </c>
    </row>
    <row r="5218" spans="1:8">
      <c r="A5218" t="n">
        <v>48041</v>
      </c>
      <c r="B5218" s="30" t="n">
        <v>26</v>
      </c>
      <c r="C5218" s="7" t="n">
        <v>13</v>
      </c>
      <c r="D5218" s="7" t="n">
        <v>17</v>
      </c>
      <c r="E5218" s="7" t="n">
        <v>11412</v>
      </c>
      <c r="F5218" s="7" t="s">
        <v>436</v>
      </c>
      <c r="G5218" s="7" t="n">
        <v>2</v>
      </c>
      <c r="H5218" s="7" t="n">
        <v>3</v>
      </c>
      <c r="I5218" s="7" t="n">
        <v>17</v>
      </c>
      <c r="J5218" s="7" t="n">
        <v>11413</v>
      </c>
      <c r="K5218" s="7" t="s">
        <v>437</v>
      </c>
      <c r="L5218" s="7" t="n">
        <v>2</v>
      </c>
      <c r="M5218" s="7" t="n">
        <v>0</v>
      </c>
    </row>
    <row r="5219" spans="1:8">
      <c r="A5219" t="s">
        <v>4</v>
      </c>
      <c r="B5219" s="4" t="s">
        <v>5</v>
      </c>
    </row>
    <row r="5220" spans="1:8">
      <c r="A5220" t="n">
        <v>48162</v>
      </c>
      <c r="B5220" s="20" t="n">
        <v>28</v>
      </c>
    </row>
    <row r="5221" spans="1:8">
      <c r="A5221" t="s">
        <v>4</v>
      </c>
      <c r="B5221" s="4" t="s">
        <v>5</v>
      </c>
      <c r="C5221" s="4" t="s">
        <v>7</v>
      </c>
      <c r="D5221" s="4" t="s">
        <v>12</v>
      </c>
      <c r="E5221" s="4" t="s">
        <v>8</v>
      </c>
    </row>
    <row r="5222" spans="1:8">
      <c r="A5222" t="n">
        <v>48163</v>
      </c>
      <c r="B5222" s="29" t="n">
        <v>51</v>
      </c>
      <c r="C5222" s="7" t="n">
        <v>4</v>
      </c>
      <c r="D5222" s="7" t="n">
        <v>0</v>
      </c>
      <c r="E5222" s="7" t="s">
        <v>383</v>
      </c>
    </row>
    <row r="5223" spans="1:8">
      <c r="A5223" t="s">
        <v>4</v>
      </c>
      <c r="B5223" s="4" t="s">
        <v>5</v>
      </c>
      <c r="C5223" s="4" t="s">
        <v>12</v>
      </c>
    </row>
    <row r="5224" spans="1:8">
      <c r="A5224" t="n">
        <v>48177</v>
      </c>
      <c r="B5224" s="22" t="n">
        <v>16</v>
      </c>
      <c r="C5224" s="7" t="n">
        <v>0</v>
      </c>
    </row>
    <row r="5225" spans="1:8">
      <c r="A5225" t="s">
        <v>4</v>
      </c>
      <c r="B5225" s="4" t="s">
        <v>5</v>
      </c>
      <c r="C5225" s="4" t="s">
        <v>12</v>
      </c>
      <c r="D5225" s="4" t="s">
        <v>7</v>
      </c>
      <c r="E5225" s="4" t="s">
        <v>13</v>
      </c>
      <c r="F5225" s="4" t="s">
        <v>43</v>
      </c>
      <c r="G5225" s="4" t="s">
        <v>7</v>
      </c>
      <c r="H5225" s="4" t="s">
        <v>7</v>
      </c>
    </row>
    <row r="5226" spans="1:8">
      <c r="A5226" t="n">
        <v>48180</v>
      </c>
      <c r="B5226" s="30" t="n">
        <v>26</v>
      </c>
      <c r="C5226" s="7" t="n">
        <v>0</v>
      </c>
      <c r="D5226" s="7" t="n">
        <v>17</v>
      </c>
      <c r="E5226" s="7" t="n">
        <v>65096</v>
      </c>
      <c r="F5226" s="7" t="s">
        <v>438</v>
      </c>
      <c r="G5226" s="7" t="n">
        <v>2</v>
      </c>
      <c r="H5226" s="7" t="n">
        <v>0</v>
      </c>
    </row>
    <row r="5227" spans="1:8">
      <c r="A5227" t="s">
        <v>4</v>
      </c>
      <c r="B5227" s="4" t="s">
        <v>5</v>
      </c>
    </row>
    <row r="5228" spans="1:8">
      <c r="A5228" t="n">
        <v>48197</v>
      </c>
      <c r="B5228" s="20" t="n">
        <v>28</v>
      </c>
    </row>
    <row r="5229" spans="1:8">
      <c r="A5229" t="s">
        <v>4</v>
      </c>
      <c r="B5229" s="4" t="s">
        <v>5</v>
      </c>
      <c r="C5229" s="4" t="s">
        <v>7</v>
      </c>
      <c r="D5229" s="4" t="s">
        <v>12</v>
      </c>
      <c r="E5229" s="4" t="s">
        <v>8</v>
      </c>
      <c r="F5229" s="4" t="s">
        <v>8</v>
      </c>
      <c r="G5229" s="4" t="s">
        <v>8</v>
      </c>
      <c r="H5229" s="4" t="s">
        <v>8</v>
      </c>
    </row>
    <row r="5230" spans="1:8">
      <c r="A5230" t="n">
        <v>48198</v>
      </c>
      <c r="B5230" s="29" t="n">
        <v>51</v>
      </c>
      <c r="C5230" s="7" t="n">
        <v>3</v>
      </c>
      <c r="D5230" s="7" t="n">
        <v>0</v>
      </c>
      <c r="E5230" s="7" t="s">
        <v>350</v>
      </c>
      <c r="F5230" s="7" t="s">
        <v>372</v>
      </c>
      <c r="G5230" s="7" t="s">
        <v>75</v>
      </c>
      <c r="H5230" s="7" t="s">
        <v>76</v>
      </c>
    </row>
    <row r="5231" spans="1:8">
      <c r="A5231" t="s">
        <v>4</v>
      </c>
      <c r="B5231" s="4" t="s">
        <v>5</v>
      </c>
      <c r="C5231" s="4" t="s">
        <v>12</v>
      </c>
      <c r="D5231" s="4" t="s">
        <v>12</v>
      </c>
      <c r="E5231" s="4" t="s">
        <v>12</v>
      </c>
    </row>
    <row r="5232" spans="1:8">
      <c r="A5232" t="n">
        <v>48211</v>
      </c>
      <c r="B5232" s="45" t="n">
        <v>61</v>
      </c>
      <c r="C5232" s="7" t="n">
        <v>0</v>
      </c>
      <c r="D5232" s="7" t="n">
        <v>65533</v>
      </c>
      <c r="E5232" s="7" t="n">
        <v>1000</v>
      </c>
    </row>
    <row r="5233" spans="1:13">
      <c r="A5233" t="s">
        <v>4</v>
      </c>
      <c r="B5233" s="4" t="s">
        <v>5</v>
      </c>
      <c r="C5233" s="4" t="s">
        <v>12</v>
      </c>
      <c r="D5233" s="4" t="s">
        <v>59</v>
      </c>
      <c r="E5233" s="4" t="s">
        <v>59</v>
      </c>
      <c r="F5233" s="4" t="s">
        <v>59</v>
      </c>
      <c r="G5233" s="4" t="s">
        <v>12</v>
      </c>
      <c r="H5233" s="4" t="s">
        <v>12</v>
      </c>
    </row>
    <row r="5234" spans="1:13">
      <c r="A5234" t="n">
        <v>48218</v>
      </c>
      <c r="B5234" s="44" t="n">
        <v>60</v>
      </c>
      <c r="C5234" s="7" t="n">
        <v>0</v>
      </c>
      <c r="D5234" s="7" t="n">
        <v>45</v>
      </c>
      <c r="E5234" s="7" t="n">
        <v>0</v>
      </c>
      <c r="F5234" s="7" t="n">
        <v>0</v>
      </c>
      <c r="G5234" s="7" t="n">
        <v>1000</v>
      </c>
      <c r="H5234" s="7" t="n">
        <v>0</v>
      </c>
    </row>
    <row r="5235" spans="1:13">
      <c r="A5235" t="s">
        <v>4</v>
      </c>
      <c r="B5235" s="4" t="s">
        <v>5</v>
      </c>
      <c r="C5235" s="4" t="s">
        <v>12</v>
      </c>
    </row>
    <row r="5236" spans="1:13">
      <c r="A5236" t="n">
        <v>48237</v>
      </c>
      <c r="B5236" s="22" t="n">
        <v>16</v>
      </c>
      <c r="C5236" s="7" t="n">
        <v>1000</v>
      </c>
    </row>
    <row r="5237" spans="1:13">
      <c r="A5237" t="s">
        <v>4</v>
      </c>
      <c r="B5237" s="4" t="s">
        <v>5</v>
      </c>
      <c r="C5237" s="4" t="s">
        <v>7</v>
      </c>
      <c r="D5237" s="4" t="s">
        <v>12</v>
      </c>
      <c r="E5237" s="4" t="s">
        <v>59</v>
      </c>
    </row>
    <row r="5238" spans="1:13">
      <c r="A5238" t="n">
        <v>48240</v>
      </c>
      <c r="B5238" s="25" t="n">
        <v>58</v>
      </c>
      <c r="C5238" s="7" t="n">
        <v>101</v>
      </c>
      <c r="D5238" s="7" t="n">
        <v>500</v>
      </c>
      <c r="E5238" s="7" t="n">
        <v>1</v>
      </c>
    </row>
    <row r="5239" spans="1:13">
      <c r="A5239" t="s">
        <v>4</v>
      </c>
      <c r="B5239" s="4" t="s">
        <v>5</v>
      </c>
      <c r="C5239" s="4" t="s">
        <v>7</v>
      </c>
      <c r="D5239" s="4" t="s">
        <v>12</v>
      </c>
    </row>
    <row r="5240" spans="1:13">
      <c r="A5240" t="n">
        <v>48248</v>
      </c>
      <c r="B5240" s="25" t="n">
        <v>58</v>
      </c>
      <c r="C5240" s="7" t="n">
        <v>254</v>
      </c>
      <c r="D5240" s="7" t="n">
        <v>0</v>
      </c>
    </row>
    <row r="5241" spans="1:13">
      <c r="A5241" t="s">
        <v>4</v>
      </c>
      <c r="B5241" s="4" t="s">
        <v>5</v>
      </c>
      <c r="C5241" s="4" t="s">
        <v>7</v>
      </c>
      <c r="D5241" s="4" t="s">
        <v>8</v>
      </c>
      <c r="E5241" s="4" t="s">
        <v>12</v>
      </c>
    </row>
    <row r="5242" spans="1:13">
      <c r="A5242" t="n">
        <v>48252</v>
      </c>
      <c r="B5242" s="11" t="n">
        <v>94</v>
      </c>
      <c r="C5242" s="7" t="n">
        <v>0</v>
      </c>
      <c r="D5242" s="7" t="s">
        <v>353</v>
      </c>
      <c r="E5242" s="7" t="n">
        <v>1</v>
      </c>
    </row>
    <row r="5243" spans="1:13">
      <c r="A5243" t="s">
        <v>4</v>
      </c>
      <c r="B5243" s="4" t="s">
        <v>5</v>
      </c>
      <c r="C5243" s="4" t="s">
        <v>7</v>
      </c>
      <c r="D5243" s="4" t="s">
        <v>8</v>
      </c>
      <c r="E5243" s="4" t="s">
        <v>12</v>
      </c>
    </row>
    <row r="5244" spans="1:13">
      <c r="A5244" t="n">
        <v>48266</v>
      </c>
      <c r="B5244" s="11" t="n">
        <v>94</v>
      </c>
      <c r="C5244" s="7" t="n">
        <v>0</v>
      </c>
      <c r="D5244" s="7" t="s">
        <v>353</v>
      </c>
      <c r="E5244" s="7" t="n">
        <v>2</v>
      </c>
    </row>
    <row r="5245" spans="1:13">
      <c r="A5245" t="s">
        <v>4</v>
      </c>
      <c r="B5245" s="4" t="s">
        <v>5</v>
      </c>
      <c r="C5245" s="4" t="s">
        <v>7</v>
      </c>
      <c r="D5245" s="4" t="s">
        <v>8</v>
      </c>
      <c r="E5245" s="4" t="s">
        <v>12</v>
      </c>
    </row>
    <row r="5246" spans="1:13">
      <c r="A5246" t="n">
        <v>48280</v>
      </c>
      <c r="B5246" s="11" t="n">
        <v>94</v>
      </c>
      <c r="C5246" s="7" t="n">
        <v>1</v>
      </c>
      <c r="D5246" s="7" t="s">
        <v>353</v>
      </c>
      <c r="E5246" s="7" t="n">
        <v>4</v>
      </c>
    </row>
    <row r="5247" spans="1:13">
      <c r="A5247" t="s">
        <v>4</v>
      </c>
      <c r="B5247" s="4" t="s">
        <v>5</v>
      </c>
      <c r="C5247" s="4" t="s">
        <v>7</v>
      </c>
      <c r="D5247" s="4" t="s">
        <v>12</v>
      </c>
      <c r="E5247" s="4" t="s">
        <v>8</v>
      </c>
      <c r="F5247" s="4" t="s">
        <v>8</v>
      </c>
      <c r="G5247" s="4" t="s">
        <v>8</v>
      </c>
      <c r="H5247" s="4" t="s">
        <v>8</v>
      </c>
    </row>
    <row r="5248" spans="1:13">
      <c r="A5248" t="n">
        <v>48294</v>
      </c>
      <c r="B5248" s="29" t="n">
        <v>51</v>
      </c>
      <c r="C5248" s="7" t="n">
        <v>3</v>
      </c>
      <c r="D5248" s="7" t="n">
        <v>13</v>
      </c>
      <c r="E5248" s="7" t="s">
        <v>76</v>
      </c>
      <c r="F5248" s="7" t="s">
        <v>76</v>
      </c>
      <c r="G5248" s="7" t="s">
        <v>75</v>
      </c>
      <c r="H5248" s="7" t="s">
        <v>76</v>
      </c>
    </row>
    <row r="5249" spans="1:8">
      <c r="A5249" t="s">
        <v>4</v>
      </c>
      <c r="B5249" s="4" t="s">
        <v>5</v>
      </c>
      <c r="C5249" s="4" t="s">
        <v>7</v>
      </c>
      <c r="D5249" s="4" t="s">
        <v>7</v>
      </c>
      <c r="E5249" s="4" t="s">
        <v>59</v>
      </c>
      <c r="F5249" s="4" t="s">
        <v>59</v>
      </c>
      <c r="G5249" s="4" t="s">
        <v>59</v>
      </c>
      <c r="H5249" s="4" t="s">
        <v>12</v>
      </c>
    </row>
    <row r="5250" spans="1:8">
      <c r="A5250" t="n">
        <v>48307</v>
      </c>
      <c r="B5250" s="27" t="n">
        <v>45</v>
      </c>
      <c r="C5250" s="7" t="n">
        <v>2</v>
      </c>
      <c r="D5250" s="7" t="n">
        <v>3</v>
      </c>
      <c r="E5250" s="7" t="n">
        <v>1.5</v>
      </c>
      <c r="F5250" s="7" t="n">
        <v>6.01999998092651</v>
      </c>
      <c r="G5250" s="7" t="n">
        <v>11.3400001525879</v>
      </c>
      <c r="H5250" s="7" t="n">
        <v>0</v>
      </c>
    </row>
    <row r="5251" spans="1:8">
      <c r="A5251" t="s">
        <v>4</v>
      </c>
      <c r="B5251" s="4" t="s">
        <v>5</v>
      </c>
      <c r="C5251" s="4" t="s">
        <v>7</v>
      </c>
      <c r="D5251" s="4" t="s">
        <v>7</v>
      </c>
      <c r="E5251" s="4" t="s">
        <v>59</v>
      </c>
      <c r="F5251" s="4" t="s">
        <v>59</v>
      </c>
      <c r="G5251" s="4" t="s">
        <v>59</v>
      </c>
      <c r="H5251" s="4" t="s">
        <v>12</v>
      </c>
      <c r="I5251" s="4" t="s">
        <v>7</v>
      </c>
    </row>
    <row r="5252" spans="1:8">
      <c r="A5252" t="n">
        <v>48324</v>
      </c>
      <c r="B5252" s="27" t="n">
        <v>45</v>
      </c>
      <c r="C5252" s="7" t="n">
        <v>4</v>
      </c>
      <c r="D5252" s="7" t="n">
        <v>3</v>
      </c>
      <c r="E5252" s="7" t="n">
        <v>4.98999977111816</v>
      </c>
      <c r="F5252" s="7" t="n">
        <v>324.440002441406</v>
      </c>
      <c r="G5252" s="7" t="n">
        <v>0</v>
      </c>
      <c r="H5252" s="7" t="n">
        <v>0</v>
      </c>
      <c r="I5252" s="7" t="n">
        <v>0</v>
      </c>
    </row>
    <row r="5253" spans="1:8">
      <c r="A5253" t="s">
        <v>4</v>
      </c>
      <c r="B5253" s="4" t="s">
        <v>5</v>
      </c>
      <c r="C5253" s="4" t="s">
        <v>7</v>
      </c>
      <c r="D5253" s="4" t="s">
        <v>7</v>
      </c>
      <c r="E5253" s="4" t="s">
        <v>59</v>
      </c>
      <c r="F5253" s="4" t="s">
        <v>12</v>
      </c>
    </row>
    <row r="5254" spans="1:8">
      <c r="A5254" t="n">
        <v>48342</v>
      </c>
      <c r="B5254" s="27" t="n">
        <v>45</v>
      </c>
      <c r="C5254" s="7" t="n">
        <v>5</v>
      </c>
      <c r="D5254" s="7" t="n">
        <v>3</v>
      </c>
      <c r="E5254" s="7" t="n">
        <v>4.80000019073486</v>
      </c>
      <c r="F5254" s="7" t="n">
        <v>0</v>
      </c>
    </row>
    <row r="5255" spans="1:8">
      <c r="A5255" t="s">
        <v>4</v>
      </c>
      <c r="B5255" s="4" t="s">
        <v>5</v>
      </c>
      <c r="C5255" s="4" t="s">
        <v>7</v>
      </c>
      <c r="D5255" s="4" t="s">
        <v>7</v>
      </c>
      <c r="E5255" s="4" t="s">
        <v>59</v>
      </c>
      <c r="F5255" s="4" t="s">
        <v>12</v>
      </c>
    </row>
    <row r="5256" spans="1:8">
      <c r="A5256" t="n">
        <v>48351</v>
      </c>
      <c r="B5256" s="27" t="n">
        <v>45</v>
      </c>
      <c r="C5256" s="7" t="n">
        <v>11</v>
      </c>
      <c r="D5256" s="7" t="n">
        <v>3</v>
      </c>
      <c r="E5256" s="7" t="n">
        <v>23.7000007629395</v>
      </c>
      <c r="F5256" s="7" t="n">
        <v>0</v>
      </c>
    </row>
    <row r="5257" spans="1:8">
      <c r="A5257" t="s">
        <v>4</v>
      </c>
      <c r="B5257" s="4" t="s">
        <v>5</v>
      </c>
      <c r="C5257" s="4" t="s">
        <v>7</v>
      </c>
      <c r="D5257" s="4" t="s">
        <v>12</v>
      </c>
    </row>
    <row r="5258" spans="1:8">
      <c r="A5258" t="n">
        <v>48360</v>
      </c>
      <c r="B5258" s="25" t="n">
        <v>58</v>
      </c>
      <c r="C5258" s="7" t="n">
        <v>255</v>
      </c>
      <c r="D5258" s="7" t="n">
        <v>0</v>
      </c>
    </row>
    <row r="5259" spans="1:8">
      <c r="A5259" t="s">
        <v>4</v>
      </c>
      <c r="B5259" s="4" t="s">
        <v>5</v>
      </c>
      <c r="C5259" s="4" t="s">
        <v>7</v>
      </c>
      <c r="D5259" s="4" t="s">
        <v>12</v>
      </c>
      <c r="E5259" s="4" t="s">
        <v>8</v>
      </c>
    </row>
    <row r="5260" spans="1:8">
      <c r="A5260" t="n">
        <v>48364</v>
      </c>
      <c r="B5260" s="29" t="n">
        <v>51</v>
      </c>
      <c r="C5260" s="7" t="n">
        <v>4</v>
      </c>
      <c r="D5260" s="7" t="n">
        <v>0</v>
      </c>
      <c r="E5260" s="7" t="s">
        <v>385</v>
      </c>
    </row>
    <row r="5261" spans="1:8">
      <c r="A5261" t="s">
        <v>4</v>
      </c>
      <c r="B5261" s="4" t="s">
        <v>5</v>
      </c>
      <c r="C5261" s="4" t="s">
        <v>12</v>
      </c>
    </row>
    <row r="5262" spans="1:8">
      <c r="A5262" t="n">
        <v>48377</v>
      </c>
      <c r="B5262" s="22" t="n">
        <v>16</v>
      </c>
      <c r="C5262" s="7" t="n">
        <v>0</v>
      </c>
    </row>
    <row r="5263" spans="1:8">
      <c r="A5263" t="s">
        <v>4</v>
      </c>
      <c r="B5263" s="4" t="s">
        <v>5</v>
      </c>
      <c r="C5263" s="4" t="s">
        <v>12</v>
      </c>
      <c r="D5263" s="4" t="s">
        <v>7</v>
      </c>
      <c r="E5263" s="4" t="s">
        <v>13</v>
      </c>
      <c r="F5263" s="4" t="s">
        <v>43</v>
      </c>
      <c r="G5263" s="4" t="s">
        <v>7</v>
      </c>
      <c r="H5263" s="4" t="s">
        <v>7</v>
      </c>
    </row>
    <row r="5264" spans="1:8">
      <c r="A5264" t="n">
        <v>48380</v>
      </c>
      <c r="B5264" s="30" t="n">
        <v>26</v>
      </c>
      <c r="C5264" s="7" t="n">
        <v>0</v>
      </c>
      <c r="D5264" s="7" t="n">
        <v>17</v>
      </c>
      <c r="E5264" s="7" t="n">
        <v>65097</v>
      </c>
      <c r="F5264" s="7" t="s">
        <v>439</v>
      </c>
      <c r="G5264" s="7" t="n">
        <v>2</v>
      </c>
      <c r="H5264" s="7" t="n">
        <v>0</v>
      </c>
    </row>
    <row r="5265" spans="1:9">
      <c r="A5265" t="s">
        <v>4</v>
      </c>
      <c r="B5265" s="4" t="s">
        <v>5</v>
      </c>
    </row>
    <row r="5266" spans="1:9">
      <c r="A5266" t="n">
        <v>48482</v>
      </c>
      <c r="B5266" s="20" t="n">
        <v>28</v>
      </c>
    </row>
    <row r="5267" spans="1:9">
      <c r="A5267" t="s">
        <v>4</v>
      </c>
      <c r="B5267" s="4" t="s">
        <v>5</v>
      </c>
      <c r="C5267" s="4" t="s">
        <v>7</v>
      </c>
      <c r="D5267" s="4" t="s">
        <v>12</v>
      </c>
      <c r="E5267" s="4" t="s">
        <v>8</v>
      </c>
    </row>
    <row r="5268" spans="1:9">
      <c r="A5268" t="n">
        <v>48483</v>
      </c>
      <c r="B5268" s="29" t="n">
        <v>51</v>
      </c>
      <c r="C5268" s="7" t="n">
        <v>4</v>
      </c>
      <c r="D5268" s="7" t="n">
        <v>13</v>
      </c>
      <c r="E5268" s="7" t="s">
        <v>440</v>
      </c>
    </row>
    <row r="5269" spans="1:9">
      <c r="A5269" t="s">
        <v>4</v>
      </c>
      <c r="B5269" s="4" t="s">
        <v>5</v>
      </c>
      <c r="C5269" s="4" t="s">
        <v>12</v>
      </c>
    </row>
    <row r="5270" spans="1:9">
      <c r="A5270" t="n">
        <v>48497</v>
      </c>
      <c r="B5270" s="22" t="n">
        <v>16</v>
      </c>
      <c r="C5270" s="7" t="n">
        <v>0</v>
      </c>
    </row>
    <row r="5271" spans="1:9">
      <c r="A5271" t="s">
        <v>4</v>
      </c>
      <c r="B5271" s="4" t="s">
        <v>5</v>
      </c>
      <c r="C5271" s="4" t="s">
        <v>12</v>
      </c>
      <c r="D5271" s="4" t="s">
        <v>7</v>
      </c>
      <c r="E5271" s="4" t="s">
        <v>13</v>
      </c>
      <c r="F5271" s="4" t="s">
        <v>43</v>
      </c>
      <c r="G5271" s="4" t="s">
        <v>7</v>
      </c>
      <c r="H5271" s="4" t="s">
        <v>7</v>
      </c>
      <c r="I5271" s="4" t="s">
        <v>7</v>
      </c>
      <c r="J5271" s="4" t="s">
        <v>13</v>
      </c>
      <c r="K5271" s="4" t="s">
        <v>43</v>
      </c>
      <c r="L5271" s="4" t="s">
        <v>7</v>
      </c>
      <c r="M5271" s="4" t="s">
        <v>7</v>
      </c>
    </row>
    <row r="5272" spans="1:9">
      <c r="A5272" t="n">
        <v>48500</v>
      </c>
      <c r="B5272" s="30" t="n">
        <v>26</v>
      </c>
      <c r="C5272" s="7" t="n">
        <v>13</v>
      </c>
      <c r="D5272" s="7" t="n">
        <v>17</v>
      </c>
      <c r="E5272" s="7" t="n">
        <v>11414</v>
      </c>
      <c r="F5272" s="7" t="s">
        <v>441</v>
      </c>
      <c r="G5272" s="7" t="n">
        <v>2</v>
      </c>
      <c r="H5272" s="7" t="n">
        <v>3</v>
      </c>
      <c r="I5272" s="7" t="n">
        <v>17</v>
      </c>
      <c r="J5272" s="7" t="n">
        <v>11415</v>
      </c>
      <c r="K5272" s="7" t="s">
        <v>442</v>
      </c>
      <c r="L5272" s="7" t="n">
        <v>2</v>
      </c>
      <c r="M5272" s="7" t="n">
        <v>0</v>
      </c>
    </row>
    <row r="5273" spans="1:9">
      <c r="A5273" t="s">
        <v>4</v>
      </c>
      <c r="B5273" s="4" t="s">
        <v>5</v>
      </c>
    </row>
    <row r="5274" spans="1:9">
      <c r="A5274" t="n">
        <v>48672</v>
      </c>
      <c r="B5274" s="20" t="n">
        <v>28</v>
      </c>
    </row>
    <row r="5275" spans="1:9">
      <c r="A5275" t="s">
        <v>4</v>
      </c>
      <c r="B5275" s="4" t="s">
        <v>5</v>
      </c>
      <c r="C5275" s="4" t="s">
        <v>7</v>
      </c>
      <c r="D5275" s="4" t="s">
        <v>12</v>
      </c>
      <c r="E5275" s="4" t="s">
        <v>59</v>
      </c>
    </row>
    <row r="5276" spans="1:9">
      <c r="A5276" t="n">
        <v>48673</v>
      </c>
      <c r="B5276" s="25" t="n">
        <v>58</v>
      </c>
      <c r="C5276" s="7" t="n">
        <v>101</v>
      </c>
      <c r="D5276" s="7" t="n">
        <v>500</v>
      </c>
      <c r="E5276" s="7" t="n">
        <v>1</v>
      </c>
    </row>
    <row r="5277" spans="1:9">
      <c r="A5277" t="s">
        <v>4</v>
      </c>
      <c r="B5277" s="4" t="s">
        <v>5</v>
      </c>
      <c r="C5277" s="4" t="s">
        <v>7</v>
      </c>
      <c r="D5277" s="4" t="s">
        <v>12</v>
      </c>
    </row>
    <row r="5278" spans="1:9">
      <c r="A5278" t="n">
        <v>48681</v>
      </c>
      <c r="B5278" s="25" t="n">
        <v>58</v>
      </c>
      <c r="C5278" s="7" t="n">
        <v>254</v>
      </c>
      <c r="D5278" s="7" t="n">
        <v>0</v>
      </c>
    </row>
    <row r="5279" spans="1:9">
      <c r="A5279" t="s">
        <v>4</v>
      </c>
      <c r="B5279" s="4" t="s">
        <v>5</v>
      </c>
      <c r="C5279" s="4" t="s">
        <v>12</v>
      </c>
      <c r="D5279" s="4" t="s">
        <v>59</v>
      </c>
      <c r="E5279" s="4" t="s">
        <v>59</v>
      </c>
      <c r="F5279" s="4" t="s">
        <v>59</v>
      </c>
      <c r="G5279" s="4" t="s">
        <v>12</v>
      </c>
      <c r="H5279" s="4" t="s">
        <v>12</v>
      </c>
    </row>
    <row r="5280" spans="1:9">
      <c r="A5280" t="n">
        <v>48685</v>
      </c>
      <c r="B5280" s="44" t="n">
        <v>60</v>
      </c>
      <c r="C5280" s="7" t="n">
        <v>0</v>
      </c>
      <c r="D5280" s="7" t="n">
        <v>0</v>
      </c>
      <c r="E5280" s="7" t="n">
        <v>0</v>
      </c>
      <c r="F5280" s="7" t="n">
        <v>0</v>
      </c>
      <c r="G5280" s="7" t="n">
        <v>0</v>
      </c>
      <c r="H5280" s="7" t="n">
        <v>0</v>
      </c>
    </row>
    <row r="5281" spans="1:13">
      <c r="A5281" t="s">
        <v>4</v>
      </c>
      <c r="B5281" s="4" t="s">
        <v>5</v>
      </c>
      <c r="C5281" s="4" t="s">
        <v>12</v>
      </c>
      <c r="D5281" s="4" t="s">
        <v>12</v>
      </c>
      <c r="E5281" s="4" t="s">
        <v>12</v>
      </c>
    </row>
    <row r="5282" spans="1:13">
      <c r="A5282" t="n">
        <v>48704</v>
      </c>
      <c r="B5282" s="45" t="n">
        <v>61</v>
      </c>
      <c r="C5282" s="7" t="n">
        <v>0</v>
      </c>
      <c r="D5282" s="7" t="n">
        <v>13</v>
      </c>
      <c r="E5282" s="7" t="n">
        <v>0</v>
      </c>
    </row>
    <row r="5283" spans="1:13">
      <c r="A5283" t="s">
        <v>4</v>
      </c>
      <c r="B5283" s="4" t="s">
        <v>5</v>
      </c>
      <c r="C5283" s="4" t="s">
        <v>7</v>
      </c>
      <c r="D5283" s="4" t="s">
        <v>7</v>
      </c>
      <c r="E5283" s="4" t="s">
        <v>59</v>
      </c>
      <c r="F5283" s="4" t="s">
        <v>59</v>
      </c>
      <c r="G5283" s="4" t="s">
        <v>59</v>
      </c>
      <c r="H5283" s="4" t="s">
        <v>12</v>
      </c>
    </row>
    <row r="5284" spans="1:13">
      <c r="A5284" t="n">
        <v>48711</v>
      </c>
      <c r="B5284" s="27" t="n">
        <v>45</v>
      </c>
      <c r="C5284" s="7" t="n">
        <v>2</v>
      </c>
      <c r="D5284" s="7" t="n">
        <v>3</v>
      </c>
      <c r="E5284" s="7" t="n">
        <v>3.14000010490417</v>
      </c>
      <c r="F5284" s="7" t="n">
        <v>5.94000005722046</v>
      </c>
      <c r="G5284" s="7" t="n">
        <v>9.48999977111816</v>
      </c>
      <c r="H5284" s="7" t="n">
        <v>0</v>
      </c>
    </row>
    <row r="5285" spans="1:13">
      <c r="A5285" t="s">
        <v>4</v>
      </c>
      <c r="B5285" s="4" t="s">
        <v>5</v>
      </c>
      <c r="C5285" s="4" t="s">
        <v>7</v>
      </c>
      <c r="D5285" s="4" t="s">
        <v>7</v>
      </c>
      <c r="E5285" s="4" t="s">
        <v>59</v>
      </c>
      <c r="F5285" s="4" t="s">
        <v>59</v>
      </c>
      <c r="G5285" s="4" t="s">
        <v>59</v>
      </c>
      <c r="H5285" s="4" t="s">
        <v>12</v>
      </c>
      <c r="I5285" s="4" t="s">
        <v>7</v>
      </c>
    </row>
    <row r="5286" spans="1:13">
      <c r="A5286" t="n">
        <v>48728</v>
      </c>
      <c r="B5286" s="27" t="n">
        <v>45</v>
      </c>
      <c r="C5286" s="7" t="n">
        <v>4</v>
      </c>
      <c r="D5286" s="7" t="n">
        <v>3</v>
      </c>
      <c r="E5286" s="7" t="n">
        <v>3.72000002861023</v>
      </c>
      <c r="F5286" s="7" t="n">
        <v>218.350006103516</v>
      </c>
      <c r="G5286" s="7" t="n">
        <v>0</v>
      </c>
      <c r="H5286" s="7" t="n">
        <v>0</v>
      </c>
      <c r="I5286" s="7" t="n">
        <v>0</v>
      </c>
    </row>
    <row r="5287" spans="1:13">
      <c r="A5287" t="s">
        <v>4</v>
      </c>
      <c r="B5287" s="4" t="s">
        <v>5</v>
      </c>
      <c r="C5287" s="4" t="s">
        <v>7</v>
      </c>
      <c r="D5287" s="4" t="s">
        <v>7</v>
      </c>
      <c r="E5287" s="4" t="s">
        <v>59</v>
      </c>
      <c r="F5287" s="4" t="s">
        <v>12</v>
      </c>
    </row>
    <row r="5288" spans="1:13">
      <c r="A5288" t="n">
        <v>48746</v>
      </c>
      <c r="B5288" s="27" t="n">
        <v>45</v>
      </c>
      <c r="C5288" s="7" t="n">
        <v>5</v>
      </c>
      <c r="D5288" s="7" t="n">
        <v>3</v>
      </c>
      <c r="E5288" s="7" t="n">
        <v>2.20000004768372</v>
      </c>
      <c r="F5288" s="7" t="n">
        <v>0</v>
      </c>
    </row>
    <row r="5289" spans="1:13">
      <c r="A5289" t="s">
        <v>4</v>
      </c>
      <c r="B5289" s="4" t="s">
        <v>5</v>
      </c>
      <c r="C5289" s="4" t="s">
        <v>7</v>
      </c>
      <c r="D5289" s="4" t="s">
        <v>7</v>
      </c>
      <c r="E5289" s="4" t="s">
        <v>59</v>
      </c>
      <c r="F5289" s="4" t="s">
        <v>12</v>
      </c>
    </row>
    <row r="5290" spans="1:13">
      <c r="A5290" t="n">
        <v>48755</v>
      </c>
      <c r="B5290" s="27" t="n">
        <v>45</v>
      </c>
      <c r="C5290" s="7" t="n">
        <v>11</v>
      </c>
      <c r="D5290" s="7" t="n">
        <v>3</v>
      </c>
      <c r="E5290" s="7" t="n">
        <v>34</v>
      </c>
      <c r="F5290" s="7" t="n">
        <v>0</v>
      </c>
    </row>
    <row r="5291" spans="1:13">
      <c r="A5291" t="s">
        <v>4</v>
      </c>
      <c r="B5291" s="4" t="s">
        <v>5</v>
      </c>
      <c r="C5291" s="4" t="s">
        <v>7</v>
      </c>
      <c r="D5291" s="4" t="s">
        <v>12</v>
      </c>
    </row>
    <row r="5292" spans="1:13">
      <c r="A5292" t="n">
        <v>48764</v>
      </c>
      <c r="B5292" s="25" t="n">
        <v>58</v>
      </c>
      <c r="C5292" s="7" t="n">
        <v>255</v>
      </c>
      <c r="D5292" s="7" t="n">
        <v>0</v>
      </c>
    </row>
    <row r="5293" spans="1:13">
      <c r="A5293" t="s">
        <v>4</v>
      </c>
      <c r="B5293" s="4" t="s">
        <v>5</v>
      </c>
      <c r="C5293" s="4" t="s">
        <v>12</v>
      </c>
    </row>
    <row r="5294" spans="1:13">
      <c r="A5294" t="n">
        <v>48768</v>
      </c>
      <c r="B5294" s="22" t="n">
        <v>16</v>
      </c>
      <c r="C5294" s="7" t="n">
        <v>300</v>
      </c>
    </row>
    <row r="5295" spans="1:13">
      <c r="A5295" t="s">
        <v>4</v>
      </c>
      <c r="B5295" s="4" t="s">
        <v>5</v>
      </c>
      <c r="C5295" s="4" t="s">
        <v>7</v>
      </c>
      <c r="D5295" s="4" t="s">
        <v>12</v>
      </c>
      <c r="E5295" s="4" t="s">
        <v>8</v>
      </c>
    </row>
    <row r="5296" spans="1:13">
      <c r="A5296" t="n">
        <v>48771</v>
      </c>
      <c r="B5296" s="29" t="n">
        <v>51</v>
      </c>
      <c r="C5296" s="7" t="n">
        <v>4</v>
      </c>
      <c r="D5296" s="7" t="n">
        <v>0</v>
      </c>
      <c r="E5296" s="7" t="s">
        <v>443</v>
      </c>
    </row>
    <row r="5297" spans="1:9">
      <c r="A5297" t="s">
        <v>4</v>
      </c>
      <c r="B5297" s="4" t="s">
        <v>5</v>
      </c>
      <c r="C5297" s="4" t="s">
        <v>12</v>
      </c>
    </row>
    <row r="5298" spans="1:9">
      <c r="A5298" t="n">
        <v>48785</v>
      </c>
      <c r="B5298" s="22" t="n">
        <v>16</v>
      </c>
      <c r="C5298" s="7" t="n">
        <v>0</v>
      </c>
    </row>
    <row r="5299" spans="1:9">
      <c r="A5299" t="s">
        <v>4</v>
      </c>
      <c r="B5299" s="4" t="s">
        <v>5</v>
      </c>
      <c r="C5299" s="4" t="s">
        <v>12</v>
      </c>
      <c r="D5299" s="4" t="s">
        <v>7</v>
      </c>
      <c r="E5299" s="4" t="s">
        <v>13</v>
      </c>
      <c r="F5299" s="4" t="s">
        <v>43</v>
      </c>
      <c r="G5299" s="4" t="s">
        <v>7</v>
      </c>
      <c r="H5299" s="4" t="s">
        <v>7</v>
      </c>
      <c r="I5299" s="4" t="s">
        <v>7</v>
      </c>
      <c r="J5299" s="4" t="s">
        <v>13</v>
      </c>
      <c r="K5299" s="4" t="s">
        <v>43</v>
      </c>
      <c r="L5299" s="4" t="s">
        <v>7</v>
      </c>
      <c r="M5299" s="4" t="s">
        <v>7</v>
      </c>
    </row>
    <row r="5300" spans="1:9">
      <c r="A5300" t="n">
        <v>48788</v>
      </c>
      <c r="B5300" s="30" t="n">
        <v>26</v>
      </c>
      <c r="C5300" s="7" t="n">
        <v>0</v>
      </c>
      <c r="D5300" s="7" t="n">
        <v>17</v>
      </c>
      <c r="E5300" s="7" t="n">
        <v>65098</v>
      </c>
      <c r="F5300" s="7" t="s">
        <v>444</v>
      </c>
      <c r="G5300" s="7" t="n">
        <v>2</v>
      </c>
      <c r="H5300" s="7" t="n">
        <v>3</v>
      </c>
      <c r="I5300" s="7" t="n">
        <v>17</v>
      </c>
      <c r="J5300" s="7" t="n">
        <v>65099</v>
      </c>
      <c r="K5300" s="7" t="s">
        <v>445</v>
      </c>
      <c r="L5300" s="7" t="n">
        <v>2</v>
      </c>
      <c r="M5300" s="7" t="n">
        <v>0</v>
      </c>
    </row>
    <row r="5301" spans="1:9">
      <c r="A5301" t="s">
        <v>4</v>
      </c>
      <c r="B5301" s="4" t="s">
        <v>5</v>
      </c>
    </row>
    <row r="5302" spans="1:9">
      <c r="A5302" t="n">
        <v>48934</v>
      </c>
      <c r="B5302" s="20" t="n">
        <v>28</v>
      </c>
    </row>
    <row r="5303" spans="1:9">
      <c r="A5303" t="s">
        <v>4</v>
      </c>
      <c r="B5303" s="4" t="s">
        <v>5</v>
      </c>
      <c r="C5303" s="4" t="s">
        <v>12</v>
      </c>
      <c r="D5303" s="4" t="s">
        <v>7</v>
      </c>
      <c r="E5303" s="4" t="s">
        <v>8</v>
      </c>
      <c r="F5303" s="4" t="s">
        <v>59</v>
      </c>
      <c r="G5303" s="4" t="s">
        <v>59</v>
      </c>
      <c r="H5303" s="4" t="s">
        <v>59</v>
      </c>
    </row>
    <row r="5304" spans="1:9">
      <c r="A5304" t="n">
        <v>48935</v>
      </c>
      <c r="B5304" s="40" t="n">
        <v>48</v>
      </c>
      <c r="C5304" s="7" t="n">
        <v>13</v>
      </c>
      <c r="D5304" s="7" t="n">
        <v>0</v>
      </c>
      <c r="E5304" s="7" t="s">
        <v>344</v>
      </c>
      <c r="F5304" s="7" t="n">
        <v>-1</v>
      </c>
      <c r="G5304" s="7" t="n">
        <v>1</v>
      </c>
      <c r="H5304" s="7" t="n">
        <v>0</v>
      </c>
    </row>
    <row r="5305" spans="1:9">
      <c r="A5305" t="s">
        <v>4</v>
      </c>
      <c r="B5305" s="4" t="s">
        <v>5</v>
      </c>
      <c r="C5305" s="4" t="s">
        <v>7</v>
      </c>
      <c r="D5305" s="4" t="s">
        <v>12</v>
      </c>
      <c r="E5305" s="4" t="s">
        <v>8</v>
      </c>
    </row>
    <row r="5306" spans="1:9">
      <c r="A5306" t="n">
        <v>48966</v>
      </c>
      <c r="B5306" s="29" t="n">
        <v>51</v>
      </c>
      <c r="C5306" s="7" t="n">
        <v>4</v>
      </c>
      <c r="D5306" s="7" t="n">
        <v>13</v>
      </c>
      <c r="E5306" s="7" t="s">
        <v>157</v>
      </c>
    </row>
    <row r="5307" spans="1:9">
      <c r="A5307" t="s">
        <v>4</v>
      </c>
      <c r="B5307" s="4" t="s">
        <v>5</v>
      </c>
      <c r="C5307" s="4" t="s">
        <v>12</v>
      </c>
    </row>
    <row r="5308" spans="1:9">
      <c r="A5308" t="n">
        <v>48980</v>
      </c>
      <c r="B5308" s="22" t="n">
        <v>16</v>
      </c>
      <c r="C5308" s="7" t="n">
        <v>0</v>
      </c>
    </row>
    <row r="5309" spans="1:9">
      <c r="A5309" t="s">
        <v>4</v>
      </c>
      <c r="B5309" s="4" t="s">
        <v>5</v>
      </c>
      <c r="C5309" s="4" t="s">
        <v>12</v>
      </c>
      <c r="D5309" s="4" t="s">
        <v>7</v>
      </c>
      <c r="E5309" s="4" t="s">
        <v>13</v>
      </c>
      <c r="F5309" s="4" t="s">
        <v>43</v>
      </c>
      <c r="G5309" s="4" t="s">
        <v>7</v>
      </c>
      <c r="H5309" s="4" t="s">
        <v>7</v>
      </c>
      <c r="I5309" s="4" t="s">
        <v>7</v>
      </c>
      <c r="J5309" s="4" t="s">
        <v>13</v>
      </c>
      <c r="K5309" s="4" t="s">
        <v>43</v>
      </c>
      <c r="L5309" s="4" t="s">
        <v>7</v>
      </c>
      <c r="M5309" s="4" t="s">
        <v>7</v>
      </c>
    </row>
    <row r="5310" spans="1:9">
      <c r="A5310" t="n">
        <v>48983</v>
      </c>
      <c r="B5310" s="30" t="n">
        <v>26</v>
      </c>
      <c r="C5310" s="7" t="n">
        <v>13</v>
      </c>
      <c r="D5310" s="7" t="n">
        <v>17</v>
      </c>
      <c r="E5310" s="7" t="n">
        <v>11416</v>
      </c>
      <c r="F5310" s="7" t="s">
        <v>446</v>
      </c>
      <c r="G5310" s="7" t="n">
        <v>2</v>
      </c>
      <c r="H5310" s="7" t="n">
        <v>3</v>
      </c>
      <c r="I5310" s="7" t="n">
        <v>17</v>
      </c>
      <c r="J5310" s="7" t="n">
        <v>11417</v>
      </c>
      <c r="K5310" s="7" t="s">
        <v>447</v>
      </c>
      <c r="L5310" s="7" t="n">
        <v>2</v>
      </c>
      <c r="M5310" s="7" t="n">
        <v>0</v>
      </c>
    </row>
    <row r="5311" spans="1:9">
      <c r="A5311" t="s">
        <v>4</v>
      </c>
      <c r="B5311" s="4" t="s">
        <v>5</v>
      </c>
    </row>
    <row r="5312" spans="1:9">
      <c r="A5312" t="n">
        <v>49261</v>
      </c>
      <c r="B5312" s="20" t="n">
        <v>28</v>
      </c>
    </row>
    <row r="5313" spans="1:13">
      <c r="A5313" t="s">
        <v>4</v>
      </c>
      <c r="B5313" s="4" t="s">
        <v>5</v>
      </c>
      <c r="C5313" s="4" t="s">
        <v>7</v>
      </c>
      <c r="D5313" s="4" t="s">
        <v>12</v>
      </c>
      <c r="E5313" s="4" t="s">
        <v>8</v>
      </c>
    </row>
    <row r="5314" spans="1:13">
      <c r="A5314" t="n">
        <v>49262</v>
      </c>
      <c r="B5314" s="29" t="n">
        <v>51</v>
      </c>
      <c r="C5314" s="7" t="n">
        <v>4</v>
      </c>
      <c r="D5314" s="7" t="n">
        <v>0</v>
      </c>
      <c r="E5314" s="7" t="s">
        <v>448</v>
      </c>
    </row>
    <row r="5315" spans="1:13">
      <c r="A5315" t="s">
        <v>4</v>
      </c>
      <c r="B5315" s="4" t="s">
        <v>5</v>
      </c>
      <c r="C5315" s="4" t="s">
        <v>12</v>
      </c>
    </row>
    <row r="5316" spans="1:13">
      <c r="A5316" t="n">
        <v>49275</v>
      </c>
      <c r="B5316" s="22" t="n">
        <v>16</v>
      </c>
      <c r="C5316" s="7" t="n">
        <v>0</v>
      </c>
    </row>
    <row r="5317" spans="1:13">
      <c r="A5317" t="s">
        <v>4</v>
      </c>
      <c r="B5317" s="4" t="s">
        <v>5</v>
      </c>
      <c r="C5317" s="4" t="s">
        <v>12</v>
      </c>
      <c r="D5317" s="4" t="s">
        <v>7</v>
      </c>
      <c r="E5317" s="4" t="s">
        <v>13</v>
      </c>
      <c r="F5317" s="4" t="s">
        <v>43</v>
      </c>
      <c r="G5317" s="4" t="s">
        <v>7</v>
      </c>
      <c r="H5317" s="4" t="s">
        <v>7</v>
      </c>
      <c r="I5317" s="4" t="s">
        <v>7</v>
      </c>
      <c r="J5317" s="4" t="s">
        <v>13</v>
      </c>
      <c r="K5317" s="4" t="s">
        <v>43</v>
      </c>
      <c r="L5317" s="4" t="s">
        <v>7</v>
      </c>
      <c r="M5317" s="4" t="s">
        <v>7</v>
      </c>
      <c r="N5317" s="4" t="s">
        <v>7</v>
      </c>
      <c r="O5317" s="4" t="s">
        <v>13</v>
      </c>
      <c r="P5317" s="4" t="s">
        <v>43</v>
      </c>
      <c r="Q5317" s="4" t="s">
        <v>7</v>
      </c>
      <c r="R5317" s="4" t="s">
        <v>7</v>
      </c>
    </row>
    <row r="5318" spans="1:13">
      <c r="A5318" t="n">
        <v>49278</v>
      </c>
      <c r="B5318" s="30" t="n">
        <v>26</v>
      </c>
      <c r="C5318" s="7" t="n">
        <v>0</v>
      </c>
      <c r="D5318" s="7" t="n">
        <v>17</v>
      </c>
      <c r="E5318" s="7" t="n">
        <v>65100</v>
      </c>
      <c r="F5318" s="7" t="s">
        <v>449</v>
      </c>
      <c r="G5318" s="7" t="n">
        <v>2</v>
      </c>
      <c r="H5318" s="7" t="n">
        <v>3</v>
      </c>
      <c r="I5318" s="7" t="n">
        <v>17</v>
      </c>
      <c r="J5318" s="7" t="n">
        <v>65101</v>
      </c>
      <c r="K5318" s="7" t="s">
        <v>450</v>
      </c>
      <c r="L5318" s="7" t="n">
        <v>2</v>
      </c>
      <c r="M5318" s="7" t="n">
        <v>3</v>
      </c>
      <c r="N5318" s="7" t="n">
        <v>17</v>
      </c>
      <c r="O5318" s="7" t="n">
        <v>65102</v>
      </c>
      <c r="P5318" s="7" t="s">
        <v>451</v>
      </c>
      <c r="Q5318" s="7" t="n">
        <v>2</v>
      </c>
      <c r="R5318" s="7" t="n">
        <v>0</v>
      </c>
    </row>
    <row r="5319" spans="1:13">
      <c r="A5319" t="s">
        <v>4</v>
      </c>
      <c r="B5319" s="4" t="s">
        <v>5</v>
      </c>
    </row>
    <row r="5320" spans="1:13">
      <c r="A5320" t="n">
        <v>49592</v>
      </c>
      <c r="B5320" s="20" t="n">
        <v>28</v>
      </c>
    </row>
    <row r="5321" spans="1:13">
      <c r="A5321" t="s">
        <v>4</v>
      </c>
      <c r="B5321" s="4" t="s">
        <v>5</v>
      </c>
      <c r="C5321" s="4" t="s">
        <v>12</v>
      </c>
      <c r="D5321" s="4" t="s">
        <v>7</v>
      </c>
    </row>
    <row r="5322" spans="1:13">
      <c r="A5322" t="n">
        <v>49593</v>
      </c>
      <c r="B5322" s="31" t="n">
        <v>89</v>
      </c>
      <c r="C5322" s="7" t="n">
        <v>65533</v>
      </c>
      <c r="D5322" s="7" t="n">
        <v>1</v>
      </c>
    </row>
    <row r="5323" spans="1:13">
      <c r="A5323" t="s">
        <v>4</v>
      </c>
      <c r="B5323" s="4" t="s">
        <v>5</v>
      </c>
      <c r="C5323" s="4" t="s">
        <v>7</v>
      </c>
      <c r="D5323" s="4" t="s">
        <v>12</v>
      </c>
      <c r="E5323" s="4" t="s">
        <v>59</v>
      </c>
    </row>
    <row r="5324" spans="1:13">
      <c r="A5324" t="n">
        <v>49597</v>
      </c>
      <c r="B5324" s="25" t="n">
        <v>58</v>
      </c>
      <c r="C5324" s="7" t="n">
        <v>101</v>
      </c>
      <c r="D5324" s="7" t="n">
        <v>500</v>
      </c>
      <c r="E5324" s="7" t="n">
        <v>1</v>
      </c>
    </row>
    <row r="5325" spans="1:13">
      <c r="A5325" t="s">
        <v>4</v>
      </c>
      <c r="B5325" s="4" t="s">
        <v>5</v>
      </c>
      <c r="C5325" s="4" t="s">
        <v>7</v>
      </c>
      <c r="D5325" s="4" t="s">
        <v>12</v>
      </c>
    </row>
    <row r="5326" spans="1:13">
      <c r="A5326" t="n">
        <v>49605</v>
      </c>
      <c r="B5326" s="25" t="n">
        <v>58</v>
      </c>
      <c r="C5326" s="7" t="n">
        <v>254</v>
      </c>
      <c r="D5326" s="7" t="n">
        <v>0</v>
      </c>
    </row>
    <row r="5327" spans="1:13">
      <c r="A5327" t="s">
        <v>4</v>
      </c>
      <c r="B5327" s="4" t="s">
        <v>5</v>
      </c>
      <c r="C5327" s="4" t="s">
        <v>12</v>
      </c>
      <c r="D5327" s="4" t="s">
        <v>7</v>
      </c>
      <c r="E5327" s="4" t="s">
        <v>8</v>
      </c>
      <c r="F5327" s="4" t="s">
        <v>59</v>
      </c>
      <c r="G5327" s="4" t="s">
        <v>59</v>
      </c>
      <c r="H5327" s="4" t="s">
        <v>59</v>
      </c>
    </row>
    <row r="5328" spans="1:13">
      <c r="A5328" t="n">
        <v>49609</v>
      </c>
      <c r="B5328" s="40" t="n">
        <v>48</v>
      </c>
      <c r="C5328" s="7" t="n">
        <v>13</v>
      </c>
      <c r="D5328" s="7" t="n">
        <v>0</v>
      </c>
      <c r="E5328" s="7" t="s">
        <v>98</v>
      </c>
      <c r="F5328" s="7" t="n">
        <v>0</v>
      </c>
      <c r="G5328" s="7" t="n">
        <v>1</v>
      </c>
      <c r="H5328" s="7" t="n">
        <v>0</v>
      </c>
    </row>
    <row r="5329" spans="1:18">
      <c r="A5329" t="s">
        <v>4</v>
      </c>
      <c r="B5329" s="4" t="s">
        <v>5</v>
      </c>
      <c r="C5329" s="4" t="s">
        <v>7</v>
      </c>
      <c r="D5329" s="4" t="s">
        <v>7</v>
      </c>
      <c r="E5329" s="4" t="s">
        <v>59</v>
      </c>
      <c r="F5329" s="4" t="s">
        <v>59</v>
      </c>
      <c r="G5329" s="4" t="s">
        <v>59</v>
      </c>
      <c r="H5329" s="4" t="s">
        <v>12</v>
      </c>
    </row>
    <row r="5330" spans="1:18">
      <c r="A5330" t="n">
        <v>49636</v>
      </c>
      <c r="B5330" s="27" t="n">
        <v>45</v>
      </c>
      <c r="C5330" s="7" t="n">
        <v>2</v>
      </c>
      <c r="D5330" s="7" t="n">
        <v>3</v>
      </c>
      <c r="E5330" s="7" t="n">
        <v>3.02999997138977</v>
      </c>
      <c r="F5330" s="7" t="n">
        <v>6</v>
      </c>
      <c r="G5330" s="7" t="n">
        <v>9.19999980926514</v>
      </c>
      <c r="H5330" s="7" t="n">
        <v>0</v>
      </c>
    </row>
    <row r="5331" spans="1:18">
      <c r="A5331" t="s">
        <v>4</v>
      </c>
      <c r="B5331" s="4" t="s">
        <v>5</v>
      </c>
      <c r="C5331" s="4" t="s">
        <v>7</v>
      </c>
      <c r="D5331" s="4" t="s">
        <v>7</v>
      </c>
      <c r="E5331" s="4" t="s">
        <v>59</v>
      </c>
      <c r="F5331" s="4" t="s">
        <v>59</v>
      </c>
      <c r="G5331" s="4" t="s">
        <v>59</v>
      </c>
      <c r="H5331" s="4" t="s">
        <v>12</v>
      </c>
      <c r="I5331" s="4" t="s">
        <v>7</v>
      </c>
    </row>
    <row r="5332" spans="1:18">
      <c r="A5332" t="n">
        <v>49653</v>
      </c>
      <c r="B5332" s="27" t="n">
        <v>45</v>
      </c>
      <c r="C5332" s="7" t="n">
        <v>4</v>
      </c>
      <c r="D5332" s="7" t="n">
        <v>3</v>
      </c>
      <c r="E5332" s="7" t="n">
        <v>8.73999977111816</v>
      </c>
      <c r="F5332" s="7" t="n">
        <v>322.940002441406</v>
      </c>
      <c r="G5332" s="7" t="n">
        <v>0</v>
      </c>
      <c r="H5332" s="7" t="n">
        <v>0</v>
      </c>
      <c r="I5332" s="7" t="n">
        <v>0</v>
      </c>
    </row>
    <row r="5333" spans="1:18">
      <c r="A5333" t="s">
        <v>4</v>
      </c>
      <c r="B5333" s="4" t="s">
        <v>5</v>
      </c>
      <c r="C5333" s="4" t="s">
        <v>7</v>
      </c>
      <c r="D5333" s="4" t="s">
        <v>7</v>
      </c>
      <c r="E5333" s="4" t="s">
        <v>59</v>
      </c>
      <c r="F5333" s="4" t="s">
        <v>12</v>
      </c>
    </row>
    <row r="5334" spans="1:18">
      <c r="A5334" t="n">
        <v>49671</v>
      </c>
      <c r="B5334" s="27" t="n">
        <v>45</v>
      </c>
      <c r="C5334" s="7" t="n">
        <v>5</v>
      </c>
      <c r="D5334" s="7" t="n">
        <v>3</v>
      </c>
      <c r="E5334" s="7" t="n">
        <v>2</v>
      </c>
      <c r="F5334" s="7" t="n">
        <v>0</v>
      </c>
    </row>
    <row r="5335" spans="1:18">
      <c r="A5335" t="s">
        <v>4</v>
      </c>
      <c r="B5335" s="4" t="s">
        <v>5</v>
      </c>
      <c r="C5335" s="4" t="s">
        <v>7</v>
      </c>
      <c r="D5335" s="4" t="s">
        <v>7</v>
      </c>
      <c r="E5335" s="4" t="s">
        <v>59</v>
      </c>
      <c r="F5335" s="4" t="s">
        <v>12</v>
      </c>
    </row>
    <row r="5336" spans="1:18">
      <c r="A5336" t="n">
        <v>49680</v>
      </c>
      <c r="B5336" s="27" t="n">
        <v>45</v>
      </c>
      <c r="C5336" s="7" t="n">
        <v>11</v>
      </c>
      <c r="D5336" s="7" t="n">
        <v>3</v>
      </c>
      <c r="E5336" s="7" t="n">
        <v>34</v>
      </c>
      <c r="F5336" s="7" t="n">
        <v>0</v>
      </c>
    </row>
    <row r="5337" spans="1:18">
      <c r="A5337" t="s">
        <v>4</v>
      </c>
      <c r="B5337" s="4" t="s">
        <v>5</v>
      </c>
      <c r="C5337" s="4" t="s">
        <v>12</v>
      </c>
      <c r="D5337" s="4" t="s">
        <v>7</v>
      </c>
      <c r="E5337" s="4" t="s">
        <v>8</v>
      </c>
      <c r="F5337" s="4" t="s">
        <v>59</v>
      </c>
      <c r="G5337" s="4" t="s">
        <v>59</v>
      </c>
      <c r="H5337" s="4" t="s">
        <v>59</v>
      </c>
    </row>
    <row r="5338" spans="1:18">
      <c r="A5338" t="n">
        <v>49689</v>
      </c>
      <c r="B5338" s="40" t="n">
        <v>48</v>
      </c>
      <c r="C5338" s="7" t="n">
        <v>13</v>
      </c>
      <c r="D5338" s="7" t="n">
        <v>0</v>
      </c>
      <c r="E5338" s="7" t="s">
        <v>347</v>
      </c>
      <c r="F5338" s="7" t="n">
        <v>-1</v>
      </c>
      <c r="G5338" s="7" t="n">
        <v>1</v>
      </c>
      <c r="H5338" s="7" t="n">
        <v>0</v>
      </c>
    </row>
    <row r="5339" spans="1:18">
      <c r="A5339" t="s">
        <v>4</v>
      </c>
      <c r="B5339" s="4" t="s">
        <v>5</v>
      </c>
      <c r="C5339" s="4" t="s">
        <v>7</v>
      </c>
      <c r="D5339" s="4" t="s">
        <v>12</v>
      </c>
    </row>
    <row r="5340" spans="1:18">
      <c r="A5340" t="n">
        <v>49721</v>
      </c>
      <c r="B5340" s="25" t="n">
        <v>58</v>
      </c>
      <c r="C5340" s="7" t="n">
        <v>255</v>
      </c>
      <c r="D5340" s="7" t="n">
        <v>0</v>
      </c>
    </row>
    <row r="5341" spans="1:18">
      <c r="A5341" t="s">
        <v>4</v>
      </c>
      <c r="B5341" s="4" t="s">
        <v>5</v>
      </c>
      <c r="C5341" s="4" t="s">
        <v>12</v>
      </c>
    </row>
    <row r="5342" spans="1:18">
      <c r="A5342" t="n">
        <v>49725</v>
      </c>
      <c r="B5342" s="22" t="n">
        <v>16</v>
      </c>
      <c r="C5342" s="7" t="n">
        <v>300</v>
      </c>
    </row>
    <row r="5343" spans="1:18">
      <c r="A5343" t="s">
        <v>4</v>
      </c>
      <c r="B5343" s="4" t="s">
        <v>5</v>
      </c>
      <c r="C5343" s="4" t="s">
        <v>7</v>
      </c>
      <c r="D5343" s="4" t="s">
        <v>12</v>
      </c>
      <c r="E5343" s="4" t="s">
        <v>8</v>
      </c>
    </row>
    <row r="5344" spans="1:18">
      <c r="A5344" t="n">
        <v>49728</v>
      </c>
      <c r="B5344" s="29" t="n">
        <v>51</v>
      </c>
      <c r="C5344" s="7" t="n">
        <v>4</v>
      </c>
      <c r="D5344" s="7" t="n">
        <v>13</v>
      </c>
      <c r="E5344" s="7" t="s">
        <v>412</v>
      </c>
    </row>
    <row r="5345" spans="1:9">
      <c r="A5345" t="s">
        <v>4</v>
      </c>
      <c r="B5345" s="4" t="s">
        <v>5</v>
      </c>
      <c r="C5345" s="4" t="s">
        <v>12</v>
      </c>
    </row>
    <row r="5346" spans="1:9">
      <c r="A5346" t="n">
        <v>49742</v>
      </c>
      <c r="B5346" s="22" t="n">
        <v>16</v>
      </c>
      <c r="C5346" s="7" t="n">
        <v>0</v>
      </c>
    </row>
    <row r="5347" spans="1:9">
      <c r="A5347" t="s">
        <v>4</v>
      </c>
      <c r="B5347" s="4" t="s">
        <v>5</v>
      </c>
      <c r="C5347" s="4" t="s">
        <v>12</v>
      </c>
      <c r="D5347" s="4" t="s">
        <v>7</v>
      </c>
      <c r="E5347" s="4" t="s">
        <v>13</v>
      </c>
      <c r="F5347" s="4" t="s">
        <v>43</v>
      </c>
      <c r="G5347" s="4" t="s">
        <v>7</v>
      </c>
      <c r="H5347" s="4" t="s">
        <v>7</v>
      </c>
      <c r="I5347" s="4" t="s">
        <v>7</v>
      </c>
      <c r="J5347" s="4" t="s">
        <v>13</v>
      </c>
      <c r="K5347" s="4" t="s">
        <v>43</v>
      </c>
      <c r="L5347" s="4" t="s">
        <v>7</v>
      </c>
      <c r="M5347" s="4" t="s">
        <v>7</v>
      </c>
      <c r="N5347" s="4" t="s">
        <v>7</v>
      </c>
      <c r="O5347" s="4" t="s">
        <v>13</v>
      </c>
      <c r="P5347" s="4" t="s">
        <v>43</v>
      </c>
      <c r="Q5347" s="4" t="s">
        <v>7</v>
      </c>
      <c r="R5347" s="4" t="s">
        <v>7</v>
      </c>
    </row>
    <row r="5348" spans="1:9">
      <c r="A5348" t="n">
        <v>49745</v>
      </c>
      <c r="B5348" s="30" t="n">
        <v>26</v>
      </c>
      <c r="C5348" s="7" t="n">
        <v>13</v>
      </c>
      <c r="D5348" s="7" t="n">
        <v>17</v>
      </c>
      <c r="E5348" s="7" t="n">
        <v>11418</v>
      </c>
      <c r="F5348" s="7" t="s">
        <v>452</v>
      </c>
      <c r="G5348" s="7" t="n">
        <v>2</v>
      </c>
      <c r="H5348" s="7" t="n">
        <v>3</v>
      </c>
      <c r="I5348" s="7" t="n">
        <v>17</v>
      </c>
      <c r="J5348" s="7" t="n">
        <v>11419</v>
      </c>
      <c r="K5348" s="7" t="s">
        <v>453</v>
      </c>
      <c r="L5348" s="7" t="n">
        <v>2</v>
      </c>
      <c r="M5348" s="7" t="n">
        <v>3</v>
      </c>
      <c r="N5348" s="7" t="n">
        <v>17</v>
      </c>
      <c r="O5348" s="7" t="n">
        <v>11420</v>
      </c>
      <c r="P5348" s="7" t="s">
        <v>454</v>
      </c>
      <c r="Q5348" s="7" t="n">
        <v>2</v>
      </c>
      <c r="R5348" s="7" t="n">
        <v>0</v>
      </c>
    </row>
    <row r="5349" spans="1:9">
      <c r="A5349" t="s">
        <v>4</v>
      </c>
      <c r="B5349" s="4" t="s">
        <v>5</v>
      </c>
    </row>
    <row r="5350" spans="1:9">
      <c r="A5350" t="n">
        <v>50069</v>
      </c>
      <c r="B5350" s="20" t="n">
        <v>28</v>
      </c>
    </row>
    <row r="5351" spans="1:9">
      <c r="A5351" t="s">
        <v>4</v>
      </c>
      <c r="B5351" s="4" t="s">
        <v>5</v>
      </c>
      <c r="C5351" s="4" t="s">
        <v>7</v>
      </c>
      <c r="D5351" s="4" t="s">
        <v>12</v>
      </c>
      <c r="E5351" s="4" t="s">
        <v>8</v>
      </c>
      <c r="F5351" s="4" t="s">
        <v>8</v>
      </c>
      <c r="G5351" s="4" t="s">
        <v>8</v>
      </c>
      <c r="H5351" s="4" t="s">
        <v>8</v>
      </c>
    </row>
    <row r="5352" spans="1:9">
      <c r="A5352" t="n">
        <v>50070</v>
      </c>
      <c r="B5352" s="29" t="n">
        <v>51</v>
      </c>
      <c r="C5352" s="7" t="n">
        <v>3</v>
      </c>
      <c r="D5352" s="7" t="n">
        <v>13</v>
      </c>
      <c r="E5352" s="7" t="s">
        <v>405</v>
      </c>
      <c r="F5352" s="7" t="s">
        <v>76</v>
      </c>
      <c r="G5352" s="7" t="s">
        <v>75</v>
      </c>
      <c r="H5352" s="7" t="s">
        <v>76</v>
      </c>
    </row>
    <row r="5353" spans="1:9">
      <c r="A5353" t="s">
        <v>4</v>
      </c>
      <c r="B5353" s="4" t="s">
        <v>5</v>
      </c>
      <c r="C5353" s="4" t="s">
        <v>12</v>
      </c>
      <c r="D5353" s="4" t="s">
        <v>7</v>
      </c>
      <c r="E5353" s="4" t="s">
        <v>8</v>
      </c>
      <c r="F5353" s="4" t="s">
        <v>59</v>
      </c>
      <c r="G5353" s="4" t="s">
        <v>59</v>
      </c>
      <c r="H5353" s="4" t="s">
        <v>59</v>
      </c>
    </row>
    <row r="5354" spans="1:9">
      <c r="A5354" t="n">
        <v>50083</v>
      </c>
      <c r="B5354" s="40" t="n">
        <v>48</v>
      </c>
      <c r="C5354" s="7" t="n">
        <v>13</v>
      </c>
      <c r="D5354" s="7" t="n">
        <v>0</v>
      </c>
      <c r="E5354" s="7" t="s">
        <v>344</v>
      </c>
      <c r="F5354" s="7" t="n">
        <v>-1</v>
      </c>
      <c r="G5354" s="7" t="n">
        <v>1</v>
      </c>
      <c r="H5354" s="7" t="n">
        <v>0</v>
      </c>
    </row>
    <row r="5355" spans="1:9">
      <c r="A5355" t="s">
        <v>4</v>
      </c>
      <c r="B5355" s="4" t="s">
        <v>5</v>
      </c>
      <c r="C5355" s="4" t="s">
        <v>12</v>
      </c>
    </row>
    <row r="5356" spans="1:9">
      <c r="A5356" t="n">
        <v>50114</v>
      </c>
      <c r="B5356" s="22" t="n">
        <v>16</v>
      </c>
      <c r="C5356" s="7" t="n">
        <v>500</v>
      </c>
    </row>
    <row r="5357" spans="1:9">
      <c r="A5357" t="s">
        <v>4</v>
      </c>
      <c r="B5357" s="4" t="s">
        <v>5</v>
      </c>
      <c r="C5357" s="4" t="s">
        <v>7</v>
      </c>
      <c r="D5357" s="4" t="s">
        <v>12</v>
      </c>
      <c r="E5357" s="4" t="s">
        <v>8</v>
      </c>
    </row>
    <row r="5358" spans="1:9">
      <c r="A5358" t="n">
        <v>50117</v>
      </c>
      <c r="B5358" s="29" t="n">
        <v>51</v>
      </c>
      <c r="C5358" s="7" t="n">
        <v>4</v>
      </c>
      <c r="D5358" s="7" t="n">
        <v>13</v>
      </c>
      <c r="E5358" s="7" t="s">
        <v>455</v>
      </c>
    </row>
    <row r="5359" spans="1:9">
      <c r="A5359" t="s">
        <v>4</v>
      </c>
      <c r="B5359" s="4" t="s">
        <v>5</v>
      </c>
      <c r="C5359" s="4" t="s">
        <v>12</v>
      </c>
    </row>
    <row r="5360" spans="1:9">
      <c r="A5360" t="n">
        <v>50131</v>
      </c>
      <c r="B5360" s="22" t="n">
        <v>16</v>
      </c>
      <c r="C5360" s="7" t="n">
        <v>0</v>
      </c>
    </row>
    <row r="5361" spans="1:18">
      <c r="A5361" t="s">
        <v>4</v>
      </c>
      <c r="B5361" s="4" t="s">
        <v>5</v>
      </c>
      <c r="C5361" s="4" t="s">
        <v>12</v>
      </c>
      <c r="D5361" s="4" t="s">
        <v>7</v>
      </c>
      <c r="E5361" s="4" t="s">
        <v>13</v>
      </c>
      <c r="F5361" s="4" t="s">
        <v>43</v>
      </c>
      <c r="G5361" s="4" t="s">
        <v>7</v>
      </c>
      <c r="H5361" s="4" t="s">
        <v>7</v>
      </c>
    </row>
    <row r="5362" spans="1:18">
      <c r="A5362" t="n">
        <v>50134</v>
      </c>
      <c r="B5362" s="30" t="n">
        <v>26</v>
      </c>
      <c r="C5362" s="7" t="n">
        <v>13</v>
      </c>
      <c r="D5362" s="7" t="n">
        <v>17</v>
      </c>
      <c r="E5362" s="7" t="n">
        <v>11421</v>
      </c>
      <c r="F5362" s="7" t="s">
        <v>456</v>
      </c>
      <c r="G5362" s="7" t="n">
        <v>2</v>
      </c>
      <c r="H5362" s="7" t="n">
        <v>0</v>
      </c>
    </row>
    <row r="5363" spans="1:18">
      <c r="A5363" t="s">
        <v>4</v>
      </c>
      <c r="B5363" s="4" t="s">
        <v>5</v>
      </c>
      <c r="C5363" s="4" t="s">
        <v>12</v>
      </c>
    </row>
    <row r="5364" spans="1:18">
      <c r="A5364" t="n">
        <v>50270</v>
      </c>
      <c r="B5364" s="22" t="n">
        <v>16</v>
      </c>
      <c r="C5364" s="7" t="n">
        <v>3500</v>
      </c>
    </row>
    <row r="5365" spans="1:18">
      <c r="A5365" t="s">
        <v>4</v>
      </c>
      <c r="B5365" s="4" t="s">
        <v>5</v>
      </c>
      <c r="C5365" s="4" t="s">
        <v>7</v>
      </c>
      <c r="D5365" s="4" t="s">
        <v>12</v>
      </c>
      <c r="E5365" s="4" t="s">
        <v>8</v>
      </c>
      <c r="F5365" s="4" t="s">
        <v>8</v>
      </c>
      <c r="G5365" s="4" t="s">
        <v>8</v>
      </c>
      <c r="H5365" s="4" t="s">
        <v>8</v>
      </c>
    </row>
    <row r="5366" spans="1:18">
      <c r="A5366" t="n">
        <v>50273</v>
      </c>
      <c r="B5366" s="29" t="n">
        <v>51</v>
      </c>
      <c r="C5366" s="7" t="n">
        <v>3</v>
      </c>
      <c r="D5366" s="7" t="n">
        <v>13</v>
      </c>
      <c r="E5366" s="7" t="s">
        <v>457</v>
      </c>
      <c r="F5366" s="7" t="s">
        <v>14</v>
      </c>
      <c r="G5366" s="7" t="s">
        <v>75</v>
      </c>
      <c r="H5366" s="7" t="s">
        <v>76</v>
      </c>
    </row>
    <row r="5367" spans="1:18">
      <c r="A5367" t="s">
        <v>4</v>
      </c>
      <c r="B5367" s="4" t="s">
        <v>5</v>
      </c>
    </row>
    <row r="5368" spans="1:18">
      <c r="A5368" t="n">
        <v>50293</v>
      </c>
      <c r="B5368" s="20" t="n">
        <v>28</v>
      </c>
    </row>
    <row r="5369" spans="1:18">
      <c r="A5369" t="s">
        <v>4</v>
      </c>
      <c r="B5369" s="4" t="s">
        <v>5</v>
      </c>
      <c r="C5369" s="4" t="s">
        <v>7</v>
      </c>
      <c r="D5369" s="4" t="s">
        <v>12</v>
      </c>
      <c r="E5369" s="4" t="s">
        <v>8</v>
      </c>
    </row>
    <row r="5370" spans="1:18">
      <c r="A5370" t="n">
        <v>50294</v>
      </c>
      <c r="B5370" s="29" t="n">
        <v>51</v>
      </c>
      <c r="C5370" s="7" t="n">
        <v>4</v>
      </c>
      <c r="D5370" s="7" t="n">
        <v>0</v>
      </c>
      <c r="E5370" s="7" t="s">
        <v>271</v>
      </c>
    </row>
    <row r="5371" spans="1:18">
      <c r="A5371" t="s">
        <v>4</v>
      </c>
      <c r="B5371" s="4" t="s">
        <v>5</v>
      </c>
      <c r="C5371" s="4" t="s">
        <v>12</v>
      </c>
    </row>
    <row r="5372" spans="1:18">
      <c r="A5372" t="n">
        <v>50308</v>
      </c>
      <c r="B5372" s="22" t="n">
        <v>16</v>
      </c>
      <c r="C5372" s="7" t="n">
        <v>0</v>
      </c>
    </row>
    <row r="5373" spans="1:18">
      <c r="A5373" t="s">
        <v>4</v>
      </c>
      <c r="B5373" s="4" t="s">
        <v>5</v>
      </c>
      <c r="C5373" s="4" t="s">
        <v>12</v>
      </c>
      <c r="D5373" s="4" t="s">
        <v>7</v>
      </c>
      <c r="E5373" s="4" t="s">
        <v>13</v>
      </c>
      <c r="F5373" s="4" t="s">
        <v>43</v>
      </c>
      <c r="G5373" s="4" t="s">
        <v>7</v>
      </c>
      <c r="H5373" s="4" t="s">
        <v>7</v>
      </c>
      <c r="I5373" s="4" t="s">
        <v>7</v>
      </c>
      <c r="J5373" s="4" t="s">
        <v>13</v>
      </c>
      <c r="K5373" s="4" t="s">
        <v>43</v>
      </c>
      <c r="L5373" s="4" t="s">
        <v>7</v>
      </c>
      <c r="M5373" s="4" t="s">
        <v>7</v>
      </c>
      <c r="N5373" s="4" t="s">
        <v>7</v>
      </c>
      <c r="O5373" s="4" t="s">
        <v>13</v>
      </c>
      <c r="P5373" s="4" t="s">
        <v>43</v>
      </c>
      <c r="Q5373" s="4" t="s">
        <v>7</v>
      </c>
      <c r="R5373" s="4" t="s">
        <v>7</v>
      </c>
    </row>
    <row r="5374" spans="1:18">
      <c r="A5374" t="n">
        <v>50311</v>
      </c>
      <c r="B5374" s="30" t="n">
        <v>26</v>
      </c>
      <c r="C5374" s="7" t="n">
        <v>0</v>
      </c>
      <c r="D5374" s="7" t="n">
        <v>17</v>
      </c>
      <c r="E5374" s="7" t="n">
        <v>65103</v>
      </c>
      <c r="F5374" s="7" t="s">
        <v>458</v>
      </c>
      <c r="G5374" s="7" t="n">
        <v>2</v>
      </c>
      <c r="H5374" s="7" t="n">
        <v>3</v>
      </c>
      <c r="I5374" s="7" t="n">
        <v>17</v>
      </c>
      <c r="J5374" s="7" t="n">
        <v>65104</v>
      </c>
      <c r="K5374" s="7" t="s">
        <v>459</v>
      </c>
      <c r="L5374" s="7" t="n">
        <v>2</v>
      </c>
      <c r="M5374" s="7" t="n">
        <v>3</v>
      </c>
      <c r="N5374" s="7" t="n">
        <v>17</v>
      </c>
      <c r="O5374" s="7" t="n">
        <v>65105</v>
      </c>
      <c r="P5374" s="7" t="s">
        <v>460</v>
      </c>
      <c r="Q5374" s="7" t="n">
        <v>2</v>
      </c>
      <c r="R5374" s="7" t="n">
        <v>0</v>
      </c>
    </row>
    <row r="5375" spans="1:18">
      <c r="A5375" t="s">
        <v>4</v>
      </c>
      <c r="B5375" s="4" t="s">
        <v>5</v>
      </c>
    </row>
    <row r="5376" spans="1:18">
      <c r="A5376" t="n">
        <v>50573</v>
      </c>
      <c r="B5376" s="20" t="n">
        <v>28</v>
      </c>
    </row>
    <row r="5377" spans="1:18">
      <c r="A5377" t="s">
        <v>4</v>
      </c>
      <c r="B5377" s="4" t="s">
        <v>5</v>
      </c>
      <c r="C5377" s="4" t="s">
        <v>12</v>
      </c>
      <c r="D5377" s="4" t="s">
        <v>7</v>
      </c>
      <c r="E5377" s="4" t="s">
        <v>8</v>
      </c>
      <c r="F5377" s="4" t="s">
        <v>59</v>
      </c>
      <c r="G5377" s="4" t="s">
        <v>59</v>
      </c>
      <c r="H5377" s="4" t="s">
        <v>59</v>
      </c>
    </row>
    <row r="5378" spans="1:18">
      <c r="A5378" t="n">
        <v>50574</v>
      </c>
      <c r="B5378" s="40" t="n">
        <v>48</v>
      </c>
      <c r="C5378" s="7" t="n">
        <v>13</v>
      </c>
      <c r="D5378" s="7" t="n">
        <v>0</v>
      </c>
      <c r="E5378" s="7" t="s">
        <v>344</v>
      </c>
      <c r="F5378" s="7" t="n">
        <v>-1</v>
      </c>
      <c r="G5378" s="7" t="n">
        <v>1</v>
      </c>
      <c r="H5378" s="7" t="n">
        <v>2.80259692864963e-45</v>
      </c>
    </row>
    <row r="5379" spans="1:18">
      <c r="A5379" t="s">
        <v>4</v>
      </c>
      <c r="B5379" s="4" t="s">
        <v>5</v>
      </c>
      <c r="C5379" s="4" t="s">
        <v>7</v>
      </c>
      <c r="D5379" s="4" t="s">
        <v>12</v>
      </c>
      <c r="E5379" s="4" t="s">
        <v>8</v>
      </c>
    </row>
    <row r="5380" spans="1:18">
      <c r="A5380" t="n">
        <v>50605</v>
      </c>
      <c r="B5380" s="29" t="n">
        <v>51</v>
      </c>
      <c r="C5380" s="7" t="n">
        <v>4</v>
      </c>
      <c r="D5380" s="7" t="n">
        <v>13</v>
      </c>
      <c r="E5380" s="7" t="s">
        <v>461</v>
      </c>
    </row>
    <row r="5381" spans="1:18">
      <c r="A5381" t="s">
        <v>4</v>
      </c>
      <c r="B5381" s="4" t="s">
        <v>5</v>
      </c>
      <c r="C5381" s="4" t="s">
        <v>12</v>
      </c>
    </row>
    <row r="5382" spans="1:18">
      <c r="A5382" t="n">
        <v>50619</v>
      </c>
      <c r="B5382" s="22" t="n">
        <v>16</v>
      </c>
      <c r="C5382" s="7" t="n">
        <v>0</v>
      </c>
    </row>
    <row r="5383" spans="1:18">
      <c r="A5383" t="s">
        <v>4</v>
      </c>
      <c r="B5383" s="4" t="s">
        <v>5</v>
      </c>
      <c r="C5383" s="4" t="s">
        <v>12</v>
      </c>
      <c r="D5383" s="4" t="s">
        <v>7</v>
      </c>
      <c r="E5383" s="4" t="s">
        <v>13</v>
      </c>
      <c r="F5383" s="4" t="s">
        <v>43</v>
      </c>
      <c r="G5383" s="4" t="s">
        <v>7</v>
      </c>
      <c r="H5383" s="4" t="s">
        <v>7</v>
      </c>
    </row>
    <row r="5384" spans="1:18">
      <c r="A5384" t="n">
        <v>50622</v>
      </c>
      <c r="B5384" s="30" t="n">
        <v>26</v>
      </c>
      <c r="C5384" s="7" t="n">
        <v>13</v>
      </c>
      <c r="D5384" s="7" t="n">
        <v>17</v>
      </c>
      <c r="E5384" s="7" t="n">
        <v>11422</v>
      </c>
      <c r="F5384" s="7" t="s">
        <v>462</v>
      </c>
      <c r="G5384" s="7" t="n">
        <v>2</v>
      </c>
      <c r="H5384" s="7" t="n">
        <v>0</v>
      </c>
    </row>
    <row r="5385" spans="1:18">
      <c r="A5385" t="s">
        <v>4</v>
      </c>
      <c r="B5385" s="4" t="s">
        <v>5</v>
      </c>
    </row>
    <row r="5386" spans="1:18">
      <c r="A5386" t="n">
        <v>50650</v>
      </c>
      <c r="B5386" s="20" t="n">
        <v>28</v>
      </c>
    </row>
    <row r="5387" spans="1:18">
      <c r="A5387" t="s">
        <v>4</v>
      </c>
      <c r="B5387" s="4" t="s">
        <v>5</v>
      </c>
      <c r="C5387" s="4" t="s">
        <v>7</v>
      </c>
      <c r="D5387" s="4" t="s">
        <v>12</v>
      </c>
      <c r="E5387" s="4" t="s">
        <v>8</v>
      </c>
      <c r="F5387" s="4" t="s">
        <v>8</v>
      </c>
      <c r="G5387" s="4" t="s">
        <v>8</v>
      </c>
      <c r="H5387" s="4" t="s">
        <v>8</v>
      </c>
    </row>
    <row r="5388" spans="1:18">
      <c r="A5388" t="n">
        <v>50651</v>
      </c>
      <c r="B5388" s="29" t="n">
        <v>51</v>
      </c>
      <c r="C5388" s="7" t="n">
        <v>3</v>
      </c>
      <c r="D5388" s="7" t="n">
        <v>13</v>
      </c>
      <c r="E5388" s="7" t="s">
        <v>76</v>
      </c>
      <c r="F5388" s="7" t="s">
        <v>76</v>
      </c>
      <c r="G5388" s="7" t="s">
        <v>75</v>
      </c>
      <c r="H5388" s="7" t="s">
        <v>76</v>
      </c>
    </row>
    <row r="5389" spans="1:18">
      <c r="A5389" t="s">
        <v>4</v>
      </c>
      <c r="B5389" s="4" t="s">
        <v>5</v>
      </c>
      <c r="C5389" s="4" t="s">
        <v>12</v>
      </c>
      <c r="D5389" s="4" t="s">
        <v>7</v>
      </c>
      <c r="E5389" s="4" t="s">
        <v>8</v>
      </c>
      <c r="F5389" s="4" t="s">
        <v>59</v>
      </c>
      <c r="G5389" s="4" t="s">
        <v>59</v>
      </c>
      <c r="H5389" s="4" t="s">
        <v>59</v>
      </c>
    </row>
    <row r="5390" spans="1:18">
      <c r="A5390" t="n">
        <v>50664</v>
      </c>
      <c r="B5390" s="40" t="n">
        <v>48</v>
      </c>
      <c r="C5390" s="7" t="n">
        <v>13</v>
      </c>
      <c r="D5390" s="7" t="n">
        <v>0</v>
      </c>
      <c r="E5390" s="7" t="s">
        <v>348</v>
      </c>
      <c r="F5390" s="7" t="n">
        <v>-1</v>
      </c>
      <c r="G5390" s="7" t="n">
        <v>1</v>
      </c>
      <c r="H5390" s="7" t="n">
        <v>0</v>
      </c>
    </row>
    <row r="5391" spans="1:18">
      <c r="A5391" t="s">
        <v>4</v>
      </c>
      <c r="B5391" s="4" t="s">
        <v>5</v>
      </c>
      <c r="C5391" s="4" t="s">
        <v>12</v>
      </c>
    </row>
    <row r="5392" spans="1:18">
      <c r="A5392" t="n">
        <v>50690</v>
      </c>
      <c r="B5392" s="22" t="n">
        <v>16</v>
      </c>
      <c r="C5392" s="7" t="n">
        <v>800</v>
      </c>
    </row>
    <row r="5393" spans="1:8">
      <c r="A5393" t="s">
        <v>4</v>
      </c>
      <c r="B5393" s="4" t="s">
        <v>5</v>
      </c>
      <c r="C5393" s="4" t="s">
        <v>7</v>
      </c>
      <c r="D5393" s="4" t="s">
        <v>12</v>
      </c>
      <c r="E5393" s="4" t="s">
        <v>8</v>
      </c>
    </row>
    <row r="5394" spans="1:8">
      <c r="A5394" t="n">
        <v>50693</v>
      </c>
      <c r="B5394" s="29" t="n">
        <v>51</v>
      </c>
      <c r="C5394" s="7" t="n">
        <v>4</v>
      </c>
      <c r="D5394" s="7" t="n">
        <v>13</v>
      </c>
      <c r="E5394" s="7" t="s">
        <v>455</v>
      </c>
    </row>
    <row r="5395" spans="1:8">
      <c r="A5395" t="s">
        <v>4</v>
      </c>
      <c r="B5395" s="4" t="s">
        <v>5</v>
      </c>
      <c r="C5395" s="4" t="s">
        <v>12</v>
      </c>
    </row>
    <row r="5396" spans="1:8">
      <c r="A5396" t="n">
        <v>50707</v>
      </c>
      <c r="B5396" s="22" t="n">
        <v>16</v>
      </c>
      <c r="C5396" s="7" t="n">
        <v>0</v>
      </c>
    </row>
    <row r="5397" spans="1:8">
      <c r="A5397" t="s">
        <v>4</v>
      </c>
      <c r="B5397" s="4" t="s">
        <v>5</v>
      </c>
      <c r="C5397" s="4" t="s">
        <v>12</v>
      </c>
      <c r="D5397" s="4" t="s">
        <v>7</v>
      </c>
      <c r="E5397" s="4" t="s">
        <v>13</v>
      </c>
      <c r="F5397" s="4" t="s">
        <v>43</v>
      </c>
      <c r="G5397" s="4" t="s">
        <v>7</v>
      </c>
      <c r="H5397" s="4" t="s">
        <v>7</v>
      </c>
      <c r="I5397" s="4" t="s">
        <v>7</v>
      </c>
      <c r="J5397" s="4" t="s">
        <v>13</v>
      </c>
      <c r="K5397" s="4" t="s">
        <v>43</v>
      </c>
      <c r="L5397" s="4" t="s">
        <v>7</v>
      </c>
      <c r="M5397" s="4" t="s">
        <v>7</v>
      </c>
    </row>
    <row r="5398" spans="1:8">
      <c r="A5398" t="n">
        <v>50710</v>
      </c>
      <c r="B5398" s="30" t="n">
        <v>26</v>
      </c>
      <c r="C5398" s="7" t="n">
        <v>13</v>
      </c>
      <c r="D5398" s="7" t="n">
        <v>17</v>
      </c>
      <c r="E5398" s="7" t="n">
        <v>11423</v>
      </c>
      <c r="F5398" s="7" t="s">
        <v>463</v>
      </c>
      <c r="G5398" s="7" t="n">
        <v>2</v>
      </c>
      <c r="H5398" s="7" t="n">
        <v>3</v>
      </c>
      <c r="I5398" s="7" t="n">
        <v>17</v>
      </c>
      <c r="J5398" s="7" t="n">
        <v>11424</v>
      </c>
      <c r="K5398" s="7" t="s">
        <v>464</v>
      </c>
      <c r="L5398" s="7" t="n">
        <v>2</v>
      </c>
      <c r="M5398" s="7" t="n">
        <v>0</v>
      </c>
    </row>
    <row r="5399" spans="1:8">
      <c r="A5399" t="s">
        <v>4</v>
      </c>
      <c r="B5399" s="4" t="s">
        <v>5</v>
      </c>
    </row>
    <row r="5400" spans="1:8">
      <c r="A5400" t="n">
        <v>50968</v>
      </c>
      <c r="B5400" s="20" t="n">
        <v>28</v>
      </c>
    </row>
    <row r="5401" spans="1:8">
      <c r="A5401" t="s">
        <v>4</v>
      </c>
      <c r="B5401" s="4" t="s">
        <v>5</v>
      </c>
      <c r="C5401" s="4" t="s">
        <v>7</v>
      </c>
      <c r="D5401" s="4" t="s">
        <v>12</v>
      </c>
      <c r="E5401" s="4" t="s">
        <v>8</v>
      </c>
    </row>
    <row r="5402" spans="1:8">
      <c r="A5402" t="n">
        <v>50969</v>
      </c>
      <c r="B5402" s="29" t="n">
        <v>51</v>
      </c>
      <c r="C5402" s="7" t="n">
        <v>4</v>
      </c>
      <c r="D5402" s="7" t="n">
        <v>0</v>
      </c>
      <c r="E5402" s="7" t="s">
        <v>271</v>
      </c>
    </row>
    <row r="5403" spans="1:8">
      <c r="A5403" t="s">
        <v>4</v>
      </c>
      <c r="B5403" s="4" t="s">
        <v>5</v>
      </c>
      <c r="C5403" s="4" t="s">
        <v>12</v>
      </c>
    </row>
    <row r="5404" spans="1:8">
      <c r="A5404" t="n">
        <v>50983</v>
      </c>
      <c r="B5404" s="22" t="n">
        <v>16</v>
      </c>
      <c r="C5404" s="7" t="n">
        <v>0</v>
      </c>
    </row>
    <row r="5405" spans="1:8">
      <c r="A5405" t="s">
        <v>4</v>
      </c>
      <c r="B5405" s="4" t="s">
        <v>5</v>
      </c>
      <c r="C5405" s="4" t="s">
        <v>12</v>
      </c>
      <c r="D5405" s="4" t="s">
        <v>7</v>
      </c>
      <c r="E5405" s="4" t="s">
        <v>13</v>
      </c>
      <c r="F5405" s="4" t="s">
        <v>43</v>
      </c>
      <c r="G5405" s="4" t="s">
        <v>7</v>
      </c>
      <c r="H5405" s="4" t="s">
        <v>7</v>
      </c>
      <c r="I5405" s="4" t="s">
        <v>7</v>
      </c>
      <c r="J5405" s="4" t="s">
        <v>13</v>
      </c>
      <c r="K5405" s="4" t="s">
        <v>43</v>
      </c>
      <c r="L5405" s="4" t="s">
        <v>7</v>
      </c>
      <c r="M5405" s="4" t="s">
        <v>7</v>
      </c>
      <c r="N5405" s="4" t="s">
        <v>7</v>
      </c>
      <c r="O5405" s="4" t="s">
        <v>13</v>
      </c>
      <c r="P5405" s="4" t="s">
        <v>43</v>
      </c>
      <c r="Q5405" s="4" t="s">
        <v>7</v>
      </c>
      <c r="R5405" s="4" t="s">
        <v>7</v>
      </c>
    </row>
    <row r="5406" spans="1:8">
      <c r="A5406" t="n">
        <v>50986</v>
      </c>
      <c r="B5406" s="30" t="n">
        <v>26</v>
      </c>
      <c r="C5406" s="7" t="n">
        <v>0</v>
      </c>
      <c r="D5406" s="7" t="n">
        <v>17</v>
      </c>
      <c r="E5406" s="7" t="n">
        <v>65106</v>
      </c>
      <c r="F5406" s="7" t="s">
        <v>465</v>
      </c>
      <c r="G5406" s="7" t="n">
        <v>2</v>
      </c>
      <c r="H5406" s="7" t="n">
        <v>3</v>
      </c>
      <c r="I5406" s="7" t="n">
        <v>17</v>
      </c>
      <c r="J5406" s="7" t="n">
        <v>65107</v>
      </c>
      <c r="K5406" s="7" t="s">
        <v>466</v>
      </c>
      <c r="L5406" s="7" t="n">
        <v>2</v>
      </c>
      <c r="M5406" s="7" t="n">
        <v>3</v>
      </c>
      <c r="N5406" s="7" t="n">
        <v>17</v>
      </c>
      <c r="O5406" s="7" t="n">
        <v>65108</v>
      </c>
      <c r="P5406" s="7" t="s">
        <v>467</v>
      </c>
      <c r="Q5406" s="7" t="n">
        <v>2</v>
      </c>
      <c r="R5406" s="7" t="n">
        <v>0</v>
      </c>
    </row>
    <row r="5407" spans="1:8">
      <c r="A5407" t="s">
        <v>4</v>
      </c>
      <c r="B5407" s="4" t="s">
        <v>5</v>
      </c>
    </row>
    <row r="5408" spans="1:8">
      <c r="A5408" t="n">
        <v>51382</v>
      </c>
      <c r="B5408" s="20" t="n">
        <v>28</v>
      </c>
    </row>
    <row r="5409" spans="1:18">
      <c r="A5409" t="s">
        <v>4</v>
      </c>
      <c r="B5409" s="4" t="s">
        <v>5</v>
      </c>
      <c r="C5409" s="4" t="s">
        <v>7</v>
      </c>
      <c r="D5409" s="4" t="s">
        <v>7</v>
      </c>
      <c r="E5409" s="4" t="s">
        <v>59</v>
      </c>
      <c r="F5409" s="4" t="s">
        <v>59</v>
      </c>
      <c r="G5409" s="4" t="s">
        <v>59</v>
      </c>
      <c r="H5409" s="4" t="s">
        <v>12</v>
      </c>
    </row>
    <row r="5410" spans="1:18">
      <c r="A5410" t="n">
        <v>51383</v>
      </c>
      <c r="B5410" s="27" t="n">
        <v>45</v>
      </c>
      <c r="C5410" s="7" t="n">
        <v>2</v>
      </c>
      <c r="D5410" s="7" t="n">
        <v>3</v>
      </c>
      <c r="E5410" s="7" t="n">
        <v>3.01999998092651</v>
      </c>
      <c r="F5410" s="7" t="n">
        <v>6.03999996185303</v>
      </c>
      <c r="G5410" s="7" t="n">
        <v>9.13000011444092</v>
      </c>
      <c r="H5410" s="7" t="n">
        <v>500</v>
      </c>
    </row>
    <row r="5411" spans="1:18">
      <c r="A5411" t="s">
        <v>4</v>
      </c>
      <c r="B5411" s="4" t="s">
        <v>5</v>
      </c>
      <c r="C5411" s="4" t="s">
        <v>7</v>
      </c>
      <c r="D5411" s="4" t="s">
        <v>7</v>
      </c>
      <c r="E5411" s="4" t="s">
        <v>59</v>
      </c>
      <c r="F5411" s="4" t="s">
        <v>59</v>
      </c>
      <c r="G5411" s="4" t="s">
        <v>59</v>
      </c>
      <c r="H5411" s="4" t="s">
        <v>12</v>
      </c>
      <c r="I5411" s="4" t="s">
        <v>7</v>
      </c>
    </row>
    <row r="5412" spans="1:18">
      <c r="A5412" t="n">
        <v>51400</v>
      </c>
      <c r="B5412" s="27" t="n">
        <v>45</v>
      </c>
      <c r="C5412" s="7" t="n">
        <v>4</v>
      </c>
      <c r="D5412" s="7" t="n">
        <v>3</v>
      </c>
      <c r="E5412" s="7" t="n">
        <v>7.8899998664856</v>
      </c>
      <c r="F5412" s="7" t="n">
        <v>322.940002441406</v>
      </c>
      <c r="G5412" s="7" t="n">
        <v>0</v>
      </c>
      <c r="H5412" s="7" t="n">
        <v>500</v>
      </c>
      <c r="I5412" s="7" t="n">
        <v>0</v>
      </c>
    </row>
    <row r="5413" spans="1:18">
      <c r="A5413" t="s">
        <v>4</v>
      </c>
      <c r="B5413" s="4" t="s">
        <v>5</v>
      </c>
      <c r="C5413" s="4" t="s">
        <v>7</v>
      </c>
      <c r="D5413" s="4" t="s">
        <v>7</v>
      </c>
      <c r="E5413" s="4" t="s">
        <v>59</v>
      </c>
      <c r="F5413" s="4" t="s">
        <v>12</v>
      </c>
    </row>
    <row r="5414" spans="1:18">
      <c r="A5414" t="n">
        <v>51418</v>
      </c>
      <c r="B5414" s="27" t="n">
        <v>45</v>
      </c>
      <c r="C5414" s="7" t="n">
        <v>5</v>
      </c>
      <c r="D5414" s="7" t="n">
        <v>3</v>
      </c>
      <c r="E5414" s="7" t="n">
        <v>1.70000004768372</v>
      </c>
      <c r="F5414" s="7" t="n">
        <v>500</v>
      </c>
    </row>
    <row r="5415" spans="1:18">
      <c r="A5415" t="s">
        <v>4</v>
      </c>
      <c r="B5415" s="4" t="s">
        <v>5</v>
      </c>
      <c r="C5415" s="4" t="s">
        <v>7</v>
      </c>
      <c r="D5415" s="4" t="s">
        <v>7</v>
      </c>
      <c r="E5415" s="4" t="s">
        <v>59</v>
      </c>
      <c r="F5415" s="4" t="s">
        <v>12</v>
      </c>
    </row>
    <row r="5416" spans="1:18">
      <c r="A5416" t="n">
        <v>51427</v>
      </c>
      <c r="B5416" s="27" t="n">
        <v>45</v>
      </c>
      <c r="C5416" s="7" t="n">
        <v>11</v>
      </c>
      <c r="D5416" s="7" t="n">
        <v>3</v>
      </c>
      <c r="E5416" s="7" t="n">
        <v>34</v>
      </c>
      <c r="F5416" s="7" t="n">
        <v>500</v>
      </c>
    </row>
    <row r="5417" spans="1:18">
      <c r="A5417" t="s">
        <v>4</v>
      </c>
      <c r="B5417" s="4" t="s">
        <v>5</v>
      </c>
      <c r="C5417" s="4" t="s">
        <v>12</v>
      </c>
    </row>
    <row r="5418" spans="1:18">
      <c r="A5418" t="n">
        <v>51436</v>
      </c>
      <c r="B5418" s="22" t="n">
        <v>16</v>
      </c>
      <c r="C5418" s="7" t="n">
        <v>200</v>
      </c>
    </row>
    <row r="5419" spans="1:18">
      <c r="A5419" t="s">
        <v>4</v>
      </c>
      <c r="B5419" s="4" t="s">
        <v>5</v>
      </c>
      <c r="C5419" s="4" t="s">
        <v>7</v>
      </c>
      <c r="D5419" s="4" t="s">
        <v>12</v>
      </c>
      <c r="E5419" s="4" t="s">
        <v>8</v>
      </c>
    </row>
    <row r="5420" spans="1:18">
      <c r="A5420" t="n">
        <v>51439</v>
      </c>
      <c r="B5420" s="29" t="n">
        <v>51</v>
      </c>
      <c r="C5420" s="7" t="n">
        <v>4</v>
      </c>
      <c r="D5420" s="7" t="n">
        <v>13</v>
      </c>
      <c r="E5420" s="7" t="s">
        <v>468</v>
      </c>
    </row>
    <row r="5421" spans="1:18">
      <c r="A5421" t="s">
        <v>4</v>
      </c>
      <c r="B5421" s="4" t="s">
        <v>5</v>
      </c>
      <c r="C5421" s="4" t="s">
        <v>12</v>
      </c>
    </row>
    <row r="5422" spans="1:18">
      <c r="A5422" t="n">
        <v>51459</v>
      </c>
      <c r="B5422" s="22" t="n">
        <v>16</v>
      </c>
      <c r="C5422" s="7" t="n">
        <v>0</v>
      </c>
    </row>
    <row r="5423" spans="1:18">
      <c r="A5423" t="s">
        <v>4</v>
      </c>
      <c r="B5423" s="4" t="s">
        <v>5</v>
      </c>
      <c r="C5423" s="4" t="s">
        <v>12</v>
      </c>
      <c r="D5423" s="4" t="s">
        <v>7</v>
      </c>
      <c r="E5423" s="4" t="s">
        <v>13</v>
      </c>
      <c r="F5423" s="4" t="s">
        <v>43</v>
      </c>
      <c r="G5423" s="4" t="s">
        <v>7</v>
      </c>
      <c r="H5423" s="4" t="s">
        <v>7</v>
      </c>
    </row>
    <row r="5424" spans="1:18">
      <c r="A5424" t="n">
        <v>51462</v>
      </c>
      <c r="B5424" s="30" t="n">
        <v>26</v>
      </c>
      <c r="C5424" s="7" t="n">
        <v>13</v>
      </c>
      <c r="D5424" s="7" t="n">
        <v>17</v>
      </c>
      <c r="E5424" s="7" t="n">
        <v>11425</v>
      </c>
      <c r="F5424" s="7" t="s">
        <v>367</v>
      </c>
      <c r="G5424" s="7" t="n">
        <v>2</v>
      </c>
      <c r="H5424" s="7" t="n">
        <v>0</v>
      </c>
    </row>
    <row r="5425" spans="1:9">
      <c r="A5425" t="s">
        <v>4</v>
      </c>
      <c r="B5425" s="4" t="s">
        <v>5</v>
      </c>
    </row>
    <row r="5426" spans="1:9">
      <c r="A5426" t="n">
        <v>51476</v>
      </c>
      <c r="B5426" s="20" t="n">
        <v>28</v>
      </c>
    </row>
    <row r="5427" spans="1:9">
      <c r="A5427" t="s">
        <v>4</v>
      </c>
      <c r="B5427" s="4" t="s">
        <v>5</v>
      </c>
      <c r="C5427" s="4" t="s">
        <v>12</v>
      </c>
      <c r="D5427" s="4" t="s">
        <v>7</v>
      </c>
      <c r="E5427" s="4" t="s">
        <v>59</v>
      </c>
      <c r="F5427" s="4" t="s">
        <v>12</v>
      </c>
    </row>
    <row r="5428" spans="1:9">
      <c r="A5428" t="n">
        <v>51477</v>
      </c>
      <c r="B5428" s="47" t="n">
        <v>59</v>
      </c>
      <c r="C5428" s="7" t="n">
        <v>13</v>
      </c>
      <c r="D5428" s="7" t="n">
        <v>14</v>
      </c>
      <c r="E5428" s="7" t="n">
        <v>0.150000005960464</v>
      </c>
      <c r="F5428" s="7" t="n">
        <v>0</v>
      </c>
    </row>
    <row r="5429" spans="1:9">
      <c r="A5429" t="s">
        <v>4</v>
      </c>
      <c r="B5429" s="4" t="s">
        <v>5</v>
      </c>
      <c r="C5429" s="4" t="s">
        <v>7</v>
      </c>
      <c r="D5429" s="4" t="s">
        <v>12</v>
      </c>
      <c r="E5429" s="4" t="s">
        <v>8</v>
      </c>
      <c r="F5429" s="4" t="s">
        <v>8</v>
      </c>
      <c r="G5429" s="4" t="s">
        <v>8</v>
      </c>
      <c r="H5429" s="4" t="s">
        <v>8</v>
      </c>
    </row>
    <row r="5430" spans="1:9">
      <c r="A5430" t="n">
        <v>51487</v>
      </c>
      <c r="B5430" s="29" t="n">
        <v>51</v>
      </c>
      <c r="C5430" s="7" t="n">
        <v>3</v>
      </c>
      <c r="D5430" s="7" t="n">
        <v>13</v>
      </c>
      <c r="E5430" s="7" t="s">
        <v>372</v>
      </c>
      <c r="F5430" s="7" t="s">
        <v>373</v>
      </c>
      <c r="G5430" s="7" t="s">
        <v>14</v>
      </c>
      <c r="H5430" s="7" t="s">
        <v>431</v>
      </c>
    </row>
    <row r="5431" spans="1:9">
      <c r="A5431" t="s">
        <v>4</v>
      </c>
      <c r="B5431" s="4" t="s">
        <v>5</v>
      </c>
      <c r="C5431" s="4" t="s">
        <v>12</v>
      </c>
      <c r="D5431" s="4" t="s">
        <v>7</v>
      </c>
      <c r="E5431" s="4" t="s">
        <v>8</v>
      </c>
      <c r="F5431" s="4" t="s">
        <v>59</v>
      </c>
      <c r="G5431" s="4" t="s">
        <v>59</v>
      </c>
      <c r="H5431" s="4" t="s">
        <v>59</v>
      </c>
    </row>
    <row r="5432" spans="1:9">
      <c r="A5432" t="n">
        <v>51498</v>
      </c>
      <c r="B5432" s="40" t="n">
        <v>48</v>
      </c>
      <c r="C5432" s="7" t="n">
        <v>13</v>
      </c>
      <c r="D5432" s="7" t="n">
        <v>0</v>
      </c>
      <c r="E5432" s="7" t="s">
        <v>343</v>
      </c>
      <c r="F5432" s="7" t="n">
        <v>-1</v>
      </c>
      <c r="G5432" s="7" t="n">
        <v>1</v>
      </c>
      <c r="H5432" s="7" t="n">
        <v>0</v>
      </c>
    </row>
    <row r="5433" spans="1:9">
      <c r="A5433" t="s">
        <v>4</v>
      </c>
      <c r="B5433" s="4" t="s">
        <v>5</v>
      </c>
      <c r="C5433" s="4" t="s">
        <v>12</v>
      </c>
    </row>
    <row r="5434" spans="1:9">
      <c r="A5434" t="n">
        <v>51528</v>
      </c>
      <c r="B5434" s="22" t="n">
        <v>16</v>
      </c>
      <c r="C5434" s="7" t="n">
        <v>500</v>
      </c>
    </row>
    <row r="5435" spans="1:9">
      <c r="A5435" t="s">
        <v>4</v>
      </c>
      <c r="B5435" s="4" t="s">
        <v>5</v>
      </c>
      <c r="C5435" s="4" t="s">
        <v>7</v>
      </c>
      <c r="D5435" s="4" t="s">
        <v>12</v>
      </c>
      <c r="E5435" s="4" t="s">
        <v>8</v>
      </c>
    </row>
    <row r="5436" spans="1:9">
      <c r="A5436" t="n">
        <v>51531</v>
      </c>
      <c r="B5436" s="29" t="n">
        <v>51</v>
      </c>
      <c r="C5436" s="7" t="n">
        <v>4</v>
      </c>
      <c r="D5436" s="7" t="n">
        <v>13</v>
      </c>
      <c r="E5436" s="7" t="s">
        <v>469</v>
      </c>
    </row>
    <row r="5437" spans="1:9">
      <c r="A5437" t="s">
        <v>4</v>
      </c>
      <c r="B5437" s="4" t="s">
        <v>5</v>
      </c>
      <c r="C5437" s="4" t="s">
        <v>12</v>
      </c>
    </row>
    <row r="5438" spans="1:9">
      <c r="A5438" t="n">
        <v>51550</v>
      </c>
      <c r="B5438" s="22" t="n">
        <v>16</v>
      </c>
      <c r="C5438" s="7" t="n">
        <v>0</v>
      </c>
    </row>
    <row r="5439" spans="1:9">
      <c r="A5439" t="s">
        <v>4</v>
      </c>
      <c r="B5439" s="4" t="s">
        <v>5</v>
      </c>
      <c r="C5439" s="4" t="s">
        <v>12</v>
      </c>
      <c r="D5439" s="4" t="s">
        <v>7</v>
      </c>
      <c r="E5439" s="4" t="s">
        <v>13</v>
      </c>
      <c r="F5439" s="4" t="s">
        <v>43</v>
      </c>
      <c r="G5439" s="4" t="s">
        <v>7</v>
      </c>
      <c r="H5439" s="4" t="s">
        <v>7</v>
      </c>
      <c r="I5439" s="4" t="s">
        <v>7</v>
      </c>
      <c r="J5439" s="4" t="s">
        <v>13</v>
      </c>
      <c r="K5439" s="4" t="s">
        <v>43</v>
      </c>
      <c r="L5439" s="4" t="s">
        <v>7</v>
      </c>
      <c r="M5439" s="4" t="s">
        <v>7</v>
      </c>
    </row>
    <row r="5440" spans="1:9">
      <c r="A5440" t="n">
        <v>51553</v>
      </c>
      <c r="B5440" s="30" t="n">
        <v>26</v>
      </c>
      <c r="C5440" s="7" t="n">
        <v>13</v>
      </c>
      <c r="D5440" s="7" t="n">
        <v>17</v>
      </c>
      <c r="E5440" s="7" t="n">
        <v>11426</v>
      </c>
      <c r="F5440" s="7" t="s">
        <v>470</v>
      </c>
      <c r="G5440" s="7" t="n">
        <v>2</v>
      </c>
      <c r="H5440" s="7" t="n">
        <v>3</v>
      </c>
      <c r="I5440" s="7" t="n">
        <v>17</v>
      </c>
      <c r="J5440" s="7" t="n">
        <v>11427</v>
      </c>
      <c r="K5440" s="7" t="s">
        <v>471</v>
      </c>
      <c r="L5440" s="7" t="n">
        <v>2</v>
      </c>
      <c r="M5440" s="7" t="n">
        <v>0</v>
      </c>
    </row>
    <row r="5441" spans="1:13">
      <c r="A5441" t="s">
        <v>4</v>
      </c>
      <c r="B5441" s="4" t="s">
        <v>5</v>
      </c>
    </row>
    <row r="5442" spans="1:13">
      <c r="A5442" t="n">
        <v>51754</v>
      </c>
      <c r="B5442" s="20" t="n">
        <v>28</v>
      </c>
    </row>
    <row r="5443" spans="1:13">
      <c r="A5443" t="s">
        <v>4</v>
      </c>
      <c r="B5443" s="4" t="s">
        <v>5</v>
      </c>
      <c r="C5443" s="4" t="s">
        <v>7</v>
      </c>
      <c r="D5443" s="4" t="s">
        <v>12</v>
      </c>
      <c r="E5443" s="4" t="s">
        <v>8</v>
      </c>
    </row>
    <row r="5444" spans="1:13">
      <c r="A5444" t="n">
        <v>51755</v>
      </c>
      <c r="B5444" s="29" t="n">
        <v>51</v>
      </c>
      <c r="C5444" s="7" t="n">
        <v>4</v>
      </c>
      <c r="D5444" s="7" t="n">
        <v>0</v>
      </c>
      <c r="E5444" s="7" t="s">
        <v>385</v>
      </c>
    </row>
    <row r="5445" spans="1:13">
      <c r="A5445" t="s">
        <v>4</v>
      </c>
      <c r="B5445" s="4" t="s">
        <v>5</v>
      </c>
      <c r="C5445" s="4" t="s">
        <v>12</v>
      </c>
    </row>
    <row r="5446" spans="1:13">
      <c r="A5446" t="n">
        <v>51768</v>
      </c>
      <c r="B5446" s="22" t="n">
        <v>16</v>
      </c>
      <c r="C5446" s="7" t="n">
        <v>0</v>
      </c>
    </row>
    <row r="5447" spans="1:13">
      <c r="A5447" t="s">
        <v>4</v>
      </c>
      <c r="B5447" s="4" t="s">
        <v>5</v>
      </c>
      <c r="C5447" s="4" t="s">
        <v>12</v>
      </c>
      <c r="D5447" s="4" t="s">
        <v>7</v>
      </c>
      <c r="E5447" s="4" t="s">
        <v>13</v>
      </c>
      <c r="F5447" s="4" t="s">
        <v>43</v>
      </c>
      <c r="G5447" s="4" t="s">
        <v>7</v>
      </c>
      <c r="H5447" s="4" t="s">
        <v>7</v>
      </c>
      <c r="I5447" s="4" t="s">
        <v>7</v>
      </c>
      <c r="J5447" s="4" t="s">
        <v>13</v>
      </c>
      <c r="K5447" s="4" t="s">
        <v>43</v>
      </c>
      <c r="L5447" s="4" t="s">
        <v>7</v>
      </c>
      <c r="M5447" s="4" t="s">
        <v>7</v>
      </c>
    </row>
    <row r="5448" spans="1:13">
      <c r="A5448" t="n">
        <v>51771</v>
      </c>
      <c r="B5448" s="30" t="n">
        <v>26</v>
      </c>
      <c r="C5448" s="7" t="n">
        <v>0</v>
      </c>
      <c r="D5448" s="7" t="n">
        <v>17</v>
      </c>
      <c r="E5448" s="7" t="n">
        <v>65109</v>
      </c>
      <c r="F5448" s="7" t="s">
        <v>472</v>
      </c>
      <c r="G5448" s="7" t="n">
        <v>2</v>
      </c>
      <c r="H5448" s="7" t="n">
        <v>3</v>
      </c>
      <c r="I5448" s="7" t="n">
        <v>17</v>
      </c>
      <c r="J5448" s="7" t="n">
        <v>65110</v>
      </c>
      <c r="K5448" s="7" t="s">
        <v>473</v>
      </c>
      <c r="L5448" s="7" t="n">
        <v>2</v>
      </c>
      <c r="M5448" s="7" t="n">
        <v>0</v>
      </c>
    </row>
    <row r="5449" spans="1:13">
      <c r="A5449" t="s">
        <v>4</v>
      </c>
      <c r="B5449" s="4" t="s">
        <v>5</v>
      </c>
    </row>
    <row r="5450" spans="1:13">
      <c r="A5450" t="n">
        <v>52022</v>
      </c>
      <c r="B5450" s="20" t="n">
        <v>28</v>
      </c>
    </row>
    <row r="5451" spans="1:13">
      <c r="A5451" t="s">
        <v>4</v>
      </c>
      <c r="B5451" s="4" t="s">
        <v>5</v>
      </c>
      <c r="C5451" s="4" t="s">
        <v>7</v>
      </c>
      <c r="D5451" s="4" t="s">
        <v>12</v>
      </c>
      <c r="E5451" s="4" t="s">
        <v>8</v>
      </c>
    </row>
    <row r="5452" spans="1:13">
      <c r="A5452" t="n">
        <v>52023</v>
      </c>
      <c r="B5452" s="29" t="n">
        <v>51</v>
      </c>
      <c r="C5452" s="7" t="n">
        <v>4</v>
      </c>
      <c r="D5452" s="7" t="n">
        <v>13</v>
      </c>
      <c r="E5452" s="7" t="s">
        <v>474</v>
      </c>
    </row>
    <row r="5453" spans="1:13">
      <c r="A5453" t="s">
        <v>4</v>
      </c>
      <c r="B5453" s="4" t="s">
        <v>5</v>
      </c>
      <c r="C5453" s="4" t="s">
        <v>12</v>
      </c>
    </row>
    <row r="5454" spans="1:13">
      <c r="A5454" t="n">
        <v>52042</v>
      </c>
      <c r="B5454" s="22" t="n">
        <v>16</v>
      </c>
      <c r="C5454" s="7" t="n">
        <v>0</v>
      </c>
    </row>
    <row r="5455" spans="1:13">
      <c r="A5455" t="s">
        <v>4</v>
      </c>
      <c r="B5455" s="4" t="s">
        <v>5</v>
      </c>
      <c r="C5455" s="4" t="s">
        <v>12</v>
      </c>
      <c r="D5455" s="4" t="s">
        <v>7</v>
      </c>
      <c r="E5455" s="4" t="s">
        <v>13</v>
      </c>
      <c r="F5455" s="4" t="s">
        <v>43</v>
      </c>
      <c r="G5455" s="4" t="s">
        <v>7</v>
      </c>
      <c r="H5455" s="4" t="s">
        <v>7</v>
      </c>
    </row>
    <row r="5456" spans="1:13">
      <c r="A5456" t="n">
        <v>52045</v>
      </c>
      <c r="B5456" s="30" t="n">
        <v>26</v>
      </c>
      <c r="C5456" s="7" t="n">
        <v>13</v>
      </c>
      <c r="D5456" s="7" t="n">
        <v>17</v>
      </c>
      <c r="E5456" s="7" t="n">
        <v>11428</v>
      </c>
      <c r="F5456" s="7" t="s">
        <v>371</v>
      </c>
      <c r="G5456" s="7" t="n">
        <v>2</v>
      </c>
      <c r="H5456" s="7" t="n">
        <v>0</v>
      </c>
    </row>
    <row r="5457" spans="1:13">
      <c r="A5457" t="s">
        <v>4</v>
      </c>
      <c r="B5457" s="4" t="s">
        <v>5</v>
      </c>
    </row>
    <row r="5458" spans="1:13">
      <c r="A5458" t="n">
        <v>52058</v>
      </c>
      <c r="B5458" s="20" t="n">
        <v>28</v>
      </c>
    </row>
    <row r="5459" spans="1:13">
      <c r="A5459" t="s">
        <v>4</v>
      </c>
      <c r="B5459" s="4" t="s">
        <v>5</v>
      </c>
      <c r="C5459" s="4" t="s">
        <v>12</v>
      </c>
      <c r="D5459" s="4" t="s">
        <v>12</v>
      </c>
      <c r="E5459" s="4" t="s">
        <v>12</v>
      </c>
    </row>
    <row r="5460" spans="1:13">
      <c r="A5460" t="n">
        <v>52059</v>
      </c>
      <c r="B5460" s="45" t="n">
        <v>61</v>
      </c>
      <c r="C5460" s="7" t="n">
        <v>13</v>
      </c>
      <c r="D5460" s="7" t="n">
        <v>65533</v>
      </c>
      <c r="E5460" s="7" t="n">
        <v>1000</v>
      </c>
    </row>
    <row r="5461" spans="1:13">
      <c r="A5461" t="s">
        <v>4</v>
      </c>
      <c r="B5461" s="4" t="s">
        <v>5</v>
      </c>
      <c r="C5461" s="4" t="s">
        <v>12</v>
      </c>
    </row>
    <row r="5462" spans="1:13">
      <c r="A5462" t="n">
        <v>52066</v>
      </c>
      <c r="B5462" s="22" t="n">
        <v>16</v>
      </c>
      <c r="C5462" s="7" t="n">
        <v>200</v>
      </c>
    </row>
    <row r="5463" spans="1:13">
      <c r="A5463" t="s">
        <v>4</v>
      </c>
      <c r="B5463" s="4" t="s">
        <v>5</v>
      </c>
      <c r="C5463" s="4" t="s">
        <v>12</v>
      </c>
      <c r="D5463" s="4" t="s">
        <v>7</v>
      </c>
      <c r="E5463" s="4" t="s">
        <v>8</v>
      </c>
      <c r="F5463" s="4" t="s">
        <v>59</v>
      </c>
      <c r="G5463" s="4" t="s">
        <v>59</v>
      </c>
      <c r="H5463" s="4" t="s">
        <v>59</v>
      </c>
    </row>
    <row r="5464" spans="1:13">
      <c r="A5464" t="n">
        <v>52069</v>
      </c>
      <c r="B5464" s="40" t="n">
        <v>48</v>
      </c>
      <c r="C5464" s="7" t="n">
        <v>13</v>
      </c>
      <c r="D5464" s="7" t="n">
        <v>0</v>
      </c>
      <c r="E5464" s="7" t="s">
        <v>349</v>
      </c>
      <c r="F5464" s="7" t="n">
        <v>-1</v>
      </c>
      <c r="G5464" s="7" t="n">
        <v>1</v>
      </c>
      <c r="H5464" s="7" t="n">
        <v>0</v>
      </c>
    </row>
    <row r="5465" spans="1:13">
      <c r="A5465" t="s">
        <v>4</v>
      </c>
      <c r="B5465" s="4" t="s">
        <v>5</v>
      </c>
      <c r="C5465" s="4" t="s">
        <v>7</v>
      </c>
      <c r="D5465" s="4" t="s">
        <v>12</v>
      </c>
      <c r="E5465" s="4" t="s">
        <v>8</v>
      </c>
    </row>
    <row r="5466" spans="1:13">
      <c r="A5466" t="n">
        <v>52098</v>
      </c>
      <c r="B5466" s="29" t="n">
        <v>51</v>
      </c>
      <c r="C5466" s="7" t="n">
        <v>4</v>
      </c>
      <c r="D5466" s="7" t="n">
        <v>13</v>
      </c>
      <c r="E5466" s="7" t="s">
        <v>469</v>
      </c>
    </row>
    <row r="5467" spans="1:13">
      <c r="A5467" t="s">
        <v>4</v>
      </c>
      <c r="B5467" s="4" t="s">
        <v>5</v>
      </c>
      <c r="C5467" s="4" t="s">
        <v>12</v>
      </c>
    </row>
    <row r="5468" spans="1:13">
      <c r="A5468" t="n">
        <v>52117</v>
      </c>
      <c r="B5468" s="22" t="n">
        <v>16</v>
      </c>
      <c r="C5468" s="7" t="n">
        <v>0</v>
      </c>
    </row>
    <row r="5469" spans="1:13">
      <c r="A5469" t="s">
        <v>4</v>
      </c>
      <c r="B5469" s="4" t="s">
        <v>5</v>
      </c>
      <c r="C5469" s="4" t="s">
        <v>12</v>
      </c>
      <c r="D5469" s="4" t="s">
        <v>7</v>
      </c>
      <c r="E5469" s="4" t="s">
        <v>13</v>
      </c>
      <c r="F5469" s="4" t="s">
        <v>43</v>
      </c>
      <c r="G5469" s="4" t="s">
        <v>7</v>
      </c>
      <c r="H5469" s="4" t="s">
        <v>7</v>
      </c>
    </row>
    <row r="5470" spans="1:13">
      <c r="A5470" t="n">
        <v>52120</v>
      </c>
      <c r="B5470" s="30" t="n">
        <v>26</v>
      </c>
      <c r="C5470" s="7" t="n">
        <v>13</v>
      </c>
      <c r="D5470" s="7" t="n">
        <v>17</v>
      </c>
      <c r="E5470" s="7" t="n">
        <v>11429</v>
      </c>
      <c r="F5470" s="7" t="s">
        <v>475</v>
      </c>
      <c r="G5470" s="7" t="n">
        <v>2</v>
      </c>
      <c r="H5470" s="7" t="n">
        <v>0</v>
      </c>
    </row>
    <row r="5471" spans="1:13">
      <c r="A5471" t="s">
        <v>4</v>
      </c>
      <c r="B5471" s="4" t="s">
        <v>5</v>
      </c>
      <c r="C5471" s="4" t="s">
        <v>12</v>
      </c>
    </row>
    <row r="5472" spans="1:13">
      <c r="A5472" t="n">
        <v>52199</v>
      </c>
      <c r="B5472" s="22" t="n">
        <v>16</v>
      </c>
      <c r="C5472" s="7" t="n">
        <v>1700</v>
      </c>
    </row>
    <row r="5473" spans="1:8">
      <c r="A5473" t="s">
        <v>4</v>
      </c>
      <c r="B5473" s="4" t="s">
        <v>5</v>
      </c>
      <c r="C5473" s="4" t="s">
        <v>12</v>
      </c>
      <c r="D5473" s="4" t="s">
        <v>12</v>
      </c>
      <c r="E5473" s="4" t="s">
        <v>12</v>
      </c>
    </row>
    <row r="5474" spans="1:8">
      <c r="A5474" t="n">
        <v>52202</v>
      </c>
      <c r="B5474" s="45" t="n">
        <v>61</v>
      </c>
      <c r="C5474" s="7" t="n">
        <v>13</v>
      </c>
      <c r="D5474" s="7" t="n">
        <v>0</v>
      </c>
      <c r="E5474" s="7" t="n">
        <v>1000</v>
      </c>
    </row>
    <row r="5475" spans="1:8">
      <c r="A5475" t="s">
        <v>4</v>
      </c>
      <c r="B5475" s="4" t="s">
        <v>5</v>
      </c>
    </row>
    <row r="5476" spans="1:8">
      <c r="A5476" t="n">
        <v>52209</v>
      </c>
      <c r="B5476" s="20" t="n">
        <v>28</v>
      </c>
    </row>
    <row r="5477" spans="1:8">
      <c r="A5477" t="s">
        <v>4</v>
      </c>
      <c r="B5477" s="4" t="s">
        <v>5</v>
      </c>
      <c r="C5477" s="4" t="s">
        <v>7</v>
      </c>
      <c r="D5477" s="4" t="s">
        <v>12</v>
      </c>
      <c r="E5477" s="4" t="s">
        <v>8</v>
      </c>
    </row>
    <row r="5478" spans="1:8">
      <c r="A5478" t="n">
        <v>52210</v>
      </c>
      <c r="B5478" s="29" t="n">
        <v>51</v>
      </c>
      <c r="C5478" s="7" t="n">
        <v>4</v>
      </c>
      <c r="D5478" s="7" t="n">
        <v>13</v>
      </c>
      <c r="E5478" s="7" t="s">
        <v>122</v>
      </c>
    </row>
    <row r="5479" spans="1:8">
      <c r="A5479" t="s">
        <v>4</v>
      </c>
      <c r="B5479" s="4" t="s">
        <v>5</v>
      </c>
      <c r="C5479" s="4" t="s">
        <v>12</v>
      </c>
    </row>
    <row r="5480" spans="1:8">
      <c r="A5480" t="n">
        <v>52223</v>
      </c>
      <c r="B5480" s="22" t="n">
        <v>16</v>
      </c>
      <c r="C5480" s="7" t="n">
        <v>0</v>
      </c>
    </row>
    <row r="5481" spans="1:8">
      <c r="A5481" t="s">
        <v>4</v>
      </c>
      <c r="B5481" s="4" t="s">
        <v>5</v>
      </c>
      <c r="C5481" s="4" t="s">
        <v>12</v>
      </c>
      <c r="D5481" s="4" t="s">
        <v>7</v>
      </c>
      <c r="E5481" s="4" t="s">
        <v>13</v>
      </c>
      <c r="F5481" s="4" t="s">
        <v>43</v>
      </c>
      <c r="G5481" s="4" t="s">
        <v>7</v>
      </c>
      <c r="H5481" s="4" t="s">
        <v>7</v>
      </c>
    </row>
    <row r="5482" spans="1:8">
      <c r="A5482" t="n">
        <v>52226</v>
      </c>
      <c r="B5482" s="30" t="n">
        <v>26</v>
      </c>
      <c r="C5482" s="7" t="n">
        <v>13</v>
      </c>
      <c r="D5482" s="7" t="n">
        <v>17</v>
      </c>
      <c r="E5482" s="7" t="n">
        <v>11431</v>
      </c>
      <c r="F5482" s="7" t="s">
        <v>477</v>
      </c>
      <c r="G5482" s="7" t="n">
        <v>2</v>
      </c>
      <c r="H5482" s="7" t="n">
        <v>0</v>
      </c>
    </row>
    <row r="5483" spans="1:8">
      <c r="A5483" t="s">
        <v>4</v>
      </c>
      <c r="B5483" s="4" t="s">
        <v>5</v>
      </c>
    </row>
    <row r="5484" spans="1:8">
      <c r="A5484" t="n">
        <v>52269</v>
      </c>
      <c r="B5484" s="20" t="n">
        <v>28</v>
      </c>
    </row>
    <row r="5485" spans="1:8">
      <c r="A5485" t="s">
        <v>4</v>
      </c>
      <c r="B5485" s="4" t="s">
        <v>5</v>
      </c>
      <c r="C5485" s="4" t="s">
        <v>7</v>
      </c>
      <c r="D5485" s="4" t="s">
        <v>12</v>
      </c>
      <c r="E5485" s="4" t="s">
        <v>8</v>
      </c>
      <c r="F5485" s="4" t="s">
        <v>8</v>
      </c>
      <c r="G5485" s="4" t="s">
        <v>8</v>
      </c>
      <c r="H5485" s="4" t="s">
        <v>8</v>
      </c>
    </row>
    <row r="5486" spans="1:8">
      <c r="A5486" t="n">
        <v>52270</v>
      </c>
      <c r="B5486" s="29" t="n">
        <v>51</v>
      </c>
      <c r="C5486" s="7" t="n">
        <v>3</v>
      </c>
      <c r="D5486" s="7" t="n">
        <v>0</v>
      </c>
      <c r="E5486" s="7" t="s">
        <v>365</v>
      </c>
      <c r="F5486" s="7" t="s">
        <v>350</v>
      </c>
      <c r="G5486" s="7" t="s">
        <v>75</v>
      </c>
      <c r="H5486" s="7" t="s">
        <v>76</v>
      </c>
    </row>
    <row r="5487" spans="1:8">
      <c r="A5487" t="s">
        <v>4</v>
      </c>
      <c r="B5487" s="4" t="s">
        <v>5</v>
      </c>
      <c r="C5487" s="4" t="s">
        <v>12</v>
      </c>
      <c r="D5487" s="4" t="s">
        <v>7</v>
      </c>
      <c r="E5487" s="4" t="s">
        <v>59</v>
      </c>
      <c r="F5487" s="4" t="s">
        <v>12</v>
      </c>
    </row>
    <row r="5488" spans="1:8">
      <c r="A5488" t="n">
        <v>52283</v>
      </c>
      <c r="B5488" s="47" t="n">
        <v>59</v>
      </c>
      <c r="C5488" s="7" t="n">
        <v>0</v>
      </c>
      <c r="D5488" s="7" t="n">
        <v>13</v>
      </c>
      <c r="E5488" s="7" t="n">
        <v>0.150000005960464</v>
      </c>
      <c r="F5488" s="7" t="n">
        <v>0</v>
      </c>
    </row>
    <row r="5489" spans="1:8">
      <c r="A5489" t="s">
        <v>4</v>
      </c>
      <c r="B5489" s="4" t="s">
        <v>5</v>
      </c>
      <c r="C5489" s="4" t="s">
        <v>12</v>
      </c>
    </row>
    <row r="5490" spans="1:8">
      <c r="A5490" t="n">
        <v>52293</v>
      </c>
      <c r="B5490" s="22" t="n">
        <v>16</v>
      </c>
      <c r="C5490" s="7" t="n">
        <v>1000</v>
      </c>
    </row>
    <row r="5491" spans="1:8">
      <c r="A5491" t="s">
        <v>4</v>
      </c>
      <c r="B5491" s="4" t="s">
        <v>5</v>
      </c>
      <c r="C5491" s="4" t="s">
        <v>7</v>
      </c>
      <c r="D5491" s="4" t="s">
        <v>12</v>
      </c>
      <c r="E5491" s="4" t="s">
        <v>59</v>
      </c>
    </row>
    <row r="5492" spans="1:8">
      <c r="A5492" t="n">
        <v>52296</v>
      </c>
      <c r="B5492" s="25" t="n">
        <v>58</v>
      </c>
      <c r="C5492" s="7" t="n">
        <v>101</v>
      </c>
      <c r="D5492" s="7" t="n">
        <v>500</v>
      </c>
      <c r="E5492" s="7" t="n">
        <v>1</v>
      </c>
    </row>
    <row r="5493" spans="1:8">
      <c r="A5493" t="s">
        <v>4</v>
      </c>
      <c r="B5493" s="4" t="s">
        <v>5</v>
      </c>
      <c r="C5493" s="4" t="s">
        <v>7</v>
      </c>
      <c r="D5493" s="4" t="s">
        <v>12</v>
      </c>
    </row>
    <row r="5494" spans="1:8">
      <c r="A5494" t="n">
        <v>52304</v>
      </c>
      <c r="B5494" s="25" t="n">
        <v>58</v>
      </c>
      <c r="C5494" s="7" t="n">
        <v>254</v>
      </c>
      <c r="D5494" s="7" t="n">
        <v>0</v>
      </c>
    </row>
    <row r="5495" spans="1:8">
      <c r="A5495" t="s">
        <v>4</v>
      </c>
      <c r="B5495" s="4" t="s">
        <v>5</v>
      </c>
      <c r="C5495" s="4" t="s">
        <v>7</v>
      </c>
      <c r="D5495" s="4" t="s">
        <v>7</v>
      </c>
      <c r="E5495" s="4" t="s">
        <v>59</v>
      </c>
      <c r="F5495" s="4" t="s">
        <v>59</v>
      </c>
      <c r="G5495" s="4" t="s">
        <v>59</v>
      </c>
      <c r="H5495" s="4" t="s">
        <v>12</v>
      </c>
    </row>
    <row r="5496" spans="1:8">
      <c r="A5496" t="n">
        <v>52308</v>
      </c>
      <c r="B5496" s="27" t="n">
        <v>45</v>
      </c>
      <c r="C5496" s="7" t="n">
        <v>2</v>
      </c>
      <c r="D5496" s="7" t="n">
        <v>3</v>
      </c>
      <c r="E5496" s="7" t="n">
        <v>3.14000010490417</v>
      </c>
      <c r="F5496" s="7" t="n">
        <v>5.94000005722046</v>
      </c>
      <c r="G5496" s="7" t="n">
        <v>9.48999977111816</v>
      </c>
      <c r="H5496" s="7" t="n">
        <v>0</v>
      </c>
    </row>
    <row r="5497" spans="1:8">
      <c r="A5497" t="s">
        <v>4</v>
      </c>
      <c r="B5497" s="4" t="s">
        <v>5</v>
      </c>
      <c r="C5497" s="4" t="s">
        <v>7</v>
      </c>
      <c r="D5497" s="4" t="s">
        <v>7</v>
      </c>
      <c r="E5497" s="4" t="s">
        <v>59</v>
      </c>
      <c r="F5497" s="4" t="s">
        <v>59</v>
      </c>
      <c r="G5497" s="4" t="s">
        <v>59</v>
      </c>
      <c r="H5497" s="4" t="s">
        <v>12</v>
      </c>
      <c r="I5497" s="4" t="s">
        <v>7</v>
      </c>
    </row>
    <row r="5498" spans="1:8">
      <c r="A5498" t="n">
        <v>52325</v>
      </c>
      <c r="B5498" s="27" t="n">
        <v>45</v>
      </c>
      <c r="C5498" s="7" t="n">
        <v>4</v>
      </c>
      <c r="D5498" s="7" t="n">
        <v>3</v>
      </c>
      <c r="E5498" s="7" t="n">
        <v>3.72000002861023</v>
      </c>
      <c r="F5498" s="7" t="n">
        <v>218.350006103516</v>
      </c>
      <c r="G5498" s="7" t="n">
        <v>0</v>
      </c>
      <c r="H5498" s="7" t="n">
        <v>0</v>
      </c>
      <c r="I5498" s="7" t="n">
        <v>0</v>
      </c>
    </row>
    <row r="5499" spans="1:8">
      <c r="A5499" t="s">
        <v>4</v>
      </c>
      <c r="B5499" s="4" t="s">
        <v>5</v>
      </c>
      <c r="C5499" s="4" t="s">
        <v>7</v>
      </c>
      <c r="D5499" s="4" t="s">
        <v>7</v>
      </c>
      <c r="E5499" s="4" t="s">
        <v>59</v>
      </c>
      <c r="F5499" s="4" t="s">
        <v>12</v>
      </c>
    </row>
    <row r="5500" spans="1:8">
      <c r="A5500" t="n">
        <v>52343</v>
      </c>
      <c r="B5500" s="27" t="n">
        <v>45</v>
      </c>
      <c r="C5500" s="7" t="n">
        <v>5</v>
      </c>
      <c r="D5500" s="7" t="n">
        <v>3</v>
      </c>
      <c r="E5500" s="7" t="n">
        <v>2.20000004768372</v>
      </c>
      <c r="F5500" s="7" t="n">
        <v>0</v>
      </c>
    </row>
    <row r="5501" spans="1:8">
      <c r="A5501" t="s">
        <v>4</v>
      </c>
      <c r="B5501" s="4" t="s">
        <v>5</v>
      </c>
      <c r="C5501" s="4" t="s">
        <v>7</v>
      </c>
      <c r="D5501" s="4" t="s">
        <v>7</v>
      </c>
      <c r="E5501" s="4" t="s">
        <v>59</v>
      </c>
      <c r="F5501" s="4" t="s">
        <v>12</v>
      </c>
    </row>
    <row r="5502" spans="1:8">
      <c r="A5502" t="n">
        <v>52352</v>
      </c>
      <c r="B5502" s="27" t="n">
        <v>45</v>
      </c>
      <c r="C5502" s="7" t="n">
        <v>11</v>
      </c>
      <c r="D5502" s="7" t="n">
        <v>3</v>
      </c>
      <c r="E5502" s="7" t="n">
        <v>34</v>
      </c>
      <c r="F5502" s="7" t="n">
        <v>0</v>
      </c>
    </row>
    <row r="5503" spans="1:8">
      <c r="A5503" t="s">
        <v>4</v>
      </c>
      <c r="B5503" s="4" t="s">
        <v>5</v>
      </c>
      <c r="C5503" s="4" t="s">
        <v>7</v>
      </c>
      <c r="D5503" s="4" t="s">
        <v>12</v>
      </c>
    </row>
    <row r="5504" spans="1:8">
      <c r="A5504" t="n">
        <v>52361</v>
      </c>
      <c r="B5504" s="25" t="n">
        <v>58</v>
      </c>
      <c r="C5504" s="7" t="n">
        <v>255</v>
      </c>
      <c r="D5504" s="7" t="n">
        <v>0</v>
      </c>
    </row>
    <row r="5505" spans="1:9">
      <c r="A5505" t="s">
        <v>4</v>
      </c>
      <c r="B5505" s="4" t="s">
        <v>5</v>
      </c>
      <c r="C5505" s="4" t="s">
        <v>7</v>
      </c>
      <c r="D5505" s="4" t="s">
        <v>12</v>
      </c>
      <c r="E5505" s="4" t="s">
        <v>8</v>
      </c>
    </row>
    <row r="5506" spans="1:9">
      <c r="A5506" t="n">
        <v>52365</v>
      </c>
      <c r="B5506" s="29" t="n">
        <v>51</v>
      </c>
      <c r="C5506" s="7" t="n">
        <v>4</v>
      </c>
      <c r="D5506" s="7" t="n">
        <v>0</v>
      </c>
      <c r="E5506" s="7" t="s">
        <v>271</v>
      </c>
    </row>
    <row r="5507" spans="1:9">
      <c r="A5507" t="s">
        <v>4</v>
      </c>
      <c r="B5507" s="4" t="s">
        <v>5</v>
      </c>
      <c r="C5507" s="4" t="s">
        <v>12</v>
      </c>
    </row>
    <row r="5508" spans="1:9">
      <c r="A5508" t="n">
        <v>52379</v>
      </c>
      <c r="B5508" s="22" t="n">
        <v>16</v>
      </c>
      <c r="C5508" s="7" t="n">
        <v>0</v>
      </c>
    </row>
    <row r="5509" spans="1:9">
      <c r="A5509" t="s">
        <v>4</v>
      </c>
      <c r="B5509" s="4" t="s">
        <v>5</v>
      </c>
      <c r="C5509" s="4" t="s">
        <v>12</v>
      </c>
      <c r="D5509" s="4" t="s">
        <v>7</v>
      </c>
      <c r="E5509" s="4" t="s">
        <v>13</v>
      </c>
      <c r="F5509" s="4" t="s">
        <v>43</v>
      </c>
      <c r="G5509" s="4" t="s">
        <v>7</v>
      </c>
      <c r="H5509" s="4" t="s">
        <v>7</v>
      </c>
      <c r="I5509" s="4" t="s">
        <v>7</v>
      </c>
      <c r="J5509" s="4" t="s">
        <v>13</v>
      </c>
      <c r="K5509" s="4" t="s">
        <v>43</v>
      </c>
      <c r="L5509" s="4" t="s">
        <v>7</v>
      </c>
      <c r="M5509" s="4" t="s">
        <v>7</v>
      </c>
    </row>
    <row r="5510" spans="1:9">
      <c r="A5510" t="n">
        <v>52382</v>
      </c>
      <c r="B5510" s="30" t="n">
        <v>26</v>
      </c>
      <c r="C5510" s="7" t="n">
        <v>0</v>
      </c>
      <c r="D5510" s="7" t="n">
        <v>17</v>
      </c>
      <c r="E5510" s="7" t="n">
        <v>65111</v>
      </c>
      <c r="F5510" s="7" t="s">
        <v>478</v>
      </c>
      <c r="G5510" s="7" t="n">
        <v>2</v>
      </c>
      <c r="H5510" s="7" t="n">
        <v>3</v>
      </c>
      <c r="I5510" s="7" t="n">
        <v>17</v>
      </c>
      <c r="J5510" s="7" t="n">
        <v>65112</v>
      </c>
      <c r="K5510" s="7" t="s">
        <v>479</v>
      </c>
      <c r="L5510" s="7" t="n">
        <v>2</v>
      </c>
      <c r="M5510" s="7" t="n">
        <v>0</v>
      </c>
    </row>
    <row r="5511" spans="1:9">
      <c r="A5511" t="s">
        <v>4</v>
      </c>
      <c r="B5511" s="4" t="s">
        <v>5</v>
      </c>
    </row>
    <row r="5512" spans="1:9">
      <c r="A5512" t="n">
        <v>52543</v>
      </c>
      <c r="B5512" s="20" t="n">
        <v>28</v>
      </c>
    </row>
    <row r="5513" spans="1:9">
      <c r="A5513" t="s">
        <v>4</v>
      </c>
      <c r="B5513" s="4" t="s">
        <v>5</v>
      </c>
      <c r="C5513" s="4" t="s">
        <v>12</v>
      </c>
      <c r="D5513" s="4" t="s">
        <v>7</v>
      </c>
      <c r="E5513" s="4" t="s">
        <v>59</v>
      </c>
      <c r="F5513" s="4" t="s">
        <v>12</v>
      </c>
    </row>
    <row r="5514" spans="1:9">
      <c r="A5514" t="n">
        <v>52544</v>
      </c>
      <c r="B5514" s="47" t="n">
        <v>59</v>
      </c>
      <c r="C5514" s="7" t="n">
        <v>13</v>
      </c>
      <c r="D5514" s="7" t="n">
        <v>13</v>
      </c>
      <c r="E5514" s="7" t="n">
        <v>0.150000005960464</v>
      </c>
      <c r="F5514" s="7" t="n">
        <v>0</v>
      </c>
    </row>
    <row r="5515" spans="1:9">
      <c r="A5515" t="s">
        <v>4</v>
      </c>
      <c r="B5515" s="4" t="s">
        <v>5</v>
      </c>
      <c r="C5515" s="4" t="s">
        <v>12</v>
      </c>
    </row>
    <row r="5516" spans="1:9">
      <c r="A5516" t="n">
        <v>52554</v>
      </c>
      <c r="B5516" s="22" t="n">
        <v>16</v>
      </c>
      <c r="C5516" s="7" t="n">
        <v>1000</v>
      </c>
    </row>
    <row r="5517" spans="1:9">
      <c r="A5517" t="s">
        <v>4</v>
      </c>
      <c r="B5517" s="4" t="s">
        <v>5</v>
      </c>
      <c r="C5517" s="4" t="s">
        <v>7</v>
      </c>
      <c r="D5517" s="4" t="s">
        <v>12</v>
      </c>
      <c r="E5517" s="4" t="s">
        <v>8</v>
      </c>
    </row>
    <row r="5518" spans="1:9">
      <c r="A5518" t="n">
        <v>52557</v>
      </c>
      <c r="B5518" s="29" t="n">
        <v>51</v>
      </c>
      <c r="C5518" s="7" t="n">
        <v>4</v>
      </c>
      <c r="D5518" s="7" t="n">
        <v>13</v>
      </c>
      <c r="E5518" s="7" t="s">
        <v>480</v>
      </c>
    </row>
    <row r="5519" spans="1:9">
      <c r="A5519" t="s">
        <v>4</v>
      </c>
      <c r="B5519" s="4" t="s">
        <v>5</v>
      </c>
      <c r="C5519" s="4" t="s">
        <v>12</v>
      </c>
    </row>
    <row r="5520" spans="1:9">
      <c r="A5520" t="n">
        <v>52575</v>
      </c>
      <c r="B5520" s="22" t="n">
        <v>16</v>
      </c>
      <c r="C5520" s="7" t="n">
        <v>0</v>
      </c>
    </row>
    <row r="5521" spans="1:13">
      <c r="A5521" t="s">
        <v>4</v>
      </c>
      <c r="B5521" s="4" t="s">
        <v>5</v>
      </c>
      <c r="C5521" s="4" t="s">
        <v>12</v>
      </c>
      <c r="D5521" s="4" t="s">
        <v>7</v>
      </c>
      <c r="E5521" s="4" t="s">
        <v>13</v>
      </c>
      <c r="F5521" s="4" t="s">
        <v>43</v>
      </c>
      <c r="G5521" s="4" t="s">
        <v>7</v>
      </c>
      <c r="H5521" s="4" t="s">
        <v>7</v>
      </c>
      <c r="I5521" s="4" t="s">
        <v>7</v>
      </c>
      <c r="J5521" s="4" t="s">
        <v>13</v>
      </c>
      <c r="K5521" s="4" t="s">
        <v>43</v>
      </c>
      <c r="L5521" s="4" t="s">
        <v>7</v>
      </c>
      <c r="M5521" s="4" t="s">
        <v>7</v>
      </c>
    </row>
    <row r="5522" spans="1:13">
      <c r="A5522" t="n">
        <v>52578</v>
      </c>
      <c r="B5522" s="30" t="n">
        <v>26</v>
      </c>
      <c r="C5522" s="7" t="n">
        <v>13</v>
      </c>
      <c r="D5522" s="7" t="n">
        <v>17</v>
      </c>
      <c r="E5522" s="7" t="n">
        <v>11432</v>
      </c>
      <c r="F5522" s="7" t="s">
        <v>481</v>
      </c>
      <c r="G5522" s="7" t="n">
        <v>2</v>
      </c>
      <c r="H5522" s="7" t="n">
        <v>3</v>
      </c>
      <c r="I5522" s="7" t="n">
        <v>17</v>
      </c>
      <c r="J5522" s="7" t="n">
        <v>11433</v>
      </c>
      <c r="K5522" s="7" t="s">
        <v>482</v>
      </c>
      <c r="L5522" s="7" t="n">
        <v>2</v>
      </c>
      <c r="M5522" s="7" t="n">
        <v>0</v>
      </c>
    </row>
    <row r="5523" spans="1:13">
      <c r="A5523" t="s">
        <v>4</v>
      </c>
      <c r="B5523" s="4" t="s">
        <v>5</v>
      </c>
    </row>
    <row r="5524" spans="1:13">
      <c r="A5524" t="n">
        <v>52675</v>
      </c>
      <c r="B5524" s="20" t="n">
        <v>28</v>
      </c>
    </row>
    <row r="5525" spans="1:13">
      <c r="A5525" t="s">
        <v>4</v>
      </c>
      <c r="B5525" s="4" t="s">
        <v>5</v>
      </c>
      <c r="C5525" s="4" t="s">
        <v>7</v>
      </c>
      <c r="D5525" s="4" t="s">
        <v>12</v>
      </c>
      <c r="E5525" s="4" t="s">
        <v>8</v>
      </c>
    </row>
    <row r="5526" spans="1:13">
      <c r="A5526" t="n">
        <v>52676</v>
      </c>
      <c r="B5526" s="29" t="n">
        <v>51</v>
      </c>
      <c r="C5526" s="7" t="n">
        <v>4</v>
      </c>
      <c r="D5526" s="7" t="n">
        <v>0</v>
      </c>
      <c r="E5526" s="7" t="s">
        <v>271</v>
      </c>
    </row>
    <row r="5527" spans="1:13">
      <c r="A5527" t="s">
        <v>4</v>
      </c>
      <c r="B5527" s="4" t="s">
        <v>5</v>
      </c>
      <c r="C5527" s="4" t="s">
        <v>12</v>
      </c>
    </row>
    <row r="5528" spans="1:13">
      <c r="A5528" t="n">
        <v>52690</v>
      </c>
      <c r="B5528" s="22" t="n">
        <v>16</v>
      </c>
      <c r="C5528" s="7" t="n">
        <v>0</v>
      </c>
    </row>
    <row r="5529" spans="1:13">
      <c r="A5529" t="s">
        <v>4</v>
      </c>
      <c r="B5529" s="4" t="s">
        <v>5</v>
      </c>
      <c r="C5529" s="4" t="s">
        <v>12</v>
      </c>
      <c r="D5529" s="4" t="s">
        <v>7</v>
      </c>
      <c r="E5529" s="4" t="s">
        <v>13</v>
      </c>
      <c r="F5529" s="4" t="s">
        <v>43</v>
      </c>
      <c r="G5529" s="4" t="s">
        <v>7</v>
      </c>
      <c r="H5529" s="4" t="s">
        <v>7</v>
      </c>
      <c r="I5529" s="4" t="s">
        <v>7</v>
      </c>
      <c r="J5529" s="4" t="s">
        <v>13</v>
      </c>
      <c r="K5529" s="4" t="s">
        <v>43</v>
      </c>
      <c r="L5529" s="4" t="s">
        <v>7</v>
      </c>
      <c r="M5529" s="4" t="s">
        <v>7</v>
      </c>
    </row>
    <row r="5530" spans="1:13">
      <c r="A5530" t="n">
        <v>52693</v>
      </c>
      <c r="B5530" s="30" t="n">
        <v>26</v>
      </c>
      <c r="C5530" s="7" t="n">
        <v>0</v>
      </c>
      <c r="D5530" s="7" t="n">
        <v>17</v>
      </c>
      <c r="E5530" s="7" t="n">
        <v>65113</v>
      </c>
      <c r="F5530" s="7" t="s">
        <v>483</v>
      </c>
      <c r="G5530" s="7" t="n">
        <v>2</v>
      </c>
      <c r="H5530" s="7" t="n">
        <v>3</v>
      </c>
      <c r="I5530" s="7" t="n">
        <v>17</v>
      </c>
      <c r="J5530" s="7" t="n">
        <v>65114</v>
      </c>
      <c r="K5530" s="7" t="s">
        <v>484</v>
      </c>
      <c r="L5530" s="7" t="n">
        <v>2</v>
      </c>
      <c r="M5530" s="7" t="n">
        <v>0</v>
      </c>
    </row>
    <row r="5531" spans="1:13">
      <c r="A5531" t="s">
        <v>4</v>
      </c>
      <c r="B5531" s="4" t="s">
        <v>5</v>
      </c>
    </row>
    <row r="5532" spans="1:13">
      <c r="A5532" t="n">
        <v>52899</v>
      </c>
      <c r="B5532" s="20" t="n">
        <v>28</v>
      </c>
    </row>
    <row r="5533" spans="1:13">
      <c r="A5533" t="s">
        <v>4</v>
      </c>
      <c r="B5533" s="4" t="s">
        <v>5</v>
      </c>
      <c r="C5533" s="4" t="s">
        <v>12</v>
      </c>
      <c r="D5533" s="4" t="s">
        <v>7</v>
      </c>
      <c r="E5533" s="4" t="s">
        <v>8</v>
      </c>
      <c r="F5533" s="4" t="s">
        <v>59</v>
      </c>
      <c r="G5533" s="4" t="s">
        <v>59</v>
      </c>
      <c r="H5533" s="4" t="s">
        <v>59</v>
      </c>
    </row>
    <row r="5534" spans="1:13">
      <c r="A5534" t="n">
        <v>52900</v>
      </c>
      <c r="B5534" s="40" t="n">
        <v>48</v>
      </c>
      <c r="C5534" s="7" t="n">
        <v>13</v>
      </c>
      <c r="D5534" s="7" t="n">
        <v>0</v>
      </c>
      <c r="E5534" s="7" t="s">
        <v>344</v>
      </c>
      <c r="F5534" s="7" t="n">
        <v>-1</v>
      </c>
      <c r="G5534" s="7" t="n">
        <v>1</v>
      </c>
      <c r="H5534" s="7" t="n">
        <v>0</v>
      </c>
    </row>
    <row r="5535" spans="1:13">
      <c r="A5535" t="s">
        <v>4</v>
      </c>
      <c r="B5535" s="4" t="s">
        <v>5</v>
      </c>
      <c r="C5535" s="4" t="s">
        <v>12</v>
      </c>
    </row>
    <row r="5536" spans="1:13">
      <c r="A5536" t="n">
        <v>52931</v>
      </c>
      <c r="B5536" s="22" t="n">
        <v>16</v>
      </c>
      <c r="C5536" s="7" t="n">
        <v>300</v>
      </c>
    </row>
    <row r="5537" spans="1:13">
      <c r="A5537" t="s">
        <v>4</v>
      </c>
      <c r="B5537" s="4" t="s">
        <v>5</v>
      </c>
      <c r="C5537" s="4" t="s">
        <v>7</v>
      </c>
      <c r="D5537" s="4" t="s">
        <v>12</v>
      </c>
      <c r="E5537" s="4" t="s">
        <v>8</v>
      </c>
    </row>
    <row r="5538" spans="1:13">
      <c r="A5538" t="n">
        <v>52934</v>
      </c>
      <c r="B5538" s="29" t="n">
        <v>51</v>
      </c>
      <c r="C5538" s="7" t="n">
        <v>4</v>
      </c>
      <c r="D5538" s="7" t="n">
        <v>13</v>
      </c>
      <c r="E5538" s="7" t="s">
        <v>387</v>
      </c>
    </row>
    <row r="5539" spans="1:13">
      <c r="A5539" t="s">
        <v>4</v>
      </c>
      <c r="B5539" s="4" t="s">
        <v>5</v>
      </c>
      <c r="C5539" s="4" t="s">
        <v>12</v>
      </c>
    </row>
    <row r="5540" spans="1:13">
      <c r="A5540" t="n">
        <v>52947</v>
      </c>
      <c r="B5540" s="22" t="n">
        <v>16</v>
      </c>
      <c r="C5540" s="7" t="n">
        <v>0</v>
      </c>
    </row>
    <row r="5541" spans="1:13">
      <c r="A5541" t="s">
        <v>4</v>
      </c>
      <c r="B5541" s="4" t="s">
        <v>5</v>
      </c>
      <c r="C5541" s="4" t="s">
        <v>12</v>
      </c>
      <c r="D5541" s="4" t="s">
        <v>7</v>
      </c>
      <c r="E5541" s="4" t="s">
        <v>13</v>
      </c>
      <c r="F5541" s="4" t="s">
        <v>43</v>
      </c>
      <c r="G5541" s="4" t="s">
        <v>7</v>
      </c>
      <c r="H5541" s="4" t="s">
        <v>7</v>
      </c>
    </row>
    <row r="5542" spans="1:13">
      <c r="A5542" t="n">
        <v>52950</v>
      </c>
      <c r="B5542" s="30" t="n">
        <v>26</v>
      </c>
      <c r="C5542" s="7" t="n">
        <v>13</v>
      </c>
      <c r="D5542" s="7" t="n">
        <v>17</v>
      </c>
      <c r="E5542" s="7" t="n">
        <v>11434</v>
      </c>
      <c r="F5542" s="7" t="s">
        <v>485</v>
      </c>
      <c r="G5542" s="7" t="n">
        <v>2</v>
      </c>
      <c r="H5542" s="7" t="n">
        <v>0</v>
      </c>
    </row>
    <row r="5543" spans="1:13">
      <c r="A5543" t="s">
        <v>4</v>
      </c>
      <c r="B5543" s="4" t="s">
        <v>5</v>
      </c>
    </row>
    <row r="5544" spans="1:13">
      <c r="A5544" t="n">
        <v>52987</v>
      </c>
      <c r="B5544" s="20" t="n">
        <v>28</v>
      </c>
    </row>
    <row r="5545" spans="1:13">
      <c r="A5545" t="s">
        <v>4</v>
      </c>
      <c r="B5545" s="4" t="s">
        <v>5</v>
      </c>
      <c r="C5545" s="4" t="s">
        <v>7</v>
      </c>
      <c r="D5545" s="4" t="s">
        <v>12</v>
      </c>
      <c r="E5545" s="4" t="s">
        <v>59</v>
      </c>
    </row>
    <row r="5546" spans="1:13">
      <c r="A5546" t="n">
        <v>52988</v>
      </c>
      <c r="B5546" s="25" t="n">
        <v>58</v>
      </c>
      <c r="C5546" s="7" t="n">
        <v>101</v>
      </c>
      <c r="D5546" s="7" t="n">
        <v>500</v>
      </c>
      <c r="E5546" s="7" t="n">
        <v>1</v>
      </c>
    </row>
    <row r="5547" spans="1:13">
      <c r="A5547" t="s">
        <v>4</v>
      </c>
      <c r="B5547" s="4" t="s">
        <v>5</v>
      </c>
      <c r="C5547" s="4" t="s">
        <v>7</v>
      </c>
      <c r="D5547" s="4" t="s">
        <v>12</v>
      </c>
    </row>
    <row r="5548" spans="1:13">
      <c r="A5548" t="n">
        <v>52996</v>
      </c>
      <c r="B5548" s="25" t="n">
        <v>58</v>
      </c>
      <c r="C5548" s="7" t="n">
        <v>254</v>
      </c>
      <c r="D5548" s="7" t="n">
        <v>0</v>
      </c>
    </row>
    <row r="5549" spans="1:13">
      <c r="A5549" t="s">
        <v>4</v>
      </c>
      <c r="B5549" s="4" t="s">
        <v>5</v>
      </c>
      <c r="C5549" s="4" t="s">
        <v>12</v>
      </c>
      <c r="D5549" s="4" t="s">
        <v>7</v>
      </c>
      <c r="E5549" s="4" t="s">
        <v>8</v>
      </c>
      <c r="F5549" s="4" t="s">
        <v>59</v>
      </c>
      <c r="G5549" s="4" t="s">
        <v>59</v>
      </c>
      <c r="H5549" s="4" t="s">
        <v>59</v>
      </c>
    </row>
    <row r="5550" spans="1:13">
      <c r="A5550" t="n">
        <v>53000</v>
      </c>
      <c r="B5550" s="40" t="n">
        <v>48</v>
      </c>
      <c r="C5550" s="7" t="n">
        <v>13</v>
      </c>
      <c r="D5550" s="7" t="n">
        <v>0</v>
      </c>
      <c r="E5550" s="7" t="s">
        <v>98</v>
      </c>
      <c r="F5550" s="7" t="n">
        <v>0</v>
      </c>
      <c r="G5550" s="7" t="n">
        <v>1</v>
      </c>
      <c r="H5550" s="7" t="n">
        <v>0</v>
      </c>
    </row>
    <row r="5551" spans="1:13">
      <c r="A5551" t="s">
        <v>4</v>
      </c>
      <c r="B5551" s="4" t="s">
        <v>5</v>
      </c>
      <c r="C5551" s="4" t="s">
        <v>7</v>
      </c>
      <c r="D5551" s="4" t="s">
        <v>7</v>
      </c>
      <c r="E5551" s="4" t="s">
        <v>59</v>
      </c>
      <c r="F5551" s="4" t="s">
        <v>59</v>
      </c>
      <c r="G5551" s="4" t="s">
        <v>59</v>
      </c>
      <c r="H5551" s="4" t="s">
        <v>12</v>
      </c>
    </row>
    <row r="5552" spans="1:13">
      <c r="A5552" t="n">
        <v>53027</v>
      </c>
      <c r="B5552" s="27" t="n">
        <v>45</v>
      </c>
      <c r="C5552" s="7" t="n">
        <v>2</v>
      </c>
      <c r="D5552" s="7" t="n">
        <v>3</v>
      </c>
      <c r="E5552" s="7" t="n">
        <v>2.91000008583069</v>
      </c>
      <c r="F5552" s="7" t="n">
        <v>6.09999990463257</v>
      </c>
      <c r="G5552" s="7" t="n">
        <v>9.0600004196167</v>
      </c>
      <c r="H5552" s="7" t="n">
        <v>0</v>
      </c>
    </row>
    <row r="5553" spans="1:8">
      <c r="A5553" t="s">
        <v>4</v>
      </c>
      <c r="B5553" s="4" t="s">
        <v>5</v>
      </c>
      <c r="C5553" s="4" t="s">
        <v>7</v>
      </c>
      <c r="D5553" s="4" t="s">
        <v>7</v>
      </c>
      <c r="E5553" s="4" t="s">
        <v>59</v>
      </c>
      <c r="F5553" s="4" t="s">
        <v>59</v>
      </c>
      <c r="G5553" s="4" t="s">
        <v>59</v>
      </c>
      <c r="H5553" s="4" t="s">
        <v>12</v>
      </c>
      <c r="I5553" s="4" t="s">
        <v>7</v>
      </c>
    </row>
    <row r="5554" spans="1:8">
      <c r="A5554" t="n">
        <v>53044</v>
      </c>
      <c r="B5554" s="27" t="n">
        <v>45</v>
      </c>
      <c r="C5554" s="7" t="n">
        <v>4</v>
      </c>
      <c r="D5554" s="7" t="n">
        <v>3</v>
      </c>
      <c r="E5554" s="7" t="n">
        <v>4.21999979019165</v>
      </c>
      <c r="F5554" s="7" t="n">
        <v>325.600006103516</v>
      </c>
      <c r="G5554" s="7" t="n">
        <v>0</v>
      </c>
      <c r="H5554" s="7" t="n">
        <v>0</v>
      </c>
      <c r="I5554" s="7" t="n">
        <v>0</v>
      </c>
    </row>
    <row r="5555" spans="1:8">
      <c r="A5555" t="s">
        <v>4</v>
      </c>
      <c r="B5555" s="4" t="s">
        <v>5</v>
      </c>
      <c r="C5555" s="4" t="s">
        <v>7</v>
      </c>
      <c r="D5555" s="4" t="s">
        <v>7</v>
      </c>
      <c r="E5555" s="4" t="s">
        <v>59</v>
      </c>
      <c r="F5555" s="4" t="s">
        <v>12</v>
      </c>
    </row>
    <row r="5556" spans="1:8">
      <c r="A5556" t="n">
        <v>53062</v>
      </c>
      <c r="B5556" s="27" t="n">
        <v>45</v>
      </c>
      <c r="C5556" s="7" t="n">
        <v>5</v>
      </c>
      <c r="D5556" s="7" t="n">
        <v>3</v>
      </c>
      <c r="E5556" s="7" t="n">
        <v>1.10000002384186</v>
      </c>
      <c r="F5556" s="7" t="n">
        <v>0</v>
      </c>
    </row>
    <row r="5557" spans="1:8">
      <c r="A5557" t="s">
        <v>4</v>
      </c>
      <c r="B5557" s="4" t="s">
        <v>5</v>
      </c>
      <c r="C5557" s="4" t="s">
        <v>7</v>
      </c>
      <c r="D5557" s="4" t="s">
        <v>7</v>
      </c>
      <c r="E5557" s="4" t="s">
        <v>59</v>
      </c>
      <c r="F5557" s="4" t="s">
        <v>12</v>
      </c>
    </row>
    <row r="5558" spans="1:8">
      <c r="A5558" t="n">
        <v>53071</v>
      </c>
      <c r="B5558" s="27" t="n">
        <v>45</v>
      </c>
      <c r="C5558" s="7" t="n">
        <v>11</v>
      </c>
      <c r="D5558" s="7" t="n">
        <v>3</v>
      </c>
      <c r="E5558" s="7" t="n">
        <v>34</v>
      </c>
      <c r="F5558" s="7" t="n">
        <v>0</v>
      </c>
    </row>
    <row r="5559" spans="1:8">
      <c r="A5559" t="s">
        <v>4</v>
      </c>
      <c r="B5559" s="4" t="s">
        <v>5</v>
      </c>
      <c r="C5559" s="4" t="s">
        <v>7</v>
      </c>
      <c r="D5559" s="4" t="s">
        <v>12</v>
      </c>
    </row>
    <row r="5560" spans="1:8">
      <c r="A5560" t="n">
        <v>53080</v>
      </c>
      <c r="B5560" s="25" t="n">
        <v>58</v>
      </c>
      <c r="C5560" s="7" t="n">
        <v>255</v>
      </c>
      <c r="D5560" s="7" t="n">
        <v>0</v>
      </c>
    </row>
    <row r="5561" spans="1:8">
      <c r="A5561" t="s">
        <v>4</v>
      </c>
      <c r="B5561" s="4" t="s">
        <v>5</v>
      </c>
      <c r="C5561" s="4" t="s">
        <v>12</v>
      </c>
    </row>
    <row r="5562" spans="1:8">
      <c r="A5562" t="n">
        <v>53084</v>
      </c>
      <c r="B5562" s="22" t="n">
        <v>16</v>
      </c>
      <c r="C5562" s="7" t="n">
        <v>1000</v>
      </c>
    </row>
    <row r="5563" spans="1:8">
      <c r="A5563" t="s">
        <v>4</v>
      </c>
      <c r="B5563" s="4" t="s">
        <v>5</v>
      </c>
      <c r="C5563" s="4" t="s">
        <v>7</v>
      </c>
      <c r="D5563" s="4" t="s">
        <v>12</v>
      </c>
      <c r="E5563" s="4" t="s">
        <v>8</v>
      </c>
    </row>
    <row r="5564" spans="1:8">
      <c r="A5564" t="n">
        <v>53087</v>
      </c>
      <c r="B5564" s="29" t="n">
        <v>51</v>
      </c>
      <c r="C5564" s="7" t="n">
        <v>4</v>
      </c>
      <c r="D5564" s="7" t="n">
        <v>13</v>
      </c>
      <c r="E5564" s="7" t="s">
        <v>440</v>
      </c>
    </row>
    <row r="5565" spans="1:8">
      <c r="A5565" t="s">
        <v>4</v>
      </c>
      <c r="B5565" s="4" t="s">
        <v>5</v>
      </c>
      <c r="C5565" s="4" t="s">
        <v>12</v>
      </c>
    </row>
    <row r="5566" spans="1:8">
      <c r="A5566" t="n">
        <v>53101</v>
      </c>
      <c r="B5566" s="22" t="n">
        <v>16</v>
      </c>
      <c r="C5566" s="7" t="n">
        <v>0</v>
      </c>
    </row>
    <row r="5567" spans="1:8">
      <c r="A5567" t="s">
        <v>4</v>
      </c>
      <c r="B5567" s="4" t="s">
        <v>5</v>
      </c>
      <c r="C5567" s="4" t="s">
        <v>12</v>
      </c>
      <c r="D5567" s="4" t="s">
        <v>7</v>
      </c>
      <c r="E5567" s="4" t="s">
        <v>13</v>
      </c>
      <c r="F5567" s="4" t="s">
        <v>43</v>
      </c>
      <c r="G5567" s="4" t="s">
        <v>7</v>
      </c>
      <c r="H5567" s="4" t="s">
        <v>7</v>
      </c>
      <c r="I5567" s="4" t="s">
        <v>7</v>
      </c>
      <c r="J5567" s="4" t="s">
        <v>13</v>
      </c>
      <c r="K5567" s="4" t="s">
        <v>43</v>
      </c>
      <c r="L5567" s="4" t="s">
        <v>7</v>
      </c>
      <c r="M5567" s="4" t="s">
        <v>7</v>
      </c>
      <c r="N5567" s="4" t="s">
        <v>7</v>
      </c>
      <c r="O5567" s="4" t="s">
        <v>13</v>
      </c>
      <c r="P5567" s="4" t="s">
        <v>43</v>
      </c>
      <c r="Q5567" s="4" t="s">
        <v>7</v>
      </c>
      <c r="R5567" s="4" t="s">
        <v>7</v>
      </c>
    </row>
    <row r="5568" spans="1:8">
      <c r="A5568" t="n">
        <v>53104</v>
      </c>
      <c r="B5568" s="30" t="n">
        <v>26</v>
      </c>
      <c r="C5568" s="7" t="n">
        <v>13</v>
      </c>
      <c r="D5568" s="7" t="n">
        <v>17</v>
      </c>
      <c r="E5568" s="7" t="n">
        <v>11435</v>
      </c>
      <c r="F5568" s="7" t="s">
        <v>486</v>
      </c>
      <c r="G5568" s="7" t="n">
        <v>2</v>
      </c>
      <c r="H5568" s="7" t="n">
        <v>3</v>
      </c>
      <c r="I5568" s="7" t="n">
        <v>17</v>
      </c>
      <c r="J5568" s="7" t="n">
        <v>11436</v>
      </c>
      <c r="K5568" s="7" t="s">
        <v>487</v>
      </c>
      <c r="L5568" s="7" t="n">
        <v>2</v>
      </c>
      <c r="M5568" s="7" t="n">
        <v>3</v>
      </c>
      <c r="N5568" s="7" t="n">
        <v>17</v>
      </c>
      <c r="O5568" s="7" t="n">
        <v>11437</v>
      </c>
      <c r="P5568" s="7" t="s">
        <v>488</v>
      </c>
      <c r="Q5568" s="7" t="n">
        <v>2</v>
      </c>
      <c r="R5568" s="7" t="n">
        <v>0</v>
      </c>
    </row>
    <row r="5569" spans="1:18">
      <c r="A5569" t="s">
        <v>4</v>
      </c>
      <c r="B5569" s="4" t="s">
        <v>5</v>
      </c>
    </row>
    <row r="5570" spans="1:18">
      <c r="A5570" t="n">
        <v>53276</v>
      </c>
      <c r="B5570" s="20" t="n">
        <v>28</v>
      </c>
    </row>
    <row r="5571" spans="1:18">
      <c r="A5571" t="s">
        <v>4</v>
      </c>
      <c r="B5571" s="4" t="s">
        <v>5</v>
      </c>
      <c r="C5571" s="4" t="s">
        <v>7</v>
      </c>
      <c r="D5571" s="4" t="s">
        <v>12</v>
      </c>
      <c r="E5571" s="4" t="s">
        <v>7</v>
      </c>
    </row>
    <row r="5572" spans="1:18">
      <c r="A5572" t="n">
        <v>53277</v>
      </c>
      <c r="B5572" s="34" t="n">
        <v>49</v>
      </c>
      <c r="C5572" s="7" t="n">
        <v>1</v>
      </c>
      <c r="D5572" s="7" t="n">
        <v>4000</v>
      </c>
      <c r="E5572" s="7" t="n">
        <v>0</v>
      </c>
    </row>
    <row r="5573" spans="1:18">
      <c r="A5573" t="s">
        <v>4</v>
      </c>
      <c r="B5573" s="4" t="s">
        <v>5</v>
      </c>
      <c r="C5573" s="4" t="s">
        <v>7</v>
      </c>
      <c r="D5573" s="4" t="s">
        <v>7</v>
      </c>
      <c r="E5573" s="4" t="s">
        <v>59</v>
      </c>
      <c r="F5573" s="4" t="s">
        <v>12</v>
      </c>
    </row>
    <row r="5574" spans="1:18">
      <c r="A5574" t="n">
        <v>53282</v>
      </c>
      <c r="B5574" s="27" t="n">
        <v>45</v>
      </c>
      <c r="C5574" s="7" t="n">
        <v>5</v>
      </c>
      <c r="D5574" s="7" t="n">
        <v>3</v>
      </c>
      <c r="E5574" s="7" t="n">
        <v>1.14999997615814</v>
      </c>
      <c r="F5574" s="7" t="n">
        <v>2000</v>
      </c>
    </row>
    <row r="5575" spans="1:18">
      <c r="A5575" t="s">
        <v>4</v>
      </c>
      <c r="B5575" s="4" t="s">
        <v>5</v>
      </c>
      <c r="C5575" s="4" t="s">
        <v>7</v>
      </c>
      <c r="D5575" s="4" t="s">
        <v>12</v>
      </c>
      <c r="E5575" s="4" t="s">
        <v>59</v>
      </c>
    </row>
    <row r="5576" spans="1:18">
      <c r="A5576" t="n">
        <v>53291</v>
      </c>
      <c r="B5576" s="25" t="n">
        <v>58</v>
      </c>
      <c r="C5576" s="7" t="n">
        <v>0</v>
      </c>
      <c r="D5576" s="7" t="n">
        <v>1000</v>
      </c>
      <c r="E5576" s="7" t="n">
        <v>1</v>
      </c>
    </row>
    <row r="5577" spans="1:18">
      <c r="A5577" t="s">
        <v>4</v>
      </c>
      <c r="B5577" s="4" t="s">
        <v>5</v>
      </c>
      <c r="C5577" s="4" t="s">
        <v>7</v>
      </c>
      <c r="D5577" s="4" t="s">
        <v>12</v>
      </c>
    </row>
    <row r="5578" spans="1:18">
      <c r="A5578" t="n">
        <v>53299</v>
      </c>
      <c r="B5578" s="25" t="n">
        <v>58</v>
      </c>
      <c r="C5578" s="7" t="n">
        <v>255</v>
      </c>
      <c r="D5578" s="7" t="n">
        <v>0</v>
      </c>
    </row>
    <row r="5579" spans="1:18">
      <c r="A5579" t="s">
        <v>4</v>
      </c>
      <c r="B5579" s="4" t="s">
        <v>5</v>
      </c>
      <c r="C5579" s="4" t="s">
        <v>7</v>
      </c>
      <c r="D5579" s="4" t="s">
        <v>7</v>
      </c>
    </row>
    <row r="5580" spans="1:18">
      <c r="A5580" t="n">
        <v>53303</v>
      </c>
      <c r="B5580" s="34" t="n">
        <v>49</v>
      </c>
      <c r="C5580" s="7" t="n">
        <v>2</v>
      </c>
      <c r="D5580" s="7" t="n">
        <v>0</v>
      </c>
    </row>
    <row r="5581" spans="1:18">
      <c r="A5581" t="s">
        <v>4</v>
      </c>
      <c r="B5581" s="4" t="s">
        <v>5</v>
      </c>
      <c r="C5581" s="4" t="s">
        <v>7</v>
      </c>
      <c r="D5581" s="4" t="s">
        <v>12</v>
      </c>
    </row>
    <row r="5582" spans="1:18">
      <c r="A5582" t="n">
        <v>53306</v>
      </c>
      <c r="B5582" s="34" t="n">
        <v>49</v>
      </c>
      <c r="C5582" s="7" t="n">
        <v>6</v>
      </c>
      <c r="D5582" s="7" t="n">
        <v>509</v>
      </c>
    </row>
    <row r="5583" spans="1:18">
      <c r="A5583" t="s">
        <v>4</v>
      </c>
      <c r="B5583" s="4" t="s">
        <v>5</v>
      </c>
      <c r="C5583" s="4" t="s">
        <v>7</v>
      </c>
    </row>
    <row r="5584" spans="1:18">
      <c r="A5584" t="n">
        <v>53310</v>
      </c>
      <c r="B5584" s="65" t="n">
        <v>78</v>
      </c>
      <c r="C5584" s="7" t="n">
        <v>255</v>
      </c>
    </row>
    <row r="5585" spans="1:6">
      <c r="A5585" t="s">
        <v>4</v>
      </c>
      <c r="B5585" s="4" t="s">
        <v>5</v>
      </c>
      <c r="C5585" s="4" t="s">
        <v>7</v>
      </c>
      <c r="D5585" s="4" t="s">
        <v>12</v>
      </c>
      <c r="E5585" s="4" t="s">
        <v>7</v>
      </c>
    </row>
    <row r="5586" spans="1:6">
      <c r="A5586" t="n">
        <v>53312</v>
      </c>
      <c r="B5586" s="39" t="n">
        <v>36</v>
      </c>
      <c r="C5586" s="7" t="n">
        <v>9</v>
      </c>
      <c r="D5586" s="7" t="n">
        <v>0</v>
      </c>
      <c r="E5586" s="7" t="n">
        <v>0</v>
      </c>
    </row>
    <row r="5587" spans="1:6">
      <c r="A5587" t="s">
        <v>4</v>
      </c>
      <c r="B5587" s="4" t="s">
        <v>5</v>
      </c>
      <c r="C5587" s="4" t="s">
        <v>7</v>
      </c>
      <c r="D5587" s="4" t="s">
        <v>12</v>
      </c>
      <c r="E5587" s="4" t="s">
        <v>7</v>
      </c>
    </row>
    <row r="5588" spans="1:6">
      <c r="A5588" t="n">
        <v>53317</v>
      </c>
      <c r="B5588" s="39" t="n">
        <v>36</v>
      </c>
      <c r="C5588" s="7" t="n">
        <v>9</v>
      </c>
      <c r="D5588" s="7" t="n">
        <v>13</v>
      </c>
      <c r="E5588" s="7" t="n">
        <v>0</v>
      </c>
    </row>
    <row r="5589" spans="1:6">
      <c r="A5589" t="s">
        <v>4</v>
      </c>
      <c r="B5589" s="4" t="s">
        <v>5</v>
      </c>
      <c r="C5589" s="4" t="s">
        <v>12</v>
      </c>
      <c r="D5589" s="4" t="s">
        <v>59</v>
      </c>
      <c r="E5589" s="4" t="s">
        <v>59</v>
      </c>
      <c r="F5589" s="4" t="s">
        <v>59</v>
      </c>
      <c r="G5589" s="4" t="s">
        <v>59</v>
      </c>
    </row>
    <row r="5590" spans="1:6">
      <c r="A5590" t="n">
        <v>53322</v>
      </c>
      <c r="B5590" s="28" t="n">
        <v>46</v>
      </c>
      <c r="C5590" s="7" t="n">
        <v>61456</v>
      </c>
      <c r="D5590" s="7" t="n">
        <v>0</v>
      </c>
      <c r="E5590" s="7" t="n">
        <v>0</v>
      </c>
      <c r="F5590" s="7" t="n">
        <v>0</v>
      </c>
      <c r="G5590" s="7" t="n">
        <v>0</v>
      </c>
    </row>
    <row r="5591" spans="1:6">
      <c r="A5591" t="s">
        <v>4</v>
      </c>
      <c r="B5591" s="4" t="s">
        <v>5</v>
      </c>
      <c r="C5591" s="4" t="s">
        <v>7</v>
      </c>
      <c r="D5591" s="4" t="s">
        <v>8</v>
      </c>
    </row>
    <row r="5592" spans="1:6">
      <c r="A5592" t="n">
        <v>53341</v>
      </c>
      <c r="B5592" s="6" t="n">
        <v>2</v>
      </c>
      <c r="C5592" s="7" t="n">
        <v>10</v>
      </c>
      <c r="D5592" s="7" t="s">
        <v>490</v>
      </c>
    </row>
    <row r="5593" spans="1:6">
      <c r="A5593" t="s">
        <v>4</v>
      </c>
      <c r="B5593" s="4" t="s">
        <v>5</v>
      </c>
    </row>
    <row r="5594" spans="1:6">
      <c r="A5594" t="n">
        <v>53362</v>
      </c>
      <c r="B5594" s="5" t="n">
        <v>1</v>
      </c>
    </row>
    <row r="5595" spans="1:6" s="3" customFormat="1" customHeight="0">
      <c r="A5595" s="3" t="s">
        <v>2</v>
      </c>
      <c r="B5595" s="3" t="s">
        <v>491</v>
      </c>
    </row>
    <row r="5596" spans="1:6">
      <c r="A5596" t="s">
        <v>4</v>
      </c>
      <c r="B5596" s="4" t="s">
        <v>5</v>
      </c>
      <c r="C5596" s="4" t="s">
        <v>12</v>
      </c>
      <c r="D5596" s="4" t="s">
        <v>12</v>
      </c>
      <c r="E5596" s="4" t="s">
        <v>13</v>
      </c>
      <c r="F5596" s="4" t="s">
        <v>8</v>
      </c>
      <c r="G5596" s="4" t="s">
        <v>492</v>
      </c>
      <c r="H5596" s="4" t="s">
        <v>12</v>
      </c>
      <c r="I5596" s="4" t="s">
        <v>12</v>
      </c>
      <c r="J5596" s="4" t="s">
        <v>13</v>
      </c>
      <c r="K5596" s="4" t="s">
        <v>8</v>
      </c>
      <c r="L5596" s="4" t="s">
        <v>492</v>
      </c>
    </row>
    <row r="5597" spans="1:6">
      <c r="A5597" t="n">
        <v>53376</v>
      </c>
      <c r="B5597" s="66" t="n">
        <v>257</v>
      </c>
      <c r="C5597" s="7" t="n">
        <v>4</v>
      </c>
      <c r="D5597" s="7" t="n">
        <v>65533</v>
      </c>
      <c r="E5597" s="7" t="n">
        <v>2006</v>
      </c>
      <c r="F5597" s="7" t="s">
        <v>14</v>
      </c>
      <c r="G5597" s="7" t="n">
        <f t="normal" ca="1">32-LENB(INDIRECT(ADDRESS(5597,6)))</f>
        <v>0</v>
      </c>
      <c r="H5597" s="7" t="n">
        <v>0</v>
      </c>
      <c r="I5597" s="7" t="n">
        <v>65533</v>
      </c>
      <c r="J5597" s="7" t="n">
        <v>0</v>
      </c>
      <c r="K5597" s="7" t="s">
        <v>14</v>
      </c>
      <c r="L5597" s="7" t="n">
        <f t="normal" ca="1">32-LENB(INDIRECT(ADDRESS(5597,11)))</f>
        <v>0</v>
      </c>
    </row>
    <row r="5598" spans="1:6">
      <c r="A5598" t="s">
        <v>4</v>
      </c>
      <c r="B5598" s="4" t="s">
        <v>5</v>
      </c>
    </row>
    <row r="5599" spans="1:6">
      <c r="A5599" t="n">
        <v>53456</v>
      </c>
      <c r="B5599" s="5" t="n">
        <v>1</v>
      </c>
    </row>
    <row r="5600" spans="1:6" s="3" customFormat="1" customHeight="0">
      <c r="A5600" s="3" t="s">
        <v>2</v>
      </c>
      <c r="B5600" s="3" t="s">
        <v>493</v>
      </c>
    </row>
    <row r="5601" spans="1:12">
      <c r="A5601" t="s">
        <v>4</v>
      </c>
      <c r="B5601" s="4" t="s">
        <v>5</v>
      </c>
      <c r="C5601" s="4" t="s">
        <v>12</v>
      </c>
      <c r="D5601" s="4" t="s">
        <v>12</v>
      </c>
      <c r="E5601" s="4" t="s">
        <v>13</v>
      </c>
      <c r="F5601" s="4" t="s">
        <v>8</v>
      </c>
      <c r="G5601" s="4" t="s">
        <v>492</v>
      </c>
      <c r="H5601" s="4" t="s">
        <v>12</v>
      </c>
      <c r="I5601" s="4" t="s">
        <v>12</v>
      </c>
      <c r="J5601" s="4" t="s">
        <v>13</v>
      </c>
      <c r="K5601" s="4" t="s">
        <v>8</v>
      </c>
      <c r="L5601" s="4" t="s">
        <v>492</v>
      </c>
    </row>
    <row r="5602" spans="1:12">
      <c r="A5602" t="n">
        <v>53472</v>
      </c>
      <c r="B5602" s="66" t="n">
        <v>257</v>
      </c>
      <c r="C5602" s="7" t="n">
        <v>4</v>
      </c>
      <c r="D5602" s="7" t="n">
        <v>65533</v>
      </c>
      <c r="E5602" s="7" t="n">
        <v>2006</v>
      </c>
      <c r="F5602" s="7" t="s">
        <v>14</v>
      </c>
      <c r="G5602" s="7" t="n">
        <f t="normal" ca="1">32-LENB(INDIRECT(ADDRESS(5602,6)))</f>
        <v>0</v>
      </c>
      <c r="H5602" s="7" t="n">
        <v>0</v>
      </c>
      <c r="I5602" s="7" t="n">
        <v>65533</v>
      </c>
      <c r="J5602" s="7" t="n">
        <v>0</v>
      </c>
      <c r="K5602" s="7" t="s">
        <v>14</v>
      </c>
      <c r="L5602" s="7" t="n">
        <f t="normal" ca="1">32-LENB(INDIRECT(ADDRESS(5602,11)))</f>
        <v>0</v>
      </c>
    </row>
    <row r="5603" spans="1:12">
      <c r="A5603" t="s">
        <v>4</v>
      </c>
      <c r="B5603" s="4" t="s">
        <v>5</v>
      </c>
    </row>
    <row r="5604" spans="1:12">
      <c r="A5604" t="n">
        <v>53552</v>
      </c>
      <c r="B5604" s="5" t="n">
        <v>1</v>
      </c>
    </row>
    <row r="5605" spans="1:12" s="3" customFormat="1" customHeight="0">
      <c r="A5605" s="3" t="s">
        <v>2</v>
      </c>
      <c r="B5605" s="3" t="s">
        <v>494</v>
      </c>
    </row>
    <row r="5606" spans="1:12">
      <c r="A5606" t="s">
        <v>4</v>
      </c>
      <c r="B5606" s="4" t="s">
        <v>5</v>
      </c>
      <c r="C5606" s="4" t="s">
        <v>12</v>
      </c>
      <c r="D5606" s="4" t="s">
        <v>12</v>
      </c>
      <c r="E5606" s="4" t="s">
        <v>13</v>
      </c>
      <c r="F5606" s="4" t="s">
        <v>8</v>
      </c>
      <c r="G5606" s="4" t="s">
        <v>492</v>
      </c>
      <c r="H5606" s="4" t="s">
        <v>12</v>
      </c>
      <c r="I5606" s="4" t="s">
        <v>12</v>
      </c>
      <c r="J5606" s="4" t="s">
        <v>13</v>
      </c>
      <c r="K5606" s="4" t="s">
        <v>8</v>
      </c>
      <c r="L5606" s="4" t="s">
        <v>492</v>
      </c>
    </row>
    <row r="5607" spans="1:12">
      <c r="A5607" t="n">
        <v>53568</v>
      </c>
      <c r="B5607" s="66" t="n">
        <v>257</v>
      </c>
      <c r="C5607" s="7" t="n">
        <v>4</v>
      </c>
      <c r="D5607" s="7" t="n">
        <v>65533</v>
      </c>
      <c r="E5607" s="7" t="n">
        <v>2006</v>
      </c>
      <c r="F5607" s="7" t="s">
        <v>14</v>
      </c>
      <c r="G5607" s="7" t="n">
        <f t="normal" ca="1">32-LENB(INDIRECT(ADDRESS(5607,6)))</f>
        <v>0</v>
      </c>
      <c r="H5607" s="7" t="n">
        <v>0</v>
      </c>
      <c r="I5607" s="7" t="n">
        <v>65533</v>
      </c>
      <c r="J5607" s="7" t="n">
        <v>0</v>
      </c>
      <c r="K5607" s="7" t="s">
        <v>14</v>
      </c>
      <c r="L5607" s="7" t="n">
        <f t="normal" ca="1">32-LENB(INDIRECT(ADDRESS(5607,11)))</f>
        <v>0</v>
      </c>
    </row>
    <row r="5608" spans="1:12">
      <c r="A5608" t="s">
        <v>4</v>
      </c>
      <c r="B5608" s="4" t="s">
        <v>5</v>
      </c>
    </row>
    <row r="5609" spans="1:12">
      <c r="A5609" t="n">
        <v>53648</v>
      </c>
      <c r="B5609" s="5" t="n">
        <v>1</v>
      </c>
    </row>
    <row r="5610" spans="1:12" s="3" customFormat="1" customHeight="0">
      <c r="A5610" s="3" t="s">
        <v>2</v>
      </c>
      <c r="B5610" s="3" t="s">
        <v>495</v>
      </c>
    </row>
    <row r="5611" spans="1:12">
      <c r="A5611" t="s">
        <v>4</v>
      </c>
      <c r="B5611" s="4" t="s">
        <v>5</v>
      </c>
      <c r="C5611" s="4" t="s">
        <v>12</v>
      </c>
      <c r="D5611" s="4" t="s">
        <v>12</v>
      </c>
      <c r="E5611" s="4" t="s">
        <v>13</v>
      </c>
      <c r="F5611" s="4" t="s">
        <v>8</v>
      </c>
      <c r="G5611" s="4" t="s">
        <v>492</v>
      </c>
      <c r="H5611" s="4" t="s">
        <v>12</v>
      </c>
      <c r="I5611" s="4" t="s">
        <v>12</v>
      </c>
      <c r="J5611" s="4" t="s">
        <v>13</v>
      </c>
      <c r="K5611" s="4" t="s">
        <v>8</v>
      </c>
      <c r="L5611" s="4" t="s">
        <v>492</v>
      </c>
    </row>
    <row r="5612" spans="1:12">
      <c r="A5612" t="n">
        <v>53664</v>
      </c>
      <c r="B5612" s="66" t="n">
        <v>257</v>
      </c>
      <c r="C5612" s="7" t="n">
        <v>4</v>
      </c>
      <c r="D5612" s="7" t="n">
        <v>65533</v>
      </c>
      <c r="E5612" s="7" t="n">
        <v>2006</v>
      </c>
      <c r="F5612" s="7" t="s">
        <v>14</v>
      </c>
      <c r="G5612" s="7" t="n">
        <f t="normal" ca="1">32-LENB(INDIRECT(ADDRESS(5612,6)))</f>
        <v>0</v>
      </c>
      <c r="H5612" s="7" t="n">
        <v>0</v>
      </c>
      <c r="I5612" s="7" t="n">
        <v>65533</v>
      </c>
      <c r="J5612" s="7" t="n">
        <v>0</v>
      </c>
      <c r="K5612" s="7" t="s">
        <v>14</v>
      </c>
      <c r="L5612" s="7" t="n">
        <f t="normal" ca="1">32-LENB(INDIRECT(ADDRESS(5612,11)))</f>
        <v>0</v>
      </c>
    </row>
    <row r="5613" spans="1:12">
      <c r="A5613" t="s">
        <v>4</v>
      </c>
      <c r="B5613" s="4" t="s">
        <v>5</v>
      </c>
    </row>
    <row r="5614" spans="1:12">
      <c r="A5614" t="n">
        <v>53744</v>
      </c>
      <c r="B5614" s="5" t="n">
        <v>1</v>
      </c>
    </row>
    <row r="5615" spans="1:12" s="3" customFormat="1" customHeight="0">
      <c r="A5615" s="3" t="s">
        <v>2</v>
      </c>
      <c r="B5615" s="3" t="s">
        <v>496</v>
      </c>
    </row>
    <row r="5616" spans="1:12">
      <c r="A5616" t="s">
        <v>4</v>
      </c>
      <c r="B5616" s="4" t="s">
        <v>5</v>
      </c>
      <c r="C5616" s="4" t="s">
        <v>12</v>
      </c>
      <c r="D5616" s="4" t="s">
        <v>12</v>
      </c>
      <c r="E5616" s="4" t="s">
        <v>13</v>
      </c>
      <c r="F5616" s="4" t="s">
        <v>8</v>
      </c>
      <c r="G5616" s="4" t="s">
        <v>492</v>
      </c>
      <c r="H5616" s="4" t="s">
        <v>12</v>
      </c>
      <c r="I5616" s="4" t="s">
        <v>12</v>
      </c>
      <c r="J5616" s="4" t="s">
        <v>13</v>
      </c>
      <c r="K5616" s="4" t="s">
        <v>8</v>
      </c>
      <c r="L5616" s="4" t="s">
        <v>492</v>
      </c>
    </row>
    <row r="5617" spans="1:12">
      <c r="A5617" t="n">
        <v>53760</v>
      </c>
      <c r="B5617" s="66" t="n">
        <v>257</v>
      </c>
      <c r="C5617" s="7" t="n">
        <v>4</v>
      </c>
      <c r="D5617" s="7" t="n">
        <v>65533</v>
      </c>
      <c r="E5617" s="7" t="n">
        <v>2006</v>
      </c>
      <c r="F5617" s="7" t="s">
        <v>14</v>
      </c>
      <c r="G5617" s="7" t="n">
        <f t="normal" ca="1">32-LENB(INDIRECT(ADDRESS(5617,6)))</f>
        <v>0</v>
      </c>
      <c r="H5617" s="7" t="n">
        <v>0</v>
      </c>
      <c r="I5617" s="7" t="n">
        <v>65533</v>
      </c>
      <c r="J5617" s="7" t="n">
        <v>0</v>
      </c>
      <c r="K5617" s="7" t="s">
        <v>14</v>
      </c>
      <c r="L5617" s="7" t="n">
        <f t="normal" ca="1">32-LENB(INDIRECT(ADDRESS(5617,11)))</f>
        <v>0</v>
      </c>
    </row>
    <row r="5618" spans="1:12">
      <c r="A5618" t="s">
        <v>4</v>
      </c>
      <c r="B5618" s="4" t="s">
        <v>5</v>
      </c>
    </row>
    <row r="5619" spans="1:12">
      <c r="A5619" t="n">
        <v>53840</v>
      </c>
      <c r="B5619" s="5" t="n">
        <v>1</v>
      </c>
    </row>
    <row r="5620" spans="1:12" s="3" customFormat="1" customHeight="0">
      <c r="A5620" s="3" t="s">
        <v>2</v>
      </c>
      <c r="B5620" s="3" t="s">
        <v>497</v>
      </c>
    </row>
    <row r="5621" spans="1:12">
      <c r="A5621" t="s">
        <v>4</v>
      </c>
      <c r="B5621" s="4" t="s">
        <v>5</v>
      </c>
      <c r="C5621" s="4" t="s">
        <v>12</v>
      </c>
      <c r="D5621" s="4" t="s">
        <v>12</v>
      </c>
      <c r="E5621" s="4" t="s">
        <v>13</v>
      </c>
      <c r="F5621" s="4" t="s">
        <v>8</v>
      </c>
      <c r="G5621" s="4" t="s">
        <v>492</v>
      </c>
      <c r="H5621" s="4" t="s">
        <v>12</v>
      </c>
      <c r="I5621" s="4" t="s">
        <v>12</v>
      </c>
      <c r="J5621" s="4" t="s">
        <v>13</v>
      </c>
      <c r="K5621" s="4" t="s">
        <v>8</v>
      </c>
      <c r="L5621" s="4" t="s">
        <v>492</v>
      </c>
    </row>
    <row r="5622" spans="1:12">
      <c r="A5622" t="n">
        <v>53856</v>
      </c>
      <c r="B5622" s="66" t="n">
        <v>257</v>
      </c>
      <c r="C5622" s="7" t="n">
        <v>4</v>
      </c>
      <c r="D5622" s="7" t="n">
        <v>65533</v>
      </c>
      <c r="E5622" s="7" t="n">
        <v>2006</v>
      </c>
      <c r="F5622" s="7" t="s">
        <v>14</v>
      </c>
      <c r="G5622" s="7" t="n">
        <f t="normal" ca="1">32-LENB(INDIRECT(ADDRESS(5622,6)))</f>
        <v>0</v>
      </c>
      <c r="H5622" s="7" t="n">
        <v>0</v>
      </c>
      <c r="I5622" s="7" t="n">
        <v>65533</v>
      </c>
      <c r="J5622" s="7" t="n">
        <v>0</v>
      </c>
      <c r="K5622" s="7" t="s">
        <v>14</v>
      </c>
      <c r="L5622" s="7" t="n">
        <f t="normal" ca="1">32-LENB(INDIRECT(ADDRESS(5622,11)))</f>
        <v>0</v>
      </c>
    </row>
    <row r="5623" spans="1:12">
      <c r="A5623" t="s">
        <v>4</v>
      </c>
      <c r="B5623" s="4" t="s">
        <v>5</v>
      </c>
    </row>
    <row r="5624" spans="1:12">
      <c r="A5624" t="n">
        <v>53936</v>
      </c>
      <c r="B5624" s="5" t="n">
        <v>1</v>
      </c>
    </row>
    <row r="5625" spans="1:12" s="3" customFormat="1" customHeight="0">
      <c r="A5625" s="3" t="s">
        <v>2</v>
      </c>
      <c r="B5625" s="3" t="s">
        <v>498</v>
      </c>
    </row>
    <row r="5626" spans="1:12">
      <c r="A5626" t="s">
        <v>4</v>
      </c>
      <c r="B5626" s="4" t="s">
        <v>5</v>
      </c>
      <c r="C5626" s="4" t="s">
        <v>12</v>
      </c>
      <c r="D5626" s="4" t="s">
        <v>12</v>
      </c>
      <c r="E5626" s="4" t="s">
        <v>13</v>
      </c>
      <c r="F5626" s="4" t="s">
        <v>8</v>
      </c>
      <c r="G5626" s="4" t="s">
        <v>492</v>
      </c>
      <c r="H5626" s="4" t="s">
        <v>12</v>
      </c>
      <c r="I5626" s="4" t="s">
        <v>12</v>
      </c>
      <c r="J5626" s="4" t="s">
        <v>13</v>
      </c>
      <c r="K5626" s="4" t="s">
        <v>8</v>
      </c>
      <c r="L5626" s="4" t="s">
        <v>492</v>
      </c>
    </row>
    <row r="5627" spans="1:12">
      <c r="A5627" t="n">
        <v>53952</v>
      </c>
      <c r="B5627" s="66" t="n">
        <v>257</v>
      </c>
      <c r="C5627" s="7" t="n">
        <v>4</v>
      </c>
      <c r="D5627" s="7" t="n">
        <v>65533</v>
      </c>
      <c r="E5627" s="7" t="n">
        <v>2006</v>
      </c>
      <c r="F5627" s="7" t="s">
        <v>14</v>
      </c>
      <c r="G5627" s="7" t="n">
        <f t="normal" ca="1">32-LENB(INDIRECT(ADDRESS(5627,6)))</f>
        <v>0</v>
      </c>
      <c r="H5627" s="7" t="n">
        <v>0</v>
      </c>
      <c r="I5627" s="7" t="n">
        <v>65533</v>
      </c>
      <c r="J5627" s="7" t="n">
        <v>0</v>
      </c>
      <c r="K5627" s="7" t="s">
        <v>14</v>
      </c>
      <c r="L5627" s="7" t="n">
        <f t="normal" ca="1">32-LENB(INDIRECT(ADDRESS(5627,11)))</f>
        <v>0</v>
      </c>
    </row>
    <row r="5628" spans="1:12">
      <c r="A5628" t="s">
        <v>4</v>
      </c>
      <c r="B5628" s="4" t="s">
        <v>5</v>
      </c>
    </row>
    <row r="5629" spans="1:12">
      <c r="A5629" t="n">
        <v>54032</v>
      </c>
      <c r="B5629" s="5" t="n">
        <v>1</v>
      </c>
    </row>
    <row r="5630" spans="1:12" s="3" customFormat="1" customHeight="0">
      <c r="A5630" s="3" t="s">
        <v>2</v>
      </c>
      <c r="B5630" s="3" t="s">
        <v>499</v>
      </c>
    </row>
    <row r="5631" spans="1:12">
      <c r="A5631" t="s">
        <v>4</v>
      </c>
      <c r="B5631" s="4" t="s">
        <v>5</v>
      </c>
      <c r="C5631" s="4" t="s">
        <v>12</v>
      </c>
      <c r="D5631" s="4" t="s">
        <v>12</v>
      </c>
      <c r="E5631" s="4" t="s">
        <v>13</v>
      </c>
      <c r="F5631" s="4" t="s">
        <v>8</v>
      </c>
      <c r="G5631" s="4" t="s">
        <v>492</v>
      </c>
      <c r="H5631" s="4" t="s">
        <v>12</v>
      </c>
      <c r="I5631" s="4" t="s">
        <v>12</v>
      </c>
      <c r="J5631" s="4" t="s">
        <v>13</v>
      </c>
      <c r="K5631" s="4" t="s">
        <v>8</v>
      </c>
      <c r="L5631" s="4" t="s">
        <v>492</v>
      </c>
    </row>
    <row r="5632" spans="1:12">
      <c r="A5632" t="n">
        <v>54048</v>
      </c>
      <c r="B5632" s="66" t="n">
        <v>257</v>
      </c>
      <c r="C5632" s="7" t="n">
        <v>4</v>
      </c>
      <c r="D5632" s="7" t="n">
        <v>65533</v>
      </c>
      <c r="E5632" s="7" t="n">
        <v>2052</v>
      </c>
      <c r="F5632" s="7" t="s">
        <v>14</v>
      </c>
      <c r="G5632" s="7" t="n">
        <f t="normal" ca="1">32-LENB(INDIRECT(ADDRESS(5632,6)))</f>
        <v>0</v>
      </c>
      <c r="H5632" s="7" t="n">
        <v>0</v>
      </c>
      <c r="I5632" s="7" t="n">
        <v>65533</v>
      </c>
      <c r="J5632" s="7" t="n">
        <v>0</v>
      </c>
      <c r="K5632" s="7" t="s">
        <v>14</v>
      </c>
      <c r="L5632" s="7" t="n">
        <f t="normal" ca="1">32-LENB(INDIRECT(ADDRESS(5632,11)))</f>
        <v>0</v>
      </c>
    </row>
    <row r="5633" spans="1:487">
      <c r="A5633" t="s">
        <v>4</v>
      </c>
      <c r="B5633" s="4" t="s">
        <v>5</v>
      </c>
    </row>
    <row r="5634" spans="1:487">
      <c r="A5634" t="n">
        <v>54128</v>
      </c>
      <c r="B5634" s="5" t="n">
        <v>1</v>
      </c>
    </row>
    <row r="5635" spans="1:487" s="3" customFormat="1" customHeight="0">
      <c r="A5635" s="3" t="s">
        <v>2</v>
      </c>
      <c r="B5635" s="3" t="s">
        <v>500</v>
      </c>
    </row>
    <row r="5636" spans="1:487">
      <c r="A5636" t="s">
        <v>4</v>
      </c>
      <c r="B5636" s="4" t="s">
        <v>5</v>
      </c>
      <c r="C5636" s="4" t="s">
        <v>12</v>
      </c>
      <c r="D5636" s="4" t="s">
        <v>12</v>
      </c>
      <c r="E5636" s="4" t="s">
        <v>13</v>
      </c>
      <c r="F5636" s="4" t="s">
        <v>8</v>
      </c>
      <c r="G5636" s="4" t="s">
        <v>492</v>
      </c>
      <c r="H5636" s="4" t="s">
        <v>12</v>
      </c>
      <c r="I5636" s="4" t="s">
        <v>12</v>
      </c>
      <c r="J5636" s="4" t="s">
        <v>13</v>
      </c>
      <c r="K5636" s="4" t="s">
        <v>8</v>
      </c>
      <c r="L5636" s="4" t="s">
        <v>492</v>
      </c>
      <c r="M5636" s="4" t="s">
        <v>12</v>
      </c>
      <c r="N5636" s="4" t="s">
        <v>12</v>
      </c>
      <c r="O5636" s="4" t="s">
        <v>13</v>
      </c>
      <c r="P5636" s="4" t="s">
        <v>8</v>
      </c>
      <c r="Q5636" s="4" t="s">
        <v>492</v>
      </c>
      <c r="R5636" s="4" t="s">
        <v>12</v>
      </c>
      <c r="S5636" s="4" t="s">
        <v>12</v>
      </c>
      <c r="T5636" s="4" t="s">
        <v>13</v>
      </c>
      <c r="U5636" s="4" t="s">
        <v>8</v>
      </c>
      <c r="V5636" s="4" t="s">
        <v>492</v>
      </c>
      <c r="W5636" s="4" t="s">
        <v>12</v>
      </c>
      <c r="X5636" s="4" t="s">
        <v>12</v>
      </c>
      <c r="Y5636" s="4" t="s">
        <v>13</v>
      </c>
      <c r="Z5636" s="4" t="s">
        <v>8</v>
      </c>
      <c r="AA5636" s="4" t="s">
        <v>492</v>
      </c>
      <c r="AB5636" s="4" t="s">
        <v>12</v>
      </c>
      <c r="AC5636" s="4" t="s">
        <v>12</v>
      </c>
      <c r="AD5636" s="4" t="s">
        <v>13</v>
      </c>
      <c r="AE5636" s="4" t="s">
        <v>8</v>
      </c>
      <c r="AF5636" s="4" t="s">
        <v>492</v>
      </c>
      <c r="AG5636" s="4" t="s">
        <v>12</v>
      </c>
      <c r="AH5636" s="4" t="s">
        <v>12</v>
      </c>
      <c r="AI5636" s="4" t="s">
        <v>13</v>
      </c>
      <c r="AJ5636" s="4" t="s">
        <v>8</v>
      </c>
      <c r="AK5636" s="4" t="s">
        <v>492</v>
      </c>
      <c r="AL5636" s="4" t="s">
        <v>12</v>
      </c>
      <c r="AM5636" s="4" t="s">
        <v>12</v>
      </c>
      <c r="AN5636" s="4" t="s">
        <v>13</v>
      </c>
      <c r="AO5636" s="4" t="s">
        <v>8</v>
      </c>
      <c r="AP5636" s="4" t="s">
        <v>492</v>
      </c>
      <c r="AQ5636" s="4" t="s">
        <v>12</v>
      </c>
      <c r="AR5636" s="4" t="s">
        <v>12</v>
      </c>
      <c r="AS5636" s="4" t="s">
        <v>13</v>
      </c>
      <c r="AT5636" s="4" t="s">
        <v>8</v>
      </c>
      <c r="AU5636" s="4" t="s">
        <v>492</v>
      </c>
      <c r="AV5636" s="4" t="s">
        <v>12</v>
      </c>
      <c r="AW5636" s="4" t="s">
        <v>12</v>
      </c>
      <c r="AX5636" s="4" t="s">
        <v>13</v>
      </c>
      <c r="AY5636" s="4" t="s">
        <v>8</v>
      </c>
      <c r="AZ5636" s="4" t="s">
        <v>492</v>
      </c>
      <c r="BA5636" s="4" t="s">
        <v>12</v>
      </c>
      <c r="BB5636" s="4" t="s">
        <v>12</v>
      </c>
      <c r="BC5636" s="4" t="s">
        <v>13</v>
      </c>
      <c r="BD5636" s="4" t="s">
        <v>8</v>
      </c>
      <c r="BE5636" s="4" t="s">
        <v>492</v>
      </c>
      <c r="BF5636" s="4" t="s">
        <v>12</v>
      </c>
      <c r="BG5636" s="4" t="s">
        <v>12</v>
      </c>
      <c r="BH5636" s="4" t="s">
        <v>13</v>
      </c>
      <c r="BI5636" s="4" t="s">
        <v>8</v>
      </c>
      <c r="BJ5636" s="4" t="s">
        <v>492</v>
      </c>
      <c r="BK5636" s="4" t="s">
        <v>12</v>
      </c>
      <c r="BL5636" s="4" t="s">
        <v>12</v>
      </c>
      <c r="BM5636" s="4" t="s">
        <v>13</v>
      </c>
      <c r="BN5636" s="4" t="s">
        <v>8</v>
      </c>
      <c r="BO5636" s="4" t="s">
        <v>492</v>
      </c>
      <c r="BP5636" s="4" t="s">
        <v>12</v>
      </c>
      <c r="BQ5636" s="4" t="s">
        <v>12</v>
      </c>
      <c r="BR5636" s="4" t="s">
        <v>13</v>
      </c>
      <c r="BS5636" s="4" t="s">
        <v>8</v>
      </c>
      <c r="BT5636" s="4" t="s">
        <v>492</v>
      </c>
      <c r="BU5636" s="4" t="s">
        <v>12</v>
      </c>
      <c r="BV5636" s="4" t="s">
        <v>12</v>
      </c>
      <c r="BW5636" s="4" t="s">
        <v>13</v>
      </c>
      <c r="BX5636" s="4" t="s">
        <v>8</v>
      </c>
      <c r="BY5636" s="4" t="s">
        <v>492</v>
      </c>
      <c r="BZ5636" s="4" t="s">
        <v>12</v>
      </c>
      <c r="CA5636" s="4" t="s">
        <v>12</v>
      </c>
      <c r="CB5636" s="4" t="s">
        <v>13</v>
      </c>
      <c r="CC5636" s="4" t="s">
        <v>8</v>
      </c>
      <c r="CD5636" s="4" t="s">
        <v>492</v>
      </c>
      <c r="CE5636" s="4" t="s">
        <v>12</v>
      </c>
      <c r="CF5636" s="4" t="s">
        <v>12</v>
      </c>
      <c r="CG5636" s="4" t="s">
        <v>13</v>
      </c>
      <c r="CH5636" s="4" t="s">
        <v>8</v>
      </c>
      <c r="CI5636" s="4" t="s">
        <v>492</v>
      </c>
      <c r="CJ5636" s="4" t="s">
        <v>12</v>
      </c>
      <c r="CK5636" s="4" t="s">
        <v>12</v>
      </c>
      <c r="CL5636" s="4" t="s">
        <v>13</v>
      </c>
      <c r="CM5636" s="4" t="s">
        <v>8</v>
      </c>
      <c r="CN5636" s="4" t="s">
        <v>492</v>
      </c>
      <c r="CO5636" s="4" t="s">
        <v>12</v>
      </c>
      <c r="CP5636" s="4" t="s">
        <v>12</v>
      </c>
      <c r="CQ5636" s="4" t="s">
        <v>13</v>
      </c>
      <c r="CR5636" s="4" t="s">
        <v>8</v>
      </c>
      <c r="CS5636" s="4" t="s">
        <v>492</v>
      </c>
      <c r="CT5636" s="4" t="s">
        <v>12</v>
      </c>
      <c r="CU5636" s="4" t="s">
        <v>12</v>
      </c>
      <c r="CV5636" s="4" t="s">
        <v>13</v>
      </c>
      <c r="CW5636" s="4" t="s">
        <v>8</v>
      </c>
      <c r="CX5636" s="4" t="s">
        <v>492</v>
      </c>
      <c r="CY5636" s="4" t="s">
        <v>12</v>
      </c>
      <c r="CZ5636" s="4" t="s">
        <v>12</v>
      </c>
      <c r="DA5636" s="4" t="s">
        <v>13</v>
      </c>
      <c r="DB5636" s="4" t="s">
        <v>8</v>
      </c>
      <c r="DC5636" s="4" t="s">
        <v>492</v>
      </c>
      <c r="DD5636" s="4" t="s">
        <v>12</v>
      </c>
      <c r="DE5636" s="4" t="s">
        <v>12</v>
      </c>
      <c r="DF5636" s="4" t="s">
        <v>13</v>
      </c>
      <c r="DG5636" s="4" t="s">
        <v>8</v>
      </c>
      <c r="DH5636" s="4" t="s">
        <v>492</v>
      </c>
      <c r="DI5636" s="4" t="s">
        <v>12</v>
      </c>
      <c r="DJ5636" s="4" t="s">
        <v>12</v>
      </c>
      <c r="DK5636" s="4" t="s">
        <v>13</v>
      </c>
      <c r="DL5636" s="4" t="s">
        <v>8</v>
      </c>
      <c r="DM5636" s="4" t="s">
        <v>492</v>
      </c>
      <c r="DN5636" s="4" t="s">
        <v>12</v>
      </c>
      <c r="DO5636" s="4" t="s">
        <v>12</v>
      </c>
      <c r="DP5636" s="4" t="s">
        <v>13</v>
      </c>
      <c r="DQ5636" s="4" t="s">
        <v>8</v>
      </c>
      <c r="DR5636" s="4" t="s">
        <v>492</v>
      </c>
      <c r="DS5636" s="4" t="s">
        <v>12</v>
      </c>
      <c r="DT5636" s="4" t="s">
        <v>12</v>
      </c>
      <c r="DU5636" s="4" t="s">
        <v>13</v>
      </c>
      <c r="DV5636" s="4" t="s">
        <v>8</v>
      </c>
      <c r="DW5636" s="4" t="s">
        <v>492</v>
      </c>
      <c r="DX5636" s="4" t="s">
        <v>12</v>
      </c>
      <c r="DY5636" s="4" t="s">
        <v>12</v>
      </c>
      <c r="DZ5636" s="4" t="s">
        <v>13</v>
      </c>
      <c r="EA5636" s="4" t="s">
        <v>8</v>
      </c>
      <c r="EB5636" s="4" t="s">
        <v>492</v>
      </c>
      <c r="EC5636" s="4" t="s">
        <v>12</v>
      </c>
      <c r="ED5636" s="4" t="s">
        <v>12</v>
      </c>
      <c r="EE5636" s="4" t="s">
        <v>13</v>
      </c>
      <c r="EF5636" s="4" t="s">
        <v>8</v>
      </c>
      <c r="EG5636" s="4" t="s">
        <v>492</v>
      </c>
      <c r="EH5636" s="4" t="s">
        <v>12</v>
      </c>
      <c r="EI5636" s="4" t="s">
        <v>12</v>
      </c>
      <c r="EJ5636" s="4" t="s">
        <v>13</v>
      </c>
      <c r="EK5636" s="4" t="s">
        <v>8</v>
      </c>
      <c r="EL5636" s="4" t="s">
        <v>492</v>
      </c>
      <c r="EM5636" s="4" t="s">
        <v>12</v>
      </c>
      <c r="EN5636" s="4" t="s">
        <v>12</v>
      </c>
      <c r="EO5636" s="4" t="s">
        <v>13</v>
      </c>
      <c r="EP5636" s="4" t="s">
        <v>8</v>
      </c>
      <c r="EQ5636" s="4" t="s">
        <v>492</v>
      </c>
      <c r="ER5636" s="4" t="s">
        <v>12</v>
      </c>
      <c r="ES5636" s="4" t="s">
        <v>12</v>
      </c>
      <c r="ET5636" s="4" t="s">
        <v>13</v>
      </c>
      <c r="EU5636" s="4" t="s">
        <v>8</v>
      </c>
      <c r="EV5636" s="4" t="s">
        <v>492</v>
      </c>
      <c r="EW5636" s="4" t="s">
        <v>12</v>
      </c>
      <c r="EX5636" s="4" t="s">
        <v>12</v>
      </c>
      <c r="EY5636" s="4" t="s">
        <v>13</v>
      </c>
      <c r="EZ5636" s="4" t="s">
        <v>8</v>
      </c>
      <c r="FA5636" s="4" t="s">
        <v>492</v>
      </c>
      <c r="FB5636" s="4" t="s">
        <v>12</v>
      </c>
      <c r="FC5636" s="4" t="s">
        <v>12</v>
      </c>
      <c r="FD5636" s="4" t="s">
        <v>13</v>
      </c>
      <c r="FE5636" s="4" t="s">
        <v>8</v>
      </c>
      <c r="FF5636" s="4" t="s">
        <v>492</v>
      </c>
      <c r="FG5636" s="4" t="s">
        <v>12</v>
      </c>
      <c r="FH5636" s="4" t="s">
        <v>12</v>
      </c>
      <c r="FI5636" s="4" t="s">
        <v>13</v>
      </c>
      <c r="FJ5636" s="4" t="s">
        <v>8</v>
      </c>
      <c r="FK5636" s="4" t="s">
        <v>492</v>
      </c>
      <c r="FL5636" s="4" t="s">
        <v>12</v>
      </c>
      <c r="FM5636" s="4" t="s">
        <v>12</v>
      </c>
      <c r="FN5636" s="4" t="s">
        <v>13</v>
      </c>
      <c r="FO5636" s="4" t="s">
        <v>8</v>
      </c>
      <c r="FP5636" s="4" t="s">
        <v>492</v>
      </c>
      <c r="FQ5636" s="4" t="s">
        <v>12</v>
      </c>
      <c r="FR5636" s="4" t="s">
        <v>12</v>
      </c>
      <c r="FS5636" s="4" t="s">
        <v>13</v>
      </c>
      <c r="FT5636" s="4" t="s">
        <v>8</v>
      </c>
      <c r="FU5636" s="4" t="s">
        <v>492</v>
      </c>
      <c r="FV5636" s="4" t="s">
        <v>12</v>
      </c>
      <c r="FW5636" s="4" t="s">
        <v>12</v>
      </c>
      <c r="FX5636" s="4" t="s">
        <v>13</v>
      </c>
      <c r="FY5636" s="4" t="s">
        <v>8</v>
      </c>
      <c r="FZ5636" s="4" t="s">
        <v>492</v>
      </c>
      <c r="GA5636" s="4" t="s">
        <v>12</v>
      </c>
      <c r="GB5636" s="4" t="s">
        <v>12</v>
      </c>
      <c r="GC5636" s="4" t="s">
        <v>13</v>
      </c>
      <c r="GD5636" s="4" t="s">
        <v>8</v>
      </c>
      <c r="GE5636" s="4" t="s">
        <v>492</v>
      </c>
      <c r="GF5636" s="4" t="s">
        <v>12</v>
      </c>
      <c r="GG5636" s="4" t="s">
        <v>12</v>
      </c>
      <c r="GH5636" s="4" t="s">
        <v>13</v>
      </c>
      <c r="GI5636" s="4" t="s">
        <v>8</v>
      </c>
      <c r="GJ5636" s="4" t="s">
        <v>492</v>
      </c>
      <c r="GK5636" s="4" t="s">
        <v>12</v>
      </c>
      <c r="GL5636" s="4" t="s">
        <v>12</v>
      </c>
      <c r="GM5636" s="4" t="s">
        <v>13</v>
      </c>
      <c r="GN5636" s="4" t="s">
        <v>8</v>
      </c>
      <c r="GO5636" s="4" t="s">
        <v>492</v>
      </c>
      <c r="GP5636" s="4" t="s">
        <v>12</v>
      </c>
      <c r="GQ5636" s="4" t="s">
        <v>12</v>
      </c>
      <c r="GR5636" s="4" t="s">
        <v>13</v>
      </c>
      <c r="GS5636" s="4" t="s">
        <v>8</v>
      </c>
      <c r="GT5636" s="4" t="s">
        <v>492</v>
      </c>
      <c r="GU5636" s="4" t="s">
        <v>12</v>
      </c>
      <c r="GV5636" s="4" t="s">
        <v>12</v>
      </c>
      <c r="GW5636" s="4" t="s">
        <v>13</v>
      </c>
      <c r="GX5636" s="4" t="s">
        <v>8</v>
      </c>
      <c r="GY5636" s="4" t="s">
        <v>492</v>
      </c>
      <c r="GZ5636" s="4" t="s">
        <v>12</v>
      </c>
      <c r="HA5636" s="4" t="s">
        <v>12</v>
      </c>
      <c r="HB5636" s="4" t="s">
        <v>13</v>
      </c>
      <c r="HC5636" s="4" t="s">
        <v>8</v>
      </c>
      <c r="HD5636" s="4" t="s">
        <v>492</v>
      </c>
      <c r="HE5636" s="4" t="s">
        <v>12</v>
      </c>
      <c r="HF5636" s="4" t="s">
        <v>12</v>
      </c>
      <c r="HG5636" s="4" t="s">
        <v>13</v>
      </c>
      <c r="HH5636" s="4" t="s">
        <v>8</v>
      </c>
      <c r="HI5636" s="4" t="s">
        <v>492</v>
      </c>
      <c r="HJ5636" s="4" t="s">
        <v>12</v>
      </c>
      <c r="HK5636" s="4" t="s">
        <v>12</v>
      </c>
      <c r="HL5636" s="4" t="s">
        <v>13</v>
      </c>
      <c r="HM5636" s="4" t="s">
        <v>8</v>
      </c>
      <c r="HN5636" s="4" t="s">
        <v>492</v>
      </c>
      <c r="HO5636" s="4" t="s">
        <v>12</v>
      </c>
      <c r="HP5636" s="4" t="s">
        <v>12</v>
      </c>
      <c r="HQ5636" s="4" t="s">
        <v>13</v>
      </c>
      <c r="HR5636" s="4" t="s">
        <v>8</v>
      </c>
      <c r="HS5636" s="4" t="s">
        <v>492</v>
      </c>
      <c r="HT5636" s="4" t="s">
        <v>12</v>
      </c>
      <c r="HU5636" s="4" t="s">
        <v>12</v>
      </c>
      <c r="HV5636" s="4" t="s">
        <v>13</v>
      </c>
      <c r="HW5636" s="4" t="s">
        <v>8</v>
      </c>
      <c r="HX5636" s="4" t="s">
        <v>492</v>
      </c>
      <c r="HY5636" s="4" t="s">
        <v>12</v>
      </c>
      <c r="HZ5636" s="4" t="s">
        <v>12</v>
      </c>
      <c r="IA5636" s="4" t="s">
        <v>13</v>
      </c>
      <c r="IB5636" s="4" t="s">
        <v>8</v>
      </c>
      <c r="IC5636" s="4" t="s">
        <v>492</v>
      </c>
      <c r="ID5636" s="4" t="s">
        <v>12</v>
      </c>
      <c r="IE5636" s="4" t="s">
        <v>12</v>
      </c>
      <c r="IF5636" s="4" t="s">
        <v>13</v>
      </c>
      <c r="IG5636" s="4" t="s">
        <v>8</v>
      </c>
      <c r="IH5636" s="4" t="s">
        <v>492</v>
      </c>
      <c r="II5636" s="4" t="s">
        <v>12</v>
      </c>
      <c r="IJ5636" s="4" t="s">
        <v>12</v>
      </c>
      <c r="IK5636" s="4" t="s">
        <v>13</v>
      </c>
      <c r="IL5636" s="4" t="s">
        <v>8</v>
      </c>
      <c r="IM5636" s="4" t="s">
        <v>492</v>
      </c>
      <c r="IN5636" s="4" t="s">
        <v>12</v>
      </c>
      <c r="IO5636" s="4" t="s">
        <v>12</v>
      </c>
      <c r="IP5636" s="4" t="s">
        <v>13</v>
      </c>
      <c r="IQ5636" s="4" t="s">
        <v>8</v>
      </c>
      <c r="IR5636" s="4" t="s">
        <v>492</v>
      </c>
      <c r="IS5636" s="4" t="s">
        <v>12</v>
      </c>
      <c r="IT5636" s="4" t="s">
        <v>12</v>
      </c>
      <c r="IU5636" s="4" t="s">
        <v>13</v>
      </c>
      <c r="IV5636" s="4" t="s">
        <v>8</v>
      </c>
      <c r="IW5636" s="4" t="s">
        <v>492</v>
      </c>
      <c r="IX5636" s="4" t="s">
        <v>12</v>
      </c>
      <c r="IY5636" s="4" t="s">
        <v>12</v>
      </c>
      <c r="IZ5636" s="4" t="s">
        <v>13</v>
      </c>
      <c r="JA5636" s="4" t="s">
        <v>8</v>
      </c>
      <c r="JB5636" s="4" t="s">
        <v>492</v>
      </c>
      <c r="JC5636" s="4" t="s">
        <v>12</v>
      </c>
      <c r="JD5636" s="4" t="s">
        <v>12</v>
      </c>
      <c r="JE5636" s="4" t="s">
        <v>13</v>
      </c>
      <c r="JF5636" s="4" t="s">
        <v>8</v>
      </c>
      <c r="JG5636" s="4" t="s">
        <v>492</v>
      </c>
      <c r="JH5636" s="4" t="s">
        <v>12</v>
      </c>
      <c r="JI5636" s="4" t="s">
        <v>12</v>
      </c>
      <c r="JJ5636" s="4" t="s">
        <v>13</v>
      </c>
      <c r="JK5636" s="4" t="s">
        <v>8</v>
      </c>
      <c r="JL5636" s="4" t="s">
        <v>492</v>
      </c>
      <c r="JM5636" s="4" t="s">
        <v>12</v>
      </c>
      <c r="JN5636" s="4" t="s">
        <v>12</v>
      </c>
      <c r="JO5636" s="4" t="s">
        <v>13</v>
      </c>
      <c r="JP5636" s="4" t="s">
        <v>8</v>
      </c>
      <c r="JQ5636" s="4" t="s">
        <v>492</v>
      </c>
      <c r="JR5636" s="4" t="s">
        <v>12</v>
      </c>
      <c r="JS5636" s="4" t="s">
        <v>12</v>
      </c>
      <c r="JT5636" s="4" t="s">
        <v>13</v>
      </c>
      <c r="JU5636" s="4" t="s">
        <v>8</v>
      </c>
      <c r="JV5636" s="4" t="s">
        <v>492</v>
      </c>
      <c r="JW5636" s="4" t="s">
        <v>12</v>
      </c>
      <c r="JX5636" s="4" t="s">
        <v>12</v>
      </c>
      <c r="JY5636" s="4" t="s">
        <v>13</v>
      </c>
      <c r="JZ5636" s="4" t="s">
        <v>8</v>
      </c>
      <c r="KA5636" s="4" t="s">
        <v>492</v>
      </c>
      <c r="KB5636" s="4" t="s">
        <v>12</v>
      </c>
      <c r="KC5636" s="4" t="s">
        <v>12</v>
      </c>
      <c r="KD5636" s="4" t="s">
        <v>13</v>
      </c>
      <c r="KE5636" s="4" t="s">
        <v>8</v>
      </c>
      <c r="KF5636" s="4" t="s">
        <v>492</v>
      </c>
      <c r="KG5636" s="4" t="s">
        <v>12</v>
      </c>
      <c r="KH5636" s="4" t="s">
        <v>12</v>
      </c>
      <c r="KI5636" s="4" t="s">
        <v>13</v>
      </c>
      <c r="KJ5636" s="4" t="s">
        <v>8</v>
      </c>
      <c r="KK5636" s="4" t="s">
        <v>492</v>
      </c>
      <c r="KL5636" s="4" t="s">
        <v>12</v>
      </c>
      <c r="KM5636" s="4" t="s">
        <v>12</v>
      </c>
      <c r="KN5636" s="4" t="s">
        <v>13</v>
      </c>
      <c r="KO5636" s="4" t="s">
        <v>8</v>
      </c>
      <c r="KP5636" s="4" t="s">
        <v>492</v>
      </c>
      <c r="KQ5636" s="4" t="s">
        <v>12</v>
      </c>
      <c r="KR5636" s="4" t="s">
        <v>12</v>
      </c>
      <c r="KS5636" s="4" t="s">
        <v>13</v>
      </c>
      <c r="KT5636" s="4" t="s">
        <v>8</v>
      </c>
      <c r="KU5636" s="4" t="s">
        <v>492</v>
      </c>
      <c r="KV5636" s="4" t="s">
        <v>12</v>
      </c>
      <c r="KW5636" s="4" t="s">
        <v>12</v>
      </c>
      <c r="KX5636" s="4" t="s">
        <v>13</v>
      </c>
      <c r="KY5636" s="4" t="s">
        <v>8</v>
      </c>
      <c r="KZ5636" s="4" t="s">
        <v>492</v>
      </c>
      <c r="LA5636" s="4" t="s">
        <v>12</v>
      </c>
      <c r="LB5636" s="4" t="s">
        <v>12</v>
      </c>
      <c r="LC5636" s="4" t="s">
        <v>13</v>
      </c>
      <c r="LD5636" s="4" t="s">
        <v>8</v>
      </c>
      <c r="LE5636" s="4" t="s">
        <v>492</v>
      </c>
      <c r="LF5636" s="4" t="s">
        <v>12</v>
      </c>
      <c r="LG5636" s="4" t="s">
        <v>12</v>
      </c>
      <c r="LH5636" s="4" t="s">
        <v>13</v>
      </c>
      <c r="LI5636" s="4" t="s">
        <v>8</v>
      </c>
      <c r="LJ5636" s="4" t="s">
        <v>492</v>
      </c>
      <c r="LK5636" s="4" t="s">
        <v>12</v>
      </c>
      <c r="LL5636" s="4" t="s">
        <v>12</v>
      </c>
      <c r="LM5636" s="4" t="s">
        <v>13</v>
      </c>
      <c r="LN5636" s="4" t="s">
        <v>8</v>
      </c>
      <c r="LO5636" s="4" t="s">
        <v>492</v>
      </c>
      <c r="LP5636" s="4" t="s">
        <v>12</v>
      </c>
      <c r="LQ5636" s="4" t="s">
        <v>12</v>
      </c>
      <c r="LR5636" s="4" t="s">
        <v>13</v>
      </c>
      <c r="LS5636" s="4" t="s">
        <v>8</v>
      </c>
      <c r="LT5636" s="4" t="s">
        <v>492</v>
      </c>
      <c r="LU5636" s="4" t="s">
        <v>12</v>
      </c>
      <c r="LV5636" s="4" t="s">
        <v>12</v>
      </c>
      <c r="LW5636" s="4" t="s">
        <v>13</v>
      </c>
      <c r="LX5636" s="4" t="s">
        <v>8</v>
      </c>
      <c r="LY5636" s="4" t="s">
        <v>492</v>
      </c>
      <c r="LZ5636" s="4" t="s">
        <v>12</v>
      </c>
      <c r="MA5636" s="4" t="s">
        <v>12</v>
      </c>
      <c r="MB5636" s="4" t="s">
        <v>13</v>
      </c>
      <c r="MC5636" s="4" t="s">
        <v>8</v>
      </c>
      <c r="MD5636" s="4" t="s">
        <v>492</v>
      </c>
      <c r="ME5636" s="4" t="s">
        <v>12</v>
      </c>
      <c r="MF5636" s="4" t="s">
        <v>12</v>
      </c>
      <c r="MG5636" s="4" t="s">
        <v>13</v>
      </c>
      <c r="MH5636" s="4" t="s">
        <v>8</v>
      </c>
      <c r="MI5636" s="4" t="s">
        <v>492</v>
      </c>
      <c r="MJ5636" s="4" t="s">
        <v>12</v>
      </c>
      <c r="MK5636" s="4" t="s">
        <v>12</v>
      </c>
      <c r="ML5636" s="4" t="s">
        <v>13</v>
      </c>
      <c r="MM5636" s="4" t="s">
        <v>8</v>
      </c>
      <c r="MN5636" s="4" t="s">
        <v>492</v>
      </c>
      <c r="MO5636" s="4" t="s">
        <v>12</v>
      </c>
      <c r="MP5636" s="4" t="s">
        <v>12</v>
      </c>
      <c r="MQ5636" s="4" t="s">
        <v>13</v>
      </c>
      <c r="MR5636" s="4" t="s">
        <v>8</v>
      </c>
      <c r="MS5636" s="4" t="s">
        <v>492</v>
      </c>
      <c r="MT5636" s="4" t="s">
        <v>12</v>
      </c>
      <c r="MU5636" s="4" t="s">
        <v>12</v>
      </c>
      <c r="MV5636" s="4" t="s">
        <v>13</v>
      </c>
      <c r="MW5636" s="4" t="s">
        <v>8</v>
      </c>
      <c r="MX5636" s="4" t="s">
        <v>492</v>
      </c>
      <c r="MY5636" s="4" t="s">
        <v>12</v>
      </c>
      <c r="MZ5636" s="4" t="s">
        <v>12</v>
      </c>
      <c r="NA5636" s="4" t="s">
        <v>13</v>
      </c>
      <c r="NB5636" s="4" t="s">
        <v>8</v>
      </c>
      <c r="NC5636" s="4" t="s">
        <v>492</v>
      </c>
      <c r="ND5636" s="4" t="s">
        <v>12</v>
      </c>
      <c r="NE5636" s="4" t="s">
        <v>12</v>
      </c>
      <c r="NF5636" s="4" t="s">
        <v>13</v>
      </c>
      <c r="NG5636" s="4" t="s">
        <v>8</v>
      </c>
      <c r="NH5636" s="4" t="s">
        <v>492</v>
      </c>
      <c r="NI5636" s="4" t="s">
        <v>12</v>
      </c>
      <c r="NJ5636" s="4" t="s">
        <v>12</v>
      </c>
      <c r="NK5636" s="4" t="s">
        <v>13</v>
      </c>
      <c r="NL5636" s="4" t="s">
        <v>8</v>
      </c>
      <c r="NM5636" s="4" t="s">
        <v>492</v>
      </c>
      <c r="NN5636" s="4" t="s">
        <v>12</v>
      </c>
      <c r="NO5636" s="4" t="s">
        <v>12</v>
      </c>
      <c r="NP5636" s="4" t="s">
        <v>13</v>
      </c>
      <c r="NQ5636" s="4" t="s">
        <v>8</v>
      </c>
      <c r="NR5636" s="4" t="s">
        <v>492</v>
      </c>
      <c r="NS5636" s="4" t="s">
        <v>12</v>
      </c>
      <c r="NT5636" s="4" t="s">
        <v>12</v>
      </c>
      <c r="NU5636" s="4" t="s">
        <v>13</v>
      </c>
      <c r="NV5636" s="4" t="s">
        <v>8</v>
      </c>
      <c r="NW5636" s="4" t="s">
        <v>492</v>
      </c>
      <c r="NX5636" s="4" t="s">
        <v>12</v>
      </c>
      <c r="NY5636" s="4" t="s">
        <v>12</v>
      </c>
      <c r="NZ5636" s="4" t="s">
        <v>13</v>
      </c>
      <c r="OA5636" s="4" t="s">
        <v>8</v>
      </c>
      <c r="OB5636" s="4" t="s">
        <v>492</v>
      </c>
      <c r="OC5636" s="4" t="s">
        <v>12</v>
      </c>
      <c r="OD5636" s="4" t="s">
        <v>12</v>
      </c>
      <c r="OE5636" s="4" t="s">
        <v>13</v>
      </c>
      <c r="OF5636" s="4" t="s">
        <v>8</v>
      </c>
      <c r="OG5636" s="4" t="s">
        <v>492</v>
      </c>
      <c r="OH5636" s="4" t="s">
        <v>12</v>
      </c>
      <c r="OI5636" s="4" t="s">
        <v>12</v>
      </c>
      <c r="OJ5636" s="4" t="s">
        <v>13</v>
      </c>
      <c r="OK5636" s="4" t="s">
        <v>8</v>
      </c>
      <c r="OL5636" s="4" t="s">
        <v>492</v>
      </c>
      <c r="OM5636" s="4" t="s">
        <v>12</v>
      </c>
      <c r="ON5636" s="4" t="s">
        <v>12</v>
      </c>
      <c r="OO5636" s="4" t="s">
        <v>13</v>
      </c>
      <c r="OP5636" s="4" t="s">
        <v>8</v>
      </c>
      <c r="OQ5636" s="4" t="s">
        <v>492</v>
      </c>
      <c r="OR5636" s="4" t="s">
        <v>12</v>
      </c>
      <c r="OS5636" s="4" t="s">
        <v>12</v>
      </c>
      <c r="OT5636" s="4" t="s">
        <v>13</v>
      </c>
      <c r="OU5636" s="4" t="s">
        <v>8</v>
      </c>
      <c r="OV5636" s="4" t="s">
        <v>492</v>
      </c>
      <c r="OW5636" s="4" t="s">
        <v>12</v>
      </c>
      <c r="OX5636" s="4" t="s">
        <v>12</v>
      </c>
      <c r="OY5636" s="4" t="s">
        <v>13</v>
      </c>
      <c r="OZ5636" s="4" t="s">
        <v>8</v>
      </c>
      <c r="PA5636" s="4" t="s">
        <v>492</v>
      </c>
      <c r="PB5636" s="4" t="s">
        <v>12</v>
      </c>
      <c r="PC5636" s="4" t="s">
        <v>12</v>
      </c>
      <c r="PD5636" s="4" t="s">
        <v>13</v>
      </c>
      <c r="PE5636" s="4" t="s">
        <v>8</v>
      </c>
      <c r="PF5636" s="4" t="s">
        <v>492</v>
      </c>
      <c r="PG5636" s="4" t="s">
        <v>12</v>
      </c>
      <c r="PH5636" s="4" t="s">
        <v>12</v>
      </c>
      <c r="PI5636" s="4" t="s">
        <v>13</v>
      </c>
      <c r="PJ5636" s="4" t="s">
        <v>8</v>
      </c>
      <c r="PK5636" s="4" t="s">
        <v>492</v>
      </c>
      <c r="PL5636" s="4" t="s">
        <v>12</v>
      </c>
      <c r="PM5636" s="4" t="s">
        <v>12</v>
      </c>
      <c r="PN5636" s="4" t="s">
        <v>13</v>
      </c>
      <c r="PO5636" s="4" t="s">
        <v>8</v>
      </c>
      <c r="PP5636" s="4" t="s">
        <v>492</v>
      </c>
      <c r="PQ5636" s="4" t="s">
        <v>12</v>
      </c>
      <c r="PR5636" s="4" t="s">
        <v>12</v>
      </c>
      <c r="PS5636" s="4" t="s">
        <v>13</v>
      </c>
      <c r="PT5636" s="4" t="s">
        <v>8</v>
      </c>
      <c r="PU5636" s="4" t="s">
        <v>492</v>
      </c>
      <c r="PV5636" s="4" t="s">
        <v>12</v>
      </c>
      <c r="PW5636" s="4" t="s">
        <v>12</v>
      </c>
      <c r="PX5636" s="4" t="s">
        <v>13</v>
      </c>
      <c r="PY5636" s="4" t="s">
        <v>8</v>
      </c>
      <c r="PZ5636" s="4" t="s">
        <v>492</v>
      </c>
      <c r="QA5636" s="4" t="s">
        <v>12</v>
      </c>
      <c r="QB5636" s="4" t="s">
        <v>12</v>
      </c>
      <c r="QC5636" s="4" t="s">
        <v>13</v>
      </c>
      <c r="QD5636" s="4" t="s">
        <v>8</v>
      </c>
      <c r="QE5636" s="4" t="s">
        <v>492</v>
      </c>
      <c r="QF5636" s="4" t="s">
        <v>12</v>
      </c>
      <c r="QG5636" s="4" t="s">
        <v>12</v>
      </c>
      <c r="QH5636" s="4" t="s">
        <v>13</v>
      </c>
      <c r="QI5636" s="4" t="s">
        <v>8</v>
      </c>
      <c r="QJ5636" s="4" t="s">
        <v>492</v>
      </c>
      <c r="QK5636" s="4" t="s">
        <v>12</v>
      </c>
      <c r="QL5636" s="4" t="s">
        <v>12</v>
      </c>
      <c r="QM5636" s="4" t="s">
        <v>13</v>
      </c>
      <c r="QN5636" s="4" t="s">
        <v>8</v>
      </c>
      <c r="QO5636" s="4" t="s">
        <v>492</v>
      </c>
      <c r="QP5636" s="4" t="s">
        <v>12</v>
      </c>
      <c r="QQ5636" s="4" t="s">
        <v>12</v>
      </c>
      <c r="QR5636" s="4" t="s">
        <v>13</v>
      </c>
      <c r="QS5636" s="4" t="s">
        <v>8</v>
      </c>
      <c r="QT5636" s="4" t="s">
        <v>492</v>
      </c>
      <c r="QU5636" s="4" t="s">
        <v>12</v>
      </c>
      <c r="QV5636" s="4" t="s">
        <v>12</v>
      </c>
      <c r="QW5636" s="4" t="s">
        <v>13</v>
      </c>
      <c r="QX5636" s="4" t="s">
        <v>8</v>
      </c>
      <c r="QY5636" s="4" t="s">
        <v>492</v>
      </c>
      <c r="QZ5636" s="4" t="s">
        <v>12</v>
      </c>
      <c r="RA5636" s="4" t="s">
        <v>12</v>
      </c>
      <c r="RB5636" s="4" t="s">
        <v>13</v>
      </c>
      <c r="RC5636" s="4" t="s">
        <v>8</v>
      </c>
      <c r="RD5636" s="4" t="s">
        <v>492</v>
      </c>
      <c r="RE5636" s="4" t="s">
        <v>12</v>
      </c>
      <c r="RF5636" s="4" t="s">
        <v>12</v>
      </c>
      <c r="RG5636" s="4" t="s">
        <v>13</v>
      </c>
      <c r="RH5636" s="4" t="s">
        <v>8</v>
      </c>
      <c r="RI5636" s="4" t="s">
        <v>492</v>
      </c>
      <c r="RJ5636" s="4" t="s">
        <v>12</v>
      </c>
      <c r="RK5636" s="4" t="s">
        <v>12</v>
      </c>
      <c r="RL5636" s="4" t="s">
        <v>13</v>
      </c>
      <c r="RM5636" s="4" t="s">
        <v>8</v>
      </c>
      <c r="RN5636" s="4" t="s">
        <v>492</v>
      </c>
      <c r="RO5636" s="4" t="s">
        <v>12</v>
      </c>
      <c r="RP5636" s="4" t="s">
        <v>12</v>
      </c>
      <c r="RQ5636" s="4" t="s">
        <v>13</v>
      </c>
      <c r="RR5636" s="4" t="s">
        <v>8</v>
      </c>
      <c r="RS5636" s="4" t="s">
        <v>492</v>
      </c>
    </row>
    <row r="5637" spans="1:487">
      <c r="A5637" t="n">
        <v>54144</v>
      </c>
      <c r="B5637" s="66" t="n">
        <v>257</v>
      </c>
      <c r="C5637" s="7" t="n">
        <v>7</v>
      </c>
      <c r="D5637" s="7" t="n">
        <v>65533</v>
      </c>
      <c r="E5637" s="7" t="n">
        <v>11386</v>
      </c>
      <c r="F5637" s="7" t="s">
        <v>14</v>
      </c>
      <c r="G5637" s="7" t="n">
        <f t="normal" ca="1">32-LENB(INDIRECT(ADDRESS(5637,6)))</f>
        <v>0</v>
      </c>
      <c r="H5637" s="7" t="n">
        <v>7</v>
      </c>
      <c r="I5637" s="7" t="n">
        <v>65533</v>
      </c>
      <c r="J5637" s="7" t="n">
        <v>65091</v>
      </c>
      <c r="K5637" s="7" t="s">
        <v>14</v>
      </c>
      <c r="L5637" s="7" t="n">
        <f t="normal" ca="1">32-LENB(INDIRECT(ADDRESS(5637,11)))</f>
        <v>0</v>
      </c>
      <c r="M5637" s="7" t="n">
        <v>7</v>
      </c>
      <c r="N5637" s="7" t="n">
        <v>65533</v>
      </c>
      <c r="O5637" s="7" t="n">
        <v>65092</v>
      </c>
      <c r="P5637" s="7" t="s">
        <v>14</v>
      </c>
      <c r="Q5637" s="7" t="n">
        <f t="normal" ca="1">32-LENB(INDIRECT(ADDRESS(5637,16)))</f>
        <v>0</v>
      </c>
      <c r="R5637" s="7" t="n">
        <v>7</v>
      </c>
      <c r="S5637" s="7" t="n">
        <v>65533</v>
      </c>
      <c r="T5637" s="7" t="n">
        <v>65093</v>
      </c>
      <c r="U5637" s="7" t="s">
        <v>14</v>
      </c>
      <c r="V5637" s="7" t="n">
        <f t="normal" ca="1">32-LENB(INDIRECT(ADDRESS(5637,21)))</f>
        <v>0</v>
      </c>
      <c r="W5637" s="7" t="n">
        <v>7</v>
      </c>
      <c r="X5637" s="7" t="n">
        <v>65533</v>
      </c>
      <c r="Y5637" s="7" t="n">
        <v>65094</v>
      </c>
      <c r="Z5637" s="7" t="s">
        <v>14</v>
      </c>
      <c r="AA5637" s="7" t="n">
        <f t="normal" ca="1">32-LENB(INDIRECT(ADDRESS(5637,26)))</f>
        <v>0</v>
      </c>
      <c r="AB5637" s="7" t="n">
        <v>7</v>
      </c>
      <c r="AC5637" s="7" t="n">
        <v>65533</v>
      </c>
      <c r="AD5637" s="7" t="n">
        <v>11387</v>
      </c>
      <c r="AE5637" s="7" t="s">
        <v>14</v>
      </c>
      <c r="AF5637" s="7" t="n">
        <f t="normal" ca="1">32-LENB(INDIRECT(ADDRESS(5637,31)))</f>
        <v>0</v>
      </c>
      <c r="AG5637" s="7" t="n">
        <v>7</v>
      </c>
      <c r="AH5637" s="7" t="n">
        <v>65533</v>
      </c>
      <c r="AI5637" s="7" t="n">
        <v>11388</v>
      </c>
      <c r="AJ5637" s="7" t="s">
        <v>14</v>
      </c>
      <c r="AK5637" s="7" t="n">
        <f t="normal" ca="1">32-LENB(INDIRECT(ADDRESS(5637,36)))</f>
        <v>0</v>
      </c>
      <c r="AL5637" s="7" t="n">
        <v>7</v>
      </c>
      <c r="AM5637" s="7" t="n">
        <v>65533</v>
      </c>
      <c r="AN5637" s="7" t="n">
        <v>53959</v>
      </c>
      <c r="AO5637" s="7" t="s">
        <v>14</v>
      </c>
      <c r="AP5637" s="7" t="n">
        <f t="normal" ca="1">32-LENB(INDIRECT(ADDRESS(5637,41)))</f>
        <v>0</v>
      </c>
      <c r="AQ5637" s="7" t="n">
        <v>7</v>
      </c>
      <c r="AR5637" s="7" t="n">
        <v>65533</v>
      </c>
      <c r="AS5637" s="7" t="n">
        <v>11389</v>
      </c>
      <c r="AT5637" s="7" t="s">
        <v>14</v>
      </c>
      <c r="AU5637" s="7" t="n">
        <f t="normal" ca="1">32-LENB(INDIRECT(ADDRESS(5637,46)))</f>
        <v>0</v>
      </c>
      <c r="AV5637" s="7" t="n">
        <v>7</v>
      </c>
      <c r="AW5637" s="7" t="n">
        <v>65533</v>
      </c>
      <c r="AX5637" s="7" t="n">
        <v>53346</v>
      </c>
      <c r="AY5637" s="7" t="s">
        <v>14</v>
      </c>
      <c r="AZ5637" s="7" t="n">
        <f t="normal" ca="1">32-LENB(INDIRECT(ADDRESS(5637,51)))</f>
        <v>0</v>
      </c>
      <c r="BA5637" s="7" t="n">
        <v>7</v>
      </c>
      <c r="BB5637" s="7" t="n">
        <v>65533</v>
      </c>
      <c r="BC5637" s="7" t="n">
        <v>11390</v>
      </c>
      <c r="BD5637" s="7" t="s">
        <v>14</v>
      </c>
      <c r="BE5637" s="7" t="n">
        <f t="normal" ca="1">32-LENB(INDIRECT(ADDRESS(5637,56)))</f>
        <v>0</v>
      </c>
      <c r="BF5637" s="7" t="n">
        <v>7</v>
      </c>
      <c r="BG5637" s="7" t="n">
        <v>65533</v>
      </c>
      <c r="BH5637" s="7" t="n">
        <v>11391</v>
      </c>
      <c r="BI5637" s="7" t="s">
        <v>14</v>
      </c>
      <c r="BJ5637" s="7" t="n">
        <f t="normal" ca="1">32-LENB(INDIRECT(ADDRESS(5637,61)))</f>
        <v>0</v>
      </c>
      <c r="BK5637" s="7" t="n">
        <v>7</v>
      </c>
      <c r="BL5637" s="7" t="n">
        <v>65533</v>
      </c>
      <c r="BM5637" s="7" t="n">
        <v>11392</v>
      </c>
      <c r="BN5637" s="7" t="s">
        <v>14</v>
      </c>
      <c r="BO5637" s="7" t="n">
        <f t="normal" ca="1">32-LENB(INDIRECT(ADDRESS(5637,66)))</f>
        <v>0</v>
      </c>
      <c r="BP5637" s="7" t="n">
        <v>7</v>
      </c>
      <c r="BQ5637" s="7" t="n">
        <v>65533</v>
      </c>
      <c r="BR5637" s="7" t="n">
        <v>11393</v>
      </c>
      <c r="BS5637" s="7" t="s">
        <v>14</v>
      </c>
      <c r="BT5637" s="7" t="n">
        <f t="normal" ca="1">32-LENB(INDIRECT(ADDRESS(5637,71)))</f>
        <v>0</v>
      </c>
      <c r="BU5637" s="7" t="n">
        <v>7</v>
      </c>
      <c r="BV5637" s="7" t="n">
        <v>65533</v>
      </c>
      <c r="BW5637" s="7" t="n">
        <v>53347</v>
      </c>
      <c r="BX5637" s="7" t="s">
        <v>14</v>
      </c>
      <c r="BY5637" s="7" t="n">
        <f t="normal" ca="1">32-LENB(INDIRECT(ADDRESS(5637,76)))</f>
        <v>0</v>
      </c>
      <c r="BZ5637" s="7" t="n">
        <v>7</v>
      </c>
      <c r="CA5637" s="7" t="n">
        <v>65533</v>
      </c>
      <c r="CB5637" s="7" t="n">
        <v>53348</v>
      </c>
      <c r="CC5637" s="7" t="s">
        <v>14</v>
      </c>
      <c r="CD5637" s="7" t="n">
        <f t="normal" ca="1">32-LENB(INDIRECT(ADDRESS(5637,81)))</f>
        <v>0</v>
      </c>
      <c r="CE5637" s="7" t="n">
        <v>7</v>
      </c>
      <c r="CF5637" s="7" t="n">
        <v>65533</v>
      </c>
      <c r="CG5637" s="7" t="n">
        <v>11394</v>
      </c>
      <c r="CH5637" s="7" t="s">
        <v>14</v>
      </c>
      <c r="CI5637" s="7" t="n">
        <f t="normal" ca="1">32-LENB(INDIRECT(ADDRESS(5637,86)))</f>
        <v>0</v>
      </c>
      <c r="CJ5637" s="7" t="n">
        <v>7</v>
      </c>
      <c r="CK5637" s="7" t="n">
        <v>65533</v>
      </c>
      <c r="CL5637" s="7" t="n">
        <v>11395</v>
      </c>
      <c r="CM5637" s="7" t="s">
        <v>14</v>
      </c>
      <c r="CN5637" s="7" t="n">
        <f t="normal" ca="1">32-LENB(INDIRECT(ADDRESS(5637,91)))</f>
        <v>0</v>
      </c>
      <c r="CO5637" s="7" t="n">
        <v>7</v>
      </c>
      <c r="CP5637" s="7" t="n">
        <v>65533</v>
      </c>
      <c r="CQ5637" s="7" t="n">
        <v>11396</v>
      </c>
      <c r="CR5637" s="7" t="s">
        <v>14</v>
      </c>
      <c r="CS5637" s="7" t="n">
        <f t="normal" ca="1">32-LENB(INDIRECT(ADDRESS(5637,96)))</f>
        <v>0</v>
      </c>
      <c r="CT5637" s="7" t="n">
        <v>7</v>
      </c>
      <c r="CU5637" s="7" t="n">
        <v>65533</v>
      </c>
      <c r="CV5637" s="7" t="n">
        <v>53349</v>
      </c>
      <c r="CW5637" s="7" t="s">
        <v>14</v>
      </c>
      <c r="CX5637" s="7" t="n">
        <f t="normal" ca="1">32-LENB(INDIRECT(ADDRESS(5637,101)))</f>
        <v>0</v>
      </c>
      <c r="CY5637" s="7" t="n">
        <v>7</v>
      </c>
      <c r="CZ5637" s="7" t="n">
        <v>65533</v>
      </c>
      <c r="DA5637" s="7" t="n">
        <v>11397</v>
      </c>
      <c r="DB5637" s="7" t="s">
        <v>14</v>
      </c>
      <c r="DC5637" s="7" t="n">
        <f t="normal" ca="1">32-LENB(INDIRECT(ADDRESS(5637,106)))</f>
        <v>0</v>
      </c>
      <c r="DD5637" s="7" t="n">
        <v>7</v>
      </c>
      <c r="DE5637" s="7" t="n">
        <v>65533</v>
      </c>
      <c r="DF5637" s="7" t="n">
        <v>11398</v>
      </c>
      <c r="DG5637" s="7" t="s">
        <v>14</v>
      </c>
      <c r="DH5637" s="7" t="n">
        <f t="normal" ca="1">32-LENB(INDIRECT(ADDRESS(5637,111)))</f>
        <v>0</v>
      </c>
      <c r="DI5637" s="7" t="n">
        <v>7</v>
      </c>
      <c r="DJ5637" s="7" t="n">
        <v>65533</v>
      </c>
      <c r="DK5637" s="7" t="n">
        <v>11399</v>
      </c>
      <c r="DL5637" s="7" t="s">
        <v>14</v>
      </c>
      <c r="DM5637" s="7" t="n">
        <f t="normal" ca="1">32-LENB(INDIRECT(ADDRESS(5637,116)))</f>
        <v>0</v>
      </c>
      <c r="DN5637" s="7" t="n">
        <v>7</v>
      </c>
      <c r="DO5637" s="7" t="n">
        <v>65533</v>
      </c>
      <c r="DP5637" s="7" t="n">
        <v>11400</v>
      </c>
      <c r="DQ5637" s="7" t="s">
        <v>14</v>
      </c>
      <c r="DR5637" s="7" t="n">
        <f t="normal" ca="1">32-LENB(INDIRECT(ADDRESS(5637,121)))</f>
        <v>0</v>
      </c>
      <c r="DS5637" s="7" t="n">
        <v>7</v>
      </c>
      <c r="DT5637" s="7" t="n">
        <v>65533</v>
      </c>
      <c r="DU5637" s="7" t="n">
        <v>53350</v>
      </c>
      <c r="DV5637" s="7" t="s">
        <v>14</v>
      </c>
      <c r="DW5637" s="7" t="n">
        <f t="normal" ca="1">32-LENB(INDIRECT(ADDRESS(5637,126)))</f>
        <v>0</v>
      </c>
      <c r="DX5637" s="7" t="n">
        <v>7</v>
      </c>
      <c r="DY5637" s="7" t="n">
        <v>65533</v>
      </c>
      <c r="DZ5637" s="7" t="n">
        <v>53351</v>
      </c>
      <c r="EA5637" s="7" t="s">
        <v>14</v>
      </c>
      <c r="EB5637" s="7" t="n">
        <f t="normal" ca="1">32-LENB(INDIRECT(ADDRESS(5637,131)))</f>
        <v>0</v>
      </c>
      <c r="EC5637" s="7" t="n">
        <v>7</v>
      </c>
      <c r="ED5637" s="7" t="n">
        <v>65533</v>
      </c>
      <c r="EE5637" s="7" t="n">
        <v>11951</v>
      </c>
      <c r="EF5637" s="7" t="s">
        <v>14</v>
      </c>
      <c r="EG5637" s="7" t="n">
        <f t="normal" ca="1">32-LENB(INDIRECT(ADDRESS(5637,136)))</f>
        <v>0</v>
      </c>
      <c r="EH5637" s="7" t="n">
        <v>7</v>
      </c>
      <c r="EI5637" s="7" t="n">
        <v>65533</v>
      </c>
      <c r="EJ5637" s="7" t="n">
        <v>11401</v>
      </c>
      <c r="EK5637" s="7" t="s">
        <v>14</v>
      </c>
      <c r="EL5637" s="7" t="n">
        <f t="normal" ca="1">32-LENB(INDIRECT(ADDRESS(5637,141)))</f>
        <v>0</v>
      </c>
      <c r="EM5637" s="7" t="n">
        <v>7</v>
      </c>
      <c r="EN5637" s="7" t="n">
        <v>65533</v>
      </c>
      <c r="EO5637" s="7" t="n">
        <v>53352</v>
      </c>
      <c r="EP5637" s="7" t="s">
        <v>14</v>
      </c>
      <c r="EQ5637" s="7" t="n">
        <f t="normal" ca="1">32-LENB(INDIRECT(ADDRESS(5637,146)))</f>
        <v>0</v>
      </c>
      <c r="ER5637" s="7" t="n">
        <v>7</v>
      </c>
      <c r="ES5637" s="7" t="n">
        <v>65533</v>
      </c>
      <c r="ET5637" s="7" t="n">
        <v>53353</v>
      </c>
      <c r="EU5637" s="7" t="s">
        <v>14</v>
      </c>
      <c r="EV5637" s="7" t="n">
        <f t="normal" ca="1">32-LENB(INDIRECT(ADDRESS(5637,151)))</f>
        <v>0</v>
      </c>
      <c r="EW5637" s="7" t="n">
        <v>7</v>
      </c>
      <c r="EX5637" s="7" t="n">
        <v>65533</v>
      </c>
      <c r="EY5637" s="7" t="n">
        <v>11402</v>
      </c>
      <c r="EZ5637" s="7" t="s">
        <v>14</v>
      </c>
      <c r="FA5637" s="7" t="n">
        <f t="normal" ca="1">32-LENB(INDIRECT(ADDRESS(5637,156)))</f>
        <v>0</v>
      </c>
      <c r="FB5637" s="7" t="n">
        <v>7</v>
      </c>
      <c r="FC5637" s="7" t="n">
        <v>65533</v>
      </c>
      <c r="FD5637" s="7" t="n">
        <v>11403</v>
      </c>
      <c r="FE5637" s="7" t="s">
        <v>14</v>
      </c>
      <c r="FF5637" s="7" t="n">
        <f t="normal" ca="1">32-LENB(INDIRECT(ADDRESS(5637,161)))</f>
        <v>0</v>
      </c>
      <c r="FG5637" s="7" t="n">
        <v>7</v>
      </c>
      <c r="FH5637" s="7" t="n">
        <v>65533</v>
      </c>
      <c r="FI5637" s="7" t="n">
        <v>11404</v>
      </c>
      <c r="FJ5637" s="7" t="s">
        <v>14</v>
      </c>
      <c r="FK5637" s="7" t="n">
        <f t="normal" ca="1">32-LENB(INDIRECT(ADDRESS(5637,166)))</f>
        <v>0</v>
      </c>
      <c r="FL5637" s="7" t="n">
        <v>4</v>
      </c>
      <c r="FM5637" s="7" t="n">
        <v>65533</v>
      </c>
      <c r="FN5637" s="7" t="n">
        <v>2000</v>
      </c>
      <c r="FO5637" s="7" t="s">
        <v>14</v>
      </c>
      <c r="FP5637" s="7" t="n">
        <f t="normal" ca="1">32-LENB(INDIRECT(ADDRESS(5637,171)))</f>
        <v>0</v>
      </c>
      <c r="FQ5637" s="7" t="n">
        <v>7</v>
      </c>
      <c r="FR5637" s="7" t="n">
        <v>65533</v>
      </c>
      <c r="FS5637" s="7" t="n">
        <v>11405</v>
      </c>
      <c r="FT5637" s="7" t="s">
        <v>14</v>
      </c>
      <c r="FU5637" s="7" t="n">
        <f t="normal" ca="1">32-LENB(INDIRECT(ADDRESS(5637,176)))</f>
        <v>0</v>
      </c>
      <c r="FV5637" s="7" t="n">
        <v>7</v>
      </c>
      <c r="FW5637" s="7" t="n">
        <v>65533</v>
      </c>
      <c r="FX5637" s="7" t="n">
        <v>11406</v>
      </c>
      <c r="FY5637" s="7" t="s">
        <v>14</v>
      </c>
      <c r="FZ5637" s="7" t="n">
        <f t="normal" ca="1">32-LENB(INDIRECT(ADDRESS(5637,181)))</f>
        <v>0</v>
      </c>
      <c r="GA5637" s="7" t="n">
        <v>7</v>
      </c>
      <c r="GB5637" s="7" t="n">
        <v>65533</v>
      </c>
      <c r="GC5637" s="7" t="n">
        <v>11407</v>
      </c>
      <c r="GD5637" s="7" t="s">
        <v>14</v>
      </c>
      <c r="GE5637" s="7" t="n">
        <f t="normal" ca="1">32-LENB(INDIRECT(ADDRESS(5637,186)))</f>
        <v>0</v>
      </c>
      <c r="GF5637" s="7" t="n">
        <v>7</v>
      </c>
      <c r="GG5637" s="7" t="n">
        <v>65533</v>
      </c>
      <c r="GH5637" s="7" t="n">
        <v>53354</v>
      </c>
      <c r="GI5637" s="7" t="s">
        <v>14</v>
      </c>
      <c r="GJ5637" s="7" t="n">
        <f t="normal" ca="1">32-LENB(INDIRECT(ADDRESS(5637,191)))</f>
        <v>0</v>
      </c>
      <c r="GK5637" s="7" t="n">
        <v>7</v>
      </c>
      <c r="GL5637" s="7" t="n">
        <v>65533</v>
      </c>
      <c r="GM5637" s="7" t="n">
        <v>53355</v>
      </c>
      <c r="GN5637" s="7" t="s">
        <v>14</v>
      </c>
      <c r="GO5637" s="7" t="n">
        <f t="normal" ca="1">32-LENB(INDIRECT(ADDRESS(5637,196)))</f>
        <v>0</v>
      </c>
      <c r="GP5637" s="7" t="n">
        <v>7</v>
      </c>
      <c r="GQ5637" s="7" t="n">
        <v>65533</v>
      </c>
      <c r="GR5637" s="7" t="n">
        <v>53953</v>
      </c>
      <c r="GS5637" s="7" t="s">
        <v>14</v>
      </c>
      <c r="GT5637" s="7" t="n">
        <f t="normal" ca="1">32-LENB(INDIRECT(ADDRESS(5637,201)))</f>
        <v>0</v>
      </c>
      <c r="GU5637" s="7" t="n">
        <v>7</v>
      </c>
      <c r="GV5637" s="7" t="n">
        <v>65533</v>
      </c>
      <c r="GW5637" s="7" t="n">
        <v>11952</v>
      </c>
      <c r="GX5637" s="7" t="s">
        <v>14</v>
      </c>
      <c r="GY5637" s="7" t="n">
        <f t="normal" ca="1">32-LENB(INDIRECT(ADDRESS(5637,206)))</f>
        <v>0</v>
      </c>
      <c r="GZ5637" s="7" t="n">
        <v>4</v>
      </c>
      <c r="HA5637" s="7" t="n">
        <v>65533</v>
      </c>
      <c r="HB5637" s="7" t="n">
        <v>2004</v>
      </c>
      <c r="HC5637" s="7" t="s">
        <v>14</v>
      </c>
      <c r="HD5637" s="7" t="n">
        <f t="normal" ca="1">32-LENB(INDIRECT(ADDRESS(5637,211)))</f>
        <v>0</v>
      </c>
      <c r="HE5637" s="7" t="n">
        <v>7</v>
      </c>
      <c r="HF5637" s="7" t="n">
        <v>65533</v>
      </c>
      <c r="HG5637" s="7" t="n">
        <v>53356</v>
      </c>
      <c r="HH5637" s="7" t="s">
        <v>14</v>
      </c>
      <c r="HI5637" s="7" t="n">
        <f t="normal" ca="1">32-LENB(INDIRECT(ADDRESS(5637,216)))</f>
        <v>0</v>
      </c>
      <c r="HJ5637" s="7" t="n">
        <v>7</v>
      </c>
      <c r="HK5637" s="7" t="n">
        <v>65533</v>
      </c>
      <c r="HL5637" s="7" t="n">
        <v>53357</v>
      </c>
      <c r="HM5637" s="7" t="s">
        <v>14</v>
      </c>
      <c r="HN5637" s="7" t="n">
        <f t="normal" ca="1">32-LENB(INDIRECT(ADDRESS(5637,221)))</f>
        <v>0</v>
      </c>
      <c r="HO5637" s="7" t="n">
        <v>7</v>
      </c>
      <c r="HP5637" s="7" t="n">
        <v>65533</v>
      </c>
      <c r="HQ5637" s="7" t="n">
        <v>53358</v>
      </c>
      <c r="HR5637" s="7" t="s">
        <v>14</v>
      </c>
      <c r="HS5637" s="7" t="n">
        <f t="normal" ca="1">32-LENB(INDIRECT(ADDRESS(5637,226)))</f>
        <v>0</v>
      </c>
      <c r="HT5637" s="7" t="n">
        <v>7</v>
      </c>
      <c r="HU5637" s="7" t="n">
        <v>65533</v>
      </c>
      <c r="HV5637" s="7" t="n">
        <v>53359</v>
      </c>
      <c r="HW5637" s="7" t="s">
        <v>14</v>
      </c>
      <c r="HX5637" s="7" t="n">
        <f t="normal" ca="1">32-LENB(INDIRECT(ADDRESS(5637,231)))</f>
        <v>0</v>
      </c>
      <c r="HY5637" s="7" t="n">
        <v>7</v>
      </c>
      <c r="HZ5637" s="7" t="n">
        <v>65533</v>
      </c>
      <c r="IA5637" s="7" t="n">
        <v>11408</v>
      </c>
      <c r="IB5637" s="7" t="s">
        <v>14</v>
      </c>
      <c r="IC5637" s="7" t="n">
        <f t="normal" ca="1">32-LENB(INDIRECT(ADDRESS(5637,236)))</f>
        <v>0</v>
      </c>
      <c r="ID5637" s="7" t="n">
        <v>7</v>
      </c>
      <c r="IE5637" s="7" t="n">
        <v>65533</v>
      </c>
      <c r="IF5637" s="7" t="n">
        <v>11409</v>
      </c>
      <c r="IG5637" s="7" t="s">
        <v>14</v>
      </c>
      <c r="IH5637" s="7" t="n">
        <f t="normal" ca="1">32-LENB(INDIRECT(ADDRESS(5637,241)))</f>
        <v>0</v>
      </c>
      <c r="II5637" s="7" t="n">
        <v>7</v>
      </c>
      <c r="IJ5637" s="7" t="n">
        <v>65533</v>
      </c>
      <c r="IK5637" s="7" t="n">
        <v>11410</v>
      </c>
      <c r="IL5637" s="7" t="s">
        <v>14</v>
      </c>
      <c r="IM5637" s="7" t="n">
        <f t="normal" ca="1">32-LENB(INDIRECT(ADDRESS(5637,246)))</f>
        <v>0</v>
      </c>
      <c r="IN5637" s="7" t="n">
        <v>7</v>
      </c>
      <c r="IO5637" s="7" t="n">
        <v>65533</v>
      </c>
      <c r="IP5637" s="7" t="n">
        <v>11411</v>
      </c>
      <c r="IQ5637" s="7" t="s">
        <v>14</v>
      </c>
      <c r="IR5637" s="7" t="n">
        <f t="normal" ca="1">32-LENB(INDIRECT(ADDRESS(5637,251)))</f>
        <v>0</v>
      </c>
      <c r="IS5637" s="7" t="n">
        <v>7</v>
      </c>
      <c r="IT5637" s="7" t="n">
        <v>65533</v>
      </c>
      <c r="IU5637" s="7" t="n">
        <v>65095</v>
      </c>
      <c r="IV5637" s="7" t="s">
        <v>14</v>
      </c>
      <c r="IW5637" s="7" t="n">
        <f t="normal" ca="1">32-LENB(INDIRECT(ADDRESS(5637,256)))</f>
        <v>0</v>
      </c>
      <c r="IX5637" s="7" t="n">
        <v>7</v>
      </c>
      <c r="IY5637" s="7" t="n">
        <v>65533</v>
      </c>
      <c r="IZ5637" s="7" t="n">
        <v>11412</v>
      </c>
      <c r="JA5637" s="7" t="s">
        <v>14</v>
      </c>
      <c r="JB5637" s="7" t="n">
        <f t="normal" ca="1">32-LENB(INDIRECT(ADDRESS(5637,261)))</f>
        <v>0</v>
      </c>
      <c r="JC5637" s="7" t="n">
        <v>7</v>
      </c>
      <c r="JD5637" s="7" t="n">
        <v>65533</v>
      </c>
      <c r="JE5637" s="7" t="n">
        <v>11413</v>
      </c>
      <c r="JF5637" s="7" t="s">
        <v>14</v>
      </c>
      <c r="JG5637" s="7" t="n">
        <f t="normal" ca="1">32-LENB(INDIRECT(ADDRESS(5637,266)))</f>
        <v>0</v>
      </c>
      <c r="JH5637" s="7" t="n">
        <v>7</v>
      </c>
      <c r="JI5637" s="7" t="n">
        <v>65533</v>
      </c>
      <c r="JJ5637" s="7" t="n">
        <v>65096</v>
      </c>
      <c r="JK5637" s="7" t="s">
        <v>14</v>
      </c>
      <c r="JL5637" s="7" t="n">
        <f t="normal" ca="1">32-LENB(INDIRECT(ADDRESS(5637,271)))</f>
        <v>0</v>
      </c>
      <c r="JM5637" s="7" t="n">
        <v>7</v>
      </c>
      <c r="JN5637" s="7" t="n">
        <v>65533</v>
      </c>
      <c r="JO5637" s="7" t="n">
        <v>65097</v>
      </c>
      <c r="JP5637" s="7" t="s">
        <v>14</v>
      </c>
      <c r="JQ5637" s="7" t="n">
        <f t="normal" ca="1">32-LENB(INDIRECT(ADDRESS(5637,276)))</f>
        <v>0</v>
      </c>
      <c r="JR5637" s="7" t="n">
        <v>7</v>
      </c>
      <c r="JS5637" s="7" t="n">
        <v>65533</v>
      </c>
      <c r="JT5637" s="7" t="n">
        <v>11414</v>
      </c>
      <c r="JU5637" s="7" t="s">
        <v>14</v>
      </c>
      <c r="JV5637" s="7" t="n">
        <f t="normal" ca="1">32-LENB(INDIRECT(ADDRESS(5637,281)))</f>
        <v>0</v>
      </c>
      <c r="JW5637" s="7" t="n">
        <v>7</v>
      </c>
      <c r="JX5637" s="7" t="n">
        <v>65533</v>
      </c>
      <c r="JY5637" s="7" t="n">
        <v>11415</v>
      </c>
      <c r="JZ5637" s="7" t="s">
        <v>14</v>
      </c>
      <c r="KA5637" s="7" t="n">
        <f t="normal" ca="1">32-LENB(INDIRECT(ADDRESS(5637,286)))</f>
        <v>0</v>
      </c>
      <c r="KB5637" s="7" t="n">
        <v>7</v>
      </c>
      <c r="KC5637" s="7" t="n">
        <v>65533</v>
      </c>
      <c r="KD5637" s="7" t="n">
        <v>65098</v>
      </c>
      <c r="KE5637" s="7" t="s">
        <v>14</v>
      </c>
      <c r="KF5637" s="7" t="n">
        <f t="normal" ca="1">32-LENB(INDIRECT(ADDRESS(5637,291)))</f>
        <v>0</v>
      </c>
      <c r="KG5637" s="7" t="n">
        <v>7</v>
      </c>
      <c r="KH5637" s="7" t="n">
        <v>65533</v>
      </c>
      <c r="KI5637" s="7" t="n">
        <v>65099</v>
      </c>
      <c r="KJ5637" s="7" t="s">
        <v>14</v>
      </c>
      <c r="KK5637" s="7" t="n">
        <f t="normal" ca="1">32-LENB(INDIRECT(ADDRESS(5637,296)))</f>
        <v>0</v>
      </c>
      <c r="KL5637" s="7" t="n">
        <v>7</v>
      </c>
      <c r="KM5637" s="7" t="n">
        <v>65533</v>
      </c>
      <c r="KN5637" s="7" t="n">
        <v>11416</v>
      </c>
      <c r="KO5637" s="7" t="s">
        <v>14</v>
      </c>
      <c r="KP5637" s="7" t="n">
        <f t="normal" ca="1">32-LENB(INDIRECT(ADDRESS(5637,301)))</f>
        <v>0</v>
      </c>
      <c r="KQ5637" s="7" t="n">
        <v>7</v>
      </c>
      <c r="KR5637" s="7" t="n">
        <v>65533</v>
      </c>
      <c r="KS5637" s="7" t="n">
        <v>11417</v>
      </c>
      <c r="KT5637" s="7" t="s">
        <v>14</v>
      </c>
      <c r="KU5637" s="7" t="n">
        <f t="normal" ca="1">32-LENB(INDIRECT(ADDRESS(5637,306)))</f>
        <v>0</v>
      </c>
      <c r="KV5637" s="7" t="n">
        <v>7</v>
      </c>
      <c r="KW5637" s="7" t="n">
        <v>65533</v>
      </c>
      <c r="KX5637" s="7" t="n">
        <v>65100</v>
      </c>
      <c r="KY5637" s="7" t="s">
        <v>14</v>
      </c>
      <c r="KZ5637" s="7" t="n">
        <f t="normal" ca="1">32-LENB(INDIRECT(ADDRESS(5637,311)))</f>
        <v>0</v>
      </c>
      <c r="LA5637" s="7" t="n">
        <v>7</v>
      </c>
      <c r="LB5637" s="7" t="n">
        <v>65533</v>
      </c>
      <c r="LC5637" s="7" t="n">
        <v>65101</v>
      </c>
      <c r="LD5637" s="7" t="s">
        <v>14</v>
      </c>
      <c r="LE5637" s="7" t="n">
        <f t="normal" ca="1">32-LENB(INDIRECT(ADDRESS(5637,316)))</f>
        <v>0</v>
      </c>
      <c r="LF5637" s="7" t="n">
        <v>7</v>
      </c>
      <c r="LG5637" s="7" t="n">
        <v>65533</v>
      </c>
      <c r="LH5637" s="7" t="n">
        <v>65102</v>
      </c>
      <c r="LI5637" s="7" t="s">
        <v>14</v>
      </c>
      <c r="LJ5637" s="7" t="n">
        <f t="normal" ca="1">32-LENB(INDIRECT(ADDRESS(5637,321)))</f>
        <v>0</v>
      </c>
      <c r="LK5637" s="7" t="n">
        <v>7</v>
      </c>
      <c r="LL5637" s="7" t="n">
        <v>65533</v>
      </c>
      <c r="LM5637" s="7" t="n">
        <v>11418</v>
      </c>
      <c r="LN5637" s="7" t="s">
        <v>14</v>
      </c>
      <c r="LO5637" s="7" t="n">
        <f t="normal" ca="1">32-LENB(INDIRECT(ADDRESS(5637,326)))</f>
        <v>0</v>
      </c>
      <c r="LP5637" s="7" t="n">
        <v>7</v>
      </c>
      <c r="LQ5637" s="7" t="n">
        <v>65533</v>
      </c>
      <c r="LR5637" s="7" t="n">
        <v>11419</v>
      </c>
      <c r="LS5637" s="7" t="s">
        <v>14</v>
      </c>
      <c r="LT5637" s="7" t="n">
        <f t="normal" ca="1">32-LENB(INDIRECT(ADDRESS(5637,331)))</f>
        <v>0</v>
      </c>
      <c r="LU5637" s="7" t="n">
        <v>7</v>
      </c>
      <c r="LV5637" s="7" t="n">
        <v>65533</v>
      </c>
      <c r="LW5637" s="7" t="n">
        <v>11420</v>
      </c>
      <c r="LX5637" s="7" t="s">
        <v>14</v>
      </c>
      <c r="LY5637" s="7" t="n">
        <f t="normal" ca="1">32-LENB(INDIRECT(ADDRESS(5637,336)))</f>
        <v>0</v>
      </c>
      <c r="LZ5637" s="7" t="n">
        <v>7</v>
      </c>
      <c r="MA5637" s="7" t="n">
        <v>65533</v>
      </c>
      <c r="MB5637" s="7" t="n">
        <v>11421</v>
      </c>
      <c r="MC5637" s="7" t="s">
        <v>14</v>
      </c>
      <c r="MD5637" s="7" t="n">
        <f t="normal" ca="1">32-LENB(INDIRECT(ADDRESS(5637,341)))</f>
        <v>0</v>
      </c>
      <c r="ME5637" s="7" t="n">
        <v>7</v>
      </c>
      <c r="MF5637" s="7" t="n">
        <v>65533</v>
      </c>
      <c r="MG5637" s="7" t="n">
        <v>65103</v>
      </c>
      <c r="MH5637" s="7" t="s">
        <v>14</v>
      </c>
      <c r="MI5637" s="7" t="n">
        <f t="normal" ca="1">32-LENB(INDIRECT(ADDRESS(5637,346)))</f>
        <v>0</v>
      </c>
      <c r="MJ5637" s="7" t="n">
        <v>7</v>
      </c>
      <c r="MK5637" s="7" t="n">
        <v>65533</v>
      </c>
      <c r="ML5637" s="7" t="n">
        <v>65104</v>
      </c>
      <c r="MM5637" s="7" t="s">
        <v>14</v>
      </c>
      <c r="MN5637" s="7" t="n">
        <f t="normal" ca="1">32-LENB(INDIRECT(ADDRESS(5637,351)))</f>
        <v>0</v>
      </c>
      <c r="MO5637" s="7" t="n">
        <v>7</v>
      </c>
      <c r="MP5637" s="7" t="n">
        <v>65533</v>
      </c>
      <c r="MQ5637" s="7" t="n">
        <v>65105</v>
      </c>
      <c r="MR5637" s="7" t="s">
        <v>14</v>
      </c>
      <c r="MS5637" s="7" t="n">
        <f t="normal" ca="1">32-LENB(INDIRECT(ADDRESS(5637,356)))</f>
        <v>0</v>
      </c>
      <c r="MT5637" s="7" t="n">
        <v>7</v>
      </c>
      <c r="MU5637" s="7" t="n">
        <v>65533</v>
      </c>
      <c r="MV5637" s="7" t="n">
        <v>11422</v>
      </c>
      <c r="MW5637" s="7" t="s">
        <v>14</v>
      </c>
      <c r="MX5637" s="7" t="n">
        <f t="normal" ca="1">32-LENB(INDIRECT(ADDRESS(5637,361)))</f>
        <v>0</v>
      </c>
      <c r="MY5637" s="7" t="n">
        <v>7</v>
      </c>
      <c r="MZ5637" s="7" t="n">
        <v>65533</v>
      </c>
      <c r="NA5637" s="7" t="n">
        <v>11423</v>
      </c>
      <c r="NB5637" s="7" t="s">
        <v>14</v>
      </c>
      <c r="NC5637" s="7" t="n">
        <f t="normal" ca="1">32-LENB(INDIRECT(ADDRESS(5637,366)))</f>
        <v>0</v>
      </c>
      <c r="ND5637" s="7" t="n">
        <v>7</v>
      </c>
      <c r="NE5637" s="7" t="n">
        <v>65533</v>
      </c>
      <c r="NF5637" s="7" t="n">
        <v>11424</v>
      </c>
      <c r="NG5637" s="7" t="s">
        <v>14</v>
      </c>
      <c r="NH5637" s="7" t="n">
        <f t="normal" ca="1">32-LENB(INDIRECT(ADDRESS(5637,371)))</f>
        <v>0</v>
      </c>
      <c r="NI5637" s="7" t="n">
        <v>7</v>
      </c>
      <c r="NJ5637" s="7" t="n">
        <v>65533</v>
      </c>
      <c r="NK5637" s="7" t="n">
        <v>65106</v>
      </c>
      <c r="NL5637" s="7" t="s">
        <v>14</v>
      </c>
      <c r="NM5637" s="7" t="n">
        <f t="normal" ca="1">32-LENB(INDIRECT(ADDRESS(5637,376)))</f>
        <v>0</v>
      </c>
      <c r="NN5637" s="7" t="n">
        <v>7</v>
      </c>
      <c r="NO5637" s="7" t="n">
        <v>65533</v>
      </c>
      <c r="NP5637" s="7" t="n">
        <v>65107</v>
      </c>
      <c r="NQ5637" s="7" t="s">
        <v>14</v>
      </c>
      <c r="NR5637" s="7" t="n">
        <f t="normal" ca="1">32-LENB(INDIRECT(ADDRESS(5637,381)))</f>
        <v>0</v>
      </c>
      <c r="NS5637" s="7" t="n">
        <v>7</v>
      </c>
      <c r="NT5637" s="7" t="n">
        <v>65533</v>
      </c>
      <c r="NU5637" s="7" t="n">
        <v>65108</v>
      </c>
      <c r="NV5637" s="7" t="s">
        <v>14</v>
      </c>
      <c r="NW5637" s="7" t="n">
        <f t="normal" ca="1">32-LENB(INDIRECT(ADDRESS(5637,386)))</f>
        <v>0</v>
      </c>
      <c r="NX5637" s="7" t="n">
        <v>7</v>
      </c>
      <c r="NY5637" s="7" t="n">
        <v>65533</v>
      </c>
      <c r="NZ5637" s="7" t="n">
        <v>11425</v>
      </c>
      <c r="OA5637" s="7" t="s">
        <v>14</v>
      </c>
      <c r="OB5637" s="7" t="n">
        <f t="normal" ca="1">32-LENB(INDIRECT(ADDRESS(5637,391)))</f>
        <v>0</v>
      </c>
      <c r="OC5637" s="7" t="n">
        <v>7</v>
      </c>
      <c r="OD5637" s="7" t="n">
        <v>65533</v>
      </c>
      <c r="OE5637" s="7" t="n">
        <v>11426</v>
      </c>
      <c r="OF5637" s="7" t="s">
        <v>14</v>
      </c>
      <c r="OG5637" s="7" t="n">
        <f t="normal" ca="1">32-LENB(INDIRECT(ADDRESS(5637,396)))</f>
        <v>0</v>
      </c>
      <c r="OH5637" s="7" t="n">
        <v>7</v>
      </c>
      <c r="OI5637" s="7" t="n">
        <v>65533</v>
      </c>
      <c r="OJ5637" s="7" t="n">
        <v>11427</v>
      </c>
      <c r="OK5637" s="7" t="s">
        <v>14</v>
      </c>
      <c r="OL5637" s="7" t="n">
        <f t="normal" ca="1">32-LENB(INDIRECT(ADDRESS(5637,401)))</f>
        <v>0</v>
      </c>
      <c r="OM5637" s="7" t="n">
        <v>7</v>
      </c>
      <c r="ON5637" s="7" t="n">
        <v>65533</v>
      </c>
      <c r="OO5637" s="7" t="n">
        <v>65109</v>
      </c>
      <c r="OP5637" s="7" t="s">
        <v>14</v>
      </c>
      <c r="OQ5637" s="7" t="n">
        <f t="normal" ca="1">32-LENB(INDIRECT(ADDRESS(5637,406)))</f>
        <v>0</v>
      </c>
      <c r="OR5637" s="7" t="n">
        <v>7</v>
      </c>
      <c r="OS5637" s="7" t="n">
        <v>65533</v>
      </c>
      <c r="OT5637" s="7" t="n">
        <v>65110</v>
      </c>
      <c r="OU5637" s="7" t="s">
        <v>14</v>
      </c>
      <c r="OV5637" s="7" t="n">
        <f t="normal" ca="1">32-LENB(INDIRECT(ADDRESS(5637,411)))</f>
        <v>0</v>
      </c>
      <c r="OW5637" s="7" t="n">
        <v>7</v>
      </c>
      <c r="OX5637" s="7" t="n">
        <v>65533</v>
      </c>
      <c r="OY5637" s="7" t="n">
        <v>11428</v>
      </c>
      <c r="OZ5637" s="7" t="s">
        <v>14</v>
      </c>
      <c r="PA5637" s="7" t="n">
        <f t="normal" ca="1">32-LENB(INDIRECT(ADDRESS(5637,416)))</f>
        <v>0</v>
      </c>
      <c r="PB5637" s="7" t="n">
        <v>7</v>
      </c>
      <c r="PC5637" s="7" t="n">
        <v>65533</v>
      </c>
      <c r="PD5637" s="7" t="n">
        <v>11429</v>
      </c>
      <c r="PE5637" s="7" t="s">
        <v>14</v>
      </c>
      <c r="PF5637" s="7" t="n">
        <f t="normal" ca="1">32-LENB(INDIRECT(ADDRESS(5637,421)))</f>
        <v>0</v>
      </c>
      <c r="PG5637" s="7" t="n">
        <v>7</v>
      </c>
      <c r="PH5637" s="7" t="n">
        <v>65533</v>
      </c>
      <c r="PI5637" s="7" t="n">
        <v>11430</v>
      </c>
      <c r="PJ5637" s="7" t="s">
        <v>14</v>
      </c>
      <c r="PK5637" s="7" t="n">
        <f t="normal" ca="1">32-LENB(INDIRECT(ADDRESS(5637,426)))</f>
        <v>0</v>
      </c>
      <c r="PL5637" s="7" t="n">
        <v>7</v>
      </c>
      <c r="PM5637" s="7" t="n">
        <v>65533</v>
      </c>
      <c r="PN5637" s="7" t="n">
        <v>11431</v>
      </c>
      <c r="PO5637" s="7" t="s">
        <v>14</v>
      </c>
      <c r="PP5637" s="7" t="n">
        <f t="normal" ca="1">32-LENB(INDIRECT(ADDRESS(5637,431)))</f>
        <v>0</v>
      </c>
      <c r="PQ5637" s="7" t="n">
        <v>7</v>
      </c>
      <c r="PR5637" s="7" t="n">
        <v>65533</v>
      </c>
      <c r="PS5637" s="7" t="n">
        <v>65111</v>
      </c>
      <c r="PT5637" s="7" t="s">
        <v>14</v>
      </c>
      <c r="PU5637" s="7" t="n">
        <f t="normal" ca="1">32-LENB(INDIRECT(ADDRESS(5637,436)))</f>
        <v>0</v>
      </c>
      <c r="PV5637" s="7" t="n">
        <v>7</v>
      </c>
      <c r="PW5637" s="7" t="n">
        <v>65533</v>
      </c>
      <c r="PX5637" s="7" t="n">
        <v>65112</v>
      </c>
      <c r="PY5637" s="7" t="s">
        <v>14</v>
      </c>
      <c r="PZ5637" s="7" t="n">
        <f t="normal" ca="1">32-LENB(INDIRECT(ADDRESS(5637,441)))</f>
        <v>0</v>
      </c>
      <c r="QA5637" s="7" t="n">
        <v>7</v>
      </c>
      <c r="QB5637" s="7" t="n">
        <v>65533</v>
      </c>
      <c r="QC5637" s="7" t="n">
        <v>11432</v>
      </c>
      <c r="QD5637" s="7" t="s">
        <v>14</v>
      </c>
      <c r="QE5637" s="7" t="n">
        <f t="normal" ca="1">32-LENB(INDIRECT(ADDRESS(5637,446)))</f>
        <v>0</v>
      </c>
      <c r="QF5637" s="7" t="n">
        <v>7</v>
      </c>
      <c r="QG5637" s="7" t="n">
        <v>65533</v>
      </c>
      <c r="QH5637" s="7" t="n">
        <v>11433</v>
      </c>
      <c r="QI5637" s="7" t="s">
        <v>14</v>
      </c>
      <c r="QJ5637" s="7" t="n">
        <f t="normal" ca="1">32-LENB(INDIRECT(ADDRESS(5637,451)))</f>
        <v>0</v>
      </c>
      <c r="QK5637" s="7" t="n">
        <v>7</v>
      </c>
      <c r="QL5637" s="7" t="n">
        <v>65533</v>
      </c>
      <c r="QM5637" s="7" t="n">
        <v>65113</v>
      </c>
      <c r="QN5637" s="7" t="s">
        <v>14</v>
      </c>
      <c r="QO5637" s="7" t="n">
        <f t="normal" ca="1">32-LENB(INDIRECT(ADDRESS(5637,456)))</f>
        <v>0</v>
      </c>
      <c r="QP5637" s="7" t="n">
        <v>7</v>
      </c>
      <c r="QQ5637" s="7" t="n">
        <v>65533</v>
      </c>
      <c r="QR5637" s="7" t="n">
        <v>65114</v>
      </c>
      <c r="QS5637" s="7" t="s">
        <v>14</v>
      </c>
      <c r="QT5637" s="7" t="n">
        <f t="normal" ca="1">32-LENB(INDIRECT(ADDRESS(5637,461)))</f>
        <v>0</v>
      </c>
      <c r="QU5637" s="7" t="n">
        <v>7</v>
      </c>
      <c r="QV5637" s="7" t="n">
        <v>65533</v>
      </c>
      <c r="QW5637" s="7" t="n">
        <v>11434</v>
      </c>
      <c r="QX5637" s="7" t="s">
        <v>14</v>
      </c>
      <c r="QY5637" s="7" t="n">
        <f t="normal" ca="1">32-LENB(INDIRECT(ADDRESS(5637,466)))</f>
        <v>0</v>
      </c>
      <c r="QZ5637" s="7" t="n">
        <v>7</v>
      </c>
      <c r="RA5637" s="7" t="n">
        <v>65533</v>
      </c>
      <c r="RB5637" s="7" t="n">
        <v>11435</v>
      </c>
      <c r="RC5637" s="7" t="s">
        <v>14</v>
      </c>
      <c r="RD5637" s="7" t="n">
        <f t="normal" ca="1">32-LENB(INDIRECT(ADDRESS(5637,471)))</f>
        <v>0</v>
      </c>
      <c r="RE5637" s="7" t="n">
        <v>7</v>
      </c>
      <c r="RF5637" s="7" t="n">
        <v>65533</v>
      </c>
      <c r="RG5637" s="7" t="n">
        <v>11436</v>
      </c>
      <c r="RH5637" s="7" t="s">
        <v>14</v>
      </c>
      <c r="RI5637" s="7" t="n">
        <f t="normal" ca="1">32-LENB(INDIRECT(ADDRESS(5637,476)))</f>
        <v>0</v>
      </c>
      <c r="RJ5637" s="7" t="n">
        <v>7</v>
      </c>
      <c r="RK5637" s="7" t="n">
        <v>65533</v>
      </c>
      <c r="RL5637" s="7" t="n">
        <v>11437</v>
      </c>
      <c r="RM5637" s="7" t="s">
        <v>14</v>
      </c>
      <c r="RN5637" s="7" t="n">
        <f t="normal" ca="1">32-LENB(INDIRECT(ADDRESS(5637,481)))</f>
        <v>0</v>
      </c>
      <c r="RO5637" s="7" t="n">
        <v>0</v>
      </c>
      <c r="RP5637" s="7" t="n">
        <v>65533</v>
      </c>
      <c r="RQ5637" s="7" t="n">
        <v>0</v>
      </c>
      <c r="RR5637" s="7" t="s">
        <v>14</v>
      </c>
      <c r="RS5637" s="7" t="n">
        <f t="normal" ca="1">32-LENB(INDIRECT(ADDRESS(5637,486)))</f>
        <v>0</v>
      </c>
    </row>
    <row r="5638" spans="1:487">
      <c r="A5638" t="s">
        <v>4</v>
      </c>
      <c r="B5638" s="4" t="s">
        <v>5</v>
      </c>
    </row>
    <row r="5639" spans="1:487">
      <c r="A5639" t="n">
        <v>58024</v>
      </c>
      <c r="B5639" s="5" t="n">
        <v>1</v>
      </c>
    </row>
    <row r="5640" spans="1:487" s="3" customFormat="1" customHeight="0">
      <c r="A5640" s="3" t="s">
        <v>2</v>
      </c>
      <c r="B5640" s="3" t="s">
        <v>501</v>
      </c>
    </row>
    <row r="5641" spans="1:487">
      <c r="A5641" t="s">
        <v>4</v>
      </c>
      <c r="B5641" s="4" t="s">
        <v>5</v>
      </c>
      <c r="C5641" s="4" t="s">
        <v>12</v>
      </c>
      <c r="D5641" s="4" t="s">
        <v>12</v>
      </c>
      <c r="E5641" s="4" t="s">
        <v>13</v>
      </c>
      <c r="F5641" s="4" t="s">
        <v>8</v>
      </c>
      <c r="G5641" s="4" t="s">
        <v>492</v>
      </c>
      <c r="H5641" s="4" t="s">
        <v>12</v>
      </c>
      <c r="I5641" s="4" t="s">
        <v>12</v>
      </c>
      <c r="J5641" s="4" t="s">
        <v>13</v>
      </c>
      <c r="K5641" s="4" t="s">
        <v>8</v>
      </c>
      <c r="L5641" s="4" t="s">
        <v>492</v>
      </c>
      <c r="M5641" s="4" t="s">
        <v>12</v>
      </c>
      <c r="N5641" s="4" t="s">
        <v>12</v>
      </c>
      <c r="O5641" s="4" t="s">
        <v>13</v>
      </c>
      <c r="P5641" s="4" t="s">
        <v>8</v>
      </c>
      <c r="Q5641" s="4" t="s">
        <v>492</v>
      </c>
      <c r="R5641" s="4" t="s">
        <v>12</v>
      </c>
      <c r="S5641" s="4" t="s">
        <v>12</v>
      </c>
      <c r="T5641" s="4" t="s">
        <v>13</v>
      </c>
      <c r="U5641" s="4" t="s">
        <v>8</v>
      </c>
      <c r="V5641" s="4" t="s">
        <v>492</v>
      </c>
      <c r="W5641" s="4" t="s">
        <v>12</v>
      </c>
      <c r="X5641" s="4" t="s">
        <v>12</v>
      </c>
      <c r="Y5641" s="4" t="s">
        <v>13</v>
      </c>
      <c r="Z5641" s="4" t="s">
        <v>8</v>
      </c>
      <c r="AA5641" s="4" t="s">
        <v>492</v>
      </c>
      <c r="AB5641" s="4" t="s">
        <v>12</v>
      </c>
      <c r="AC5641" s="4" t="s">
        <v>12</v>
      </c>
      <c r="AD5641" s="4" t="s">
        <v>13</v>
      </c>
      <c r="AE5641" s="4" t="s">
        <v>8</v>
      </c>
      <c r="AF5641" s="4" t="s">
        <v>492</v>
      </c>
      <c r="AG5641" s="4" t="s">
        <v>12</v>
      </c>
      <c r="AH5641" s="4" t="s">
        <v>12</v>
      </c>
      <c r="AI5641" s="4" t="s">
        <v>13</v>
      </c>
      <c r="AJ5641" s="4" t="s">
        <v>8</v>
      </c>
      <c r="AK5641" s="4" t="s">
        <v>492</v>
      </c>
      <c r="AL5641" s="4" t="s">
        <v>12</v>
      </c>
      <c r="AM5641" s="4" t="s">
        <v>12</v>
      </c>
      <c r="AN5641" s="4" t="s">
        <v>13</v>
      </c>
      <c r="AO5641" s="4" t="s">
        <v>8</v>
      </c>
      <c r="AP5641" s="4" t="s">
        <v>492</v>
      </c>
      <c r="AQ5641" s="4" t="s">
        <v>12</v>
      </c>
      <c r="AR5641" s="4" t="s">
        <v>12</v>
      </c>
      <c r="AS5641" s="4" t="s">
        <v>13</v>
      </c>
      <c r="AT5641" s="4" t="s">
        <v>8</v>
      </c>
      <c r="AU5641" s="4" t="s">
        <v>492</v>
      </c>
      <c r="AV5641" s="4" t="s">
        <v>12</v>
      </c>
      <c r="AW5641" s="4" t="s">
        <v>12</v>
      </c>
      <c r="AX5641" s="4" t="s">
        <v>13</v>
      </c>
      <c r="AY5641" s="4" t="s">
        <v>8</v>
      </c>
      <c r="AZ5641" s="4" t="s">
        <v>492</v>
      </c>
      <c r="BA5641" s="4" t="s">
        <v>12</v>
      </c>
      <c r="BB5641" s="4" t="s">
        <v>12</v>
      </c>
      <c r="BC5641" s="4" t="s">
        <v>13</v>
      </c>
      <c r="BD5641" s="4" t="s">
        <v>8</v>
      </c>
      <c r="BE5641" s="4" t="s">
        <v>492</v>
      </c>
      <c r="BF5641" s="4" t="s">
        <v>12</v>
      </c>
      <c r="BG5641" s="4" t="s">
        <v>12</v>
      </c>
      <c r="BH5641" s="4" t="s">
        <v>13</v>
      </c>
      <c r="BI5641" s="4" t="s">
        <v>8</v>
      </c>
      <c r="BJ5641" s="4" t="s">
        <v>492</v>
      </c>
      <c r="BK5641" s="4" t="s">
        <v>12</v>
      </c>
      <c r="BL5641" s="4" t="s">
        <v>12</v>
      </c>
      <c r="BM5641" s="4" t="s">
        <v>13</v>
      </c>
      <c r="BN5641" s="4" t="s">
        <v>8</v>
      </c>
      <c r="BO5641" s="4" t="s">
        <v>492</v>
      </c>
      <c r="BP5641" s="4" t="s">
        <v>12</v>
      </c>
      <c r="BQ5641" s="4" t="s">
        <v>12</v>
      </c>
      <c r="BR5641" s="4" t="s">
        <v>13</v>
      </c>
      <c r="BS5641" s="4" t="s">
        <v>8</v>
      </c>
      <c r="BT5641" s="4" t="s">
        <v>492</v>
      </c>
      <c r="BU5641" s="4" t="s">
        <v>12</v>
      </c>
      <c r="BV5641" s="4" t="s">
        <v>12</v>
      </c>
      <c r="BW5641" s="4" t="s">
        <v>13</v>
      </c>
      <c r="BX5641" s="4" t="s">
        <v>8</v>
      </c>
      <c r="BY5641" s="4" t="s">
        <v>492</v>
      </c>
      <c r="BZ5641" s="4" t="s">
        <v>12</v>
      </c>
      <c r="CA5641" s="4" t="s">
        <v>12</v>
      </c>
      <c r="CB5641" s="4" t="s">
        <v>13</v>
      </c>
      <c r="CC5641" s="4" t="s">
        <v>8</v>
      </c>
      <c r="CD5641" s="4" t="s">
        <v>492</v>
      </c>
      <c r="CE5641" s="4" t="s">
        <v>12</v>
      </c>
      <c r="CF5641" s="4" t="s">
        <v>12</v>
      </c>
      <c r="CG5641" s="4" t="s">
        <v>13</v>
      </c>
      <c r="CH5641" s="4" t="s">
        <v>8</v>
      </c>
      <c r="CI5641" s="4" t="s">
        <v>492</v>
      </c>
      <c r="CJ5641" s="4" t="s">
        <v>12</v>
      </c>
      <c r="CK5641" s="4" t="s">
        <v>12</v>
      </c>
      <c r="CL5641" s="4" t="s">
        <v>13</v>
      </c>
      <c r="CM5641" s="4" t="s">
        <v>8</v>
      </c>
      <c r="CN5641" s="4" t="s">
        <v>492</v>
      </c>
      <c r="CO5641" s="4" t="s">
        <v>12</v>
      </c>
      <c r="CP5641" s="4" t="s">
        <v>12</v>
      </c>
      <c r="CQ5641" s="4" t="s">
        <v>13</v>
      </c>
      <c r="CR5641" s="4" t="s">
        <v>8</v>
      </c>
      <c r="CS5641" s="4" t="s">
        <v>492</v>
      </c>
      <c r="CT5641" s="4" t="s">
        <v>12</v>
      </c>
      <c r="CU5641" s="4" t="s">
        <v>12</v>
      </c>
      <c r="CV5641" s="4" t="s">
        <v>13</v>
      </c>
      <c r="CW5641" s="4" t="s">
        <v>8</v>
      </c>
      <c r="CX5641" s="4" t="s">
        <v>492</v>
      </c>
      <c r="CY5641" s="4" t="s">
        <v>12</v>
      </c>
      <c r="CZ5641" s="4" t="s">
        <v>12</v>
      </c>
      <c r="DA5641" s="4" t="s">
        <v>13</v>
      </c>
      <c r="DB5641" s="4" t="s">
        <v>8</v>
      </c>
      <c r="DC5641" s="4" t="s">
        <v>492</v>
      </c>
      <c r="DD5641" s="4" t="s">
        <v>12</v>
      </c>
      <c r="DE5641" s="4" t="s">
        <v>12</v>
      </c>
      <c r="DF5641" s="4" t="s">
        <v>13</v>
      </c>
      <c r="DG5641" s="4" t="s">
        <v>8</v>
      </c>
      <c r="DH5641" s="4" t="s">
        <v>492</v>
      </c>
      <c r="DI5641" s="4" t="s">
        <v>12</v>
      </c>
      <c r="DJ5641" s="4" t="s">
        <v>12</v>
      </c>
      <c r="DK5641" s="4" t="s">
        <v>13</v>
      </c>
      <c r="DL5641" s="4" t="s">
        <v>8</v>
      </c>
      <c r="DM5641" s="4" t="s">
        <v>492</v>
      </c>
      <c r="DN5641" s="4" t="s">
        <v>12</v>
      </c>
      <c r="DO5641" s="4" t="s">
        <v>12</v>
      </c>
      <c r="DP5641" s="4" t="s">
        <v>13</v>
      </c>
      <c r="DQ5641" s="4" t="s">
        <v>8</v>
      </c>
      <c r="DR5641" s="4" t="s">
        <v>492</v>
      </c>
      <c r="DS5641" s="4" t="s">
        <v>12</v>
      </c>
      <c r="DT5641" s="4" t="s">
        <v>12</v>
      </c>
      <c r="DU5641" s="4" t="s">
        <v>13</v>
      </c>
      <c r="DV5641" s="4" t="s">
        <v>8</v>
      </c>
      <c r="DW5641" s="4" t="s">
        <v>492</v>
      </c>
      <c r="DX5641" s="4" t="s">
        <v>12</v>
      </c>
      <c r="DY5641" s="4" t="s">
        <v>12</v>
      </c>
      <c r="DZ5641" s="4" t="s">
        <v>13</v>
      </c>
      <c r="EA5641" s="4" t="s">
        <v>8</v>
      </c>
      <c r="EB5641" s="4" t="s">
        <v>492</v>
      </c>
      <c r="EC5641" s="4" t="s">
        <v>12</v>
      </c>
      <c r="ED5641" s="4" t="s">
        <v>12</v>
      </c>
      <c r="EE5641" s="4" t="s">
        <v>13</v>
      </c>
      <c r="EF5641" s="4" t="s">
        <v>8</v>
      </c>
      <c r="EG5641" s="4" t="s">
        <v>492</v>
      </c>
      <c r="EH5641" s="4" t="s">
        <v>12</v>
      </c>
      <c r="EI5641" s="4" t="s">
        <v>12</v>
      </c>
      <c r="EJ5641" s="4" t="s">
        <v>13</v>
      </c>
      <c r="EK5641" s="4" t="s">
        <v>8</v>
      </c>
      <c r="EL5641" s="4" t="s">
        <v>492</v>
      </c>
      <c r="EM5641" s="4" t="s">
        <v>12</v>
      </c>
      <c r="EN5641" s="4" t="s">
        <v>12</v>
      </c>
      <c r="EO5641" s="4" t="s">
        <v>13</v>
      </c>
      <c r="EP5641" s="4" t="s">
        <v>8</v>
      </c>
      <c r="EQ5641" s="4" t="s">
        <v>492</v>
      </c>
      <c r="ER5641" s="4" t="s">
        <v>12</v>
      </c>
      <c r="ES5641" s="4" t="s">
        <v>12</v>
      </c>
      <c r="ET5641" s="4" t="s">
        <v>13</v>
      </c>
      <c r="EU5641" s="4" t="s">
        <v>8</v>
      </c>
      <c r="EV5641" s="4" t="s">
        <v>492</v>
      </c>
      <c r="EW5641" s="4" t="s">
        <v>12</v>
      </c>
      <c r="EX5641" s="4" t="s">
        <v>12</v>
      </c>
      <c r="EY5641" s="4" t="s">
        <v>13</v>
      </c>
      <c r="EZ5641" s="4" t="s">
        <v>8</v>
      </c>
      <c r="FA5641" s="4" t="s">
        <v>492</v>
      </c>
      <c r="FB5641" s="4" t="s">
        <v>12</v>
      </c>
      <c r="FC5641" s="4" t="s">
        <v>12</v>
      </c>
      <c r="FD5641" s="4" t="s">
        <v>13</v>
      </c>
      <c r="FE5641" s="4" t="s">
        <v>8</v>
      </c>
      <c r="FF5641" s="4" t="s">
        <v>492</v>
      </c>
      <c r="FG5641" s="4" t="s">
        <v>12</v>
      </c>
      <c r="FH5641" s="4" t="s">
        <v>12</v>
      </c>
      <c r="FI5641" s="4" t="s">
        <v>13</v>
      </c>
      <c r="FJ5641" s="4" t="s">
        <v>8</v>
      </c>
      <c r="FK5641" s="4" t="s">
        <v>492</v>
      </c>
      <c r="FL5641" s="4" t="s">
        <v>12</v>
      </c>
      <c r="FM5641" s="4" t="s">
        <v>12</v>
      </c>
      <c r="FN5641" s="4" t="s">
        <v>13</v>
      </c>
      <c r="FO5641" s="4" t="s">
        <v>8</v>
      </c>
      <c r="FP5641" s="4" t="s">
        <v>492</v>
      </c>
      <c r="FQ5641" s="4" t="s">
        <v>12</v>
      </c>
      <c r="FR5641" s="4" t="s">
        <v>12</v>
      </c>
      <c r="FS5641" s="4" t="s">
        <v>13</v>
      </c>
      <c r="FT5641" s="4" t="s">
        <v>8</v>
      </c>
      <c r="FU5641" s="4" t="s">
        <v>492</v>
      </c>
      <c r="FV5641" s="4" t="s">
        <v>12</v>
      </c>
      <c r="FW5641" s="4" t="s">
        <v>12</v>
      </c>
      <c r="FX5641" s="4" t="s">
        <v>13</v>
      </c>
      <c r="FY5641" s="4" t="s">
        <v>8</v>
      </c>
      <c r="FZ5641" s="4" t="s">
        <v>492</v>
      </c>
      <c r="GA5641" s="4" t="s">
        <v>12</v>
      </c>
      <c r="GB5641" s="4" t="s">
        <v>12</v>
      </c>
      <c r="GC5641" s="4" t="s">
        <v>13</v>
      </c>
      <c r="GD5641" s="4" t="s">
        <v>8</v>
      </c>
      <c r="GE5641" s="4" t="s">
        <v>492</v>
      </c>
      <c r="GF5641" s="4" t="s">
        <v>12</v>
      </c>
      <c r="GG5641" s="4" t="s">
        <v>12</v>
      </c>
      <c r="GH5641" s="4" t="s">
        <v>13</v>
      </c>
      <c r="GI5641" s="4" t="s">
        <v>8</v>
      </c>
      <c r="GJ5641" s="4" t="s">
        <v>492</v>
      </c>
      <c r="GK5641" s="4" t="s">
        <v>12</v>
      </c>
      <c r="GL5641" s="4" t="s">
        <v>12</v>
      </c>
      <c r="GM5641" s="4" t="s">
        <v>13</v>
      </c>
      <c r="GN5641" s="4" t="s">
        <v>8</v>
      </c>
      <c r="GO5641" s="4" t="s">
        <v>492</v>
      </c>
      <c r="GP5641" s="4" t="s">
        <v>12</v>
      </c>
      <c r="GQ5641" s="4" t="s">
        <v>12</v>
      </c>
      <c r="GR5641" s="4" t="s">
        <v>13</v>
      </c>
      <c r="GS5641" s="4" t="s">
        <v>8</v>
      </c>
      <c r="GT5641" s="4" t="s">
        <v>492</v>
      </c>
      <c r="GU5641" s="4" t="s">
        <v>12</v>
      </c>
      <c r="GV5641" s="4" t="s">
        <v>12</v>
      </c>
      <c r="GW5641" s="4" t="s">
        <v>13</v>
      </c>
      <c r="GX5641" s="4" t="s">
        <v>8</v>
      </c>
      <c r="GY5641" s="4" t="s">
        <v>492</v>
      </c>
      <c r="GZ5641" s="4" t="s">
        <v>12</v>
      </c>
      <c r="HA5641" s="4" t="s">
        <v>12</v>
      </c>
      <c r="HB5641" s="4" t="s">
        <v>13</v>
      </c>
      <c r="HC5641" s="4" t="s">
        <v>8</v>
      </c>
      <c r="HD5641" s="4" t="s">
        <v>492</v>
      </c>
      <c r="HE5641" s="4" t="s">
        <v>12</v>
      </c>
      <c r="HF5641" s="4" t="s">
        <v>12</v>
      </c>
      <c r="HG5641" s="4" t="s">
        <v>13</v>
      </c>
      <c r="HH5641" s="4" t="s">
        <v>8</v>
      </c>
      <c r="HI5641" s="4" t="s">
        <v>492</v>
      </c>
      <c r="HJ5641" s="4" t="s">
        <v>12</v>
      </c>
      <c r="HK5641" s="4" t="s">
        <v>12</v>
      </c>
      <c r="HL5641" s="4" t="s">
        <v>13</v>
      </c>
      <c r="HM5641" s="4" t="s">
        <v>8</v>
      </c>
      <c r="HN5641" s="4" t="s">
        <v>492</v>
      </c>
      <c r="HO5641" s="4" t="s">
        <v>12</v>
      </c>
      <c r="HP5641" s="4" t="s">
        <v>12</v>
      </c>
      <c r="HQ5641" s="4" t="s">
        <v>13</v>
      </c>
      <c r="HR5641" s="4" t="s">
        <v>8</v>
      </c>
      <c r="HS5641" s="4" t="s">
        <v>492</v>
      </c>
      <c r="HT5641" s="4" t="s">
        <v>12</v>
      </c>
      <c r="HU5641" s="4" t="s">
        <v>12</v>
      </c>
      <c r="HV5641" s="4" t="s">
        <v>13</v>
      </c>
      <c r="HW5641" s="4" t="s">
        <v>8</v>
      </c>
      <c r="HX5641" s="4" t="s">
        <v>492</v>
      </c>
      <c r="HY5641" s="4" t="s">
        <v>12</v>
      </c>
      <c r="HZ5641" s="4" t="s">
        <v>12</v>
      </c>
      <c r="IA5641" s="4" t="s">
        <v>13</v>
      </c>
      <c r="IB5641" s="4" t="s">
        <v>8</v>
      </c>
      <c r="IC5641" s="4" t="s">
        <v>492</v>
      </c>
      <c r="ID5641" s="4" t="s">
        <v>12</v>
      </c>
      <c r="IE5641" s="4" t="s">
        <v>12</v>
      </c>
      <c r="IF5641" s="4" t="s">
        <v>13</v>
      </c>
      <c r="IG5641" s="4" t="s">
        <v>8</v>
      </c>
      <c r="IH5641" s="4" t="s">
        <v>492</v>
      </c>
      <c r="II5641" s="4" t="s">
        <v>12</v>
      </c>
      <c r="IJ5641" s="4" t="s">
        <v>12</v>
      </c>
      <c r="IK5641" s="4" t="s">
        <v>13</v>
      </c>
      <c r="IL5641" s="4" t="s">
        <v>8</v>
      </c>
      <c r="IM5641" s="4" t="s">
        <v>492</v>
      </c>
      <c r="IN5641" s="4" t="s">
        <v>12</v>
      </c>
      <c r="IO5641" s="4" t="s">
        <v>12</v>
      </c>
      <c r="IP5641" s="4" t="s">
        <v>13</v>
      </c>
      <c r="IQ5641" s="4" t="s">
        <v>8</v>
      </c>
      <c r="IR5641" s="4" t="s">
        <v>492</v>
      </c>
      <c r="IS5641" s="4" t="s">
        <v>12</v>
      </c>
      <c r="IT5641" s="4" t="s">
        <v>12</v>
      </c>
      <c r="IU5641" s="4" t="s">
        <v>13</v>
      </c>
      <c r="IV5641" s="4" t="s">
        <v>8</v>
      </c>
      <c r="IW5641" s="4" t="s">
        <v>492</v>
      </c>
      <c r="IX5641" s="4" t="s">
        <v>12</v>
      </c>
      <c r="IY5641" s="4" t="s">
        <v>12</v>
      </c>
      <c r="IZ5641" s="4" t="s">
        <v>13</v>
      </c>
      <c r="JA5641" s="4" t="s">
        <v>8</v>
      </c>
      <c r="JB5641" s="4" t="s">
        <v>492</v>
      </c>
      <c r="JC5641" s="4" t="s">
        <v>12</v>
      </c>
      <c r="JD5641" s="4" t="s">
        <v>12</v>
      </c>
      <c r="JE5641" s="4" t="s">
        <v>13</v>
      </c>
      <c r="JF5641" s="4" t="s">
        <v>8</v>
      </c>
      <c r="JG5641" s="4" t="s">
        <v>492</v>
      </c>
      <c r="JH5641" s="4" t="s">
        <v>12</v>
      </c>
      <c r="JI5641" s="4" t="s">
        <v>12</v>
      </c>
      <c r="JJ5641" s="4" t="s">
        <v>13</v>
      </c>
      <c r="JK5641" s="4" t="s">
        <v>8</v>
      </c>
      <c r="JL5641" s="4" t="s">
        <v>492</v>
      </c>
      <c r="JM5641" s="4" t="s">
        <v>12</v>
      </c>
      <c r="JN5641" s="4" t="s">
        <v>12</v>
      </c>
      <c r="JO5641" s="4" t="s">
        <v>13</v>
      </c>
      <c r="JP5641" s="4" t="s">
        <v>8</v>
      </c>
      <c r="JQ5641" s="4" t="s">
        <v>492</v>
      </c>
      <c r="JR5641" s="4" t="s">
        <v>12</v>
      </c>
      <c r="JS5641" s="4" t="s">
        <v>12</v>
      </c>
      <c r="JT5641" s="4" t="s">
        <v>13</v>
      </c>
      <c r="JU5641" s="4" t="s">
        <v>8</v>
      </c>
      <c r="JV5641" s="4" t="s">
        <v>492</v>
      </c>
      <c r="JW5641" s="4" t="s">
        <v>12</v>
      </c>
      <c r="JX5641" s="4" t="s">
        <v>12</v>
      </c>
      <c r="JY5641" s="4" t="s">
        <v>13</v>
      </c>
      <c r="JZ5641" s="4" t="s">
        <v>8</v>
      </c>
      <c r="KA5641" s="4" t="s">
        <v>492</v>
      </c>
      <c r="KB5641" s="4" t="s">
        <v>12</v>
      </c>
      <c r="KC5641" s="4" t="s">
        <v>12</v>
      </c>
      <c r="KD5641" s="4" t="s">
        <v>13</v>
      </c>
      <c r="KE5641" s="4" t="s">
        <v>8</v>
      </c>
      <c r="KF5641" s="4" t="s">
        <v>492</v>
      </c>
      <c r="KG5641" s="4" t="s">
        <v>12</v>
      </c>
      <c r="KH5641" s="4" t="s">
        <v>12</v>
      </c>
      <c r="KI5641" s="4" t="s">
        <v>13</v>
      </c>
      <c r="KJ5641" s="4" t="s">
        <v>8</v>
      </c>
      <c r="KK5641" s="4" t="s">
        <v>492</v>
      </c>
      <c r="KL5641" s="4" t="s">
        <v>12</v>
      </c>
      <c r="KM5641" s="4" t="s">
        <v>12</v>
      </c>
      <c r="KN5641" s="4" t="s">
        <v>13</v>
      </c>
      <c r="KO5641" s="4" t="s">
        <v>8</v>
      </c>
      <c r="KP5641" s="4" t="s">
        <v>492</v>
      </c>
      <c r="KQ5641" s="4" t="s">
        <v>12</v>
      </c>
      <c r="KR5641" s="4" t="s">
        <v>12</v>
      </c>
      <c r="KS5641" s="4" t="s">
        <v>13</v>
      </c>
      <c r="KT5641" s="4" t="s">
        <v>8</v>
      </c>
      <c r="KU5641" s="4" t="s">
        <v>492</v>
      </c>
      <c r="KV5641" s="4" t="s">
        <v>12</v>
      </c>
      <c r="KW5641" s="4" t="s">
        <v>12</v>
      </c>
      <c r="KX5641" s="4" t="s">
        <v>13</v>
      </c>
      <c r="KY5641" s="4" t="s">
        <v>8</v>
      </c>
      <c r="KZ5641" s="4" t="s">
        <v>492</v>
      </c>
      <c r="LA5641" s="4" t="s">
        <v>12</v>
      </c>
      <c r="LB5641" s="4" t="s">
        <v>12</v>
      </c>
      <c r="LC5641" s="4" t="s">
        <v>13</v>
      </c>
      <c r="LD5641" s="4" t="s">
        <v>8</v>
      </c>
      <c r="LE5641" s="4" t="s">
        <v>492</v>
      </c>
      <c r="LF5641" s="4" t="s">
        <v>12</v>
      </c>
      <c r="LG5641" s="4" t="s">
        <v>12</v>
      </c>
      <c r="LH5641" s="4" t="s">
        <v>13</v>
      </c>
      <c r="LI5641" s="4" t="s">
        <v>8</v>
      </c>
      <c r="LJ5641" s="4" t="s">
        <v>492</v>
      </c>
      <c r="LK5641" s="4" t="s">
        <v>12</v>
      </c>
      <c r="LL5641" s="4" t="s">
        <v>12</v>
      </c>
      <c r="LM5641" s="4" t="s">
        <v>13</v>
      </c>
      <c r="LN5641" s="4" t="s">
        <v>8</v>
      </c>
      <c r="LO5641" s="4" t="s">
        <v>492</v>
      </c>
      <c r="LP5641" s="4" t="s">
        <v>12</v>
      </c>
      <c r="LQ5641" s="4" t="s">
        <v>12</v>
      </c>
      <c r="LR5641" s="4" t="s">
        <v>13</v>
      </c>
      <c r="LS5641" s="4" t="s">
        <v>8</v>
      </c>
      <c r="LT5641" s="4" t="s">
        <v>492</v>
      </c>
      <c r="LU5641" s="4" t="s">
        <v>12</v>
      </c>
      <c r="LV5641" s="4" t="s">
        <v>12</v>
      </c>
      <c r="LW5641" s="4" t="s">
        <v>13</v>
      </c>
      <c r="LX5641" s="4" t="s">
        <v>8</v>
      </c>
      <c r="LY5641" s="4" t="s">
        <v>492</v>
      </c>
      <c r="LZ5641" s="4" t="s">
        <v>12</v>
      </c>
      <c r="MA5641" s="4" t="s">
        <v>12</v>
      </c>
      <c r="MB5641" s="4" t="s">
        <v>13</v>
      </c>
      <c r="MC5641" s="4" t="s">
        <v>8</v>
      </c>
      <c r="MD5641" s="4" t="s">
        <v>492</v>
      </c>
      <c r="ME5641" s="4" t="s">
        <v>12</v>
      </c>
      <c r="MF5641" s="4" t="s">
        <v>12</v>
      </c>
      <c r="MG5641" s="4" t="s">
        <v>13</v>
      </c>
      <c r="MH5641" s="4" t="s">
        <v>8</v>
      </c>
      <c r="MI5641" s="4" t="s">
        <v>492</v>
      </c>
      <c r="MJ5641" s="4" t="s">
        <v>12</v>
      </c>
      <c r="MK5641" s="4" t="s">
        <v>12</v>
      </c>
      <c r="ML5641" s="4" t="s">
        <v>13</v>
      </c>
      <c r="MM5641" s="4" t="s">
        <v>8</v>
      </c>
      <c r="MN5641" s="4" t="s">
        <v>492</v>
      </c>
      <c r="MO5641" s="4" t="s">
        <v>12</v>
      </c>
      <c r="MP5641" s="4" t="s">
        <v>12</v>
      </c>
      <c r="MQ5641" s="4" t="s">
        <v>13</v>
      </c>
      <c r="MR5641" s="4" t="s">
        <v>8</v>
      </c>
      <c r="MS5641" s="4" t="s">
        <v>492</v>
      </c>
      <c r="MT5641" s="4" t="s">
        <v>12</v>
      </c>
      <c r="MU5641" s="4" t="s">
        <v>12</v>
      </c>
      <c r="MV5641" s="4" t="s">
        <v>13</v>
      </c>
      <c r="MW5641" s="4" t="s">
        <v>8</v>
      </c>
      <c r="MX5641" s="4" t="s">
        <v>492</v>
      </c>
      <c r="MY5641" s="4" t="s">
        <v>12</v>
      </c>
      <c r="MZ5641" s="4" t="s">
        <v>12</v>
      </c>
      <c r="NA5641" s="4" t="s">
        <v>13</v>
      </c>
      <c r="NB5641" s="4" t="s">
        <v>8</v>
      </c>
      <c r="NC5641" s="4" t="s">
        <v>492</v>
      </c>
      <c r="ND5641" s="4" t="s">
        <v>12</v>
      </c>
      <c r="NE5641" s="4" t="s">
        <v>12</v>
      </c>
      <c r="NF5641" s="4" t="s">
        <v>13</v>
      </c>
      <c r="NG5641" s="4" t="s">
        <v>8</v>
      </c>
      <c r="NH5641" s="4" t="s">
        <v>492</v>
      </c>
      <c r="NI5641" s="4" t="s">
        <v>12</v>
      </c>
      <c r="NJ5641" s="4" t="s">
        <v>12</v>
      </c>
      <c r="NK5641" s="4" t="s">
        <v>13</v>
      </c>
      <c r="NL5641" s="4" t="s">
        <v>8</v>
      </c>
      <c r="NM5641" s="4" t="s">
        <v>492</v>
      </c>
      <c r="NN5641" s="4" t="s">
        <v>12</v>
      </c>
      <c r="NO5641" s="4" t="s">
        <v>12</v>
      </c>
      <c r="NP5641" s="4" t="s">
        <v>13</v>
      </c>
      <c r="NQ5641" s="4" t="s">
        <v>8</v>
      </c>
      <c r="NR5641" s="4" t="s">
        <v>492</v>
      </c>
      <c r="NS5641" s="4" t="s">
        <v>12</v>
      </c>
      <c r="NT5641" s="4" t="s">
        <v>12</v>
      </c>
      <c r="NU5641" s="4" t="s">
        <v>13</v>
      </c>
      <c r="NV5641" s="4" t="s">
        <v>8</v>
      </c>
      <c r="NW5641" s="4" t="s">
        <v>492</v>
      </c>
      <c r="NX5641" s="4" t="s">
        <v>12</v>
      </c>
      <c r="NY5641" s="4" t="s">
        <v>12</v>
      </c>
      <c r="NZ5641" s="4" t="s">
        <v>13</v>
      </c>
      <c r="OA5641" s="4" t="s">
        <v>8</v>
      </c>
      <c r="OB5641" s="4" t="s">
        <v>492</v>
      </c>
      <c r="OC5641" s="4" t="s">
        <v>12</v>
      </c>
      <c r="OD5641" s="4" t="s">
        <v>12</v>
      </c>
      <c r="OE5641" s="4" t="s">
        <v>13</v>
      </c>
      <c r="OF5641" s="4" t="s">
        <v>8</v>
      </c>
      <c r="OG5641" s="4" t="s">
        <v>492</v>
      </c>
      <c r="OH5641" s="4" t="s">
        <v>12</v>
      </c>
      <c r="OI5641" s="4" t="s">
        <v>12</v>
      </c>
      <c r="OJ5641" s="4" t="s">
        <v>13</v>
      </c>
      <c r="OK5641" s="4" t="s">
        <v>8</v>
      </c>
      <c r="OL5641" s="4" t="s">
        <v>492</v>
      </c>
      <c r="OM5641" s="4" t="s">
        <v>12</v>
      </c>
      <c r="ON5641" s="4" t="s">
        <v>12</v>
      </c>
      <c r="OO5641" s="4" t="s">
        <v>13</v>
      </c>
      <c r="OP5641" s="4" t="s">
        <v>8</v>
      </c>
      <c r="OQ5641" s="4" t="s">
        <v>492</v>
      </c>
      <c r="OR5641" s="4" t="s">
        <v>12</v>
      </c>
      <c r="OS5641" s="4" t="s">
        <v>12</v>
      </c>
      <c r="OT5641" s="4" t="s">
        <v>13</v>
      </c>
      <c r="OU5641" s="4" t="s">
        <v>8</v>
      </c>
      <c r="OV5641" s="4" t="s">
        <v>492</v>
      </c>
      <c r="OW5641" s="4" t="s">
        <v>12</v>
      </c>
      <c r="OX5641" s="4" t="s">
        <v>12</v>
      </c>
      <c r="OY5641" s="4" t="s">
        <v>13</v>
      </c>
      <c r="OZ5641" s="4" t="s">
        <v>8</v>
      </c>
      <c r="PA5641" s="4" t="s">
        <v>492</v>
      </c>
      <c r="PB5641" s="4" t="s">
        <v>12</v>
      </c>
      <c r="PC5641" s="4" t="s">
        <v>12</v>
      </c>
      <c r="PD5641" s="4" t="s">
        <v>13</v>
      </c>
      <c r="PE5641" s="4" t="s">
        <v>8</v>
      </c>
      <c r="PF5641" s="4" t="s">
        <v>492</v>
      </c>
      <c r="PG5641" s="4" t="s">
        <v>12</v>
      </c>
      <c r="PH5641" s="4" t="s">
        <v>12</v>
      </c>
      <c r="PI5641" s="4" t="s">
        <v>13</v>
      </c>
      <c r="PJ5641" s="4" t="s">
        <v>8</v>
      </c>
      <c r="PK5641" s="4" t="s">
        <v>492</v>
      </c>
      <c r="PL5641" s="4" t="s">
        <v>12</v>
      </c>
      <c r="PM5641" s="4" t="s">
        <v>12</v>
      </c>
      <c r="PN5641" s="4" t="s">
        <v>13</v>
      </c>
      <c r="PO5641" s="4" t="s">
        <v>8</v>
      </c>
      <c r="PP5641" s="4" t="s">
        <v>492</v>
      </c>
      <c r="PQ5641" s="4" t="s">
        <v>12</v>
      </c>
      <c r="PR5641" s="4" t="s">
        <v>12</v>
      </c>
      <c r="PS5641" s="4" t="s">
        <v>13</v>
      </c>
      <c r="PT5641" s="4" t="s">
        <v>8</v>
      </c>
      <c r="PU5641" s="4" t="s">
        <v>492</v>
      </c>
      <c r="PV5641" s="4" t="s">
        <v>12</v>
      </c>
      <c r="PW5641" s="4" t="s">
        <v>12</v>
      </c>
      <c r="PX5641" s="4" t="s">
        <v>13</v>
      </c>
      <c r="PY5641" s="4" t="s">
        <v>8</v>
      </c>
      <c r="PZ5641" s="4" t="s">
        <v>492</v>
      </c>
      <c r="QA5641" s="4" t="s">
        <v>12</v>
      </c>
      <c r="QB5641" s="4" t="s">
        <v>12</v>
      </c>
      <c r="QC5641" s="4" t="s">
        <v>13</v>
      </c>
      <c r="QD5641" s="4" t="s">
        <v>8</v>
      </c>
      <c r="QE5641" s="4" t="s">
        <v>492</v>
      </c>
      <c r="QF5641" s="4" t="s">
        <v>12</v>
      </c>
      <c r="QG5641" s="4" t="s">
        <v>12</v>
      </c>
      <c r="QH5641" s="4" t="s">
        <v>13</v>
      </c>
      <c r="QI5641" s="4" t="s">
        <v>8</v>
      </c>
      <c r="QJ5641" s="4" t="s">
        <v>492</v>
      </c>
      <c r="QK5641" s="4" t="s">
        <v>12</v>
      </c>
      <c r="QL5641" s="4" t="s">
        <v>12</v>
      </c>
      <c r="QM5641" s="4" t="s">
        <v>13</v>
      </c>
      <c r="QN5641" s="4" t="s">
        <v>8</v>
      </c>
      <c r="QO5641" s="4" t="s">
        <v>492</v>
      </c>
      <c r="QP5641" s="4" t="s">
        <v>12</v>
      </c>
      <c r="QQ5641" s="4" t="s">
        <v>12</v>
      </c>
      <c r="QR5641" s="4" t="s">
        <v>13</v>
      </c>
      <c r="QS5641" s="4" t="s">
        <v>8</v>
      </c>
      <c r="QT5641" s="4" t="s">
        <v>492</v>
      </c>
      <c r="QU5641" s="4" t="s">
        <v>12</v>
      </c>
      <c r="QV5641" s="4" t="s">
        <v>12</v>
      </c>
      <c r="QW5641" s="4" t="s">
        <v>13</v>
      </c>
      <c r="QX5641" s="4" t="s">
        <v>8</v>
      </c>
      <c r="QY5641" s="4" t="s">
        <v>492</v>
      </c>
      <c r="QZ5641" s="4" t="s">
        <v>12</v>
      </c>
      <c r="RA5641" s="4" t="s">
        <v>12</v>
      </c>
      <c r="RB5641" s="4" t="s">
        <v>13</v>
      </c>
      <c r="RC5641" s="4" t="s">
        <v>8</v>
      </c>
      <c r="RD5641" s="4" t="s">
        <v>492</v>
      </c>
      <c r="RE5641" s="4" t="s">
        <v>12</v>
      </c>
      <c r="RF5641" s="4" t="s">
        <v>12</v>
      </c>
      <c r="RG5641" s="4" t="s">
        <v>13</v>
      </c>
      <c r="RH5641" s="4" t="s">
        <v>8</v>
      </c>
      <c r="RI5641" s="4" t="s">
        <v>492</v>
      </c>
      <c r="RJ5641" s="4" t="s">
        <v>12</v>
      </c>
      <c r="RK5641" s="4" t="s">
        <v>12</v>
      </c>
      <c r="RL5641" s="4" t="s">
        <v>13</v>
      </c>
      <c r="RM5641" s="4" t="s">
        <v>8</v>
      </c>
      <c r="RN5641" s="4" t="s">
        <v>492</v>
      </c>
    </row>
    <row r="5642" spans="1:487">
      <c r="A5642" t="n">
        <v>58032</v>
      </c>
      <c r="B5642" s="66" t="n">
        <v>257</v>
      </c>
      <c r="C5642" s="7" t="n">
        <v>7</v>
      </c>
      <c r="D5642" s="7" t="n">
        <v>65533</v>
      </c>
      <c r="E5642" s="7" t="n">
        <v>11386</v>
      </c>
      <c r="F5642" s="7" t="s">
        <v>14</v>
      </c>
      <c r="G5642" s="7" t="n">
        <f t="normal" ca="1">32-LENB(INDIRECT(ADDRESS(5642,6)))</f>
        <v>0</v>
      </c>
      <c r="H5642" s="7" t="n">
        <v>7</v>
      </c>
      <c r="I5642" s="7" t="n">
        <v>65533</v>
      </c>
      <c r="J5642" s="7" t="n">
        <v>65091</v>
      </c>
      <c r="K5642" s="7" t="s">
        <v>14</v>
      </c>
      <c r="L5642" s="7" t="n">
        <f t="normal" ca="1">32-LENB(INDIRECT(ADDRESS(5642,11)))</f>
        <v>0</v>
      </c>
      <c r="M5642" s="7" t="n">
        <v>7</v>
      </c>
      <c r="N5642" s="7" t="n">
        <v>65533</v>
      </c>
      <c r="O5642" s="7" t="n">
        <v>65092</v>
      </c>
      <c r="P5642" s="7" t="s">
        <v>14</v>
      </c>
      <c r="Q5642" s="7" t="n">
        <f t="normal" ca="1">32-LENB(INDIRECT(ADDRESS(5642,16)))</f>
        <v>0</v>
      </c>
      <c r="R5642" s="7" t="n">
        <v>7</v>
      </c>
      <c r="S5642" s="7" t="n">
        <v>65533</v>
      </c>
      <c r="T5642" s="7" t="n">
        <v>65093</v>
      </c>
      <c r="U5642" s="7" t="s">
        <v>14</v>
      </c>
      <c r="V5642" s="7" t="n">
        <f t="normal" ca="1">32-LENB(INDIRECT(ADDRESS(5642,21)))</f>
        <v>0</v>
      </c>
      <c r="W5642" s="7" t="n">
        <v>7</v>
      </c>
      <c r="X5642" s="7" t="n">
        <v>65533</v>
      </c>
      <c r="Y5642" s="7" t="n">
        <v>65094</v>
      </c>
      <c r="Z5642" s="7" t="s">
        <v>14</v>
      </c>
      <c r="AA5642" s="7" t="n">
        <f t="normal" ca="1">32-LENB(INDIRECT(ADDRESS(5642,26)))</f>
        <v>0</v>
      </c>
      <c r="AB5642" s="7" t="n">
        <v>7</v>
      </c>
      <c r="AC5642" s="7" t="n">
        <v>65533</v>
      </c>
      <c r="AD5642" s="7" t="n">
        <v>11387</v>
      </c>
      <c r="AE5642" s="7" t="s">
        <v>14</v>
      </c>
      <c r="AF5642" s="7" t="n">
        <f t="normal" ca="1">32-LENB(INDIRECT(ADDRESS(5642,31)))</f>
        <v>0</v>
      </c>
      <c r="AG5642" s="7" t="n">
        <v>7</v>
      </c>
      <c r="AH5642" s="7" t="n">
        <v>65533</v>
      </c>
      <c r="AI5642" s="7" t="n">
        <v>11388</v>
      </c>
      <c r="AJ5642" s="7" t="s">
        <v>14</v>
      </c>
      <c r="AK5642" s="7" t="n">
        <f t="normal" ca="1">32-LENB(INDIRECT(ADDRESS(5642,36)))</f>
        <v>0</v>
      </c>
      <c r="AL5642" s="7" t="n">
        <v>7</v>
      </c>
      <c r="AM5642" s="7" t="n">
        <v>65533</v>
      </c>
      <c r="AN5642" s="7" t="n">
        <v>53959</v>
      </c>
      <c r="AO5642" s="7" t="s">
        <v>14</v>
      </c>
      <c r="AP5642" s="7" t="n">
        <f t="normal" ca="1">32-LENB(INDIRECT(ADDRESS(5642,41)))</f>
        <v>0</v>
      </c>
      <c r="AQ5642" s="7" t="n">
        <v>7</v>
      </c>
      <c r="AR5642" s="7" t="n">
        <v>65533</v>
      </c>
      <c r="AS5642" s="7" t="n">
        <v>11389</v>
      </c>
      <c r="AT5642" s="7" t="s">
        <v>14</v>
      </c>
      <c r="AU5642" s="7" t="n">
        <f t="normal" ca="1">32-LENB(INDIRECT(ADDRESS(5642,46)))</f>
        <v>0</v>
      </c>
      <c r="AV5642" s="7" t="n">
        <v>7</v>
      </c>
      <c r="AW5642" s="7" t="n">
        <v>65533</v>
      </c>
      <c r="AX5642" s="7" t="n">
        <v>53346</v>
      </c>
      <c r="AY5642" s="7" t="s">
        <v>14</v>
      </c>
      <c r="AZ5642" s="7" t="n">
        <f t="normal" ca="1">32-LENB(INDIRECT(ADDRESS(5642,51)))</f>
        <v>0</v>
      </c>
      <c r="BA5642" s="7" t="n">
        <v>7</v>
      </c>
      <c r="BB5642" s="7" t="n">
        <v>65533</v>
      </c>
      <c r="BC5642" s="7" t="n">
        <v>11390</v>
      </c>
      <c r="BD5642" s="7" t="s">
        <v>14</v>
      </c>
      <c r="BE5642" s="7" t="n">
        <f t="normal" ca="1">32-LENB(INDIRECT(ADDRESS(5642,56)))</f>
        <v>0</v>
      </c>
      <c r="BF5642" s="7" t="n">
        <v>7</v>
      </c>
      <c r="BG5642" s="7" t="n">
        <v>65533</v>
      </c>
      <c r="BH5642" s="7" t="n">
        <v>11391</v>
      </c>
      <c r="BI5642" s="7" t="s">
        <v>14</v>
      </c>
      <c r="BJ5642" s="7" t="n">
        <f t="normal" ca="1">32-LENB(INDIRECT(ADDRESS(5642,61)))</f>
        <v>0</v>
      </c>
      <c r="BK5642" s="7" t="n">
        <v>7</v>
      </c>
      <c r="BL5642" s="7" t="n">
        <v>65533</v>
      </c>
      <c r="BM5642" s="7" t="n">
        <v>11392</v>
      </c>
      <c r="BN5642" s="7" t="s">
        <v>14</v>
      </c>
      <c r="BO5642" s="7" t="n">
        <f t="normal" ca="1">32-LENB(INDIRECT(ADDRESS(5642,66)))</f>
        <v>0</v>
      </c>
      <c r="BP5642" s="7" t="n">
        <v>7</v>
      </c>
      <c r="BQ5642" s="7" t="n">
        <v>65533</v>
      </c>
      <c r="BR5642" s="7" t="n">
        <v>11393</v>
      </c>
      <c r="BS5642" s="7" t="s">
        <v>14</v>
      </c>
      <c r="BT5642" s="7" t="n">
        <f t="normal" ca="1">32-LENB(INDIRECT(ADDRESS(5642,71)))</f>
        <v>0</v>
      </c>
      <c r="BU5642" s="7" t="n">
        <v>7</v>
      </c>
      <c r="BV5642" s="7" t="n">
        <v>65533</v>
      </c>
      <c r="BW5642" s="7" t="n">
        <v>53347</v>
      </c>
      <c r="BX5642" s="7" t="s">
        <v>14</v>
      </c>
      <c r="BY5642" s="7" t="n">
        <f t="normal" ca="1">32-LENB(INDIRECT(ADDRESS(5642,76)))</f>
        <v>0</v>
      </c>
      <c r="BZ5642" s="7" t="n">
        <v>7</v>
      </c>
      <c r="CA5642" s="7" t="n">
        <v>65533</v>
      </c>
      <c r="CB5642" s="7" t="n">
        <v>53348</v>
      </c>
      <c r="CC5642" s="7" t="s">
        <v>14</v>
      </c>
      <c r="CD5642" s="7" t="n">
        <f t="normal" ca="1">32-LENB(INDIRECT(ADDRESS(5642,81)))</f>
        <v>0</v>
      </c>
      <c r="CE5642" s="7" t="n">
        <v>7</v>
      </c>
      <c r="CF5642" s="7" t="n">
        <v>65533</v>
      </c>
      <c r="CG5642" s="7" t="n">
        <v>11394</v>
      </c>
      <c r="CH5642" s="7" t="s">
        <v>14</v>
      </c>
      <c r="CI5642" s="7" t="n">
        <f t="normal" ca="1">32-LENB(INDIRECT(ADDRESS(5642,86)))</f>
        <v>0</v>
      </c>
      <c r="CJ5642" s="7" t="n">
        <v>7</v>
      </c>
      <c r="CK5642" s="7" t="n">
        <v>65533</v>
      </c>
      <c r="CL5642" s="7" t="n">
        <v>11395</v>
      </c>
      <c r="CM5642" s="7" t="s">
        <v>14</v>
      </c>
      <c r="CN5642" s="7" t="n">
        <f t="normal" ca="1">32-LENB(INDIRECT(ADDRESS(5642,91)))</f>
        <v>0</v>
      </c>
      <c r="CO5642" s="7" t="n">
        <v>7</v>
      </c>
      <c r="CP5642" s="7" t="n">
        <v>65533</v>
      </c>
      <c r="CQ5642" s="7" t="n">
        <v>11396</v>
      </c>
      <c r="CR5642" s="7" t="s">
        <v>14</v>
      </c>
      <c r="CS5642" s="7" t="n">
        <f t="normal" ca="1">32-LENB(INDIRECT(ADDRESS(5642,96)))</f>
        <v>0</v>
      </c>
      <c r="CT5642" s="7" t="n">
        <v>7</v>
      </c>
      <c r="CU5642" s="7" t="n">
        <v>65533</v>
      </c>
      <c r="CV5642" s="7" t="n">
        <v>53349</v>
      </c>
      <c r="CW5642" s="7" t="s">
        <v>14</v>
      </c>
      <c r="CX5642" s="7" t="n">
        <f t="normal" ca="1">32-LENB(INDIRECT(ADDRESS(5642,101)))</f>
        <v>0</v>
      </c>
      <c r="CY5642" s="7" t="n">
        <v>7</v>
      </c>
      <c r="CZ5642" s="7" t="n">
        <v>65533</v>
      </c>
      <c r="DA5642" s="7" t="n">
        <v>11397</v>
      </c>
      <c r="DB5642" s="7" t="s">
        <v>14</v>
      </c>
      <c r="DC5642" s="7" t="n">
        <f t="normal" ca="1">32-LENB(INDIRECT(ADDRESS(5642,106)))</f>
        <v>0</v>
      </c>
      <c r="DD5642" s="7" t="n">
        <v>7</v>
      </c>
      <c r="DE5642" s="7" t="n">
        <v>65533</v>
      </c>
      <c r="DF5642" s="7" t="n">
        <v>11398</v>
      </c>
      <c r="DG5642" s="7" t="s">
        <v>14</v>
      </c>
      <c r="DH5642" s="7" t="n">
        <f t="normal" ca="1">32-LENB(INDIRECT(ADDRESS(5642,111)))</f>
        <v>0</v>
      </c>
      <c r="DI5642" s="7" t="n">
        <v>7</v>
      </c>
      <c r="DJ5642" s="7" t="n">
        <v>65533</v>
      </c>
      <c r="DK5642" s="7" t="n">
        <v>11399</v>
      </c>
      <c r="DL5642" s="7" t="s">
        <v>14</v>
      </c>
      <c r="DM5642" s="7" t="n">
        <f t="normal" ca="1">32-LENB(INDIRECT(ADDRESS(5642,116)))</f>
        <v>0</v>
      </c>
      <c r="DN5642" s="7" t="n">
        <v>7</v>
      </c>
      <c r="DO5642" s="7" t="n">
        <v>65533</v>
      </c>
      <c r="DP5642" s="7" t="n">
        <v>11400</v>
      </c>
      <c r="DQ5642" s="7" t="s">
        <v>14</v>
      </c>
      <c r="DR5642" s="7" t="n">
        <f t="normal" ca="1">32-LENB(INDIRECT(ADDRESS(5642,121)))</f>
        <v>0</v>
      </c>
      <c r="DS5642" s="7" t="n">
        <v>7</v>
      </c>
      <c r="DT5642" s="7" t="n">
        <v>65533</v>
      </c>
      <c r="DU5642" s="7" t="n">
        <v>53350</v>
      </c>
      <c r="DV5642" s="7" t="s">
        <v>14</v>
      </c>
      <c r="DW5642" s="7" t="n">
        <f t="normal" ca="1">32-LENB(INDIRECT(ADDRESS(5642,126)))</f>
        <v>0</v>
      </c>
      <c r="DX5642" s="7" t="n">
        <v>7</v>
      </c>
      <c r="DY5642" s="7" t="n">
        <v>65533</v>
      </c>
      <c r="DZ5642" s="7" t="n">
        <v>53351</v>
      </c>
      <c r="EA5642" s="7" t="s">
        <v>14</v>
      </c>
      <c r="EB5642" s="7" t="n">
        <f t="normal" ca="1">32-LENB(INDIRECT(ADDRESS(5642,131)))</f>
        <v>0</v>
      </c>
      <c r="EC5642" s="7" t="n">
        <v>7</v>
      </c>
      <c r="ED5642" s="7" t="n">
        <v>65533</v>
      </c>
      <c r="EE5642" s="7" t="n">
        <v>11951</v>
      </c>
      <c r="EF5642" s="7" t="s">
        <v>14</v>
      </c>
      <c r="EG5642" s="7" t="n">
        <f t="normal" ca="1">32-LENB(INDIRECT(ADDRESS(5642,136)))</f>
        <v>0</v>
      </c>
      <c r="EH5642" s="7" t="n">
        <v>7</v>
      </c>
      <c r="EI5642" s="7" t="n">
        <v>65533</v>
      </c>
      <c r="EJ5642" s="7" t="n">
        <v>11401</v>
      </c>
      <c r="EK5642" s="7" t="s">
        <v>14</v>
      </c>
      <c r="EL5642" s="7" t="n">
        <f t="normal" ca="1">32-LENB(INDIRECT(ADDRESS(5642,141)))</f>
        <v>0</v>
      </c>
      <c r="EM5642" s="7" t="n">
        <v>7</v>
      </c>
      <c r="EN5642" s="7" t="n">
        <v>65533</v>
      </c>
      <c r="EO5642" s="7" t="n">
        <v>53352</v>
      </c>
      <c r="EP5642" s="7" t="s">
        <v>14</v>
      </c>
      <c r="EQ5642" s="7" t="n">
        <f t="normal" ca="1">32-LENB(INDIRECT(ADDRESS(5642,146)))</f>
        <v>0</v>
      </c>
      <c r="ER5642" s="7" t="n">
        <v>7</v>
      </c>
      <c r="ES5642" s="7" t="n">
        <v>65533</v>
      </c>
      <c r="ET5642" s="7" t="n">
        <v>53353</v>
      </c>
      <c r="EU5642" s="7" t="s">
        <v>14</v>
      </c>
      <c r="EV5642" s="7" t="n">
        <f t="normal" ca="1">32-LENB(INDIRECT(ADDRESS(5642,151)))</f>
        <v>0</v>
      </c>
      <c r="EW5642" s="7" t="n">
        <v>7</v>
      </c>
      <c r="EX5642" s="7" t="n">
        <v>65533</v>
      </c>
      <c r="EY5642" s="7" t="n">
        <v>11402</v>
      </c>
      <c r="EZ5642" s="7" t="s">
        <v>14</v>
      </c>
      <c r="FA5642" s="7" t="n">
        <f t="normal" ca="1">32-LENB(INDIRECT(ADDRESS(5642,156)))</f>
        <v>0</v>
      </c>
      <c r="FB5642" s="7" t="n">
        <v>7</v>
      </c>
      <c r="FC5642" s="7" t="n">
        <v>65533</v>
      </c>
      <c r="FD5642" s="7" t="n">
        <v>11403</v>
      </c>
      <c r="FE5642" s="7" t="s">
        <v>14</v>
      </c>
      <c r="FF5642" s="7" t="n">
        <f t="normal" ca="1">32-LENB(INDIRECT(ADDRESS(5642,161)))</f>
        <v>0</v>
      </c>
      <c r="FG5642" s="7" t="n">
        <v>7</v>
      </c>
      <c r="FH5642" s="7" t="n">
        <v>65533</v>
      </c>
      <c r="FI5642" s="7" t="n">
        <v>11404</v>
      </c>
      <c r="FJ5642" s="7" t="s">
        <v>14</v>
      </c>
      <c r="FK5642" s="7" t="n">
        <f t="normal" ca="1">32-LENB(INDIRECT(ADDRESS(5642,166)))</f>
        <v>0</v>
      </c>
      <c r="FL5642" s="7" t="n">
        <v>4</v>
      </c>
      <c r="FM5642" s="7" t="n">
        <v>65533</v>
      </c>
      <c r="FN5642" s="7" t="n">
        <v>2000</v>
      </c>
      <c r="FO5642" s="7" t="s">
        <v>14</v>
      </c>
      <c r="FP5642" s="7" t="n">
        <f t="normal" ca="1">32-LENB(INDIRECT(ADDRESS(5642,171)))</f>
        <v>0</v>
      </c>
      <c r="FQ5642" s="7" t="n">
        <v>7</v>
      </c>
      <c r="FR5642" s="7" t="n">
        <v>65533</v>
      </c>
      <c r="FS5642" s="7" t="n">
        <v>11405</v>
      </c>
      <c r="FT5642" s="7" t="s">
        <v>14</v>
      </c>
      <c r="FU5642" s="7" t="n">
        <f t="normal" ca="1">32-LENB(INDIRECT(ADDRESS(5642,176)))</f>
        <v>0</v>
      </c>
      <c r="FV5642" s="7" t="n">
        <v>7</v>
      </c>
      <c r="FW5642" s="7" t="n">
        <v>65533</v>
      </c>
      <c r="FX5642" s="7" t="n">
        <v>11406</v>
      </c>
      <c r="FY5642" s="7" t="s">
        <v>14</v>
      </c>
      <c r="FZ5642" s="7" t="n">
        <f t="normal" ca="1">32-LENB(INDIRECT(ADDRESS(5642,181)))</f>
        <v>0</v>
      </c>
      <c r="GA5642" s="7" t="n">
        <v>7</v>
      </c>
      <c r="GB5642" s="7" t="n">
        <v>65533</v>
      </c>
      <c r="GC5642" s="7" t="n">
        <v>11407</v>
      </c>
      <c r="GD5642" s="7" t="s">
        <v>14</v>
      </c>
      <c r="GE5642" s="7" t="n">
        <f t="normal" ca="1">32-LENB(INDIRECT(ADDRESS(5642,186)))</f>
        <v>0</v>
      </c>
      <c r="GF5642" s="7" t="n">
        <v>7</v>
      </c>
      <c r="GG5642" s="7" t="n">
        <v>65533</v>
      </c>
      <c r="GH5642" s="7" t="n">
        <v>53354</v>
      </c>
      <c r="GI5642" s="7" t="s">
        <v>14</v>
      </c>
      <c r="GJ5642" s="7" t="n">
        <f t="normal" ca="1">32-LENB(INDIRECT(ADDRESS(5642,191)))</f>
        <v>0</v>
      </c>
      <c r="GK5642" s="7" t="n">
        <v>7</v>
      </c>
      <c r="GL5642" s="7" t="n">
        <v>65533</v>
      </c>
      <c r="GM5642" s="7" t="n">
        <v>53355</v>
      </c>
      <c r="GN5642" s="7" t="s">
        <v>14</v>
      </c>
      <c r="GO5642" s="7" t="n">
        <f t="normal" ca="1">32-LENB(INDIRECT(ADDRESS(5642,196)))</f>
        <v>0</v>
      </c>
      <c r="GP5642" s="7" t="n">
        <v>7</v>
      </c>
      <c r="GQ5642" s="7" t="n">
        <v>65533</v>
      </c>
      <c r="GR5642" s="7" t="n">
        <v>53953</v>
      </c>
      <c r="GS5642" s="7" t="s">
        <v>14</v>
      </c>
      <c r="GT5642" s="7" t="n">
        <f t="normal" ca="1">32-LENB(INDIRECT(ADDRESS(5642,201)))</f>
        <v>0</v>
      </c>
      <c r="GU5642" s="7" t="n">
        <v>7</v>
      </c>
      <c r="GV5642" s="7" t="n">
        <v>65533</v>
      </c>
      <c r="GW5642" s="7" t="n">
        <v>11952</v>
      </c>
      <c r="GX5642" s="7" t="s">
        <v>14</v>
      </c>
      <c r="GY5642" s="7" t="n">
        <f t="normal" ca="1">32-LENB(INDIRECT(ADDRESS(5642,206)))</f>
        <v>0</v>
      </c>
      <c r="GZ5642" s="7" t="n">
        <v>4</v>
      </c>
      <c r="HA5642" s="7" t="n">
        <v>65533</v>
      </c>
      <c r="HB5642" s="7" t="n">
        <v>2004</v>
      </c>
      <c r="HC5642" s="7" t="s">
        <v>14</v>
      </c>
      <c r="HD5642" s="7" t="n">
        <f t="normal" ca="1">32-LENB(INDIRECT(ADDRESS(5642,211)))</f>
        <v>0</v>
      </c>
      <c r="HE5642" s="7" t="n">
        <v>7</v>
      </c>
      <c r="HF5642" s="7" t="n">
        <v>65533</v>
      </c>
      <c r="HG5642" s="7" t="n">
        <v>53356</v>
      </c>
      <c r="HH5642" s="7" t="s">
        <v>14</v>
      </c>
      <c r="HI5642" s="7" t="n">
        <f t="normal" ca="1">32-LENB(INDIRECT(ADDRESS(5642,216)))</f>
        <v>0</v>
      </c>
      <c r="HJ5642" s="7" t="n">
        <v>7</v>
      </c>
      <c r="HK5642" s="7" t="n">
        <v>65533</v>
      </c>
      <c r="HL5642" s="7" t="n">
        <v>53357</v>
      </c>
      <c r="HM5642" s="7" t="s">
        <v>14</v>
      </c>
      <c r="HN5642" s="7" t="n">
        <f t="normal" ca="1">32-LENB(INDIRECT(ADDRESS(5642,221)))</f>
        <v>0</v>
      </c>
      <c r="HO5642" s="7" t="n">
        <v>7</v>
      </c>
      <c r="HP5642" s="7" t="n">
        <v>65533</v>
      </c>
      <c r="HQ5642" s="7" t="n">
        <v>53358</v>
      </c>
      <c r="HR5642" s="7" t="s">
        <v>14</v>
      </c>
      <c r="HS5642" s="7" t="n">
        <f t="normal" ca="1">32-LENB(INDIRECT(ADDRESS(5642,226)))</f>
        <v>0</v>
      </c>
      <c r="HT5642" s="7" t="n">
        <v>7</v>
      </c>
      <c r="HU5642" s="7" t="n">
        <v>65533</v>
      </c>
      <c r="HV5642" s="7" t="n">
        <v>53359</v>
      </c>
      <c r="HW5642" s="7" t="s">
        <v>14</v>
      </c>
      <c r="HX5642" s="7" t="n">
        <f t="normal" ca="1">32-LENB(INDIRECT(ADDRESS(5642,231)))</f>
        <v>0</v>
      </c>
      <c r="HY5642" s="7" t="n">
        <v>7</v>
      </c>
      <c r="HZ5642" s="7" t="n">
        <v>65533</v>
      </c>
      <c r="IA5642" s="7" t="n">
        <v>11408</v>
      </c>
      <c r="IB5642" s="7" t="s">
        <v>14</v>
      </c>
      <c r="IC5642" s="7" t="n">
        <f t="normal" ca="1">32-LENB(INDIRECT(ADDRESS(5642,236)))</f>
        <v>0</v>
      </c>
      <c r="ID5642" s="7" t="n">
        <v>7</v>
      </c>
      <c r="IE5642" s="7" t="n">
        <v>65533</v>
      </c>
      <c r="IF5642" s="7" t="n">
        <v>11409</v>
      </c>
      <c r="IG5642" s="7" t="s">
        <v>14</v>
      </c>
      <c r="IH5642" s="7" t="n">
        <f t="normal" ca="1">32-LENB(INDIRECT(ADDRESS(5642,241)))</f>
        <v>0</v>
      </c>
      <c r="II5642" s="7" t="n">
        <v>7</v>
      </c>
      <c r="IJ5642" s="7" t="n">
        <v>65533</v>
      </c>
      <c r="IK5642" s="7" t="n">
        <v>11410</v>
      </c>
      <c r="IL5642" s="7" t="s">
        <v>14</v>
      </c>
      <c r="IM5642" s="7" t="n">
        <f t="normal" ca="1">32-LENB(INDIRECT(ADDRESS(5642,246)))</f>
        <v>0</v>
      </c>
      <c r="IN5642" s="7" t="n">
        <v>7</v>
      </c>
      <c r="IO5642" s="7" t="n">
        <v>65533</v>
      </c>
      <c r="IP5642" s="7" t="n">
        <v>11411</v>
      </c>
      <c r="IQ5642" s="7" t="s">
        <v>14</v>
      </c>
      <c r="IR5642" s="7" t="n">
        <f t="normal" ca="1">32-LENB(INDIRECT(ADDRESS(5642,251)))</f>
        <v>0</v>
      </c>
      <c r="IS5642" s="7" t="n">
        <v>7</v>
      </c>
      <c r="IT5642" s="7" t="n">
        <v>65533</v>
      </c>
      <c r="IU5642" s="7" t="n">
        <v>65095</v>
      </c>
      <c r="IV5642" s="7" t="s">
        <v>14</v>
      </c>
      <c r="IW5642" s="7" t="n">
        <f t="normal" ca="1">32-LENB(INDIRECT(ADDRESS(5642,256)))</f>
        <v>0</v>
      </c>
      <c r="IX5642" s="7" t="n">
        <v>7</v>
      </c>
      <c r="IY5642" s="7" t="n">
        <v>65533</v>
      </c>
      <c r="IZ5642" s="7" t="n">
        <v>11412</v>
      </c>
      <c r="JA5642" s="7" t="s">
        <v>14</v>
      </c>
      <c r="JB5642" s="7" t="n">
        <f t="normal" ca="1">32-LENB(INDIRECT(ADDRESS(5642,261)))</f>
        <v>0</v>
      </c>
      <c r="JC5642" s="7" t="n">
        <v>7</v>
      </c>
      <c r="JD5642" s="7" t="n">
        <v>65533</v>
      </c>
      <c r="JE5642" s="7" t="n">
        <v>11413</v>
      </c>
      <c r="JF5642" s="7" t="s">
        <v>14</v>
      </c>
      <c r="JG5642" s="7" t="n">
        <f t="normal" ca="1">32-LENB(INDIRECT(ADDRESS(5642,266)))</f>
        <v>0</v>
      </c>
      <c r="JH5642" s="7" t="n">
        <v>7</v>
      </c>
      <c r="JI5642" s="7" t="n">
        <v>65533</v>
      </c>
      <c r="JJ5642" s="7" t="n">
        <v>65096</v>
      </c>
      <c r="JK5642" s="7" t="s">
        <v>14</v>
      </c>
      <c r="JL5642" s="7" t="n">
        <f t="normal" ca="1">32-LENB(INDIRECT(ADDRESS(5642,271)))</f>
        <v>0</v>
      </c>
      <c r="JM5642" s="7" t="n">
        <v>7</v>
      </c>
      <c r="JN5642" s="7" t="n">
        <v>65533</v>
      </c>
      <c r="JO5642" s="7" t="n">
        <v>65097</v>
      </c>
      <c r="JP5642" s="7" t="s">
        <v>14</v>
      </c>
      <c r="JQ5642" s="7" t="n">
        <f t="normal" ca="1">32-LENB(INDIRECT(ADDRESS(5642,276)))</f>
        <v>0</v>
      </c>
      <c r="JR5642" s="7" t="n">
        <v>7</v>
      </c>
      <c r="JS5642" s="7" t="n">
        <v>65533</v>
      </c>
      <c r="JT5642" s="7" t="n">
        <v>11414</v>
      </c>
      <c r="JU5642" s="7" t="s">
        <v>14</v>
      </c>
      <c r="JV5642" s="7" t="n">
        <f t="normal" ca="1">32-LENB(INDIRECT(ADDRESS(5642,281)))</f>
        <v>0</v>
      </c>
      <c r="JW5642" s="7" t="n">
        <v>7</v>
      </c>
      <c r="JX5642" s="7" t="n">
        <v>65533</v>
      </c>
      <c r="JY5642" s="7" t="n">
        <v>11415</v>
      </c>
      <c r="JZ5642" s="7" t="s">
        <v>14</v>
      </c>
      <c r="KA5642" s="7" t="n">
        <f t="normal" ca="1">32-LENB(INDIRECT(ADDRESS(5642,286)))</f>
        <v>0</v>
      </c>
      <c r="KB5642" s="7" t="n">
        <v>7</v>
      </c>
      <c r="KC5642" s="7" t="n">
        <v>65533</v>
      </c>
      <c r="KD5642" s="7" t="n">
        <v>65098</v>
      </c>
      <c r="KE5642" s="7" t="s">
        <v>14</v>
      </c>
      <c r="KF5642" s="7" t="n">
        <f t="normal" ca="1">32-LENB(INDIRECT(ADDRESS(5642,291)))</f>
        <v>0</v>
      </c>
      <c r="KG5642" s="7" t="n">
        <v>7</v>
      </c>
      <c r="KH5642" s="7" t="n">
        <v>65533</v>
      </c>
      <c r="KI5642" s="7" t="n">
        <v>65099</v>
      </c>
      <c r="KJ5642" s="7" t="s">
        <v>14</v>
      </c>
      <c r="KK5642" s="7" t="n">
        <f t="normal" ca="1">32-LENB(INDIRECT(ADDRESS(5642,296)))</f>
        <v>0</v>
      </c>
      <c r="KL5642" s="7" t="n">
        <v>7</v>
      </c>
      <c r="KM5642" s="7" t="n">
        <v>65533</v>
      </c>
      <c r="KN5642" s="7" t="n">
        <v>11416</v>
      </c>
      <c r="KO5642" s="7" t="s">
        <v>14</v>
      </c>
      <c r="KP5642" s="7" t="n">
        <f t="normal" ca="1">32-LENB(INDIRECT(ADDRESS(5642,301)))</f>
        <v>0</v>
      </c>
      <c r="KQ5642" s="7" t="n">
        <v>7</v>
      </c>
      <c r="KR5642" s="7" t="n">
        <v>65533</v>
      </c>
      <c r="KS5642" s="7" t="n">
        <v>11417</v>
      </c>
      <c r="KT5642" s="7" t="s">
        <v>14</v>
      </c>
      <c r="KU5642" s="7" t="n">
        <f t="normal" ca="1">32-LENB(INDIRECT(ADDRESS(5642,306)))</f>
        <v>0</v>
      </c>
      <c r="KV5642" s="7" t="n">
        <v>7</v>
      </c>
      <c r="KW5642" s="7" t="n">
        <v>65533</v>
      </c>
      <c r="KX5642" s="7" t="n">
        <v>65100</v>
      </c>
      <c r="KY5642" s="7" t="s">
        <v>14</v>
      </c>
      <c r="KZ5642" s="7" t="n">
        <f t="normal" ca="1">32-LENB(INDIRECT(ADDRESS(5642,311)))</f>
        <v>0</v>
      </c>
      <c r="LA5642" s="7" t="n">
        <v>7</v>
      </c>
      <c r="LB5642" s="7" t="n">
        <v>65533</v>
      </c>
      <c r="LC5642" s="7" t="n">
        <v>65101</v>
      </c>
      <c r="LD5642" s="7" t="s">
        <v>14</v>
      </c>
      <c r="LE5642" s="7" t="n">
        <f t="normal" ca="1">32-LENB(INDIRECT(ADDRESS(5642,316)))</f>
        <v>0</v>
      </c>
      <c r="LF5642" s="7" t="n">
        <v>7</v>
      </c>
      <c r="LG5642" s="7" t="n">
        <v>65533</v>
      </c>
      <c r="LH5642" s="7" t="n">
        <v>65102</v>
      </c>
      <c r="LI5642" s="7" t="s">
        <v>14</v>
      </c>
      <c r="LJ5642" s="7" t="n">
        <f t="normal" ca="1">32-LENB(INDIRECT(ADDRESS(5642,321)))</f>
        <v>0</v>
      </c>
      <c r="LK5642" s="7" t="n">
        <v>7</v>
      </c>
      <c r="LL5642" s="7" t="n">
        <v>65533</v>
      </c>
      <c r="LM5642" s="7" t="n">
        <v>11418</v>
      </c>
      <c r="LN5642" s="7" t="s">
        <v>14</v>
      </c>
      <c r="LO5642" s="7" t="n">
        <f t="normal" ca="1">32-LENB(INDIRECT(ADDRESS(5642,326)))</f>
        <v>0</v>
      </c>
      <c r="LP5642" s="7" t="n">
        <v>7</v>
      </c>
      <c r="LQ5642" s="7" t="n">
        <v>65533</v>
      </c>
      <c r="LR5642" s="7" t="n">
        <v>11419</v>
      </c>
      <c r="LS5642" s="7" t="s">
        <v>14</v>
      </c>
      <c r="LT5642" s="7" t="n">
        <f t="normal" ca="1">32-LENB(INDIRECT(ADDRESS(5642,331)))</f>
        <v>0</v>
      </c>
      <c r="LU5642" s="7" t="n">
        <v>7</v>
      </c>
      <c r="LV5642" s="7" t="n">
        <v>65533</v>
      </c>
      <c r="LW5642" s="7" t="n">
        <v>11420</v>
      </c>
      <c r="LX5642" s="7" t="s">
        <v>14</v>
      </c>
      <c r="LY5642" s="7" t="n">
        <f t="normal" ca="1">32-LENB(INDIRECT(ADDRESS(5642,336)))</f>
        <v>0</v>
      </c>
      <c r="LZ5642" s="7" t="n">
        <v>7</v>
      </c>
      <c r="MA5642" s="7" t="n">
        <v>65533</v>
      </c>
      <c r="MB5642" s="7" t="n">
        <v>11421</v>
      </c>
      <c r="MC5642" s="7" t="s">
        <v>14</v>
      </c>
      <c r="MD5642" s="7" t="n">
        <f t="normal" ca="1">32-LENB(INDIRECT(ADDRESS(5642,341)))</f>
        <v>0</v>
      </c>
      <c r="ME5642" s="7" t="n">
        <v>7</v>
      </c>
      <c r="MF5642" s="7" t="n">
        <v>65533</v>
      </c>
      <c r="MG5642" s="7" t="n">
        <v>65103</v>
      </c>
      <c r="MH5642" s="7" t="s">
        <v>14</v>
      </c>
      <c r="MI5642" s="7" t="n">
        <f t="normal" ca="1">32-LENB(INDIRECT(ADDRESS(5642,346)))</f>
        <v>0</v>
      </c>
      <c r="MJ5642" s="7" t="n">
        <v>7</v>
      </c>
      <c r="MK5642" s="7" t="n">
        <v>65533</v>
      </c>
      <c r="ML5642" s="7" t="n">
        <v>65104</v>
      </c>
      <c r="MM5642" s="7" t="s">
        <v>14</v>
      </c>
      <c r="MN5642" s="7" t="n">
        <f t="normal" ca="1">32-LENB(INDIRECT(ADDRESS(5642,351)))</f>
        <v>0</v>
      </c>
      <c r="MO5642" s="7" t="n">
        <v>7</v>
      </c>
      <c r="MP5642" s="7" t="n">
        <v>65533</v>
      </c>
      <c r="MQ5642" s="7" t="n">
        <v>65105</v>
      </c>
      <c r="MR5642" s="7" t="s">
        <v>14</v>
      </c>
      <c r="MS5642" s="7" t="n">
        <f t="normal" ca="1">32-LENB(INDIRECT(ADDRESS(5642,356)))</f>
        <v>0</v>
      </c>
      <c r="MT5642" s="7" t="n">
        <v>7</v>
      </c>
      <c r="MU5642" s="7" t="n">
        <v>65533</v>
      </c>
      <c r="MV5642" s="7" t="n">
        <v>11422</v>
      </c>
      <c r="MW5642" s="7" t="s">
        <v>14</v>
      </c>
      <c r="MX5642" s="7" t="n">
        <f t="normal" ca="1">32-LENB(INDIRECT(ADDRESS(5642,361)))</f>
        <v>0</v>
      </c>
      <c r="MY5642" s="7" t="n">
        <v>7</v>
      </c>
      <c r="MZ5642" s="7" t="n">
        <v>65533</v>
      </c>
      <c r="NA5642" s="7" t="n">
        <v>11423</v>
      </c>
      <c r="NB5642" s="7" t="s">
        <v>14</v>
      </c>
      <c r="NC5642" s="7" t="n">
        <f t="normal" ca="1">32-LENB(INDIRECT(ADDRESS(5642,366)))</f>
        <v>0</v>
      </c>
      <c r="ND5642" s="7" t="n">
        <v>7</v>
      </c>
      <c r="NE5642" s="7" t="n">
        <v>65533</v>
      </c>
      <c r="NF5642" s="7" t="n">
        <v>11424</v>
      </c>
      <c r="NG5642" s="7" t="s">
        <v>14</v>
      </c>
      <c r="NH5642" s="7" t="n">
        <f t="normal" ca="1">32-LENB(INDIRECT(ADDRESS(5642,371)))</f>
        <v>0</v>
      </c>
      <c r="NI5642" s="7" t="n">
        <v>7</v>
      </c>
      <c r="NJ5642" s="7" t="n">
        <v>65533</v>
      </c>
      <c r="NK5642" s="7" t="n">
        <v>65106</v>
      </c>
      <c r="NL5642" s="7" t="s">
        <v>14</v>
      </c>
      <c r="NM5642" s="7" t="n">
        <f t="normal" ca="1">32-LENB(INDIRECT(ADDRESS(5642,376)))</f>
        <v>0</v>
      </c>
      <c r="NN5642" s="7" t="n">
        <v>7</v>
      </c>
      <c r="NO5642" s="7" t="n">
        <v>65533</v>
      </c>
      <c r="NP5642" s="7" t="n">
        <v>65107</v>
      </c>
      <c r="NQ5642" s="7" t="s">
        <v>14</v>
      </c>
      <c r="NR5642" s="7" t="n">
        <f t="normal" ca="1">32-LENB(INDIRECT(ADDRESS(5642,381)))</f>
        <v>0</v>
      </c>
      <c r="NS5642" s="7" t="n">
        <v>7</v>
      </c>
      <c r="NT5642" s="7" t="n">
        <v>65533</v>
      </c>
      <c r="NU5642" s="7" t="n">
        <v>65108</v>
      </c>
      <c r="NV5642" s="7" t="s">
        <v>14</v>
      </c>
      <c r="NW5642" s="7" t="n">
        <f t="normal" ca="1">32-LENB(INDIRECT(ADDRESS(5642,386)))</f>
        <v>0</v>
      </c>
      <c r="NX5642" s="7" t="n">
        <v>7</v>
      </c>
      <c r="NY5642" s="7" t="n">
        <v>65533</v>
      </c>
      <c r="NZ5642" s="7" t="n">
        <v>11425</v>
      </c>
      <c r="OA5642" s="7" t="s">
        <v>14</v>
      </c>
      <c r="OB5642" s="7" t="n">
        <f t="normal" ca="1">32-LENB(INDIRECT(ADDRESS(5642,391)))</f>
        <v>0</v>
      </c>
      <c r="OC5642" s="7" t="n">
        <v>7</v>
      </c>
      <c r="OD5642" s="7" t="n">
        <v>65533</v>
      </c>
      <c r="OE5642" s="7" t="n">
        <v>11426</v>
      </c>
      <c r="OF5642" s="7" t="s">
        <v>14</v>
      </c>
      <c r="OG5642" s="7" t="n">
        <f t="normal" ca="1">32-LENB(INDIRECT(ADDRESS(5642,396)))</f>
        <v>0</v>
      </c>
      <c r="OH5642" s="7" t="n">
        <v>7</v>
      </c>
      <c r="OI5642" s="7" t="n">
        <v>65533</v>
      </c>
      <c r="OJ5642" s="7" t="n">
        <v>11427</v>
      </c>
      <c r="OK5642" s="7" t="s">
        <v>14</v>
      </c>
      <c r="OL5642" s="7" t="n">
        <f t="normal" ca="1">32-LENB(INDIRECT(ADDRESS(5642,401)))</f>
        <v>0</v>
      </c>
      <c r="OM5642" s="7" t="n">
        <v>7</v>
      </c>
      <c r="ON5642" s="7" t="n">
        <v>65533</v>
      </c>
      <c r="OO5642" s="7" t="n">
        <v>65109</v>
      </c>
      <c r="OP5642" s="7" t="s">
        <v>14</v>
      </c>
      <c r="OQ5642" s="7" t="n">
        <f t="normal" ca="1">32-LENB(INDIRECT(ADDRESS(5642,406)))</f>
        <v>0</v>
      </c>
      <c r="OR5642" s="7" t="n">
        <v>7</v>
      </c>
      <c r="OS5642" s="7" t="n">
        <v>65533</v>
      </c>
      <c r="OT5642" s="7" t="n">
        <v>65110</v>
      </c>
      <c r="OU5642" s="7" t="s">
        <v>14</v>
      </c>
      <c r="OV5642" s="7" t="n">
        <f t="normal" ca="1">32-LENB(INDIRECT(ADDRESS(5642,411)))</f>
        <v>0</v>
      </c>
      <c r="OW5642" s="7" t="n">
        <v>7</v>
      </c>
      <c r="OX5642" s="7" t="n">
        <v>65533</v>
      </c>
      <c r="OY5642" s="7" t="n">
        <v>11428</v>
      </c>
      <c r="OZ5642" s="7" t="s">
        <v>14</v>
      </c>
      <c r="PA5642" s="7" t="n">
        <f t="normal" ca="1">32-LENB(INDIRECT(ADDRESS(5642,416)))</f>
        <v>0</v>
      </c>
      <c r="PB5642" s="7" t="n">
        <v>7</v>
      </c>
      <c r="PC5642" s="7" t="n">
        <v>65533</v>
      </c>
      <c r="PD5642" s="7" t="n">
        <v>11429</v>
      </c>
      <c r="PE5642" s="7" t="s">
        <v>14</v>
      </c>
      <c r="PF5642" s="7" t="n">
        <f t="normal" ca="1">32-LENB(INDIRECT(ADDRESS(5642,421)))</f>
        <v>0</v>
      </c>
      <c r="PG5642" s="7" t="n">
        <v>7</v>
      </c>
      <c r="PH5642" s="7" t="n">
        <v>65533</v>
      </c>
      <c r="PI5642" s="7" t="n">
        <v>11431</v>
      </c>
      <c r="PJ5642" s="7" t="s">
        <v>14</v>
      </c>
      <c r="PK5642" s="7" t="n">
        <f t="normal" ca="1">32-LENB(INDIRECT(ADDRESS(5642,426)))</f>
        <v>0</v>
      </c>
      <c r="PL5642" s="7" t="n">
        <v>7</v>
      </c>
      <c r="PM5642" s="7" t="n">
        <v>65533</v>
      </c>
      <c r="PN5642" s="7" t="n">
        <v>65111</v>
      </c>
      <c r="PO5642" s="7" t="s">
        <v>14</v>
      </c>
      <c r="PP5642" s="7" t="n">
        <f t="normal" ca="1">32-LENB(INDIRECT(ADDRESS(5642,431)))</f>
        <v>0</v>
      </c>
      <c r="PQ5642" s="7" t="n">
        <v>7</v>
      </c>
      <c r="PR5642" s="7" t="n">
        <v>65533</v>
      </c>
      <c r="PS5642" s="7" t="n">
        <v>65112</v>
      </c>
      <c r="PT5642" s="7" t="s">
        <v>14</v>
      </c>
      <c r="PU5642" s="7" t="n">
        <f t="normal" ca="1">32-LENB(INDIRECT(ADDRESS(5642,436)))</f>
        <v>0</v>
      </c>
      <c r="PV5642" s="7" t="n">
        <v>7</v>
      </c>
      <c r="PW5642" s="7" t="n">
        <v>65533</v>
      </c>
      <c r="PX5642" s="7" t="n">
        <v>11432</v>
      </c>
      <c r="PY5642" s="7" t="s">
        <v>14</v>
      </c>
      <c r="PZ5642" s="7" t="n">
        <f t="normal" ca="1">32-LENB(INDIRECT(ADDRESS(5642,441)))</f>
        <v>0</v>
      </c>
      <c r="QA5642" s="7" t="n">
        <v>7</v>
      </c>
      <c r="QB5642" s="7" t="n">
        <v>65533</v>
      </c>
      <c r="QC5642" s="7" t="n">
        <v>11433</v>
      </c>
      <c r="QD5642" s="7" t="s">
        <v>14</v>
      </c>
      <c r="QE5642" s="7" t="n">
        <f t="normal" ca="1">32-LENB(INDIRECT(ADDRESS(5642,446)))</f>
        <v>0</v>
      </c>
      <c r="QF5642" s="7" t="n">
        <v>7</v>
      </c>
      <c r="QG5642" s="7" t="n">
        <v>65533</v>
      </c>
      <c r="QH5642" s="7" t="n">
        <v>65113</v>
      </c>
      <c r="QI5642" s="7" t="s">
        <v>14</v>
      </c>
      <c r="QJ5642" s="7" t="n">
        <f t="normal" ca="1">32-LENB(INDIRECT(ADDRESS(5642,451)))</f>
        <v>0</v>
      </c>
      <c r="QK5642" s="7" t="n">
        <v>7</v>
      </c>
      <c r="QL5642" s="7" t="n">
        <v>65533</v>
      </c>
      <c r="QM5642" s="7" t="n">
        <v>65114</v>
      </c>
      <c r="QN5642" s="7" t="s">
        <v>14</v>
      </c>
      <c r="QO5642" s="7" t="n">
        <f t="normal" ca="1">32-LENB(INDIRECT(ADDRESS(5642,456)))</f>
        <v>0</v>
      </c>
      <c r="QP5642" s="7" t="n">
        <v>7</v>
      </c>
      <c r="QQ5642" s="7" t="n">
        <v>65533</v>
      </c>
      <c r="QR5642" s="7" t="n">
        <v>11434</v>
      </c>
      <c r="QS5642" s="7" t="s">
        <v>14</v>
      </c>
      <c r="QT5642" s="7" t="n">
        <f t="normal" ca="1">32-LENB(INDIRECT(ADDRESS(5642,461)))</f>
        <v>0</v>
      </c>
      <c r="QU5642" s="7" t="n">
        <v>7</v>
      </c>
      <c r="QV5642" s="7" t="n">
        <v>65533</v>
      </c>
      <c r="QW5642" s="7" t="n">
        <v>11435</v>
      </c>
      <c r="QX5642" s="7" t="s">
        <v>14</v>
      </c>
      <c r="QY5642" s="7" t="n">
        <f t="normal" ca="1">32-LENB(INDIRECT(ADDRESS(5642,466)))</f>
        <v>0</v>
      </c>
      <c r="QZ5642" s="7" t="n">
        <v>7</v>
      </c>
      <c r="RA5642" s="7" t="n">
        <v>65533</v>
      </c>
      <c r="RB5642" s="7" t="n">
        <v>11436</v>
      </c>
      <c r="RC5642" s="7" t="s">
        <v>14</v>
      </c>
      <c r="RD5642" s="7" t="n">
        <f t="normal" ca="1">32-LENB(INDIRECT(ADDRESS(5642,471)))</f>
        <v>0</v>
      </c>
      <c r="RE5642" s="7" t="n">
        <v>7</v>
      </c>
      <c r="RF5642" s="7" t="n">
        <v>65533</v>
      </c>
      <c r="RG5642" s="7" t="n">
        <v>11437</v>
      </c>
      <c r="RH5642" s="7" t="s">
        <v>14</v>
      </c>
      <c r="RI5642" s="7" t="n">
        <f t="normal" ca="1">32-LENB(INDIRECT(ADDRESS(5642,476)))</f>
        <v>0</v>
      </c>
      <c r="RJ5642" s="7" t="n">
        <v>0</v>
      </c>
      <c r="RK5642" s="7" t="n">
        <v>65533</v>
      </c>
      <c r="RL5642" s="7" t="n">
        <v>0</v>
      </c>
      <c r="RM5642" s="7" t="s">
        <v>14</v>
      </c>
      <c r="RN5642" s="7" t="n">
        <f t="normal" ca="1">32-LENB(INDIRECT(ADDRESS(5642,481)))</f>
        <v>0</v>
      </c>
    </row>
    <row r="5643" spans="1:487">
      <c r="A5643" t="s">
        <v>4</v>
      </c>
      <c r="B5643" s="4" t="s">
        <v>5</v>
      </c>
    </row>
    <row r="5644" spans="1:487">
      <c r="A5644" t="n">
        <v>61872</v>
      </c>
      <c r="B5644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2025-09-06T21:47:01</dcterms:created>
  <dcterms:modified xsi:type="dcterms:W3CDTF">2025-09-06T21:47:01</dcterms:modified>
</cp:coreProperties>
</file>