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73FFDE"/>
      </patternFill>
    </fill>
    <fill>
      <patternFill patternType="solid">
        <fgColor rgb="FFFF9473"/>
      </patternFill>
    </fill>
    <fill>
      <patternFill patternType="solid">
        <fgColor rgb="FFB0FF73"/>
      </patternFill>
    </fill>
    <fill>
      <patternFill patternType="solid">
        <fgColor rgb="FFFFE873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73FF94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7C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5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7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D7FF73"/>
      </patternFill>
    </fill>
    <fill>
      <patternFill patternType="solid">
        <fgColor rgb="FF73FF86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A473"/>
      </patternFill>
    </fill>
    <fill>
      <patternFill patternType="solid">
        <fgColor rgb="FFE8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<sst xmlns="http://schemas.openxmlformats.org/spreadsheetml/2006/main" count="18872" uniqueCount="320">
  <si>
    <t>CS2</t>
  </si>
  <si>
    <t>t0202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</si>
  <si>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</si>
  <si>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</si>
  <si>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</si>
  <si>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</si>
  <si>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</si>
  <si>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</si>
  <si>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</si>
  <si>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</si>
  <si>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short</t>
  </si>
  <si>
    <t>pointer</t>
  </si>
  <si>
    <t>nousePomFoodBack</t>
  </si>
  <si>
    <t>Init</t>
  </si>
  <si>
    <t>Build_Nomal</t>
  </si>
  <si>
    <t>Build_White</t>
  </si>
  <si>
    <t>float</t>
  </si>
  <si>
    <t>int</t>
  </si>
  <si>
    <t/>
  </si>
  <si>
    <t>Init_Replay</t>
  </si>
  <si>
    <t>Init_Replay</t>
  </si>
  <si>
    <t>LP_door01</t>
  </si>
  <si>
    <t>door01</t>
  </si>
  <si>
    <t>t0202_m3500</t>
  </si>
  <si>
    <t>ST_door01</t>
  </si>
  <si>
    <t>Reinit</t>
  </si>
  <si>
    <t>Npc_Table</t>
  </si>
  <si>
    <t>LP_door01</t>
  </si>
  <si>
    <t>dialog</t>
  </si>
  <si>
    <t>The doors are firmly shut.</t>
  </si>
  <si>
    <t>FC_Party_Face_Reset2</t>
  </si>
  <si>
    <t>FC_MapJumpState</t>
  </si>
  <si>
    <t>FC_MapJumpState2</t>
  </si>
  <si>
    <t>Npc_Table</t>
  </si>
  <si>
    <t>antone_setting</t>
  </si>
  <si>
    <t>EV_06_08_00</t>
  </si>
  <si>
    <t>Start</t>
  </si>
  <si>
    <t>End</t>
  </si>
  <si>
    <t>AniFieldAttack</t>
  </si>
  <si>
    <t>AniWait</t>
  </si>
  <si>
    <t>FC_Start_Party</t>
  </si>
  <si>
    <t>FC_chr_entry</t>
  </si>
  <si>
    <t>Going to inspect the old schoolhouse will cause the main
story to advance.</t>
  </si>
  <si>
    <t>As a result, all unfinished quests will disappear.</t>
  </si>
  <si>
    <t>Inspect the Building</t>
  </si>
  <si>
    <t>Walk Away</t>
  </si>
  <si>
    <t>EV_06_08_00_Main</t>
  </si>
  <si>
    <t>FC_End_Party</t>
  </si>
  <si>
    <t>Reinit</t>
  </si>
  <si>
    <t>EV_06_08_00_Main</t>
  </si>
  <si>
    <t>I_SVIS142</t>
  </si>
  <si>
    <t>I_SVIS140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</si>
  <si>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</si>
  <si>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</si>
  <si>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</si>
  <si>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</si>
  <si>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</si>
  <si>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</si>
  <si>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</si>
  <si>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</si>
  <si>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</si>
  <si>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</si>
  <si>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</si>
  <si>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</si>
  <si>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</si>
  <si>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</si>
  <si>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</si>
  <si>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</si>
  <si>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</si>
  <si>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</si>
  <si>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</si>
  <si>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</si>
  <si>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C_NPC002</t>
  </si>
  <si>
    <t>Angelica</t>
  </si>
  <si>
    <t>C_NPC003</t>
  </si>
  <si>
    <t>President Towa</t>
  </si>
  <si>
    <t>C_NPC004</t>
  </si>
  <si>
    <t>George</t>
  </si>
  <si>
    <t>C_NPC009_C10</t>
  </si>
  <si>
    <t>Captain Claire</t>
  </si>
  <si>
    <t>C_NPC050</t>
  </si>
  <si>
    <t>Toval</t>
  </si>
  <si>
    <t>C_NPC052</t>
  </si>
  <si>
    <t>Celine</t>
  </si>
  <si>
    <t>C_NPC011</t>
  </si>
  <si>
    <t>Elise</t>
  </si>
  <si>
    <t>C_NPC012</t>
  </si>
  <si>
    <t>Princess Alfin</t>
  </si>
  <si>
    <t>AniEvTeburi</t>
  </si>
  <si>
    <t>AniEvHookaki</t>
  </si>
  <si>
    <t>AniEvRyoteburi</t>
  </si>
  <si>
    <t>AniEvUdegumi</t>
  </si>
  <si>
    <t>AniEvTeukase</t>
  </si>
  <si>
    <t>AniEvTeKosi</t>
  </si>
  <si>
    <t>AniEvTeKosiTeburi</t>
  </si>
  <si>
    <t>AniEv8405</t>
  </si>
  <si>
    <t>AniEvShagami</t>
  </si>
  <si>
    <t>AniEvTeMune</t>
  </si>
  <si>
    <t>AniEvUdegumiF</t>
  </si>
  <si>
    <t>AniEvOdoroki</t>
  </si>
  <si>
    <t>#E[1]#M[0]</t>
  </si>
  <si>
    <t>#3K#F(Strange... I can't sense anything abnormal.)</t>
  </si>
  <si>
    <t>#E_J#M[0](Valimar said he sensed movement in the
earth veins below us, but...)</t>
  </si>
  <si>
    <t>Young Man's Voice</t>
  </si>
  <si>
    <t>#E_0#M_0</t>
  </si>
  <si>
    <t>#0TAha! There you are.</t>
  </si>
  <si>
    <t>#E[C]#M[8]</t>
  </si>
  <si>
    <t>#3K#F...!</t>
  </si>
  <si>
    <t>#E[C]#M_0</t>
  </si>
  <si>
    <t>#K#0T#FToval?!</t>
  </si>
  <si>
    <t>#E[GGGGGGGGG4]#e[GGGGGGGGG5]#M4</t>
  </si>
  <si>
    <t>Long time no see.</t>
  </si>
  <si>
    <t>0</t>
  </si>
  <si>
    <t>#b</t>
  </si>
  <si>
    <t>#E[1]#M_9</t>
  </si>
  <si>
    <t>#4KYeah, tell me about it.</t>
  </si>
  <si>
    <t>#E_8#M_9What brings you here? Do you need me
for something?</t>
  </si>
  <si>
    <t>#E[1]#M_0</t>
  </si>
  <si>
    <t>Nah, nothin' like that. I'm just in Trista for
work I need Sara and Micht for, you see.</t>
  </si>
  <si>
    <t>#E_0#M_0I figured while I was here, I might as well
come and see how things have been with you.</t>
  </si>
  <si>
    <t>Then I saw you walkin' off over here, and
it seemed like the perfect time to catch
up and say hey, so...you know. Here I am.</t>
  </si>
  <si>
    <t>4</t>
  </si>
  <si>
    <t>A</t>
  </si>
  <si>
    <t>J</t>
  </si>
  <si>
    <t>0I</t>
  </si>
  <si>
    <t>F</t>
  </si>
  <si>
    <t>#E[1]#M_A</t>
  </si>
  <si>
    <t>#4K#FThis is that old building Valimar used
to be sealed away in, huh?</t>
  </si>
  <si>
    <t>#E_0#M_0Sara's the one who told me all about it,
but she wasn't lyin' about how creepy
it is. It's got this real weird air about it.</t>
  </si>
  <si>
    <t>#E_I#M_0Why're you hanging around here?</t>
  </si>
  <si>
    <t>8</t>
  </si>
  <si>
    <t>#E[9]#M_0</t>
  </si>
  <si>
    <t>#1KWell, I thought there was...erm...</t>
  </si>
  <si>
    <t>#E_8#M_9...Actually, it looks like it was just my
imagination, so don't worry about it.</t>
  </si>
  <si>
    <t>#E[C]#M_A</t>
  </si>
  <si>
    <t>#4KO...kay...?</t>
  </si>
  <si>
    <t>#4KStill, by the sound of it, the guild's
been keeping you busy lately.</t>
  </si>
  <si>
    <t>#E_0#M_9Has your workload lightened up at all?</t>
  </si>
  <si>
    <t>#E_8#M_0</t>
  </si>
  <si>
    <t>#1PHeh. It's relatively peaceful right now,
yeah.</t>
  </si>
  <si>
    <t>#E[3]#M_AIt won't last, though. If anything, it's only
going to get worse.</t>
  </si>
  <si>
    <t>#4K...I'm sure.</t>
  </si>
  <si>
    <t>#E[9]#M_A</t>
  </si>
  <si>
    <t>#1PThanks to Crossbell being annexed before
a full-on war could break out, things have,
on the surface, calmed down.</t>
  </si>
  <si>
    <t>#E[1]#M_AThat's partly thanks to you, too.</t>
  </si>
  <si>
    <t>#E_J#M_AThe only problem is, now there's no
power out there at home or abroad
capable of stopping him.</t>
  </si>
  <si>
    <t>#E_2#M_AAnd by 'him,' I mean our friend the Blood
and Iron Chancellor, of course.</t>
  </si>
  <si>
    <t>#E_E#M[A]</t>
  </si>
  <si>
    <t>#4K...</t>
  </si>
  <si>
    <t>#4KHmm? What's up?</t>
  </si>
  <si>
    <t>Uh... It's nothing.</t>
  </si>
  <si>
    <t>#E[3]#M[0](The only people who know the truth
about me and him are the ones who were
there that day.)</t>
  </si>
  <si>
    <t>(Still, I wouldn't be surprised if Prince
Olivert and Viscount Arseid have worked
it out already.)</t>
  </si>
  <si>
    <t>#E_F#M[0](...How much should I tell him?)</t>
  </si>
  <si>
    <t>#4KDon't worry, Rean.</t>
  </si>
  <si>
    <t>C</t>
  </si>
  <si>
    <t>About what?</t>
  </si>
  <si>
    <t>#4KSara's told me no more about what went
down in that castle than she feels I need
to know.</t>
  </si>
  <si>
    <t>#E[1]#M_AI'm not privy to any details involving your
friend's death or your private business.</t>
  </si>
  <si>
    <t>#E_E#M_0I can't pretend I haven't managed to fill
in a few gaps just from putting two and
two together, though.</t>
  </si>
  <si>
    <t>...Sorry. It's not like I don't trust you
or anything...</t>
  </si>
  <si>
    <t>#E_8#M_0I've just got a lot of things I need to
sort out in my own head first.</t>
  </si>
  <si>
    <t>#4KOh, I don't doubt it. I'm guessing time
will help in that regard, but it'll only
go so far.</t>
  </si>
  <si>
    <t>1</t>
  </si>
  <si>
    <t>#E[G]#M_0</t>
  </si>
  <si>
    <t>...Hey, Rean?</t>
  </si>
  <si>
    <t>#E_0#M_0I know I've asked you this before,
but...you sure you wouldn't consider
becoming a bracer?</t>
  </si>
  <si>
    <t>0[autoE0]</t>
  </si>
  <si>
    <t>0[autoM0]</t>
  </si>
  <si>
    <t>#4K</t>
  </si>
  <si>
    <t>...!</t>
  </si>
  <si>
    <t>#E[3]#M_0</t>
  </si>
  <si>
    <t>I really do think you'd be a natural.</t>
  </si>
  <si>
    <t>#E_2#M_0That you've got the physical strength goes
without saying, but I think your mindset is
right up our alley, too.</t>
  </si>
  <si>
    <t>#E[1]#M_0The guild might be kinda limited in what it
can do here in Erebonia, but we do work all
over the continent.</t>
  </si>
  <si>
    <t>#E_8#M_0I'm not sayin' leave everything behind
and run, but it'd be a good chance to look 
within yourself and think things through.</t>
  </si>
  <si>
    <t>#E[Q]#M_9</t>
  </si>
  <si>
    <t>#4KThat IS true...</t>
  </si>
  <si>
    <t>#E_8#M_9</t>
  </si>
  <si>
    <t>...but I'm afraid I'll have to decline.</t>
  </si>
  <si>
    <t>#E[1]#M_9It certainly seems to be a wonderful
profession, judging by the work that
you and Instructor Sara do...</t>
  </si>
  <si>
    <t>#E_4#M_9...but I feel like I should see the path
I've chosen through to the end.
I've got Valimar to think about, too.</t>
  </si>
  <si>
    <t>#4KWell, if that's what you want...</t>
  </si>
  <si>
    <t>#E[9]#M_AIt's a real shame, though. And here
was me thinkin' I'd be able to bring a
promising rookie into the fold, too.</t>
  </si>
  <si>
    <t>#E[4]#e[5]#M_4Eh, no big. We'll see if you change your
mind come graduation. I'm not giving up
on you just yet!</t>
  </si>
  <si>
    <t>#E[D]#M_9</t>
  </si>
  <si>
    <t>Haha. Well, I'm flattered.</t>
  </si>
  <si>
    <t>Girl's Voice</t>
  </si>
  <si>
    <t>#0TAh! There he is!</t>
  </si>
  <si>
    <t>#E_I#M[8]</t>
  </si>
  <si>
    <t>#E_J#M_A</t>
  </si>
  <si>
    <t>#2KHuh. Now there's a familiar voice.</t>
  </si>
  <si>
    <t>AniEvWait</t>
  </si>
  <si>
    <t>9</t>
  </si>
  <si>
    <t>#K#F#0TElise! Your Highness!</t>
  </si>
  <si>
    <t>#K#0TWow. What'd we do to deserve this honor?</t>
  </si>
  <si>
    <t>5</t>
  </si>
  <si>
    <t>#E_4#M_9</t>
  </si>
  <si>
    <t>Rean, Toval, it's wonderful to see you
both again.</t>
  </si>
  <si>
    <t>#E[5]#M_0</t>
  </si>
  <si>
    <t>Teehee. I must say, I wasn't expecting to
find the two of you here. Alone.</t>
  </si>
  <si>
    <t>#4K#FUmm... Moving right past that...
what brings you out here?</t>
  </si>
  <si>
    <t>#E[9]#M_0#H[2]</t>
  </si>
  <si>
    <t>Well, when I spoke to you yesterday,
you sounded a little despondent...</t>
  </si>
  <si>
    <t>2</t>
  </si>
  <si>
    <t>Which is what prompted me to tell her
if she was that worried, she should come
and pay you a visit! ㈱</t>
  </si>
  <si>
    <t>#E_E#M_9</t>
  </si>
  <si>
    <t>#4K*sigh* I can see why Elise would come 
here, but I'm surprised you decided to
accompany her...</t>
  </si>
  <si>
    <t>#E_J#M_9#H[2]</t>
  </si>
  <si>
    <t>(...I'm thinking it's about time I mentioned
what we discussed back in your dormitory
to Elise, actually.)</t>
  </si>
  <si>
    <t>#4K(WHAT?!)</t>
  </si>
  <si>
    <t>#E[5]#M4#H[2]</t>
  </si>
  <si>
    <t>(Heehee! Hope you're as excited to see
what happens as I am.)</t>
  </si>
  <si>
    <t>#E_8#M[8]</t>
  </si>
  <si>
    <t>...?</t>
  </si>
  <si>
    <t>#E[A]#M_0Your Highness, might I ask if you're
plotting something again?</t>
  </si>
  <si>
    <t>#E[5]#M_4#H[0]</t>
  </si>
  <si>
    <t>Come, now, Elise. I wouldn't dream of it.</t>
  </si>
  <si>
    <t>E</t>
  </si>
  <si>
    <t>#E[9]#M[9]</t>
  </si>
  <si>
    <t>#4K(Haha... Some things never change.)</t>
  </si>
  <si>
    <t>#E_E#M[9](I can never tell if she's being serious
or not.)</t>
  </si>
  <si>
    <t>#4KHaha. You've got to be two of the most
fearless young ladies in Erebonia.</t>
  </si>
  <si>
    <t>#E_8#M_0...Although with the third most fearless
young lady in Erebonia as an escort, I'm
sure you've got nothin' to worry about.</t>
  </si>
  <si>
    <t>I'm honored you would say so.</t>
  </si>
  <si>
    <t>#E_8#M_9It's good to see you again, Toval.</t>
  </si>
  <si>
    <t>#K#0TLikewise.</t>
  </si>
  <si>
    <t>#E_8#M_0We're not exactly on the same side these
days, but there's no need to let that stop
us from being friendly off the clock.</t>
  </si>
  <si>
    <t>#E[9]#M_9</t>
  </si>
  <si>
    <t>I'd like nothing more, honestly.</t>
  </si>
  <si>
    <t>#E_E#M_0Oh, and I...</t>
  </si>
  <si>
    <t>#E_E#M[0]</t>
  </si>
  <si>
    <t>#K#0T#F</t>
  </si>
  <si>
    <t>...</t>
  </si>
  <si>
    <t>Umm... I-I assure you, my accompanying
them was purely by coincidence.</t>
  </si>
  <si>
    <t>#4KOh, I know...</t>
  </si>
  <si>
    <t>#E_8#M_9If anything, I'm the one who's putting
you out. I seem to be the reason they
came here, after all.</t>
  </si>
  <si>
    <t>Heh. I never once thought you were
putting me out, so don't worry.</t>
  </si>
  <si>
    <t>#E[9]#M_0I did wonder whether it might be best
to stay out of your sight, truth be told.</t>
  </si>
  <si>
    <t>#E_2#M_0</t>
  </si>
  <si>
    <t>#4KPlease, don't think like that!</t>
  </si>
  <si>
    <t>#E[9]#M_0I was the one at fault, not you!</t>
  </si>
  <si>
    <t>Heehee...</t>
  </si>
  <si>
    <t>#4KHahaha...</t>
  </si>
  <si>
    <t>#E_8#M_9...I really am sorry, though.
I was being so childish.</t>
  </si>
  <si>
    <t>Not at all... If I hadn't been so self-righteous...</t>
  </si>
  <si>
    <t>#E_8#M_9I'm truly sorry.</t>
  </si>
  <si>
    <t>#E[C]#M[8]#H[0]</t>
  </si>
  <si>
    <t>#3K#F...</t>
  </si>
  <si>
    <t>#4K#F(It looks like another formidable foe
has entered the fray.)</t>
  </si>
  <si>
    <t>#E[B]#M_0#H[2]</t>
  </si>
  <si>
    <t>#3K(Y-Your Highness, please!)</t>
  </si>
  <si>
    <t>#3K(Rean, I swear, you're a damn magnet
for trouble when it comes to women.)</t>
  </si>
  <si>
    <t>Voice</t>
  </si>
  <si>
    <t>#E[A]#M_0</t>
  </si>
  <si>
    <t>#0TWell, this sure is an odd place for
everyone to be hanging out in the
middle of the day.</t>
  </si>
  <si>
    <t>#K#0TOh. hey, Celine.</t>
  </si>
  <si>
    <t>#K#0T#FCeline! *squeal* Oh, how I've longed to pet
that glossy black fur again!</t>
  </si>
  <si>
    <t>back2_point</t>
  </si>
  <si>
    <t>#E_E#M_0</t>
  </si>
  <si>
    <t>*sigh* You're never going to give this up,
are you?</t>
  </si>
  <si>
    <t>I thought something felt odd over here,
but I guess that's because of you guys.</t>
  </si>
  <si>
    <t>#4KOh. I totally forgot until you said that.</t>
  </si>
  <si>
    <t>#1PForgot what?</t>
  </si>
  <si>
    <t>Is something wrong?</t>
  </si>
  <si>
    <t>#E_I#M_A</t>
  </si>
  <si>
    <t>#KOh, yeah. You did say you were here for
some reason.</t>
  </si>
  <si>
    <t>#2KYeah. I sensed something strange earlier,
then--</t>
  </si>
  <si>
    <t>ET_SE_BELL</t>
  </si>
  <si>
    <t>#E_2#M[A]</t>
  </si>
  <si>
    <t>#E[P]#M_0</t>
  </si>
  <si>
    <t>#2KHow...?</t>
  </si>
  <si>
    <t>Is that the old schoolhouse's bell?</t>
  </si>
  <si>
    <t>#E[O]#M_A</t>
  </si>
  <si>
    <t>#1KWait. Didn't Sara say that the last
time this rang...?</t>
  </si>
  <si>
    <t>tree00</t>
  </si>
  <si>
    <t>tree01</t>
  </si>
  <si>
    <t>#K#0T#FWhat's happening?!</t>
  </si>
  <si>
    <t xml:space="preserve">#K#0T#FThe building is...glowing? </t>
  </si>
  <si>
    <t>#E_6#M_A</t>
  </si>
  <si>
    <t>#K#0T#FCeline, this is just like before.</t>
  </si>
  <si>
    <t>#E[3]#M_A</t>
  </si>
  <si>
    <t>#K#0TYeah. This is obviously serious.</t>
  </si>
  <si>
    <t>#E_J#M_AUnlike the last time, however, there doesn't
appear to be any kind of barrier around it.</t>
  </si>
  <si>
    <t>A[autoM0]</t>
  </si>
  <si>
    <t>#1K#FWhat in the world...?</t>
  </si>
  <si>
    <t>#1K#FIt's just like the first night of the festival...</t>
  </si>
  <si>
    <t>#1K#FRean, what's happening here?</t>
  </si>
  <si>
    <t>#2K#FWait. Elise? Your Highness?</t>
  </si>
  <si>
    <t>#2K#FWhoa! Claire and Toval are here, too?</t>
  </si>
  <si>
    <t>#E[D]#M_0</t>
  </si>
  <si>
    <t>#1K#FWhat's going on here...?</t>
  </si>
  <si>
    <t>#E_8#M_A</t>
  </si>
  <si>
    <t>#2K#FDo my eyes deceive me? Are ALL THREE of
the Fabulous Fifteens here in one place?!</t>
  </si>
  <si>
    <t>#2K#FWay to keep your priorities in check,
Angie...</t>
  </si>
  <si>
    <t>#K#FWhat's happening here, Celine?</t>
  </si>
  <si>
    <t>#E_F#M_0</t>
  </si>
  <si>
    <t>#3K#0T#FDon't ask me. I just got here.</t>
  </si>
  <si>
    <t>#K#FRean, can you tell us everything
you know?</t>
  </si>
  <si>
    <t>#E_2#M_A</t>
  </si>
  <si>
    <t>I think we all need to be apprised of the
situation.</t>
  </si>
  <si>
    <t>Rean explained what he knew, but he didn't understand the
situation much better than they did.</t>
  </si>
  <si>
    <t>But with no barrier surrounding the school like last time,
they finally decided to enter the old schoolhouse.</t>
  </si>
  <si>
    <t>open2</t>
  </si>
  <si>
    <t>ET_SE_BELL</t>
  </si>
  <si>
    <t>Bell</t>
  </si>
  <si>
    <t>move</t>
  </si>
  <si>
    <t>ST_door01</t>
  </si>
  <si>
    <t>#E_0#M_A</t>
  </si>
  <si>
    <t>#K#0THuh? Where are you going?</t>
  </si>
  <si>
    <t>#K#0T(Probably not a good idea to take him
inside...)</t>
  </si>
  <si>
    <t>#E_8#M_0Sorry. Let's head back.</t>
  </si>
  <si>
    <t>MM_ALFIN_02</t>
  </si>
  <si>
    <t>FC_MemoryEvent_End</t>
  </si>
  <si>
    <t>_LP_door01</t>
  </si>
  <si>
    <t>fill</t>
  </si>
  <si>
    <t>_EV_06_08_00</t>
  </si>
  <si>
    <t>_EV_06_08_00_Main</t>
  </si>
  <si>
    <t>_ET_SE_BELL</t>
  </si>
  <si>
    <t>_MM_ALFIN_02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</si>
</sst>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73FFDE"/>
      </patternFill>
    </fill>
    <fill>
      <patternFill patternType="solid">
        <fgColor rgb="FFFF9473"/>
      </patternFill>
    </fill>
    <fill>
      <patternFill patternType="solid">
        <fgColor rgb="FFB0FF73"/>
      </patternFill>
    </fill>
    <fill>
      <patternFill patternType="solid">
        <fgColor rgb="FFFFE873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73FF94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7C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5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7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D7FF73"/>
      </patternFill>
    </fill>
    <fill>
      <patternFill patternType="solid">
        <fgColor rgb="FF73FF86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A473"/>
      </patternFill>
    </fill>
    <fill>
      <patternFill patternType="solid">
        <fgColor rgb="FFE8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L551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344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348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369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4" t="s">
        <v>10</v>
      </c>
      <c r="E12" s="4" t="s">
        <v>7</v>
      </c>
      <c r="F12" s="4" t="s">
        <v>11</v>
      </c>
    </row>
    <row r="13">
      <c r="A13" t="n">
        <v>372</v>
      </c>
      <c r="B13" s="9" t="n">
        <v>5</v>
      </c>
      <c r="C13" s="7" t="n">
        <v>30</v>
      </c>
      <c r="D13" s="7" t="n">
        <v>6400</v>
      </c>
      <c r="E13" s="7" t="n">
        <v>1</v>
      </c>
      <c r="F13" s="10" t="n">
        <f t="normal" ca="1">A21</f>
        <v>0</v>
      </c>
    </row>
    <row r="14">
      <c r="A14" t="s">
        <v>4</v>
      </c>
      <c r="B14" s="4" t="s">
        <v>5</v>
      </c>
      <c r="C14" s="4" t="s">
        <v>7</v>
      </c>
      <c r="D14" s="4" t="s">
        <v>10</v>
      </c>
      <c r="E14" s="4" t="s">
        <v>7</v>
      </c>
      <c r="F14" s="4" t="s">
        <v>11</v>
      </c>
    </row>
    <row r="15">
      <c r="A15" t="n">
        <v>381</v>
      </c>
      <c r="B15" s="9" t="n">
        <v>5</v>
      </c>
      <c r="C15" s="7" t="n">
        <v>30</v>
      </c>
      <c r="D15" s="7" t="n">
        <v>10502</v>
      </c>
      <c r="E15" s="7" t="n">
        <v>1</v>
      </c>
      <c r="F15" s="10" t="n">
        <f t="normal" ca="1">A21</f>
        <v>0</v>
      </c>
    </row>
    <row r="16">
      <c r="A16" t="s">
        <v>4</v>
      </c>
      <c r="B16" s="4" t="s">
        <v>5</v>
      </c>
      <c r="C16" s="4" t="s">
        <v>7</v>
      </c>
    </row>
    <row r="17" spans="1:6">
      <c r="A17" t="n">
        <v>390</v>
      </c>
      <c r="B17" s="11" t="n">
        <v>166</v>
      </c>
      <c r="C17" s="7" t="n">
        <v>2</v>
      </c>
    </row>
    <row r="18" spans="1:6">
      <c r="A18" t="s">
        <v>4</v>
      </c>
      <c r="B18" s="4" t="s">
        <v>5</v>
      </c>
      <c r="C18" s="4" t="s">
        <v>7</v>
      </c>
      <c r="D18" s="4" t="s">
        <v>8</v>
      </c>
    </row>
    <row r="19" spans="1:6">
      <c r="A19" t="n">
        <v>392</v>
      </c>
      <c r="B19" s="6" t="n">
        <v>2</v>
      </c>
      <c r="C19" s="7" t="n">
        <v>10</v>
      </c>
      <c r="D19" s="7" t="s">
        <v>12</v>
      </c>
    </row>
    <row r="20" spans="1:6">
      <c r="A20" t="s">
        <v>4</v>
      </c>
      <c r="B20" s="4" t="s">
        <v>5</v>
      </c>
    </row>
    <row r="21" spans="1:6">
      <c r="A21" t="n">
        <v>411</v>
      </c>
      <c r="B21" s="5" t="n">
        <v>1</v>
      </c>
    </row>
    <row r="22" spans="1:6" s="3" customFormat="1" customHeight="0">
      <c r="A22" s="3" t="s">
        <v>2</v>
      </c>
      <c r="B22" s="3" t="s">
        <v>13</v>
      </c>
    </row>
    <row r="23" spans="1:6">
      <c r="A23" t="s">
        <v>4</v>
      </c>
      <c r="B23" s="4" t="s">
        <v>5</v>
      </c>
      <c r="C23" s="4" t="s">
        <v>7</v>
      </c>
      <c r="D23" s="4" t="s">
        <v>7</v>
      </c>
      <c r="E23" s="4" t="s">
        <v>7</v>
      </c>
      <c r="F23" s="4" t="s">
        <v>7</v>
      </c>
    </row>
    <row r="24" spans="1:6">
      <c r="A24" t="n">
        <v>412</v>
      </c>
      <c r="B24" s="12" t="n">
        <v>14</v>
      </c>
      <c r="C24" s="7" t="n">
        <v>8</v>
      </c>
      <c r="D24" s="7" t="n">
        <v>0</v>
      </c>
      <c r="E24" s="7" t="n">
        <v>0</v>
      </c>
      <c r="F24" s="7" t="n"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10</v>
      </c>
      <c r="E25" s="4" t="s">
        <v>7</v>
      </c>
      <c r="F25" s="4" t="s">
        <v>11</v>
      </c>
    </row>
    <row r="26" spans="1:6">
      <c r="A26" t="n">
        <v>417</v>
      </c>
      <c r="B26" s="9" t="n">
        <v>5</v>
      </c>
      <c r="C26" s="7" t="n">
        <v>30</v>
      </c>
      <c r="D26" s="7" t="n">
        <v>10502</v>
      </c>
      <c r="E26" s="7" t="n">
        <v>1</v>
      </c>
      <c r="F26" s="10" t="n">
        <f t="normal" ca="1">A40</f>
        <v>0</v>
      </c>
    </row>
    <row r="27" spans="1:6">
      <c r="A27" t="s">
        <v>4</v>
      </c>
      <c r="B27" s="4" t="s">
        <v>5</v>
      </c>
      <c r="C27" s="4" t="s">
        <v>7</v>
      </c>
      <c r="D27" s="4" t="s">
        <v>8</v>
      </c>
      <c r="E27" s="4" t="s">
        <v>10</v>
      </c>
    </row>
    <row r="28" spans="1:6">
      <c r="A28" t="n">
        <v>426</v>
      </c>
      <c r="B28" s="13" t="n">
        <v>94</v>
      </c>
      <c r="C28" s="7" t="n">
        <v>1</v>
      </c>
      <c r="D28" s="7" t="s">
        <v>14</v>
      </c>
      <c r="E28" s="7" t="n">
        <v>1</v>
      </c>
    </row>
    <row r="29" spans="1:6">
      <c r="A29" t="s">
        <v>4</v>
      </c>
      <c r="B29" s="4" t="s">
        <v>5</v>
      </c>
      <c r="C29" s="4" t="s">
        <v>7</v>
      </c>
      <c r="D29" s="4" t="s">
        <v>8</v>
      </c>
      <c r="E29" s="4" t="s">
        <v>10</v>
      </c>
    </row>
    <row r="30" spans="1:6">
      <c r="A30" t="n">
        <v>442</v>
      </c>
      <c r="B30" s="13" t="n">
        <v>94</v>
      </c>
      <c r="C30" s="7" t="n">
        <v>1</v>
      </c>
      <c r="D30" s="7" t="s">
        <v>14</v>
      </c>
      <c r="E30" s="7" t="n">
        <v>2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  <c r="E31" s="4" t="s">
        <v>10</v>
      </c>
    </row>
    <row r="32" spans="1:6">
      <c r="A32" t="n">
        <v>458</v>
      </c>
      <c r="B32" s="13" t="n">
        <v>94</v>
      </c>
      <c r="C32" s="7" t="n">
        <v>0</v>
      </c>
      <c r="D32" s="7" t="s">
        <v>14</v>
      </c>
      <c r="E32" s="7" t="n">
        <v>4</v>
      </c>
    </row>
    <row r="33" spans="1:6">
      <c r="A33" t="s">
        <v>4</v>
      </c>
      <c r="B33" s="4" t="s">
        <v>5</v>
      </c>
      <c r="C33" s="4" t="s">
        <v>7</v>
      </c>
      <c r="D33" s="4" t="s">
        <v>8</v>
      </c>
      <c r="E33" s="4" t="s">
        <v>10</v>
      </c>
    </row>
    <row r="34" spans="1:6">
      <c r="A34" t="n">
        <v>474</v>
      </c>
      <c r="B34" s="13" t="n">
        <v>94</v>
      </c>
      <c r="C34" s="7" t="n">
        <v>0</v>
      </c>
      <c r="D34" s="7" t="s">
        <v>15</v>
      </c>
      <c r="E34" s="7" t="n">
        <v>1</v>
      </c>
    </row>
    <row r="35" spans="1:6">
      <c r="A35" t="s">
        <v>4</v>
      </c>
      <c r="B35" s="4" t="s">
        <v>5</v>
      </c>
      <c r="C35" s="4" t="s">
        <v>7</v>
      </c>
      <c r="D35" s="4" t="s">
        <v>8</v>
      </c>
      <c r="E35" s="4" t="s">
        <v>10</v>
      </c>
    </row>
    <row r="36" spans="1:6">
      <c r="A36" t="n">
        <v>490</v>
      </c>
      <c r="B36" s="13" t="n">
        <v>94</v>
      </c>
      <c r="C36" s="7" t="n">
        <v>0</v>
      </c>
      <c r="D36" s="7" t="s">
        <v>15</v>
      </c>
      <c r="E36" s="7" t="n">
        <v>2</v>
      </c>
    </row>
    <row r="37" spans="1:6">
      <c r="A37" t="s">
        <v>4</v>
      </c>
      <c r="B37" s="4" t="s">
        <v>5</v>
      </c>
      <c r="C37" s="4" t="s">
        <v>7</v>
      </c>
      <c r="D37" s="4" t="s">
        <v>8</v>
      </c>
      <c r="E37" s="4" t="s">
        <v>10</v>
      </c>
    </row>
    <row r="38" spans="1:6">
      <c r="A38" t="n">
        <v>506</v>
      </c>
      <c r="B38" s="13" t="n">
        <v>94</v>
      </c>
      <c r="C38" s="7" t="n">
        <v>1</v>
      </c>
      <c r="D38" s="7" t="s">
        <v>15</v>
      </c>
      <c r="E38" s="7" t="n">
        <v>4</v>
      </c>
    </row>
    <row r="39" spans="1:6">
      <c r="A39" t="s">
        <v>4</v>
      </c>
      <c r="B39" s="4" t="s">
        <v>5</v>
      </c>
      <c r="C39" s="4" t="s">
        <v>7</v>
      </c>
      <c r="D39" s="4" t="s">
        <v>10</v>
      </c>
      <c r="E39" s="4" t="s">
        <v>16</v>
      </c>
      <c r="F39" s="4" t="s">
        <v>10</v>
      </c>
      <c r="G39" s="4" t="s">
        <v>17</v>
      </c>
      <c r="H39" s="4" t="s">
        <v>17</v>
      </c>
      <c r="I39" s="4" t="s">
        <v>10</v>
      </c>
      <c r="J39" s="4" t="s">
        <v>10</v>
      </c>
      <c r="K39" s="4" t="s">
        <v>17</v>
      </c>
      <c r="L39" s="4" t="s">
        <v>17</v>
      </c>
      <c r="M39" s="4" t="s">
        <v>17</v>
      </c>
      <c r="N39" s="4" t="s">
        <v>17</v>
      </c>
      <c r="O39" s="4" t="s">
        <v>8</v>
      </c>
    </row>
    <row r="40" spans="1:6">
      <c r="A40" t="n">
        <v>522</v>
      </c>
      <c r="B40" s="14" t="n">
        <v>50</v>
      </c>
      <c r="C40" s="7" t="n">
        <v>0</v>
      </c>
      <c r="D40" s="7" t="n">
        <v>8080</v>
      </c>
      <c r="E40" s="7" t="n">
        <v>0.300000011920929</v>
      </c>
      <c r="F40" s="7" t="n">
        <v>500</v>
      </c>
      <c r="G40" s="7" t="n">
        <v>0</v>
      </c>
      <c r="H40" s="7" t="n">
        <v>0</v>
      </c>
      <c r="I40" s="7" t="n">
        <v>0</v>
      </c>
      <c r="J40" s="7" t="n">
        <v>65533</v>
      </c>
      <c r="K40" s="7" t="n">
        <v>0</v>
      </c>
      <c r="L40" s="7" t="n">
        <v>0</v>
      </c>
      <c r="M40" s="7" t="n">
        <v>0</v>
      </c>
      <c r="N40" s="7" t="n">
        <v>0</v>
      </c>
      <c r="O40" s="7" t="s">
        <v>18</v>
      </c>
    </row>
    <row r="41" spans="1:6">
      <c r="A41" t="s">
        <v>4</v>
      </c>
      <c r="B41" s="4" t="s">
        <v>5</v>
      </c>
      <c r="C41" s="4" t="s">
        <v>7</v>
      </c>
      <c r="D41" s="4" t="s">
        <v>10</v>
      </c>
      <c r="E41" s="4" t="s">
        <v>16</v>
      </c>
      <c r="F41" s="4" t="s">
        <v>10</v>
      </c>
      <c r="G41" s="4" t="s">
        <v>17</v>
      </c>
      <c r="H41" s="4" t="s">
        <v>17</v>
      </c>
      <c r="I41" s="4" t="s">
        <v>10</v>
      </c>
      <c r="J41" s="4" t="s">
        <v>10</v>
      </c>
      <c r="K41" s="4" t="s">
        <v>17</v>
      </c>
      <c r="L41" s="4" t="s">
        <v>17</v>
      </c>
      <c r="M41" s="4" t="s">
        <v>17</v>
      </c>
      <c r="N41" s="4" t="s">
        <v>17</v>
      </c>
      <c r="O41" s="4" t="s">
        <v>8</v>
      </c>
    </row>
    <row r="42" spans="1:6">
      <c r="A42" t="n">
        <v>561</v>
      </c>
      <c r="B42" s="14" t="n">
        <v>50</v>
      </c>
      <c r="C42" s="7" t="n">
        <v>0</v>
      </c>
      <c r="D42" s="7" t="n">
        <v>8063</v>
      </c>
      <c r="E42" s="7" t="n">
        <v>0.5</v>
      </c>
      <c r="F42" s="7" t="n">
        <v>500</v>
      </c>
      <c r="G42" s="7" t="n">
        <v>0</v>
      </c>
      <c r="H42" s="7" t="n">
        <v>0</v>
      </c>
      <c r="I42" s="7" t="n">
        <v>0</v>
      </c>
      <c r="J42" s="7" t="n">
        <v>65533</v>
      </c>
      <c r="K42" s="7" t="n">
        <v>0</v>
      </c>
      <c r="L42" s="7" t="n">
        <v>0</v>
      </c>
      <c r="M42" s="7" t="n">
        <v>0</v>
      </c>
      <c r="N42" s="7" t="n">
        <v>0</v>
      </c>
      <c r="O42" s="7" t="s">
        <v>18</v>
      </c>
    </row>
    <row r="43" spans="1:6">
      <c r="A43" t="s">
        <v>4</v>
      </c>
      <c r="B43" s="4" t="s">
        <v>5</v>
      </c>
      <c r="C43" s="4" t="s">
        <v>7</v>
      </c>
      <c r="D43" s="4" t="s">
        <v>10</v>
      </c>
      <c r="E43" s="4" t="s">
        <v>7</v>
      </c>
      <c r="F43" s="4" t="s">
        <v>11</v>
      </c>
    </row>
    <row r="44" spans="1:6">
      <c r="A44" t="n">
        <v>600</v>
      </c>
      <c r="B44" s="9" t="n">
        <v>5</v>
      </c>
      <c r="C44" s="7" t="n">
        <v>30</v>
      </c>
      <c r="D44" s="7" t="n">
        <v>10502</v>
      </c>
      <c r="E44" s="7" t="n">
        <v>1</v>
      </c>
      <c r="F44" s="10" t="n">
        <f t="normal" ca="1">A48</f>
        <v>0</v>
      </c>
    </row>
    <row r="45" spans="1:6">
      <c r="A45" t="s">
        <v>4</v>
      </c>
      <c r="B45" s="4" t="s">
        <v>5</v>
      </c>
      <c r="C45" s="4" t="s">
        <v>7</v>
      </c>
      <c r="D45" s="4" t="s">
        <v>10</v>
      </c>
      <c r="E45" s="4" t="s">
        <v>16</v>
      </c>
      <c r="F45" s="4" t="s">
        <v>10</v>
      </c>
      <c r="G45" s="4" t="s">
        <v>17</v>
      </c>
      <c r="H45" s="4" t="s">
        <v>17</v>
      </c>
      <c r="I45" s="4" t="s">
        <v>10</v>
      </c>
      <c r="J45" s="4" t="s">
        <v>10</v>
      </c>
      <c r="K45" s="4" t="s">
        <v>17</v>
      </c>
      <c r="L45" s="4" t="s">
        <v>17</v>
      </c>
      <c r="M45" s="4" t="s">
        <v>17</v>
      </c>
      <c r="N45" s="4" t="s">
        <v>17</v>
      </c>
      <c r="O45" s="4" t="s">
        <v>8</v>
      </c>
    </row>
    <row r="46" spans="1:6">
      <c r="A46" t="n">
        <v>609</v>
      </c>
      <c r="B46" s="14" t="n">
        <v>50</v>
      </c>
      <c r="C46" s="7" t="n">
        <v>0</v>
      </c>
      <c r="D46" s="7" t="n">
        <v>8122</v>
      </c>
      <c r="E46" s="7" t="n">
        <v>0.300000011920929</v>
      </c>
      <c r="F46" s="7" t="n">
        <v>1000</v>
      </c>
      <c r="G46" s="7" t="n">
        <v>0</v>
      </c>
      <c r="H46" s="7" t="n">
        <v>0</v>
      </c>
      <c r="I46" s="7" t="n">
        <v>0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18</v>
      </c>
    </row>
    <row r="47" spans="1:6">
      <c r="A47" t="s">
        <v>4</v>
      </c>
      <c r="B47" s="4" t="s">
        <v>5</v>
      </c>
      <c r="C47" s="4" t="s">
        <v>10</v>
      </c>
    </row>
    <row r="48" spans="1:6">
      <c r="A48" t="n">
        <v>648</v>
      </c>
      <c r="B48" s="15" t="n">
        <v>12</v>
      </c>
      <c r="C48" s="7" t="n">
        <v>12741</v>
      </c>
    </row>
    <row r="49" spans="1:15">
      <c r="A49" t="s">
        <v>4</v>
      </c>
      <c r="B49" s="4" t="s">
        <v>5</v>
      </c>
      <c r="C49" s="4" t="s">
        <v>7</v>
      </c>
      <c r="D49" s="4" t="s">
        <v>8</v>
      </c>
    </row>
    <row r="50" spans="1:15">
      <c r="A50" t="n">
        <v>651</v>
      </c>
      <c r="B50" s="6" t="n">
        <v>2</v>
      </c>
      <c r="C50" s="7" t="n">
        <v>11</v>
      </c>
      <c r="D50" s="7" t="s">
        <v>19</v>
      </c>
    </row>
    <row r="51" spans="1:15">
      <c r="A51" t="s">
        <v>4</v>
      </c>
      <c r="B51" s="4" t="s">
        <v>5</v>
      </c>
      <c r="C51" s="4" t="s">
        <v>7</v>
      </c>
      <c r="D51" s="4" t="s">
        <v>10</v>
      </c>
      <c r="E51" s="4" t="s">
        <v>10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17</v>
      </c>
      <c r="K51" s="4" t="s">
        <v>17</v>
      </c>
      <c r="L51" s="4" t="s">
        <v>17</v>
      </c>
      <c r="M51" s="4" t="s">
        <v>8</v>
      </c>
    </row>
    <row r="52" spans="1:15">
      <c r="A52" t="n">
        <v>665</v>
      </c>
      <c r="B52" s="16" t="n">
        <v>124</v>
      </c>
      <c r="C52" s="7" t="n">
        <v>255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65535</v>
      </c>
      <c r="J52" s="7" t="n">
        <v>0</v>
      </c>
      <c r="K52" s="7" t="n">
        <v>0</v>
      </c>
      <c r="L52" s="7" t="n">
        <v>0</v>
      </c>
      <c r="M52" s="7" t="s">
        <v>18</v>
      </c>
    </row>
    <row r="53" spans="1:15">
      <c r="A53" t="s">
        <v>4</v>
      </c>
      <c r="B53" s="4" t="s">
        <v>5</v>
      </c>
    </row>
    <row r="54" spans="1:15">
      <c r="A54" t="n">
        <v>692</v>
      </c>
      <c r="B54" s="5" t="n">
        <v>1</v>
      </c>
    </row>
    <row r="55" spans="1:15" s="3" customFormat="1" customHeight="0">
      <c r="A55" s="3" t="s">
        <v>2</v>
      </c>
      <c r="B55" s="3" t="s">
        <v>20</v>
      </c>
    </row>
    <row r="56" spans="1:15">
      <c r="A56" t="s">
        <v>4</v>
      </c>
      <c r="B56" s="4" t="s">
        <v>5</v>
      </c>
      <c r="C56" s="4" t="s">
        <v>7</v>
      </c>
      <c r="D56" s="4" t="s">
        <v>8</v>
      </c>
      <c r="E56" s="4" t="s">
        <v>10</v>
      </c>
    </row>
    <row r="57" spans="1:15">
      <c r="A57" t="n">
        <v>696</v>
      </c>
      <c r="B57" s="17" t="n">
        <v>91</v>
      </c>
      <c r="C57" s="7" t="n">
        <v>1</v>
      </c>
      <c r="D57" s="7" t="s">
        <v>21</v>
      </c>
      <c r="E57" s="7" t="n">
        <v>1</v>
      </c>
    </row>
    <row r="58" spans="1:15">
      <c r="A58" t="s">
        <v>4</v>
      </c>
      <c r="B58" s="4" t="s">
        <v>5</v>
      </c>
      <c r="C58" s="4" t="s">
        <v>7</v>
      </c>
      <c r="D58" s="4" t="s">
        <v>8</v>
      </c>
      <c r="E58" s="4" t="s">
        <v>10</v>
      </c>
    </row>
    <row r="59" spans="1:15">
      <c r="A59" t="n">
        <v>710</v>
      </c>
      <c r="B59" s="13" t="n">
        <v>94</v>
      </c>
      <c r="C59" s="7" t="n">
        <v>0</v>
      </c>
      <c r="D59" s="7" t="s">
        <v>22</v>
      </c>
      <c r="E59" s="7" t="n">
        <v>16</v>
      </c>
    </row>
    <row r="60" spans="1:15">
      <c r="A60" t="s">
        <v>4</v>
      </c>
      <c r="B60" s="4" t="s">
        <v>5</v>
      </c>
      <c r="C60" s="4" t="s">
        <v>7</v>
      </c>
      <c r="D60" s="4" t="s">
        <v>8</v>
      </c>
      <c r="E60" s="4" t="s">
        <v>10</v>
      </c>
    </row>
    <row r="61" spans="1:15">
      <c r="A61" t="n">
        <v>721</v>
      </c>
      <c r="B61" s="13" t="n">
        <v>94</v>
      </c>
      <c r="C61" s="7" t="n">
        <v>0</v>
      </c>
      <c r="D61" s="7" t="s">
        <v>22</v>
      </c>
      <c r="E61" s="7" t="n">
        <v>512</v>
      </c>
    </row>
    <row r="62" spans="1:15">
      <c r="A62" t="s">
        <v>4</v>
      </c>
      <c r="B62" s="4" t="s">
        <v>5</v>
      </c>
      <c r="C62" s="4" t="s">
        <v>8</v>
      </c>
      <c r="D62" s="4" t="s">
        <v>17</v>
      </c>
    </row>
    <row r="63" spans="1:15">
      <c r="A63" t="n">
        <v>732</v>
      </c>
      <c r="B63" s="18" t="n">
        <v>134</v>
      </c>
      <c r="C63" s="7" t="s">
        <v>23</v>
      </c>
      <c r="D63" s="7" t="n">
        <v>0</v>
      </c>
    </row>
    <row r="64" spans="1:15">
      <c r="A64" t="s">
        <v>4</v>
      </c>
      <c r="B64" s="4" t="s">
        <v>5</v>
      </c>
      <c r="C64" s="4" t="s">
        <v>7</v>
      </c>
      <c r="D64" s="4" t="s">
        <v>10</v>
      </c>
      <c r="E64" s="4" t="s">
        <v>7</v>
      </c>
      <c r="F64" s="4" t="s">
        <v>11</v>
      </c>
    </row>
    <row r="65" spans="1:13">
      <c r="A65" t="n">
        <v>749</v>
      </c>
      <c r="B65" s="9" t="n">
        <v>5</v>
      </c>
      <c r="C65" s="7" t="n">
        <v>30</v>
      </c>
      <c r="D65" s="7" t="n">
        <v>6400</v>
      </c>
      <c r="E65" s="7" t="n">
        <v>1</v>
      </c>
      <c r="F65" s="10" t="n">
        <f t="normal" ca="1">A77</f>
        <v>0</v>
      </c>
    </row>
    <row r="66" spans="1:13">
      <c r="A66" t="s">
        <v>4</v>
      </c>
      <c r="B66" s="4" t="s">
        <v>5</v>
      </c>
      <c r="C66" s="4" t="s">
        <v>7</v>
      </c>
      <c r="D66" s="4" t="s">
        <v>10</v>
      </c>
      <c r="E66" s="4" t="s">
        <v>7</v>
      </c>
      <c r="F66" s="4" t="s">
        <v>10</v>
      </c>
      <c r="G66" s="4" t="s">
        <v>7</v>
      </c>
      <c r="H66" s="4" t="s">
        <v>7</v>
      </c>
      <c r="I66" s="4" t="s">
        <v>7</v>
      </c>
      <c r="J66" s="4" t="s">
        <v>11</v>
      </c>
    </row>
    <row r="67" spans="1:13">
      <c r="A67" t="n">
        <v>758</v>
      </c>
      <c r="B67" s="9" t="n">
        <v>5</v>
      </c>
      <c r="C67" s="7" t="n">
        <v>30</v>
      </c>
      <c r="D67" s="7" t="n">
        <v>9728</v>
      </c>
      <c r="E67" s="7" t="n">
        <v>30</v>
      </c>
      <c r="F67" s="7" t="n">
        <v>10502</v>
      </c>
      <c r="G67" s="7" t="n">
        <v>8</v>
      </c>
      <c r="H67" s="7" t="n">
        <v>9</v>
      </c>
      <c r="I67" s="7" t="n">
        <v>1</v>
      </c>
      <c r="J67" s="10" t="n">
        <f t="normal" ca="1">A77</f>
        <v>0</v>
      </c>
    </row>
    <row r="68" spans="1:13">
      <c r="A68" t="s">
        <v>4</v>
      </c>
      <c r="B68" s="4" t="s">
        <v>5</v>
      </c>
      <c r="C68" s="4" t="s">
        <v>7</v>
      </c>
      <c r="D68" s="4" t="s">
        <v>8</v>
      </c>
      <c r="E68" s="4" t="s">
        <v>10</v>
      </c>
    </row>
    <row r="69" spans="1:13">
      <c r="A69" t="n">
        <v>772</v>
      </c>
      <c r="B69" s="17" t="n">
        <v>91</v>
      </c>
      <c r="C69" s="7" t="n">
        <v>0</v>
      </c>
      <c r="D69" s="7" t="s">
        <v>21</v>
      </c>
      <c r="E69" s="7" t="n">
        <v>1</v>
      </c>
    </row>
    <row r="70" spans="1:13">
      <c r="A70" t="s">
        <v>4</v>
      </c>
      <c r="B70" s="4" t="s">
        <v>5</v>
      </c>
      <c r="C70" s="4" t="s">
        <v>7</v>
      </c>
      <c r="D70" s="4" t="s">
        <v>8</v>
      </c>
      <c r="E70" s="4" t="s">
        <v>10</v>
      </c>
    </row>
    <row r="71" spans="1:13">
      <c r="A71" t="n">
        <v>786</v>
      </c>
      <c r="B71" s="13" t="n">
        <v>94</v>
      </c>
      <c r="C71" s="7" t="n">
        <v>1</v>
      </c>
      <c r="D71" s="7" t="s">
        <v>22</v>
      </c>
      <c r="E71" s="7" t="n">
        <v>16</v>
      </c>
    </row>
    <row r="72" spans="1:13">
      <c r="A72" t="s">
        <v>4</v>
      </c>
      <c r="B72" s="4" t="s">
        <v>5</v>
      </c>
      <c r="C72" s="4" t="s">
        <v>7</v>
      </c>
      <c r="D72" s="4" t="s">
        <v>8</v>
      </c>
      <c r="E72" s="4" t="s">
        <v>10</v>
      </c>
    </row>
    <row r="73" spans="1:13">
      <c r="A73" t="n">
        <v>797</v>
      </c>
      <c r="B73" s="13" t="n">
        <v>94</v>
      </c>
      <c r="C73" s="7" t="n">
        <v>1</v>
      </c>
      <c r="D73" s="7" t="s">
        <v>22</v>
      </c>
      <c r="E73" s="7" t="n">
        <v>512</v>
      </c>
    </row>
    <row r="74" spans="1:13">
      <c r="A74" t="s">
        <v>4</v>
      </c>
      <c r="B74" s="4" t="s">
        <v>5</v>
      </c>
      <c r="C74" s="4" t="s">
        <v>8</v>
      </c>
      <c r="D74" s="4" t="s">
        <v>17</v>
      </c>
    </row>
    <row r="75" spans="1:13">
      <c r="A75" t="n">
        <v>808</v>
      </c>
      <c r="B75" s="18" t="n">
        <v>134</v>
      </c>
      <c r="C75" s="7" t="s">
        <v>23</v>
      </c>
      <c r="D75" s="7" t="n">
        <v>202100</v>
      </c>
    </row>
    <row r="76" spans="1:13">
      <c r="A76" t="s">
        <v>4</v>
      </c>
      <c r="B76" s="4" t="s">
        <v>5</v>
      </c>
      <c r="C76" s="4" t="s">
        <v>7</v>
      </c>
      <c r="D76" s="4" t="s">
        <v>8</v>
      </c>
      <c r="E76" s="4" t="s">
        <v>10</v>
      </c>
    </row>
    <row r="77" spans="1:13">
      <c r="A77" t="n">
        <v>825</v>
      </c>
      <c r="B77" s="19" t="n">
        <v>62</v>
      </c>
      <c r="C77" s="7" t="n">
        <v>1</v>
      </c>
      <c r="D77" s="7" t="s">
        <v>24</v>
      </c>
      <c r="E77" s="7" t="n">
        <v>1</v>
      </c>
    </row>
    <row r="78" spans="1:13">
      <c r="A78" t="s">
        <v>4</v>
      </c>
      <c r="B78" s="4" t="s">
        <v>5</v>
      </c>
      <c r="C78" s="4" t="s">
        <v>7</v>
      </c>
      <c r="D78" s="4" t="s">
        <v>10</v>
      </c>
      <c r="E78" s="4" t="s">
        <v>7</v>
      </c>
      <c r="F78" s="4" t="s">
        <v>10</v>
      </c>
      <c r="G78" s="4" t="s">
        <v>7</v>
      </c>
      <c r="H78" s="4" t="s">
        <v>7</v>
      </c>
      <c r="I78" s="4" t="s">
        <v>7</v>
      </c>
      <c r="J78" s="4" t="s">
        <v>11</v>
      </c>
    </row>
    <row r="79" spans="1:13">
      <c r="A79" t="n">
        <v>839</v>
      </c>
      <c r="B79" s="9" t="n">
        <v>5</v>
      </c>
      <c r="C79" s="7" t="n">
        <v>30</v>
      </c>
      <c r="D79" s="7" t="n">
        <v>10941</v>
      </c>
      <c r="E79" s="7" t="n">
        <v>30</v>
      </c>
      <c r="F79" s="7" t="n">
        <v>10948</v>
      </c>
      <c r="G79" s="7" t="n">
        <v>8</v>
      </c>
      <c r="H79" s="7" t="n">
        <v>9</v>
      </c>
      <c r="I79" s="7" t="n">
        <v>1</v>
      </c>
      <c r="J79" s="10" t="n">
        <f t="normal" ca="1">A83</f>
        <v>0</v>
      </c>
    </row>
    <row r="80" spans="1:13">
      <c r="A80" t="s">
        <v>4</v>
      </c>
      <c r="B80" s="4" t="s">
        <v>5</v>
      </c>
      <c r="C80" s="4" t="s">
        <v>7</v>
      </c>
      <c r="D80" s="4" t="s">
        <v>8</v>
      </c>
      <c r="E80" s="4" t="s">
        <v>10</v>
      </c>
    </row>
    <row r="81" spans="1:10">
      <c r="A81" t="n">
        <v>853</v>
      </c>
      <c r="B81" s="19" t="n">
        <v>62</v>
      </c>
      <c r="C81" s="7" t="n">
        <v>0</v>
      </c>
      <c r="D81" s="7" t="s">
        <v>24</v>
      </c>
      <c r="E81" s="7" t="n">
        <v>1</v>
      </c>
    </row>
    <row r="82" spans="1:10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17</v>
      </c>
      <c r="G82" s="4" t="s">
        <v>7</v>
      </c>
      <c r="H82" s="4" t="s">
        <v>7</v>
      </c>
      <c r="I82" s="4" t="s">
        <v>11</v>
      </c>
    </row>
    <row r="83" spans="1:10">
      <c r="A83" t="n">
        <v>867</v>
      </c>
      <c r="B83" s="9" t="n">
        <v>5</v>
      </c>
      <c r="C83" s="7" t="n">
        <v>35</v>
      </c>
      <c r="D83" s="7" t="n">
        <v>3</v>
      </c>
      <c r="E83" s="7" t="n">
        <v>0</v>
      </c>
      <c r="F83" s="7" t="n">
        <v>0</v>
      </c>
      <c r="G83" s="7" t="n">
        <v>2</v>
      </c>
      <c r="H83" s="7" t="n">
        <v>1</v>
      </c>
      <c r="I83" s="10" t="n">
        <f t="normal" ca="1">A87</f>
        <v>0</v>
      </c>
    </row>
    <row r="84" spans="1:10">
      <c r="A84" t="s">
        <v>4</v>
      </c>
      <c r="B84" s="4" t="s">
        <v>5</v>
      </c>
      <c r="C84" s="4" t="s">
        <v>11</v>
      </c>
    </row>
    <row r="85" spans="1:10">
      <c r="A85" t="n">
        <v>881</v>
      </c>
      <c r="B85" s="20" t="n">
        <v>3</v>
      </c>
      <c r="C85" s="10" t="n">
        <f t="normal" ca="1">A109</f>
        <v>0</v>
      </c>
    </row>
    <row r="86" spans="1:10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17</v>
      </c>
      <c r="G86" s="4" t="s">
        <v>7</v>
      </c>
      <c r="H86" s="4" t="s">
        <v>7</v>
      </c>
      <c r="I86" s="4" t="s">
        <v>11</v>
      </c>
    </row>
    <row r="87" spans="1:10">
      <c r="A87" t="n">
        <v>886</v>
      </c>
      <c r="B87" s="9" t="n">
        <v>5</v>
      </c>
      <c r="C87" s="7" t="n">
        <v>35</v>
      </c>
      <c r="D87" s="7" t="n">
        <v>3</v>
      </c>
      <c r="E87" s="7" t="n">
        <v>0</v>
      </c>
      <c r="F87" s="7" t="n">
        <v>1</v>
      </c>
      <c r="G87" s="7" t="n">
        <v>2</v>
      </c>
      <c r="H87" s="7" t="n">
        <v>1</v>
      </c>
      <c r="I87" s="10" t="n">
        <f t="normal" ca="1">A91</f>
        <v>0</v>
      </c>
    </row>
    <row r="88" spans="1:10">
      <c r="A88" t="s">
        <v>4</v>
      </c>
      <c r="B88" s="4" t="s">
        <v>5</v>
      </c>
      <c r="C88" s="4" t="s">
        <v>11</v>
      </c>
    </row>
    <row r="89" spans="1:10">
      <c r="A89" t="n">
        <v>900</v>
      </c>
      <c r="B89" s="20" t="n">
        <v>3</v>
      </c>
      <c r="C89" s="10" t="n">
        <f t="normal" ca="1">A109</f>
        <v>0</v>
      </c>
    </row>
    <row r="90" spans="1:10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17</v>
      </c>
      <c r="G90" s="4" t="s">
        <v>7</v>
      </c>
      <c r="H90" s="4" t="s">
        <v>7</v>
      </c>
      <c r="I90" s="4" t="s">
        <v>11</v>
      </c>
    </row>
    <row r="91" spans="1:10">
      <c r="A91" t="n">
        <v>905</v>
      </c>
      <c r="B91" s="9" t="n">
        <v>5</v>
      </c>
      <c r="C91" s="7" t="n">
        <v>35</v>
      </c>
      <c r="D91" s="7" t="n">
        <v>3</v>
      </c>
      <c r="E91" s="7" t="n">
        <v>0</v>
      </c>
      <c r="F91" s="7" t="n">
        <v>2</v>
      </c>
      <c r="G91" s="7" t="n">
        <v>2</v>
      </c>
      <c r="H91" s="7" t="n">
        <v>1</v>
      </c>
      <c r="I91" s="10" t="n">
        <f t="normal" ca="1">A95</f>
        <v>0</v>
      </c>
    </row>
    <row r="92" spans="1:10">
      <c r="A92" t="s">
        <v>4</v>
      </c>
      <c r="B92" s="4" t="s">
        <v>5</v>
      </c>
      <c r="C92" s="4" t="s">
        <v>11</v>
      </c>
    </row>
    <row r="93" spans="1:10">
      <c r="A93" t="n">
        <v>919</v>
      </c>
      <c r="B93" s="20" t="n">
        <v>3</v>
      </c>
      <c r="C93" s="10" t="n">
        <f t="normal" ca="1">A109</f>
        <v>0</v>
      </c>
    </row>
    <row r="94" spans="1:10">
      <c r="A94" t="s">
        <v>4</v>
      </c>
      <c r="B94" s="4" t="s">
        <v>5</v>
      </c>
      <c r="C94" s="4" t="s">
        <v>7</v>
      </c>
      <c r="D94" s="4" t="s">
        <v>7</v>
      </c>
      <c r="E94" s="4" t="s">
        <v>7</v>
      </c>
      <c r="F94" s="4" t="s">
        <v>17</v>
      </c>
      <c r="G94" s="4" t="s">
        <v>7</v>
      </c>
      <c r="H94" s="4" t="s">
        <v>7</v>
      </c>
      <c r="I94" s="4" t="s">
        <v>11</v>
      </c>
    </row>
    <row r="95" spans="1:10">
      <c r="A95" t="n">
        <v>924</v>
      </c>
      <c r="B95" s="9" t="n">
        <v>5</v>
      </c>
      <c r="C95" s="7" t="n">
        <v>35</v>
      </c>
      <c r="D95" s="7" t="n">
        <v>3</v>
      </c>
      <c r="E95" s="7" t="n">
        <v>0</v>
      </c>
      <c r="F95" s="7" t="n">
        <v>3</v>
      </c>
      <c r="G95" s="7" t="n">
        <v>2</v>
      </c>
      <c r="H95" s="7" t="n">
        <v>1</v>
      </c>
      <c r="I95" s="10" t="n">
        <f t="normal" ca="1">A99</f>
        <v>0</v>
      </c>
    </row>
    <row r="96" spans="1:10">
      <c r="A96" t="s">
        <v>4</v>
      </c>
      <c r="B96" s="4" t="s">
        <v>5</v>
      </c>
      <c r="C96" s="4" t="s">
        <v>11</v>
      </c>
    </row>
    <row r="97" spans="1:9">
      <c r="A97" t="n">
        <v>938</v>
      </c>
      <c r="B97" s="20" t="n">
        <v>3</v>
      </c>
      <c r="C97" s="10" t="n">
        <f t="normal" ca="1">A109</f>
        <v>0</v>
      </c>
    </row>
    <row r="98" spans="1:9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17</v>
      </c>
      <c r="G98" s="4" t="s">
        <v>7</v>
      </c>
      <c r="H98" s="4" t="s">
        <v>7</v>
      </c>
      <c r="I98" s="4" t="s">
        <v>11</v>
      </c>
    </row>
    <row r="99" spans="1:9">
      <c r="A99" t="n">
        <v>943</v>
      </c>
      <c r="B99" s="9" t="n">
        <v>5</v>
      </c>
      <c r="C99" s="7" t="n">
        <v>35</v>
      </c>
      <c r="D99" s="7" t="n">
        <v>3</v>
      </c>
      <c r="E99" s="7" t="n">
        <v>0</v>
      </c>
      <c r="F99" s="7" t="n">
        <v>4</v>
      </c>
      <c r="G99" s="7" t="n">
        <v>2</v>
      </c>
      <c r="H99" s="7" t="n">
        <v>1</v>
      </c>
      <c r="I99" s="10" t="n">
        <f t="normal" ca="1">A103</f>
        <v>0</v>
      </c>
    </row>
    <row r="100" spans="1:9">
      <c r="A100" t="s">
        <v>4</v>
      </c>
      <c r="B100" s="4" t="s">
        <v>5</v>
      </c>
      <c r="C100" s="4" t="s">
        <v>11</v>
      </c>
    </row>
    <row r="101" spans="1:9">
      <c r="A101" t="n">
        <v>957</v>
      </c>
      <c r="B101" s="20" t="n">
        <v>3</v>
      </c>
      <c r="C101" s="10" t="n">
        <f t="normal" ca="1">A109</f>
        <v>0</v>
      </c>
    </row>
    <row r="102" spans="1:9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17</v>
      </c>
      <c r="G102" s="4" t="s">
        <v>7</v>
      </c>
      <c r="H102" s="4" t="s">
        <v>7</v>
      </c>
      <c r="I102" s="4" t="s">
        <v>11</v>
      </c>
    </row>
    <row r="103" spans="1:9">
      <c r="A103" t="n">
        <v>962</v>
      </c>
      <c r="B103" s="9" t="n">
        <v>5</v>
      </c>
      <c r="C103" s="7" t="n">
        <v>35</v>
      </c>
      <c r="D103" s="7" t="n">
        <v>3</v>
      </c>
      <c r="E103" s="7" t="n">
        <v>0</v>
      </c>
      <c r="F103" s="7" t="n">
        <v>5</v>
      </c>
      <c r="G103" s="7" t="n">
        <v>2</v>
      </c>
      <c r="H103" s="7" t="n">
        <v>1</v>
      </c>
      <c r="I103" s="10" t="n">
        <f t="normal" ca="1">A107</f>
        <v>0</v>
      </c>
    </row>
    <row r="104" spans="1:9">
      <c r="A104" t="s">
        <v>4</v>
      </c>
      <c r="B104" s="4" t="s">
        <v>5</v>
      </c>
      <c r="C104" s="4" t="s">
        <v>11</v>
      </c>
    </row>
    <row r="105" spans="1:9">
      <c r="A105" t="n">
        <v>976</v>
      </c>
      <c r="B105" s="20" t="n">
        <v>3</v>
      </c>
      <c r="C105" s="10" t="n">
        <f t="normal" ca="1">A109</f>
        <v>0</v>
      </c>
    </row>
    <row r="106" spans="1:9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17</v>
      </c>
      <c r="G106" s="4" t="s">
        <v>7</v>
      </c>
      <c r="H106" s="4" t="s">
        <v>7</v>
      </c>
      <c r="I106" s="4" t="s">
        <v>11</v>
      </c>
    </row>
    <row r="107" spans="1:9">
      <c r="A107" t="n">
        <v>981</v>
      </c>
      <c r="B107" s="9" t="n">
        <v>5</v>
      </c>
      <c r="C107" s="7" t="n">
        <v>35</v>
      </c>
      <c r="D107" s="7" t="n">
        <v>3</v>
      </c>
      <c r="E107" s="7" t="n">
        <v>0</v>
      </c>
      <c r="F107" s="7" t="n">
        <v>6</v>
      </c>
      <c r="G107" s="7" t="n">
        <v>2</v>
      </c>
      <c r="H107" s="7" t="n">
        <v>1</v>
      </c>
      <c r="I107" s="10" t="n">
        <f t="normal" ca="1">A109</f>
        <v>0</v>
      </c>
    </row>
    <row r="108" spans="1:9">
      <c r="A108" t="s">
        <v>4</v>
      </c>
      <c r="B108" s="4" t="s">
        <v>5</v>
      </c>
    </row>
    <row r="109" spans="1:9">
      <c r="A109" t="n">
        <v>995</v>
      </c>
      <c r="B109" s="5" t="n">
        <v>1</v>
      </c>
    </row>
    <row r="110" spans="1:9" s="3" customFormat="1" customHeight="0">
      <c r="A110" s="3" t="s">
        <v>2</v>
      </c>
      <c r="B110" s="3" t="s">
        <v>25</v>
      </c>
    </row>
    <row r="111" spans="1:9">
      <c r="A111" t="s">
        <v>4</v>
      </c>
      <c r="B111" s="4" t="s">
        <v>5</v>
      </c>
      <c r="C111" s="4" t="s">
        <v>7</v>
      </c>
      <c r="D111" s="4" t="s">
        <v>8</v>
      </c>
    </row>
    <row r="112" spans="1:9">
      <c r="A112" t="n">
        <v>996</v>
      </c>
      <c r="B112" s="6" t="n">
        <v>2</v>
      </c>
      <c r="C112" s="7" t="n">
        <v>11</v>
      </c>
      <c r="D112" s="7" t="s">
        <v>26</v>
      </c>
    </row>
    <row r="113" spans="1:9">
      <c r="A113" t="s">
        <v>4</v>
      </c>
      <c r="B113" s="4" t="s">
        <v>5</v>
      </c>
      <c r="C113" s="4" t="s">
        <v>7</v>
      </c>
      <c r="D113" s="4" t="s">
        <v>7</v>
      </c>
    </row>
    <row r="114" spans="1:9">
      <c r="A114" t="n">
        <v>1008</v>
      </c>
      <c r="B114" s="8" t="n">
        <v>162</v>
      </c>
      <c r="C114" s="7" t="n">
        <v>0</v>
      </c>
      <c r="D114" s="7" t="n">
        <v>1</v>
      </c>
    </row>
    <row r="115" spans="1:9">
      <c r="A115" t="s">
        <v>4</v>
      </c>
      <c r="B115" s="4" t="s">
        <v>5</v>
      </c>
    </row>
    <row r="116" spans="1:9">
      <c r="A116" t="n">
        <v>1011</v>
      </c>
      <c r="B116" s="5" t="n">
        <v>1</v>
      </c>
    </row>
    <row r="117" spans="1:9" s="3" customFormat="1" customHeight="0">
      <c r="A117" s="3" t="s">
        <v>2</v>
      </c>
      <c r="B117" s="3" t="s">
        <v>27</v>
      </c>
    </row>
    <row r="118" spans="1:9">
      <c r="A118" t="s">
        <v>4</v>
      </c>
      <c r="B118" s="4" t="s">
        <v>5</v>
      </c>
      <c r="C118" s="4" t="s">
        <v>7</v>
      </c>
      <c r="D118" s="4" t="s">
        <v>10</v>
      </c>
    </row>
    <row r="119" spans="1:9">
      <c r="A119" t="n">
        <v>1012</v>
      </c>
      <c r="B119" s="21" t="n">
        <v>22</v>
      </c>
      <c r="C119" s="7" t="n">
        <v>20</v>
      </c>
      <c r="D119" s="7" t="n">
        <v>0</v>
      </c>
    </row>
    <row r="120" spans="1:9">
      <c r="A120" t="s">
        <v>4</v>
      </c>
      <c r="B120" s="4" t="s">
        <v>5</v>
      </c>
      <c r="C120" s="4" t="s">
        <v>7</v>
      </c>
      <c r="D120" s="4" t="s">
        <v>10</v>
      </c>
      <c r="E120" s="4" t="s">
        <v>16</v>
      </c>
      <c r="F120" s="4" t="s">
        <v>10</v>
      </c>
      <c r="G120" s="4" t="s">
        <v>17</v>
      </c>
      <c r="H120" s="4" t="s">
        <v>17</v>
      </c>
      <c r="I120" s="4" t="s">
        <v>10</v>
      </c>
      <c r="J120" s="4" t="s">
        <v>10</v>
      </c>
      <c r="K120" s="4" t="s">
        <v>17</v>
      </c>
      <c r="L120" s="4" t="s">
        <v>17</v>
      </c>
      <c r="M120" s="4" t="s">
        <v>17</v>
      </c>
      <c r="N120" s="4" t="s">
        <v>17</v>
      </c>
      <c r="O120" s="4" t="s">
        <v>8</v>
      </c>
    </row>
    <row r="121" spans="1:9">
      <c r="A121" t="n">
        <v>1016</v>
      </c>
      <c r="B121" s="14" t="n">
        <v>50</v>
      </c>
      <c r="C121" s="7" t="n">
        <v>0</v>
      </c>
      <c r="D121" s="7" t="n">
        <v>2006</v>
      </c>
      <c r="E121" s="7" t="n">
        <v>1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65533</v>
      </c>
      <c r="K121" s="7" t="n">
        <v>0</v>
      </c>
      <c r="L121" s="7" t="n">
        <v>0</v>
      </c>
      <c r="M121" s="7" t="n">
        <v>0</v>
      </c>
      <c r="N121" s="7" t="n">
        <v>0</v>
      </c>
      <c r="O121" s="7" t="s">
        <v>18</v>
      </c>
    </row>
    <row r="122" spans="1:9">
      <c r="A122" t="s">
        <v>4</v>
      </c>
      <c r="B122" s="4" t="s">
        <v>5</v>
      </c>
      <c r="C122" s="4" t="s">
        <v>7</v>
      </c>
      <c r="D122" s="4" t="s">
        <v>10</v>
      </c>
      <c r="E122" s="4" t="s">
        <v>10</v>
      </c>
      <c r="F122" s="4" t="s">
        <v>10</v>
      </c>
      <c r="G122" s="4" t="s">
        <v>10</v>
      </c>
      <c r="H122" s="4" t="s">
        <v>7</v>
      </c>
    </row>
    <row r="123" spans="1:9">
      <c r="A123" t="n">
        <v>1055</v>
      </c>
      <c r="B123" s="22" t="n">
        <v>25</v>
      </c>
      <c r="C123" s="7" t="n">
        <v>5</v>
      </c>
      <c r="D123" s="7" t="n">
        <v>65535</v>
      </c>
      <c r="E123" s="7" t="n">
        <v>500</v>
      </c>
      <c r="F123" s="7" t="n">
        <v>800</v>
      </c>
      <c r="G123" s="7" t="n">
        <v>140</v>
      </c>
      <c r="H123" s="7" t="n">
        <v>0</v>
      </c>
    </row>
    <row r="124" spans="1:9">
      <c r="A124" t="s">
        <v>4</v>
      </c>
      <c r="B124" s="4" t="s">
        <v>5</v>
      </c>
      <c r="C124" s="4" t="s">
        <v>10</v>
      </c>
      <c r="D124" s="4" t="s">
        <v>7</v>
      </c>
      <c r="E124" s="4" t="s">
        <v>28</v>
      </c>
      <c r="F124" s="4" t="s">
        <v>7</v>
      </c>
      <c r="G124" s="4" t="s">
        <v>7</v>
      </c>
    </row>
    <row r="125" spans="1:9">
      <c r="A125" t="n">
        <v>1066</v>
      </c>
      <c r="B125" s="23" t="n">
        <v>24</v>
      </c>
      <c r="C125" s="7" t="n">
        <v>65533</v>
      </c>
      <c r="D125" s="7" t="n">
        <v>11</v>
      </c>
      <c r="E125" s="7" t="s">
        <v>29</v>
      </c>
      <c r="F125" s="7" t="n">
        <v>2</v>
      </c>
      <c r="G125" s="7" t="n">
        <v>0</v>
      </c>
    </row>
    <row r="126" spans="1:9">
      <c r="A126" t="s">
        <v>4</v>
      </c>
      <c r="B126" s="4" t="s">
        <v>5</v>
      </c>
    </row>
    <row r="127" spans="1:9">
      <c r="A127" t="n">
        <v>1098</v>
      </c>
      <c r="B127" s="24" t="n">
        <v>28</v>
      </c>
    </row>
    <row r="128" spans="1:9">
      <c r="A128" t="s">
        <v>4</v>
      </c>
      <c r="B128" s="4" t="s">
        <v>5</v>
      </c>
      <c r="C128" s="4" t="s">
        <v>7</v>
      </c>
    </row>
    <row r="129" spans="1:15">
      <c r="A129" t="n">
        <v>1099</v>
      </c>
      <c r="B129" s="25" t="n">
        <v>27</v>
      </c>
      <c r="C129" s="7" t="n">
        <v>0</v>
      </c>
    </row>
    <row r="130" spans="1:15">
      <c r="A130" t="s">
        <v>4</v>
      </c>
      <c r="B130" s="4" t="s">
        <v>5</v>
      </c>
      <c r="C130" s="4" t="s">
        <v>7</v>
      </c>
    </row>
    <row r="131" spans="1:15">
      <c r="A131" t="n">
        <v>1101</v>
      </c>
      <c r="B131" s="25" t="n">
        <v>27</v>
      </c>
      <c r="C131" s="7" t="n">
        <v>1</v>
      </c>
    </row>
    <row r="132" spans="1:15">
      <c r="A132" t="s">
        <v>4</v>
      </c>
      <c r="B132" s="4" t="s">
        <v>5</v>
      </c>
      <c r="C132" s="4" t="s">
        <v>7</v>
      </c>
      <c r="D132" s="4" t="s">
        <v>10</v>
      </c>
      <c r="E132" s="4" t="s">
        <v>10</v>
      </c>
      <c r="F132" s="4" t="s">
        <v>10</v>
      </c>
      <c r="G132" s="4" t="s">
        <v>10</v>
      </c>
      <c r="H132" s="4" t="s">
        <v>7</v>
      </c>
    </row>
    <row r="133" spans="1:15">
      <c r="A133" t="n">
        <v>1103</v>
      </c>
      <c r="B133" s="22" t="n">
        <v>25</v>
      </c>
      <c r="C133" s="7" t="n">
        <v>5</v>
      </c>
      <c r="D133" s="7" t="n">
        <v>65535</v>
      </c>
      <c r="E133" s="7" t="n">
        <v>65535</v>
      </c>
      <c r="F133" s="7" t="n">
        <v>65535</v>
      </c>
      <c r="G133" s="7" t="n">
        <v>65535</v>
      </c>
      <c r="H133" s="7" t="n">
        <v>0</v>
      </c>
    </row>
    <row r="134" spans="1:15">
      <c r="A134" t="s">
        <v>4</v>
      </c>
      <c r="B134" s="4" t="s">
        <v>5</v>
      </c>
      <c r="C134" s="4" t="s">
        <v>7</v>
      </c>
      <c r="D134" s="4" t="s">
        <v>8</v>
      </c>
    </row>
    <row r="135" spans="1:15">
      <c r="A135" t="n">
        <v>1114</v>
      </c>
      <c r="B135" s="6" t="n">
        <v>2</v>
      </c>
      <c r="C135" s="7" t="n">
        <v>10</v>
      </c>
      <c r="D135" s="7" t="s">
        <v>30</v>
      </c>
    </row>
    <row r="136" spans="1:15">
      <c r="A136" t="s">
        <v>4</v>
      </c>
      <c r="B136" s="4" t="s">
        <v>5</v>
      </c>
      <c r="C136" s="4" t="s">
        <v>10</v>
      </c>
    </row>
    <row r="137" spans="1:15">
      <c r="A137" t="n">
        <v>1137</v>
      </c>
      <c r="B137" s="26" t="n">
        <v>16</v>
      </c>
      <c r="C137" s="7" t="n">
        <v>0</v>
      </c>
    </row>
    <row r="138" spans="1:15">
      <c r="A138" t="s">
        <v>4</v>
      </c>
      <c r="B138" s="4" t="s">
        <v>5</v>
      </c>
      <c r="C138" s="4" t="s">
        <v>7</v>
      </c>
      <c r="D138" s="4" t="s">
        <v>8</v>
      </c>
    </row>
    <row r="139" spans="1:15">
      <c r="A139" t="n">
        <v>1140</v>
      </c>
      <c r="B139" s="6" t="n">
        <v>2</v>
      </c>
      <c r="C139" s="7" t="n">
        <v>10</v>
      </c>
      <c r="D139" s="7" t="s">
        <v>31</v>
      </c>
    </row>
    <row r="140" spans="1:15">
      <c r="A140" t="s">
        <v>4</v>
      </c>
      <c r="B140" s="4" t="s">
        <v>5</v>
      </c>
      <c r="C140" s="4" t="s">
        <v>10</v>
      </c>
    </row>
    <row r="141" spans="1:15">
      <c r="A141" t="n">
        <v>1158</v>
      </c>
      <c r="B141" s="26" t="n">
        <v>16</v>
      </c>
      <c r="C141" s="7" t="n">
        <v>0</v>
      </c>
    </row>
    <row r="142" spans="1:15">
      <c r="A142" t="s">
        <v>4</v>
      </c>
      <c r="B142" s="4" t="s">
        <v>5</v>
      </c>
      <c r="C142" s="4" t="s">
        <v>7</v>
      </c>
      <c r="D142" s="4" t="s">
        <v>8</v>
      </c>
    </row>
    <row r="143" spans="1:15">
      <c r="A143" t="n">
        <v>1161</v>
      </c>
      <c r="B143" s="6" t="n">
        <v>2</v>
      </c>
      <c r="C143" s="7" t="n">
        <v>10</v>
      </c>
      <c r="D143" s="7" t="s">
        <v>32</v>
      </c>
    </row>
    <row r="144" spans="1:15">
      <c r="A144" t="s">
        <v>4</v>
      </c>
      <c r="B144" s="4" t="s">
        <v>5</v>
      </c>
      <c r="C144" s="4" t="s">
        <v>10</v>
      </c>
    </row>
    <row r="145" spans="1:8">
      <c r="A145" t="n">
        <v>1180</v>
      </c>
      <c r="B145" s="26" t="n">
        <v>16</v>
      </c>
      <c r="C145" s="7" t="n">
        <v>0</v>
      </c>
    </row>
    <row r="146" spans="1:8">
      <c r="A146" t="s">
        <v>4</v>
      </c>
      <c r="B146" s="4" t="s">
        <v>5</v>
      </c>
      <c r="C146" s="4" t="s">
        <v>7</v>
      </c>
    </row>
    <row r="147" spans="1:8">
      <c r="A147" t="n">
        <v>1183</v>
      </c>
      <c r="B147" s="27" t="n">
        <v>23</v>
      </c>
      <c r="C147" s="7" t="n">
        <v>20</v>
      </c>
    </row>
    <row r="148" spans="1:8">
      <c r="A148" t="s">
        <v>4</v>
      </c>
      <c r="B148" s="4" t="s">
        <v>5</v>
      </c>
    </row>
    <row r="149" spans="1:8">
      <c r="A149" t="n">
        <v>1185</v>
      </c>
      <c r="B149" s="5" t="n">
        <v>1</v>
      </c>
    </row>
    <row r="150" spans="1:8" s="3" customFormat="1" customHeight="0">
      <c r="A150" s="3" t="s">
        <v>2</v>
      </c>
      <c r="B150" s="3" t="s">
        <v>33</v>
      </c>
    </row>
    <row r="151" spans="1:8">
      <c r="A151" t="s">
        <v>4</v>
      </c>
      <c r="B151" s="4" t="s">
        <v>5</v>
      </c>
      <c r="C151" s="4" t="s">
        <v>7</v>
      </c>
      <c r="D151" s="4" t="s">
        <v>7</v>
      </c>
      <c r="E151" s="4" t="s">
        <v>10</v>
      </c>
      <c r="F151" s="4" t="s">
        <v>10</v>
      </c>
      <c r="G151" s="4" t="s">
        <v>10</v>
      </c>
      <c r="H151" s="4" t="s">
        <v>10</v>
      </c>
      <c r="I151" s="4" t="s">
        <v>10</v>
      </c>
      <c r="J151" s="4" t="s">
        <v>10</v>
      </c>
      <c r="K151" s="4" t="s">
        <v>10</v>
      </c>
      <c r="L151" s="4" t="s">
        <v>10</v>
      </c>
      <c r="M151" s="4" t="s">
        <v>10</v>
      </c>
      <c r="N151" s="4" t="s">
        <v>10</v>
      </c>
      <c r="O151" s="4" t="s">
        <v>10</v>
      </c>
      <c r="P151" s="4" t="s">
        <v>10</v>
      </c>
      <c r="Q151" s="4" t="s">
        <v>10</v>
      </c>
      <c r="R151" s="4" t="s">
        <v>10</v>
      </c>
      <c r="S151" s="4" t="s">
        <v>10</v>
      </c>
    </row>
    <row r="152" spans="1:8">
      <c r="A152" t="n">
        <v>1188</v>
      </c>
      <c r="B152" s="28" t="n">
        <v>161</v>
      </c>
      <c r="C152" s="7" t="n">
        <v>2</v>
      </c>
      <c r="D152" s="7" t="n">
        <v>2</v>
      </c>
      <c r="E152" s="7" t="n">
        <v>10994</v>
      </c>
      <c r="F152" s="7" t="n">
        <v>10995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</row>
    <row r="153" spans="1:8">
      <c r="A153" t="s">
        <v>4</v>
      </c>
      <c r="B153" s="4" t="s">
        <v>5</v>
      </c>
      <c r="C153" s="4" t="s">
        <v>7</v>
      </c>
      <c r="D153" s="4" t="s">
        <v>16</v>
      </c>
      <c r="E153" s="4" t="s">
        <v>16</v>
      </c>
      <c r="F153" s="4" t="s">
        <v>16</v>
      </c>
    </row>
    <row r="154" spans="1:8">
      <c r="A154" t="n">
        <v>1221</v>
      </c>
      <c r="B154" s="28" t="n">
        <v>161</v>
      </c>
      <c r="C154" s="7" t="n">
        <v>3</v>
      </c>
      <c r="D154" s="7" t="n">
        <v>1</v>
      </c>
      <c r="E154" s="7" t="n">
        <v>1.60000002384186</v>
      </c>
      <c r="F154" s="7" t="n">
        <v>0.0900000035762787</v>
      </c>
    </row>
    <row r="155" spans="1:8">
      <c r="A155" t="s">
        <v>4</v>
      </c>
      <c r="B155" s="4" t="s">
        <v>5</v>
      </c>
      <c r="C155" s="4" t="s">
        <v>7</v>
      </c>
      <c r="D155" s="4" t="s">
        <v>10</v>
      </c>
      <c r="E155" s="4" t="s">
        <v>7</v>
      </c>
      <c r="F155" s="4" t="s">
        <v>7</v>
      </c>
      <c r="G155" s="4" t="s">
        <v>7</v>
      </c>
      <c r="H155" s="4" t="s">
        <v>7</v>
      </c>
      <c r="I155" s="4" t="s">
        <v>7</v>
      </c>
      <c r="J155" s="4" t="s">
        <v>7</v>
      </c>
      <c r="K155" s="4" t="s">
        <v>7</v>
      </c>
      <c r="L155" s="4" t="s">
        <v>7</v>
      </c>
      <c r="M155" s="4" t="s">
        <v>7</v>
      </c>
      <c r="N155" s="4" t="s">
        <v>7</v>
      </c>
      <c r="O155" s="4" t="s">
        <v>7</v>
      </c>
      <c r="P155" s="4" t="s">
        <v>7</v>
      </c>
      <c r="Q155" s="4" t="s">
        <v>7</v>
      </c>
      <c r="R155" s="4" t="s">
        <v>7</v>
      </c>
      <c r="S155" s="4" t="s">
        <v>7</v>
      </c>
      <c r="T155" s="4" t="s">
        <v>7</v>
      </c>
    </row>
    <row r="156" spans="1:8">
      <c r="A156" t="n">
        <v>1235</v>
      </c>
      <c r="B156" s="28" t="n">
        <v>161</v>
      </c>
      <c r="C156" s="7" t="n">
        <v>0</v>
      </c>
      <c r="D156" s="7" t="n">
        <v>5655</v>
      </c>
      <c r="E156" s="7" t="n">
        <v>0</v>
      </c>
      <c r="F156" s="7" t="n">
        <v>0</v>
      </c>
      <c r="G156" s="7" t="n">
        <v>200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  <c r="T156" s="7" t="n">
        <v>0</v>
      </c>
    </row>
    <row r="157" spans="1:8">
      <c r="A157" t="s">
        <v>4</v>
      </c>
      <c r="B157" s="4" t="s">
        <v>5</v>
      </c>
      <c r="C157" s="4" t="s">
        <v>7</v>
      </c>
    </row>
    <row r="158" spans="1:8">
      <c r="A158" t="n">
        <v>1255</v>
      </c>
      <c r="B158" s="28" t="n">
        <v>161</v>
      </c>
      <c r="C158" s="7" t="n">
        <v>1</v>
      </c>
    </row>
    <row r="159" spans="1:8">
      <c r="A159" t="s">
        <v>4</v>
      </c>
      <c r="B159" s="4" t="s">
        <v>5</v>
      </c>
    </row>
    <row r="160" spans="1:8">
      <c r="A160" t="n">
        <v>1257</v>
      </c>
      <c r="B160" s="5" t="n">
        <v>1</v>
      </c>
    </row>
    <row r="161" spans="1:20" s="3" customFormat="1" customHeight="0">
      <c r="A161" s="3" t="s">
        <v>2</v>
      </c>
      <c r="B161" s="3" t="s">
        <v>34</v>
      </c>
    </row>
    <row r="162" spans="1:20">
      <c r="A162" t="s">
        <v>4</v>
      </c>
      <c r="B162" s="4" t="s">
        <v>5</v>
      </c>
      <c r="C162" s="4" t="s">
        <v>7</v>
      </c>
      <c r="D162" s="4" t="s">
        <v>10</v>
      </c>
      <c r="E162" s="4" t="s">
        <v>7</v>
      </c>
      <c r="F162" s="4" t="s">
        <v>7</v>
      </c>
      <c r="G162" s="4" t="s">
        <v>7</v>
      </c>
      <c r="H162" s="4" t="s">
        <v>10</v>
      </c>
      <c r="I162" s="4" t="s">
        <v>11</v>
      </c>
      <c r="J162" s="4" t="s">
        <v>11</v>
      </c>
    </row>
    <row r="163" spans="1:20">
      <c r="A163" t="n">
        <v>1260</v>
      </c>
      <c r="B163" s="29" t="n">
        <v>6</v>
      </c>
      <c r="C163" s="7" t="n">
        <v>33</v>
      </c>
      <c r="D163" s="7" t="n">
        <v>65534</v>
      </c>
      <c r="E163" s="7" t="n">
        <v>9</v>
      </c>
      <c r="F163" s="7" t="n">
        <v>1</v>
      </c>
      <c r="G163" s="7" t="n">
        <v>1</v>
      </c>
      <c r="H163" s="7" t="n">
        <v>200</v>
      </c>
      <c r="I163" s="10" t="n">
        <f t="normal" ca="1">A165</f>
        <v>0</v>
      </c>
      <c r="J163" s="10" t="n">
        <f t="normal" ca="1">A185</f>
        <v>0</v>
      </c>
    </row>
    <row r="164" spans="1:20">
      <c r="A164" t="s">
        <v>4</v>
      </c>
      <c r="B164" s="4" t="s">
        <v>5</v>
      </c>
      <c r="C164" s="4" t="s">
        <v>7</v>
      </c>
      <c r="D164" s="4" t="s">
        <v>10</v>
      </c>
      <c r="E164" s="4" t="s">
        <v>7</v>
      </c>
      <c r="F164" s="4" t="s">
        <v>11</v>
      </c>
    </row>
    <row r="165" spans="1:20">
      <c r="A165" t="n">
        <v>1277</v>
      </c>
      <c r="B165" s="9" t="n">
        <v>5</v>
      </c>
      <c r="C165" s="7" t="n">
        <v>30</v>
      </c>
      <c r="D165" s="7" t="n">
        <v>10948</v>
      </c>
      <c r="E165" s="7" t="n">
        <v>1</v>
      </c>
      <c r="F165" s="10" t="n">
        <f t="normal" ca="1">A171</f>
        <v>0</v>
      </c>
    </row>
    <row r="166" spans="1:20">
      <c r="A166" t="s">
        <v>4</v>
      </c>
      <c r="B166" s="4" t="s">
        <v>5</v>
      </c>
      <c r="C166" s="4" t="s">
        <v>10</v>
      </c>
      <c r="D166" s="4" t="s">
        <v>17</v>
      </c>
    </row>
    <row r="167" spans="1:20">
      <c r="A167" t="n">
        <v>1286</v>
      </c>
      <c r="B167" s="30" t="n">
        <v>43</v>
      </c>
      <c r="C167" s="7" t="n">
        <v>65534</v>
      </c>
      <c r="D167" s="7" t="n">
        <v>1</v>
      </c>
    </row>
    <row r="168" spans="1:20">
      <c r="A168" t="s">
        <v>4</v>
      </c>
      <c r="B168" s="4" t="s">
        <v>5</v>
      </c>
      <c r="C168" s="4" t="s">
        <v>11</v>
      </c>
    </row>
    <row r="169" spans="1:20">
      <c r="A169" t="n">
        <v>1293</v>
      </c>
      <c r="B169" s="20" t="n">
        <v>3</v>
      </c>
      <c r="C169" s="10" t="n">
        <f t="normal" ca="1">A183</f>
        <v>0</v>
      </c>
    </row>
    <row r="170" spans="1:20">
      <c r="A170" t="s">
        <v>4</v>
      </c>
      <c r="B170" s="4" t="s">
        <v>5</v>
      </c>
      <c r="C170" s="4" t="s">
        <v>7</v>
      </c>
      <c r="D170" s="4" t="s">
        <v>10</v>
      </c>
      <c r="E170" s="4" t="s">
        <v>7</v>
      </c>
      <c r="F170" s="4" t="s">
        <v>11</v>
      </c>
    </row>
    <row r="171" spans="1:20">
      <c r="A171" t="n">
        <v>1298</v>
      </c>
      <c r="B171" s="9" t="n">
        <v>5</v>
      </c>
      <c r="C171" s="7" t="n">
        <v>30</v>
      </c>
      <c r="D171" s="7" t="n">
        <v>10941</v>
      </c>
      <c r="E171" s="7" t="n">
        <v>1</v>
      </c>
      <c r="F171" s="10" t="n">
        <f t="normal" ca="1">A181</f>
        <v>0</v>
      </c>
    </row>
    <row r="172" spans="1:20">
      <c r="A172" t="s">
        <v>4</v>
      </c>
      <c r="B172" s="4" t="s">
        <v>5</v>
      </c>
      <c r="C172" s="4" t="s">
        <v>10</v>
      </c>
      <c r="D172" s="4" t="s">
        <v>17</v>
      </c>
    </row>
    <row r="173" spans="1:20">
      <c r="A173" t="n">
        <v>1307</v>
      </c>
      <c r="B173" s="30" t="n">
        <v>43</v>
      </c>
      <c r="C173" s="7" t="n">
        <v>65534</v>
      </c>
      <c r="D173" s="7" t="n">
        <v>4194304</v>
      </c>
    </row>
    <row r="174" spans="1:20">
      <c r="A174" t="s">
        <v>4</v>
      </c>
      <c r="B174" s="4" t="s">
        <v>5</v>
      </c>
      <c r="C174" s="4" t="s">
        <v>10</v>
      </c>
      <c r="D174" s="4" t="s">
        <v>17</v>
      </c>
    </row>
    <row r="175" spans="1:20">
      <c r="A175" t="n">
        <v>1314</v>
      </c>
      <c r="B175" s="30" t="n">
        <v>43</v>
      </c>
      <c r="C175" s="7" t="n">
        <v>65534</v>
      </c>
      <c r="D175" s="7" t="n">
        <v>128</v>
      </c>
    </row>
    <row r="176" spans="1:20">
      <c r="A176" t="s">
        <v>4</v>
      </c>
      <c r="B176" s="4" t="s">
        <v>5</v>
      </c>
      <c r="C176" s="4" t="s">
        <v>10</v>
      </c>
      <c r="D176" s="4" t="s">
        <v>16</v>
      </c>
      <c r="E176" s="4" t="s">
        <v>16</v>
      </c>
      <c r="F176" s="4" t="s">
        <v>16</v>
      </c>
      <c r="G176" s="4" t="s">
        <v>16</v>
      </c>
    </row>
    <row r="177" spans="1:10">
      <c r="A177" t="n">
        <v>1321</v>
      </c>
      <c r="B177" s="31" t="n">
        <v>46</v>
      </c>
      <c r="C177" s="7" t="n">
        <v>65534</v>
      </c>
      <c r="D177" s="7" t="n">
        <v>21.8099994659424</v>
      </c>
      <c r="E177" s="7" t="n">
        <v>2</v>
      </c>
      <c r="F177" s="7" t="n">
        <v>-39.9000015258789</v>
      </c>
      <c r="G177" s="7" t="n">
        <v>355.5</v>
      </c>
    </row>
    <row r="178" spans="1:10">
      <c r="A178" t="s">
        <v>4</v>
      </c>
      <c r="B178" s="4" t="s">
        <v>5</v>
      </c>
      <c r="C178" s="4" t="s">
        <v>11</v>
      </c>
    </row>
    <row r="179" spans="1:10">
      <c r="A179" t="n">
        <v>1340</v>
      </c>
      <c r="B179" s="20" t="n">
        <v>3</v>
      </c>
      <c r="C179" s="10" t="n">
        <f t="normal" ca="1">A183</f>
        <v>0</v>
      </c>
    </row>
    <row r="180" spans="1:10">
      <c r="A180" t="s">
        <v>4</v>
      </c>
      <c r="B180" s="4" t="s">
        <v>5</v>
      </c>
      <c r="C180" s="4" t="s">
        <v>10</v>
      </c>
      <c r="D180" s="4" t="s">
        <v>17</v>
      </c>
    </row>
    <row r="181" spans="1:10">
      <c r="A181" t="n">
        <v>1345</v>
      </c>
      <c r="B181" s="30" t="n">
        <v>43</v>
      </c>
      <c r="C181" s="7" t="n">
        <v>65534</v>
      </c>
      <c r="D181" s="7" t="n">
        <v>1</v>
      </c>
    </row>
    <row r="182" spans="1:10">
      <c r="A182" t="s">
        <v>4</v>
      </c>
      <c r="B182" s="4" t="s">
        <v>5</v>
      </c>
      <c r="C182" s="4" t="s">
        <v>11</v>
      </c>
    </row>
    <row r="183" spans="1:10">
      <c r="A183" t="n">
        <v>1352</v>
      </c>
      <c r="B183" s="20" t="n">
        <v>3</v>
      </c>
      <c r="C183" s="10" t="n">
        <f t="normal" ca="1">A185</f>
        <v>0</v>
      </c>
    </row>
    <row r="184" spans="1:10">
      <c r="A184" t="s">
        <v>4</v>
      </c>
      <c r="B184" s="4" t="s">
        <v>5</v>
      </c>
    </row>
    <row r="185" spans="1:10">
      <c r="A185" t="n">
        <v>1357</v>
      </c>
      <c r="B185" s="5" t="n">
        <v>1</v>
      </c>
    </row>
    <row r="186" spans="1:10" s="3" customFormat="1" customHeight="0">
      <c r="A186" s="3" t="s">
        <v>2</v>
      </c>
      <c r="B186" s="3" t="s">
        <v>35</v>
      </c>
    </row>
    <row r="187" spans="1:10">
      <c r="A187" t="s">
        <v>4</v>
      </c>
      <c r="B187" s="4" t="s">
        <v>5</v>
      </c>
      <c r="C187" s="4" t="s">
        <v>7</v>
      </c>
      <c r="D187" s="4" t="s">
        <v>7</v>
      </c>
      <c r="E187" s="4" t="s">
        <v>7</v>
      </c>
      <c r="F187" s="4" t="s">
        <v>7</v>
      </c>
    </row>
    <row r="188" spans="1:10">
      <c r="A188" t="n">
        <v>1360</v>
      </c>
      <c r="B188" s="12" t="n">
        <v>14</v>
      </c>
      <c r="C188" s="7" t="n">
        <v>2</v>
      </c>
      <c r="D188" s="7" t="n">
        <v>0</v>
      </c>
      <c r="E188" s="7" t="n">
        <v>0</v>
      </c>
      <c r="F188" s="7" t="n">
        <v>0</v>
      </c>
    </row>
    <row r="189" spans="1:10">
      <c r="A189" t="s">
        <v>4</v>
      </c>
      <c r="B189" s="4" t="s">
        <v>5</v>
      </c>
      <c r="C189" s="4" t="s">
        <v>7</v>
      </c>
      <c r="D189" s="32" t="s">
        <v>36</v>
      </c>
      <c r="E189" s="4" t="s">
        <v>5</v>
      </c>
      <c r="F189" s="4" t="s">
        <v>7</v>
      </c>
      <c r="G189" s="4" t="s">
        <v>10</v>
      </c>
      <c r="H189" s="32" t="s">
        <v>37</v>
      </c>
      <c r="I189" s="4" t="s">
        <v>7</v>
      </c>
      <c r="J189" s="4" t="s">
        <v>17</v>
      </c>
      <c r="K189" s="4" t="s">
        <v>7</v>
      </c>
      <c r="L189" s="4" t="s">
        <v>7</v>
      </c>
      <c r="M189" s="32" t="s">
        <v>36</v>
      </c>
      <c r="N189" s="4" t="s">
        <v>5</v>
      </c>
      <c r="O189" s="4" t="s">
        <v>7</v>
      </c>
      <c r="P189" s="4" t="s">
        <v>10</v>
      </c>
      <c r="Q189" s="32" t="s">
        <v>37</v>
      </c>
      <c r="R189" s="4" t="s">
        <v>7</v>
      </c>
      <c r="S189" s="4" t="s">
        <v>17</v>
      </c>
      <c r="T189" s="4" t="s">
        <v>7</v>
      </c>
      <c r="U189" s="4" t="s">
        <v>7</v>
      </c>
      <c r="V189" s="4" t="s">
        <v>7</v>
      </c>
      <c r="W189" s="4" t="s">
        <v>11</v>
      </c>
    </row>
    <row r="190" spans="1:10">
      <c r="A190" t="n">
        <v>1365</v>
      </c>
      <c r="B190" s="9" t="n">
        <v>5</v>
      </c>
      <c r="C190" s="7" t="n">
        <v>28</v>
      </c>
      <c r="D190" s="32" t="s">
        <v>3</v>
      </c>
      <c r="E190" s="8" t="n">
        <v>162</v>
      </c>
      <c r="F190" s="7" t="n">
        <v>3</v>
      </c>
      <c r="G190" s="7" t="n">
        <v>24594</v>
      </c>
      <c r="H190" s="32" t="s">
        <v>3</v>
      </c>
      <c r="I190" s="7" t="n">
        <v>0</v>
      </c>
      <c r="J190" s="7" t="n">
        <v>1</v>
      </c>
      <c r="K190" s="7" t="n">
        <v>2</v>
      </c>
      <c r="L190" s="7" t="n">
        <v>28</v>
      </c>
      <c r="M190" s="32" t="s">
        <v>3</v>
      </c>
      <c r="N190" s="8" t="n">
        <v>162</v>
      </c>
      <c r="O190" s="7" t="n">
        <v>3</v>
      </c>
      <c r="P190" s="7" t="n">
        <v>24594</v>
      </c>
      <c r="Q190" s="32" t="s">
        <v>3</v>
      </c>
      <c r="R190" s="7" t="n">
        <v>0</v>
      </c>
      <c r="S190" s="7" t="n">
        <v>2</v>
      </c>
      <c r="T190" s="7" t="n">
        <v>2</v>
      </c>
      <c r="U190" s="7" t="n">
        <v>11</v>
      </c>
      <c r="V190" s="7" t="n">
        <v>1</v>
      </c>
      <c r="W190" s="10" t="n">
        <f t="normal" ca="1">A194</f>
        <v>0</v>
      </c>
    </row>
    <row r="191" spans="1:10">
      <c r="A191" t="s">
        <v>4</v>
      </c>
      <c r="B191" s="4" t="s">
        <v>5</v>
      </c>
      <c r="C191" s="4" t="s">
        <v>7</v>
      </c>
      <c r="D191" s="4" t="s">
        <v>10</v>
      </c>
      <c r="E191" s="4" t="s">
        <v>16</v>
      </c>
    </row>
    <row r="192" spans="1:10">
      <c r="A192" t="n">
        <v>1394</v>
      </c>
      <c r="B192" s="33" t="n">
        <v>58</v>
      </c>
      <c r="C192" s="7" t="n">
        <v>0</v>
      </c>
      <c r="D192" s="7" t="n">
        <v>0</v>
      </c>
      <c r="E192" s="7" t="n">
        <v>1</v>
      </c>
    </row>
    <row r="193" spans="1:23">
      <c r="A193" t="s">
        <v>4</v>
      </c>
      <c r="B193" s="4" t="s">
        <v>5</v>
      </c>
      <c r="C193" s="4" t="s">
        <v>7</v>
      </c>
      <c r="D193" s="32" t="s">
        <v>36</v>
      </c>
      <c r="E193" s="4" t="s">
        <v>5</v>
      </c>
      <c r="F193" s="4" t="s">
        <v>7</v>
      </c>
      <c r="G193" s="4" t="s">
        <v>10</v>
      </c>
      <c r="H193" s="32" t="s">
        <v>37</v>
      </c>
      <c r="I193" s="4" t="s">
        <v>7</v>
      </c>
      <c r="J193" s="4" t="s">
        <v>17</v>
      </c>
      <c r="K193" s="4" t="s">
        <v>7</v>
      </c>
      <c r="L193" s="4" t="s">
        <v>7</v>
      </c>
      <c r="M193" s="32" t="s">
        <v>36</v>
      </c>
      <c r="N193" s="4" t="s">
        <v>5</v>
      </c>
      <c r="O193" s="4" t="s">
        <v>7</v>
      </c>
      <c r="P193" s="4" t="s">
        <v>10</v>
      </c>
      <c r="Q193" s="32" t="s">
        <v>37</v>
      </c>
      <c r="R193" s="4" t="s">
        <v>7</v>
      </c>
      <c r="S193" s="4" t="s">
        <v>17</v>
      </c>
      <c r="T193" s="4" t="s">
        <v>7</v>
      </c>
      <c r="U193" s="4" t="s">
        <v>7</v>
      </c>
      <c r="V193" s="4" t="s">
        <v>7</v>
      </c>
      <c r="W193" s="4" t="s">
        <v>11</v>
      </c>
    </row>
    <row r="194" spans="1:23">
      <c r="A194" t="n">
        <v>1402</v>
      </c>
      <c r="B194" s="9" t="n">
        <v>5</v>
      </c>
      <c r="C194" s="7" t="n">
        <v>28</v>
      </c>
      <c r="D194" s="32" t="s">
        <v>3</v>
      </c>
      <c r="E194" s="8" t="n">
        <v>162</v>
      </c>
      <c r="F194" s="7" t="n">
        <v>3</v>
      </c>
      <c r="G194" s="7" t="n">
        <v>24594</v>
      </c>
      <c r="H194" s="32" t="s">
        <v>3</v>
      </c>
      <c r="I194" s="7" t="n">
        <v>0</v>
      </c>
      <c r="J194" s="7" t="n">
        <v>1</v>
      </c>
      <c r="K194" s="7" t="n">
        <v>3</v>
      </c>
      <c r="L194" s="7" t="n">
        <v>28</v>
      </c>
      <c r="M194" s="32" t="s">
        <v>3</v>
      </c>
      <c r="N194" s="8" t="n">
        <v>162</v>
      </c>
      <c r="O194" s="7" t="n">
        <v>3</v>
      </c>
      <c r="P194" s="7" t="n">
        <v>24594</v>
      </c>
      <c r="Q194" s="32" t="s">
        <v>3</v>
      </c>
      <c r="R194" s="7" t="n">
        <v>0</v>
      </c>
      <c r="S194" s="7" t="n">
        <v>2</v>
      </c>
      <c r="T194" s="7" t="n">
        <v>3</v>
      </c>
      <c r="U194" s="7" t="n">
        <v>9</v>
      </c>
      <c r="V194" s="7" t="n">
        <v>1</v>
      </c>
      <c r="W194" s="10" t="n">
        <f t="normal" ca="1">A204</f>
        <v>0</v>
      </c>
    </row>
    <row r="195" spans="1:23">
      <c r="A195" t="s">
        <v>4</v>
      </c>
      <c r="B195" s="4" t="s">
        <v>5</v>
      </c>
      <c r="C195" s="4" t="s">
        <v>7</v>
      </c>
      <c r="D195" s="32" t="s">
        <v>36</v>
      </c>
      <c r="E195" s="4" t="s">
        <v>5</v>
      </c>
      <c r="F195" s="4" t="s">
        <v>10</v>
      </c>
      <c r="G195" s="4" t="s">
        <v>7</v>
      </c>
      <c r="H195" s="4" t="s">
        <v>7</v>
      </c>
      <c r="I195" s="4" t="s">
        <v>8</v>
      </c>
      <c r="J195" s="32" t="s">
        <v>37</v>
      </c>
      <c r="K195" s="4" t="s">
        <v>7</v>
      </c>
      <c r="L195" s="4" t="s">
        <v>7</v>
      </c>
      <c r="M195" s="32" t="s">
        <v>36</v>
      </c>
      <c r="N195" s="4" t="s">
        <v>5</v>
      </c>
      <c r="O195" s="4" t="s">
        <v>7</v>
      </c>
      <c r="P195" s="32" t="s">
        <v>37</v>
      </c>
      <c r="Q195" s="4" t="s">
        <v>7</v>
      </c>
      <c r="R195" s="4" t="s">
        <v>17</v>
      </c>
      <c r="S195" s="4" t="s">
        <v>7</v>
      </c>
      <c r="T195" s="4" t="s">
        <v>7</v>
      </c>
      <c r="U195" s="4" t="s">
        <v>7</v>
      </c>
      <c r="V195" s="32" t="s">
        <v>36</v>
      </c>
      <c r="W195" s="4" t="s">
        <v>5</v>
      </c>
      <c r="X195" s="4" t="s">
        <v>7</v>
      </c>
      <c r="Y195" s="32" t="s">
        <v>37</v>
      </c>
      <c r="Z195" s="4" t="s">
        <v>7</v>
      </c>
      <c r="AA195" s="4" t="s">
        <v>17</v>
      </c>
      <c r="AB195" s="4" t="s">
        <v>7</v>
      </c>
      <c r="AC195" s="4" t="s">
        <v>7</v>
      </c>
      <c r="AD195" s="4" t="s">
        <v>7</v>
      </c>
      <c r="AE195" s="4" t="s">
        <v>11</v>
      </c>
    </row>
    <row r="196" spans="1:23">
      <c r="A196" t="n">
        <v>1431</v>
      </c>
      <c r="B196" s="9" t="n">
        <v>5</v>
      </c>
      <c r="C196" s="7" t="n">
        <v>28</v>
      </c>
      <c r="D196" s="32" t="s">
        <v>3</v>
      </c>
      <c r="E196" s="34" t="n">
        <v>47</v>
      </c>
      <c r="F196" s="7" t="n">
        <v>61456</v>
      </c>
      <c r="G196" s="7" t="n">
        <v>2</v>
      </c>
      <c r="H196" s="7" t="n">
        <v>0</v>
      </c>
      <c r="I196" s="7" t="s">
        <v>38</v>
      </c>
      <c r="J196" s="32" t="s">
        <v>3</v>
      </c>
      <c r="K196" s="7" t="n">
        <v>8</v>
      </c>
      <c r="L196" s="7" t="n">
        <v>28</v>
      </c>
      <c r="M196" s="32" t="s">
        <v>3</v>
      </c>
      <c r="N196" s="35" t="n">
        <v>74</v>
      </c>
      <c r="O196" s="7" t="n">
        <v>65</v>
      </c>
      <c r="P196" s="32" t="s">
        <v>3</v>
      </c>
      <c r="Q196" s="7" t="n">
        <v>0</v>
      </c>
      <c r="R196" s="7" t="n">
        <v>1</v>
      </c>
      <c r="S196" s="7" t="n">
        <v>3</v>
      </c>
      <c r="T196" s="7" t="n">
        <v>9</v>
      </c>
      <c r="U196" s="7" t="n">
        <v>28</v>
      </c>
      <c r="V196" s="32" t="s">
        <v>3</v>
      </c>
      <c r="W196" s="35" t="n">
        <v>74</v>
      </c>
      <c r="X196" s="7" t="n">
        <v>65</v>
      </c>
      <c r="Y196" s="32" t="s">
        <v>3</v>
      </c>
      <c r="Z196" s="7" t="n">
        <v>0</v>
      </c>
      <c r="AA196" s="7" t="n">
        <v>2</v>
      </c>
      <c r="AB196" s="7" t="n">
        <v>3</v>
      </c>
      <c r="AC196" s="7" t="n">
        <v>9</v>
      </c>
      <c r="AD196" s="7" t="n">
        <v>1</v>
      </c>
      <c r="AE196" s="10" t="n">
        <f t="normal" ca="1">A200</f>
        <v>0</v>
      </c>
    </row>
    <row r="197" spans="1:23">
      <c r="A197" t="s">
        <v>4</v>
      </c>
      <c r="B197" s="4" t="s">
        <v>5</v>
      </c>
      <c r="C197" s="4" t="s">
        <v>10</v>
      </c>
      <c r="D197" s="4" t="s">
        <v>7</v>
      </c>
      <c r="E197" s="4" t="s">
        <v>7</v>
      </c>
      <c r="F197" s="4" t="s">
        <v>8</v>
      </c>
    </row>
    <row r="198" spans="1:23">
      <c r="A198" t="n">
        <v>1479</v>
      </c>
      <c r="B198" s="34" t="n">
        <v>47</v>
      </c>
      <c r="C198" s="7" t="n">
        <v>61456</v>
      </c>
      <c r="D198" s="7" t="n">
        <v>0</v>
      </c>
      <c r="E198" s="7" t="n">
        <v>0</v>
      </c>
      <c r="F198" s="7" t="s">
        <v>39</v>
      </c>
    </row>
    <row r="199" spans="1:23">
      <c r="A199" t="s">
        <v>4</v>
      </c>
      <c r="B199" s="4" t="s">
        <v>5</v>
      </c>
      <c r="C199" s="4" t="s">
        <v>7</v>
      </c>
      <c r="D199" s="4" t="s">
        <v>10</v>
      </c>
      <c r="E199" s="4" t="s">
        <v>16</v>
      </c>
    </row>
    <row r="200" spans="1:23">
      <c r="A200" t="n">
        <v>1492</v>
      </c>
      <c r="B200" s="33" t="n">
        <v>58</v>
      </c>
      <c r="C200" s="7" t="n">
        <v>0</v>
      </c>
      <c r="D200" s="7" t="n">
        <v>300</v>
      </c>
      <c r="E200" s="7" t="n">
        <v>1</v>
      </c>
    </row>
    <row r="201" spans="1:23">
      <c r="A201" t="s">
        <v>4</v>
      </c>
      <c r="B201" s="4" t="s">
        <v>5</v>
      </c>
      <c r="C201" s="4" t="s">
        <v>7</v>
      </c>
      <c r="D201" s="4" t="s">
        <v>10</v>
      </c>
    </row>
    <row r="202" spans="1:23">
      <c r="A202" t="n">
        <v>1500</v>
      </c>
      <c r="B202" s="33" t="n">
        <v>58</v>
      </c>
      <c r="C202" s="7" t="n">
        <v>255</v>
      </c>
      <c r="D202" s="7" t="n">
        <v>0</v>
      </c>
    </row>
    <row r="203" spans="1:23">
      <c r="A203" t="s">
        <v>4</v>
      </c>
      <c r="B203" s="4" t="s">
        <v>5</v>
      </c>
      <c r="C203" s="4" t="s">
        <v>7</v>
      </c>
      <c r="D203" s="4" t="s">
        <v>7</v>
      </c>
      <c r="E203" s="4" t="s">
        <v>7</v>
      </c>
      <c r="F203" s="4" t="s">
        <v>7</v>
      </c>
    </row>
    <row r="204" spans="1:23">
      <c r="A204" t="n">
        <v>1504</v>
      </c>
      <c r="B204" s="12" t="n">
        <v>14</v>
      </c>
      <c r="C204" s="7" t="n">
        <v>0</v>
      </c>
      <c r="D204" s="7" t="n">
        <v>0</v>
      </c>
      <c r="E204" s="7" t="n">
        <v>0</v>
      </c>
      <c r="F204" s="7" t="n">
        <v>64</v>
      </c>
    </row>
    <row r="205" spans="1:23">
      <c r="A205" t="s">
        <v>4</v>
      </c>
      <c r="B205" s="4" t="s">
        <v>5</v>
      </c>
      <c r="C205" s="4" t="s">
        <v>7</v>
      </c>
      <c r="D205" s="4" t="s">
        <v>10</v>
      </c>
    </row>
    <row r="206" spans="1:23">
      <c r="A206" t="n">
        <v>1509</v>
      </c>
      <c r="B206" s="21" t="n">
        <v>22</v>
      </c>
      <c r="C206" s="7" t="n">
        <v>0</v>
      </c>
      <c r="D206" s="7" t="n">
        <v>24594</v>
      </c>
    </row>
    <row r="207" spans="1:23">
      <c r="A207" t="s">
        <v>4</v>
      </c>
      <c r="B207" s="4" t="s">
        <v>5</v>
      </c>
      <c r="C207" s="4" t="s">
        <v>7</v>
      </c>
      <c r="D207" s="4" t="s">
        <v>10</v>
      </c>
    </row>
    <row r="208" spans="1:23">
      <c r="A208" t="n">
        <v>1513</v>
      </c>
      <c r="B208" s="33" t="n">
        <v>58</v>
      </c>
      <c r="C208" s="7" t="n">
        <v>5</v>
      </c>
      <c r="D208" s="7" t="n">
        <v>300</v>
      </c>
    </row>
    <row r="209" spans="1:31">
      <c r="A209" t="s">
        <v>4</v>
      </c>
      <c r="B209" s="4" t="s">
        <v>5</v>
      </c>
      <c r="C209" s="4" t="s">
        <v>16</v>
      </c>
      <c r="D209" s="4" t="s">
        <v>10</v>
      </c>
    </row>
    <row r="210" spans="1:31">
      <c r="A210" t="n">
        <v>1517</v>
      </c>
      <c r="B210" s="36" t="n">
        <v>103</v>
      </c>
      <c r="C210" s="7" t="n">
        <v>0</v>
      </c>
      <c r="D210" s="7" t="n">
        <v>300</v>
      </c>
    </row>
    <row r="211" spans="1:31">
      <c r="A211" t="s">
        <v>4</v>
      </c>
      <c r="B211" s="4" t="s">
        <v>5</v>
      </c>
      <c r="C211" s="4" t="s">
        <v>7</v>
      </c>
    </row>
    <row r="212" spans="1:31">
      <c r="A212" t="n">
        <v>1524</v>
      </c>
      <c r="B212" s="37" t="n">
        <v>64</v>
      </c>
      <c r="C212" s="7" t="n">
        <v>7</v>
      </c>
    </row>
    <row r="213" spans="1:31">
      <c r="A213" t="s">
        <v>4</v>
      </c>
      <c r="B213" s="4" t="s">
        <v>5</v>
      </c>
      <c r="C213" s="4" t="s">
        <v>7</v>
      </c>
      <c r="D213" s="4" t="s">
        <v>10</v>
      </c>
    </row>
    <row r="214" spans="1:31">
      <c r="A214" t="n">
        <v>1526</v>
      </c>
      <c r="B214" s="38" t="n">
        <v>72</v>
      </c>
      <c r="C214" s="7" t="n">
        <v>5</v>
      </c>
      <c r="D214" s="7" t="n">
        <v>0</v>
      </c>
    </row>
    <row r="215" spans="1:31">
      <c r="A215" t="s">
        <v>4</v>
      </c>
      <c r="B215" s="4" t="s">
        <v>5</v>
      </c>
      <c r="C215" s="4" t="s">
        <v>7</v>
      </c>
      <c r="D215" s="32" t="s">
        <v>36</v>
      </c>
      <c r="E215" s="4" t="s">
        <v>5</v>
      </c>
      <c r="F215" s="4" t="s">
        <v>7</v>
      </c>
      <c r="G215" s="4" t="s">
        <v>10</v>
      </c>
      <c r="H215" s="32" t="s">
        <v>37</v>
      </c>
      <c r="I215" s="4" t="s">
        <v>7</v>
      </c>
      <c r="J215" s="4" t="s">
        <v>17</v>
      </c>
      <c r="K215" s="4" t="s">
        <v>7</v>
      </c>
      <c r="L215" s="4" t="s">
        <v>7</v>
      </c>
      <c r="M215" s="4" t="s">
        <v>11</v>
      </c>
    </row>
    <row r="216" spans="1:31">
      <c r="A216" t="n">
        <v>1530</v>
      </c>
      <c r="B216" s="9" t="n">
        <v>5</v>
      </c>
      <c r="C216" s="7" t="n">
        <v>28</v>
      </c>
      <c r="D216" s="32" t="s">
        <v>3</v>
      </c>
      <c r="E216" s="8" t="n">
        <v>162</v>
      </c>
      <c r="F216" s="7" t="n">
        <v>4</v>
      </c>
      <c r="G216" s="7" t="n">
        <v>24594</v>
      </c>
      <c r="H216" s="32" t="s">
        <v>3</v>
      </c>
      <c r="I216" s="7" t="n">
        <v>0</v>
      </c>
      <c r="J216" s="7" t="n">
        <v>1</v>
      </c>
      <c r="K216" s="7" t="n">
        <v>2</v>
      </c>
      <c r="L216" s="7" t="n">
        <v>1</v>
      </c>
      <c r="M216" s="10" t="n">
        <f t="normal" ca="1">A222</f>
        <v>0</v>
      </c>
    </row>
    <row r="217" spans="1:31">
      <c r="A217" t="s">
        <v>4</v>
      </c>
      <c r="B217" s="4" t="s">
        <v>5</v>
      </c>
      <c r="C217" s="4" t="s">
        <v>7</v>
      </c>
      <c r="D217" s="4" t="s">
        <v>8</v>
      </c>
    </row>
    <row r="218" spans="1:31">
      <c r="A218" t="n">
        <v>1547</v>
      </c>
      <c r="B218" s="6" t="n">
        <v>2</v>
      </c>
      <c r="C218" s="7" t="n">
        <v>10</v>
      </c>
      <c r="D218" s="7" t="s">
        <v>40</v>
      </c>
    </row>
    <row r="219" spans="1:31">
      <c r="A219" t="s">
        <v>4</v>
      </c>
      <c r="B219" s="4" t="s">
        <v>5</v>
      </c>
      <c r="C219" s="4" t="s">
        <v>10</v>
      </c>
    </row>
    <row r="220" spans="1:31">
      <c r="A220" t="n">
        <v>1564</v>
      </c>
      <c r="B220" s="26" t="n">
        <v>16</v>
      </c>
      <c r="C220" s="7" t="n">
        <v>0</v>
      </c>
    </row>
    <row r="221" spans="1:31">
      <c r="A221" t="s">
        <v>4</v>
      </c>
      <c r="B221" s="4" t="s">
        <v>5</v>
      </c>
      <c r="C221" s="4" t="s">
        <v>10</v>
      </c>
      <c r="D221" s="4" t="s">
        <v>7</v>
      </c>
      <c r="E221" s="4" t="s">
        <v>7</v>
      </c>
      <c r="F221" s="4" t="s">
        <v>8</v>
      </c>
    </row>
    <row r="222" spans="1:31">
      <c r="A222" t="n">
        <v>1567</v>
      </c>
      <c r="B222" s="39" t="n">
        <v>20</v>
      </c>
      <c r="C222" s="7" t="n">
        <v>0</v>
      </c>
      <c r="D222" s="7" t="n">
        <v>3</v>
      </c>
      <c r="E222" s="7" t="n">
        <v>10</v>
      </c>
      <c r="F222" s="7" t="s">
        <v>41</v>
      </c>
    </row>
    <row r="223" spans="1:31">
      <c r="A223" t="s">
        <v>4</v>
      </c>
      <c r="B223" s="4" t="s">
        <v>5</v>
      </c>
      <c r="C223" s="4" t="s">
        <v>10</v>
      </c>
    </row>
    <row r="224" spans="1:31">
      <c r="A224" t="n">
        <v>1585</v>
      </c>
      <c r="B224" s="26" t="n">
        <v>16</v>
      </c>
      <c r="C224" s="7" t="n">
        <v>0</v>
      </c>
    </row>
    <row r="225" spans="1:13">
      <c r="A225" t="s">
        <v>4</v>
      </c>
      <c r="B225" s="4" t="s">
        <v>5</v>
      </c>
      <c r="C225" s="4" t="s">
        <v>7</v>
      </c>
      <c r="D225" s="4" t="s">
        <v>7</v>
      </c>
      <c r="E225" s="4" t="s">
        <v>16</v>
      </c>
      <c r="F225" s="4" t="s">
        <v>16</v>
      </c>
      <c r="G225" s="4" t="s">
        <v>16</v>
      </c>
      <c r="H225" s="4" t="s">
        <v>10</v>
      </c>
    </row>
    <row r="226" spans="1:13">
      <c r="A226" t="n">
        <v>1588</v>
      </c>
      <c r="B226" s="40" t="n">
        <v>45</v>
      </c>
      <c r="C226" s="7" t="n">
        <v>2</v>
      </c>
      <c r="D226" s="7" t="n">
        <v>3</v>
      </c>
      <c r="E226" s="7" t="n">
        <v>8.82999992370605</v>
      </c>
      <c r="F226" s="7" t="n">
        <v>2.03999996185303</v>
      </c>
      <c r="G226" s="7" t="n">
        <v>-3.46000003814697</v>
      </c>
      <c r="H226" s="7" t="n">
        <v>0</v>
      </c>
    </row>
    <row r="227" spans="1:13">
      <c r="A227" t="s">
        <v>4</v>
      </c>
      <c r="B227" s="4" t="s">
        <v>5</v>
      </c>
      <c r="C227" s="4" t="s">
        <v>7</v>
      </c>
      <c r="D227" s="4" t="s">
        <v>7</v>
      </c>
      <c r="E227" s="4" t="s">
        <v>16</v>
      </c>
      <c r="F227" s="4" t="s">
        <v>16</v>
      </c>
      <c r="G227" s="4" t="s">
        <v>16</v>
      </c>
      <c r="H227" s="4" t="s">
        <v>10</v>
      </c>
      <c r="I227" s="4" t="s">
        <v>7</v>
      </c>
    </row>
    <row r="228" spans="1:13">
      <c r="A228" t="n">
        <v>1605</v>
      </c>
      <c r="B228" s="40" t="n">
        <v>45</v>
      </c>
      <c r="C228" s="7" t="n">
        <v>4</v>
      </c>
      <c r="D228" s="7" t="n">
        <v>3</v>
      </c>
      <c r="E228" s="7" t="n">
        <v>5.34999990463257</v>
      </c>
      <c r="F228" s="7" t="n">
        <v>41.0999984741211</v>
      </c>
      <c r="G228" s="7" t="n">
        <v>0</v>
      </c>
      <c r="H228" s="7" t="n">
        <v>0</v>
      </c>
      <c r="I228" s="7" t="n">
        <v>0</v>
      </c>
    </row>
    <row r="229" spans="1:13">
      <c r="A229" t="s">
        <v>4</v>
      </c>
      <c r="B229" s="4" t="s">
        <v>5</v>
      </c>
      <c r="C229" s="4" t="s">
        <v>7</v>
      </c>
      <c r="D229" s="4" t="s">
        <v>7</v>
      </c>
      <c r="E229" s="4" t="s">
        <v>16</v>
      </c>
      <c r="F229" s="4" t="s">
        <v>10</v>
      </c>
    </row>
    <row r="230" spans="1:13">
      <c r="A230" t="n">
        <v>1623</v>
      </c>
      <c r="B230" s="40" t="n">
        <v>45</v>
      </c>
      <c r="C230" s="7" t="n">
        <v>5</v>
      </c>
      <c r="D230" s="7" t="n">
        <v>3</v>
      </c>
      <c r="E230" s="7" t="n">
        <v>5.80000019073486</v>
      </c>
      <c r="F230" s="7" t="n">
        <v>0</v>
      </c>
    </row>
    <row r="231" spans="1:13">
      <c r="A231" t="s">
        <v>4</v>
      </c>
      <c r="B231" s="4" t="s">
        <v>5</v>
      </c>
      <c r="C231" s="4" t="s">
        <v>7</v>
      </c>
      <c r="D231" s="4" t="s">
        <v>7</v>
      </c>
      <c r="E231" s="4" t="s">
        <v>16</v>
      </c>
      <c r="F231" s="4" t="s">
        <v>10</v>
      </c>
    </row>
    <row r="232" spans="1:13">
      <c r="A232" t="n">
        <v>1632</v>
      </c>
      <c r="B232" s="40" t="n">
        <v>45</v>
      </c>
      <c r="C232" s="7" t="n">
        <v>11</v>
      </c>
      <c r="D232" s="7" t="n">
        <v>3</v>
      </c>
      <c r="E232" s="7" t="n">
        <v>38</v>
      </c>
      <c r="F232" s="7" t="n">
        <v>0</v>
      </c>
    </row>
    <row r="233" spans="1:13">
      <c r="A233" t="s">
        <v>4</v>
      </c>
      <c r="B233" s="4" t="s">
        <v>5</v>
      </c>
      <c r="C233" s="4" t="s">
        <v>10</v>
      </c>
      <c r="D233" s="4" t="s">
        <v>16</v>
      </c>
      <c r="E233" s="4" t="s">
        <v>16</v>
      </c>
      <c r="F233" s="4" t="s">
        <v>16</v>
      </c>
      <c r="G233" s="4" t="s">
        <v>16</v>
      </c>
    </row>
    <row r="234" spans="1:13">
      <c r="A234" t="n">
        <v>1641</v>
      </c>
      <c r="B234" s="31" t="n">
        <v>46</v>
      </c>
      <c r="C234" s="7" t="n">
        <v>0</v>
      </c>
      <c r="D234" s="7" t="n">
        <v>8.89000034332275</v>
      </c>
      <c r="E234" s="7" t="n">
        <v>0.689999997615814</v>
      </c>
      <c r="F234" s="7" t="n">
        <v>-3.39000010490417</v>
      </c>
      <c r="G234" s="7" t="n">
        <v>195.300003051758</v>
      </c>
    </row>
    <row r="235" spans="1:13">
      <c r="A235" t="s">
        <v>4</v>
      </c>
      <c r="B235" s="4" t="s">
        <v>5</v>
      </c>
      <c r="C235" s="4" t="s">
        <v>7</v>
      </c>
      <c r="D235" s="4" t="s">
        <v>10</v>
      </c>
      <c r="E235" s="4" t="s">
        <v>16</v>
      </c>
    </row>
    <row r="236" spans="1:13">
      <c r="A236" t="n">
        <v>1660</v>
      </c>
      <c r="B236" s="33" t="n">
        <v>58</v>
      </c>
      <c r="C236" s="7" t="n">
        <v>100</v>
      </c>
      <c r="D236" s="7" t="n">
        <v>1000</v>
      </c>
      <c r="E236" s="7" t="n">
        <v>1</v>
      </c>
    </row>
    <row r="237" spans="1:13">
      <c r="A237" t="s">
        <v>4</v>
      </c>
      <c r="B237" s="4" t="s">
        <v>5</v>
      </c>
      <c r="C237" s="4" t="s">
        <v>7</v>
      </c>
      <c r="D237" s="4" t="s">
        <v>10</v>
      </c>
    </row>
    <row r="238" spans="1:13">
      <c r="A238" t="n">
        <v>1668</v>
      </c>
      <c r="B238" s="33" t="n">
        <v>58</v>
      </c>
      <c r="C238" s="7" t="n">
        <v>255</v>
      </c>
      <c r="D238" s="7" t="n">
        <v>0</v>
      </c>
    </row>
    <row r="239" spans="1:13">
      <c r="A239" t="s">
        <v>4</v>
      </c>
      <c r="B239" s="4" t="s">
        <v>5</v>
      </c>
      <c r="C239" s="4" t="s">
        <v>10</v>
      </c>
    </row>
    <row r="240" spans="1:13">
      <c r="A240" t="n">
        <v>1672</v>
      </c>
      <c r="B240" s="26" t="n">
        <v>16</v>
      </c>
      <c r="C240" s="7" t="n">
        <v>300</v>
      </c>
    </row>
    <row r="241" spans="1:9">
      <c r="A241" t="s">
        <v>4</v>
      </c>
      <c r="B241" s="4" t="s">
        <v>5</v>
      </c>
      <c r="C241" s="4" t="s">
        <v>7</v>
      </c>
      <c r="D241" s="4" t="s">
        <v>10</v>
      </c>
      <c r="E241" s="4" t="s">
        <v>16</v>
      </c>
    </row>
    <row r="242" spans="1:9">
      <c r="A242" t="n">
        <v>1675</v>
      </c>
      <c r="B242" s="33" t="n">
        <v>58</v>
      </c>
      <c r="C242" s="7" t="n">
        <v>0</v>
      </c>
      <c r="D242" s="7" t="n">
        <v>300</v>
      </c>
      <c r="E242" s="7" t="n">
        <v>0.300000011920929</v>
      </c>
    </row>
    <row r="243" spans="1:9">
      <c r="A243" t="s">
        <v>4</v>
      </c>
      <c r="B243" s="4" t="s">
        <v>5</v>
      </c>
      <c r="C243" s="4" t="s">
        <v>7</v>
      </c>
      <c r="D243" s="4" t="s">
        <v>10</v>
      </c>
    </row>
    <row r="244" spans="1:9">
      <c r="A244" t="n">
        <v>1683</v>
      </c>
      <c r="B244" s="33" t="n">
        <v>58</v>
      </c>
      <c r="C244" s="7" t="n">
        <v>255</v>
      </c>
      <c r="D244" s="7" t="n">
        <v>0</v>
      </c>
    </row>
    <row r="245" spans="1:9">
      <c r="A245" t="s">
        <v>4</v>
      </c>
      <c r="B245" s="4" t="s">
        <v>5</v>
      </c>
      <c r="C245" s="4" t="s">
        <v>7</v>
      </c>
      <c r="D245" s="4" t="s">
        <v>10</v>
      </c>
      <c r="E245" s="4" t="s">
        <v>16</v>
      </c>
      <c r="F245" s="4" t="s">
        <v>10</v>
      </c>
      <c r="G245" s="4" t="s">
        <v>17</v>
      </c>
      <c r="H245" s="4" t="s">
        <v>17</v>
      </c>
      <c r="I245" s="4" t="s">
        <v>10</v>
      </c>
      <c r="J245" s="4" t="s">
        <v>10</v>
      </c>
      <c r="K245" s="4" t="s">
        <v>17</v>
      </c>
      <c r="L245" s="4" t="s">
        <v>17</v>
      </c>
      <c r="M245" s="4" t="s">
        <v>17</v>
      </c>
      <c r="N245" s="4" t="s">
        <v>17</v>
      </c>
      <c r="O245" s="4" t="s">
        <v>8</v>
      </c>
    </row>
    <row r="246" spans="1:9">
      <c r="A246" t="n">
        <v>1687</v>
      </c>
      <c r="B246" s="14" t="n">
        <v>50</v>
      </c>
      <c r="C246" s="7" t="n">
        <v>0</v>
      </c>
      <c r="D246" s="7" t="n">
        <v>12105</v>
      </c>
      <c r="E246" s="7" t="n">
        <v>1</v>
      </c>
      <c r="F246" s="7" t="n">
        <v>0</v>
      </c>
      <c r="G246" s="7" t="n">
        <v>0</v>
      </c>
      <c r="H246" s="7" t="n">
        <v>0</v>
      </c>
      <c r="I246" s="7" t="n">
        <v>0</v>
      </c>
      <c r="J246" s="7" t="n">
        <v>65533</v>
      </c>
      <c r="K246" s="7" t="n">
        <v>0</v>
      </c>
      <c r="L246" s="7" t="n">
        <v>0</v>
      </c>
      <c r="M246" s="7" t="n">
        <v>0</v>
      </c>
      <c r="N246" s="7" t="n">
        <v>0</v>
      </c>
      <c r="O246" s="7" t="s">
        <v>18</v>
      </c>
    </row>
    <row r="247" spans="1:9">
      <c r="A247" t="s">
        <v>4</v>
      </c>
      <c r="B247" s="4" t="s">
        <v>5</v>
      </c>
      <c r="C247" s="4" t="s">
        <v>7</v>
      </c>
      <c r="D247" s="4" t="s">
        <v>10</v>
      </c>
      <c r="E247" s="4" t="s">
        <v>10</v>
      </c>
      <c r="F247" s="4" t="s">
        <v>10</v>
      </c>
      <c r="G247" s="4" t="s">
        <v>10</v>
      </c>
      <c r="H247" s="4" t="s">
        <v>7</v>
      </c>
    </row>
    <row r="248" spans="1:9">
      <c r="A248" t="n">
        <v>1726</v>
      </c>
      <c r="B248" s="22" t="n">
        <v>25</v>
      </c>
      <c r="C248" s="7" t="n">
        <v>5</v>
      </c>
      <c r="D248" s="7" t="n">
        <v>65535</v>
      </c>
      <c r="E248" s="7" t="n">
        <v>500</v>
      </c>
      <c r="F248" s="7" t="n">
        <v>800</v>
      </c>
      <c r="G248" s="7" t="n">
        <v>140</v>
      </c>
      <c r="H248" s="7" t="n">
        <v>0</v>
      </c>
    </row>
    <row r="249" spans="1:9">
      <c r="A249" t="s">
        <v>4</v>
      </c>
      <c r="B249" s="4" t="s">
        <v>5</v>
      </c>
      <c r="C249" s="4" t="s">
        <v>10</v>
      </c>
      <c r="D249" s="4" t="s">
        <v>7</v>
      </c>
      <c r="E249" s="4" t="s">
        <v>28</v>
      </c>
      <c r="F249" s="4" t="s">
        <v>7</v>
      </c>
      <c r="G249" s="4" t="s">
        <v>7</v>
      </c>
    </row>
    <row r="250" spans="1:9">
      <c r="A250" t="n">
        <v>1737</v>
      </c>
      <c r="B250" s="23" t="n">
        <v>24</v>
      </c>
      <c r="C250" s="7" t="n">
        <v>65533</v>
      </c>
      <c r="D250" s="7" t="n">
        <v>11</v>
      </c>
      <c r="E250" s="7" t="s">
        <v>42</v>
      </c>
      <c r="F250" s="7" t="n">
        <v>2</v>
      </c>
      <c r="G250" s="7" t="n">
        <v>0</v>
      </c>
    </row>
    <row r="251" spans="1:9">
      <c r="A251" t="s">
        <v>4</v>
      </c>
      <c r="B251" s="4" t="s">
        <v>5</v>
      </c>
    </row>
    <row r="252" spans="1:9">
      <c r="A252" t="n">
        <v>1817</v>
      </c>
      <c r="B252" s="24" t="n">
        <v>28</v>
      </c>
    </row>
    <row r="253" spans="1:9">
      <c r="A253" t="s">
        <v>4</v>
      </c>
      <c r="B253" s="4" t="s">
        <v>5</v>
      </c>
      <c r="C253" s="4" t="s">
        <v>10</v>
      </c>
      <c r="D253" s="4" t="s">
        <v>7</v>
      </c>
      <c r="E253" s="4" t="s">
        <v>28</v>
      </c>
      <c r="F253" s="4" t="s">
        <v>7</v>
      </c>
      <c r="G253" s="4" t="s">
        <v>7</v>
      </c>
    </row>
    <row r="254" spans="1:9">
      <c r="A254" t="n">
        <v>1818</v>
      </c>
      <c r="B254" s="23" t="n">
        <v>24</v>
      </c>
      <c r="C254" s="7" t="n">
        <v>65533</v>
      </c>
      <c r="D254" s="7" t="n">
        <v>11</v>
      </c>
      <c r="E254" s="7" t="s">
        <v>43</v>
      </c>
      <c r="F254" s="7" t="n">
        <v>2</v>
      </c>
      <c r="G254" s="7" t="n">
        <v>0</v>
      </c>
    </row>
    <row r="255" spans="1:9">
      <c r="A255" t="s">
        <v>4</v>
      </c>
      <c r="B255" s="4" t="s">
        <v>5</v>
      </c>
    </row>
    <row r="256" spans="1:9">
      <c r="A256" t="n">
        <v>1874</v>
      </c>
      <c r="B256" s="24" t="n">
        <v>28</v>
      </c>
    </row>
    <row r="257" spans="1:15">
      <c r="A257" t="s">
        <v>4</v>
      </c>
      <c r="B257" s="4" t="s">
        <v>5</v>
      </c>
      <c r="C257" s="4" t="s">
        <v>7</v>
      </c>
    </row>
    <row r="258" spans="1:15">
      <c r="A258" t="n">
        <v>1875</v>
      </c>
      <c r="B258" s="25" t="n">
        <v>27</v>
      </c>
      <c r="C258" s="7" t="n">
        <v>0</v>
      </c>
    </row>
    <row r="259" spans="1:15">
      <c r="A259" t="s">
        <v>4</v>
      </c>
      <c r="B259" s="4" t="s">
        <v>5</v>
      </c>
      <c r="C259" s="4" t="s">
        <v>7</v>
      </c>
    </row>
    <row r="260" spans="1:15">
      <c r="A260" t="n">
        <v>1877</v>
      </c>
      <c r="B260" s="25" t="n">
        <v>27</v>
      </c>
      <c r="C260" s="7" t="n">
        <v>1</v>
      </c>
    </row>
    <row r="261" spans="1:15">
      <c r="A261" t="s">
        <v>4</v>
      </c>
      <c r="B261" s="4" t="s">
        <v>5</v>
      </c>
      <c r="C261" s="4" t="s">
        <v>7</v>
      </c>
      <c r="D261" s="4" t="s">
        <v>10</v>
      </c>
      <c r="E261" s="4" t="s">
        <v>10</v>
      </c>
      <c r="F261" s="4" t="s">
        <v>10</v>
      </c>
      <c r="G261" s="4" t="s">
        <v>10</v>
      </c>
      <c r="H261" s="4" t="s">
        <v>7</v>
      </c>
    </row>
    <row r="262" spans="1:15">
      <c r="A262" t="n">
        <v>1879</v>
      </c>
      <c r="B262" s="22" t="n">
        <v>25</v>
      </c>
      <c r="C262" s="7" t="n">
        <v>5</v>
      </c>
      <c r="D262" s="7" t="n">
        <v>65535</v>
      </c>
      <c r="E262" s="7" t="n">
        <v>65535</v>
      </c>
      <c r="F262" s="7" t="n">
        <v>65535</v>
      </c>
      <c r="G262" s="7" t="n">
        <v>65535</v>
      </c>
      <c r="H262" s="7" t="n">
        <v>0</v>
      </c>
    </row>
    <row r="263" spans="1:15">
      <c r="A263" t="s">
        <v>4</v>
      </c>
      <c r="B263" s="4" t="s">
        <v>5</v>
      </c>
      <c r="C263" s="4" t="s">
        <v>7</v>
      </c>
      <c r="D263" s="4" t="s">
        <v>7</v>
      </c>
      <c r="E263" s="4" t="s">
        <v>17</v>
      </c>
      <c r="F263" s="4" t="s">
        <v>7</v>
      </c>
      <c r="G263" s="4" t="s">
        <v>7</v>
      </c>
    </row>
    <row r="264" spans="1:15">
      <c r="A264" t="n">
        <v>1890</v>
      </c>
      <c r="B264" s="41" t="n">
        <v>18</v>
      </c>
      <c r="C264" s="7" t="n">
        <v>0</v>
      </c>
      <c r="D264" s="7" t="n">
        <v>0</v>
      </c>
      <c r="E264" s="7" t="n">
        <v>0</v>
      </c>
      <c r="F264" s="7" t="n">
        <v>19</v>
      </c>
      <c r="G264" s="7" t="n">
        <v>1</v>
      </c>
    </row>
    <row r="265" spans="1:15">
      <c r="A265" t="s">
        <v>4</v>
      </c>
      <c r="B265" s="4" t="s">
        <v>5</v>
      </c>
      <c r="C265" s="4" t="s">
        <v>7</v>
      </c>
      <c r="D265" s="4" t="s">
        <v>7</v>
      </c>
      <c r="E265" s="4" t="s">
        <v>10</v>
      </c>
      <c r="F265" s="4" t="s">
        <v>16</v>
      </c>
    </row>
    <row r="266" spans="1:15">
      <c r="A266" t="n">
        <v>1899</v>
      </c>
      <c r="B266" s="42" t="n">
        <v>107</v>
      </c>
      <c r="C266" s="7" t="n">
        <v>0</v>
      </c>
      <c r="D266" s="7" t="n">
        <v>0</v>
      </c>
      <c r="E266" s="7" t="n">
        <v>0</v>
      </c>
      <c r="F266" s="7" t="n">
        <v>32</v>
      </c>
    </row>
    <row r="267" spans="1:15">
      <c r="A267" t="s">
        <v>4</v>
      </c>
      <c r="B267" s="4" t="s">
        <v>5</v>
      </c>
      <c r="C267" s="4" t="s">
        <v>7</v>
      </c>
      <c r="D267" s="4" t="s">
        <v>7</v>
      </c>
      <c r="E267" s="4" t="s">
        <v>8</v>
      </c>
      <c r="F267" s="4" t="s">
        <v>10</v>
      </c>
    </row>
    <row r="268" spans="1:15">
      <c r="A268" t="n">
        <v>1908</v>
      </c>
      <c r="B268" s="42" t="n">
        <v>107</v>
      </c>
      <c r="C268" s="7" t="n">
        <v>1</v>
      </c>
      <c r="D268" s="7" t="n">
        <v>0</v>
      </c>
      <c r="E268" s="7" t="s">
        <v>44</v>
      </c>
      <c r="F268" s="7" t="n">
        <v>1</v>
      </c>
    </row>
    <row r="269" spans="1:15">
      <c r="A269" t="s">
        <v>4</v>
      </c>
      <c r="B269" s="4" t="s">
        <v>5</v>
      </c>
      <c r="C269" s="4" t="s">
        <v>7</v>
      </c>
      <c r="D269" s="4" t="s">
        <v>7</v>
      </c>
      <c r="E269" s="4" t="s">
        <v>8</v>
      </c>
      <c r="F269" s="4" t="s">
        <v>10</v>
      </c>
    </row>
    <row r="270" spans="1:15">
      <c r="A270" t="n">
        <v>1934</v>
      </c>
      <c r="B270" s="42" t="n">
        <v>107</v>
      </c>
      <c r="C270" s="7" t="n">
        <v>1</v>
      </c>
      <c r="D270" s="7" t="n">
        <v>0</v>
      </c>
      <c r="E270" s="7" t="s">
        <v>45</v>
      </c>
      <c r="F270" s="7" t="n">
        <v>2</v>
      </c>
    </row>
    <row r="271" spans="1:15">
      <c r="A271" t="s">
        <v>4</v>
      </c>
      <c r="B271" s="4" t="s">
        <v>5</v>
      </c>
      <c r="C271" s="4" t="s">
        <v>7</v>
      </c>
      <c r="D271" s="4" t="s">
        <v>7</v>
      </c>
      <c r="E271" s="4" t="s">
        <v>7</v>
      </c>
      <c r="F271" s="4" t="s">
        <v>10</v>
      </c>
      <c r="G271" s="4" t="s">
        <v>10</v>
      </c>
      <c r="H271" s="4" t="s">
        <v>7</v>
      </c>
    </row>
    <row r="272" spans="1:15">
      <c r="A272" t="n">
        <v>1949</v>
      </c>
      <c r="B272" s="42" t="n">
        <v>107</v>
      </c>
      <c r="C272" s="7" t="n">
        <v>2</v>
      </c>
      <c r="D272" s="7" t="n">
        <v>0</v>
      </c>
      <c r="E272" s="7" t="n">
        <v>1</v>
      </c>
      <c r="F272" s="7" t="n">
        <v>65535</v>
      </c>
      <c r="G272" s="7" t="n">
        <v>65535</v>
      </c>
      <c r="H272" s="7" t="n">
        <v>0</v>
      </c>
    </row>
    <row r="273" spans="1:8">
      <c r="A273" t="s">
        <v>4</v>
      </c>
      <c r="B273" s="4" t="s">
        <v>5</v>
      </c>
      <c r="C273" s="4" t="s">
        <v>7</v>
      </c>
      <c r="D273" s="4" t="s">
        <v>7</v>
      </c>
      <c r="E273" s="4" t="s">
        <v>7</v>
      </c>
    </row>
    <row r="274" spans="1:8">
      <c r="A274" t="n">
        <v>1958</v>
      </c>
      <c r="B274" s="42" t="n">
        <v>107</v>
      </c>
      <c r="C274" s="7" t="n">
        <v>4</v>
      </c>
      <c r="D274" s="7" t="n">
        <v>0</v>
      </c>
      <c r="E274" s="7" t="n">
        <v>0</v>
      </c>
    </row>
    <row r="275" spans="1:8">
      <c r="A275" t="s">
        <v>4</v>
      </c>
      <c r="B275" s="4" t="s">
        <v>5</v>
      </c>
      <c r="C275" s="4" t="s">
        <v>7</v>
      </c>
      <c r="D275" s="4" t="s">
        <v>7</v>
      </c>
    </row>
    <row r="276" spans="1:8">
      <c r="A276" t="n">
        <v>1962</v>
      </c>
      <c r="B276" s="42" t="n">
        <v>107</v>
      </c>
      <c r="C276" s="7" t="n">
        <v>3</v>
      </c>
      <c r="D276" s="7" t="n">
        <v>0</v>
      </c>
    </row>
    <row r="277" spans="1:8">
      <c r="A277" t="s">
        <v>4</v>
      </c>
      <c r="B277" s="4" t="s">
        <v>5</v>
      </c>
      <c r="C277" s="4" t="s">
        <v>7</v>
      </c>
      <c r="D277" s="4" t="s">
        <v>10</v>
      </c>
      <c r="E277" s="4" t="s">
        <v>16</v>
      </c>
    </row>
    <row r="278" spans="1:8">
      <c r="A278" t="n">
        <v>1965</v>
      </c>
      <c r="B278" s="33" t="n">
        <v>58</v>
      </c>
      <c r="C278" s="7" t="n">
        <v>100</v>
      </c>
      <c r="D278" s="7" t="n">
        <v>300</v>
      </c>
      <c r="E278" s="7" t="n">
        <v>0.300000011920929</v>
      </c>
    </row>
    <row r="279" spans="1:8">
      <c r="A279" t="s">
        <v>4</v>
      </c>
      <c r="B279" s="4" t="s">
        <v>5</v>
      </c>
      <c r="C279" s="4" t="s">
        <v>7</v>
      </c>
      <c r="D279" s="4" t="s">
        <v>10</v>
      </c>
    </row>
    <row r="280" spans="1:8">
      <c r="A280" t="n">
        <v>1973</v>
      </c>
      <c r="B280" s="33" t="n">
        <v>58</v>
      </c>
      <c r="C280" s="7" t="n">
        <v>255</v>
      </c>
      <c r="D280" s="7" t="n">
        <v>0</v>
      </c>
    </row>
    <row r="281" spans="1:8">
      <c r="A281" t="s">
        <v>4</v>
      </c>
      <c r="B281" s="4" t="s">
        <v>5</v>
      </c>
      <c r="C281" s="4" t="s">
        <v>7</v>
      </c>
      <c r="D281" s="4" t="s">
        <v>7</v>
      </c>
      <c r="E281" s="4" t="s">
        <v>7</v>
      </c>
      <c r="F281" s="4" t="s">
        <v>17</v>
      </c>
      <c r="G281" s="4" t="s">
        <v>7</v>
      </c>
      <c r="H281" s="4" t="s">
        <v>7</v>
      </c>
      <c r="I281" s="4" t="s">
        <v>11</v>
      </c>
    </row>
    <row r="282" spans="1:8">
      <c r="A282" t="n">
        <v>1977</v>
      </c>
      <c r="B282" s="9" t="n">
        <v>5</v>
      </c>
      <c r="C282" s="7" t="n">
        <v>35</v>
      </c>
      <c r="D282" s="7" t="n">
        <v>0</v>
      </c>
      <c r="E282" s="7" t="n">
        <v>0</v>
      </c>
      <c r="F282" s="7" t="n">
        <v>1</v>
      </c>
      <c r="G282" s="7" t="n">
        <v>2</v>
      </c>
      <c r="H282" s="7" t="n">
        <v>1</v>
      </c>
      <c r="I282" s="10" t="n">
        <f t="normal" ca="1">A292</f>
        <v>0</v>
      </c>
    </row>
    <row r="283" spans="1:8">
      <c r="A283" t="s">
        <v>4</v>
      </c>
      <c r="B283" s="4" t="s">
        <v>5</v>
      </c>
      <c r="C283" s="4" t="s">
        <v>7</v>
      </c>
      <c r="D283" s="4" t="s">
        <v>10</v>
      </c>
      <c r="E283" s="4" t="s">
        <v>16</v>
      </c>
    </row>
    <row r="284" spans="1:8">
      <c r="A284" t="n">
        <v>1991</v>
      </c>
      <c r="B284" s="33" t="n">
        <v>58</v>
      </c>
      <c r="C284" s="7" t="n">
        <v>0</v>
      </c>
      <c r="D284" s="7" t="n">
        <v>1000</v>
      </c>
      <c r="E284" s="7" t="n">
        <v>1</v>
      </c>
    </row>
    <row r="285" spans="1:8">
      <c r="A285" t="s">
        <v>4</v>
      </c>
      <c r="B285" s="4" t="s">
        <v>5</v>
      </c>
      <c r="C285" s="4" t="s">
        <v>7</v>
      </c>
      <c r="D285" s="4" t="s">
        <v>10</v>
      </c>
    </row>
    <row r="286" spans="1:8">
      <c r="A286" t="n">
        <v>1999</v>
      </c>
      <c r="B286" s="33" t="n">
        <v>58</v>
      </c>
      <c r="C286" s="7" t="n">
        <v>255</v>
      </c>
      <c r="D286" s="7" t="n">
        <v>0</v>
      </c>
    </row>
    <row r="287" spans="1:8">
      <c r="A287" t="s">
        <v>4</v>
      </c>
      <c r="B287" s="4" t="s">
        <v>5</v>
      </c>
      <c r="C287" s="4" t="s">
        <v>7</v>
      </c>
      <c r="D287" s="4" t="s">
        <v>8</v>
      </c>
    </row>
    <row r="288" spans="1:8">
      <c r="A288" t="n">
        <v>2003</v>
      </c>
      <c r="B288" s="43" t="n">
        <v>4</v>
      </c>
      <c r="C288" s="7" t="n">
        <v>11</v>
      </c>
      <c r="D288" s="7" t="s">
        <v>46</v>
      </c>
    </row>
    <row r="289" spans="1:9">
      <c r="A289" t="s">
        <v>4</v>
      </c>
      <c r="B289" s="4" t="s">
        <v>5</v>
      </c>
      <c r="C289" s="4" t="s">
        <v>11</v>
      </c>
    </row>
    <row r="290" spans="1:9">
      <c r="A290" t="n">
        <v>2022</v>
      </c>
      <c r="B290" s="20" t="n">
        <v>3</v>
      </c>
      <c r="C290" s="10" t="n">
        <f t="normal" ca="1">A370</f>
        <v>0</v>
      </c>
    </row>
    <row r="291" spans="1:9">
      <c r="A291" t="s">
        <v>4</v>
      </c>
      <c r="B291" s="4" t="s">
        <v>5</v>
      </c>
      <c r="C291" s="4" t="s">
        <v>7</v>
      </c>
      <c r="D291" s="4" t="s">
        <v>10</v>
      </c>
      <c r="E291" s="4" t="s">
        <v>16</v>
      </c>
    </row>
    <row r="292" spans="1:9">
      <c r="A292" t="n">
        <v>2027</v>
      </c>
      <c r="B292" s="33" t="n">
        <v>58</v>
      </c>
      <c r="C292" s="7" t="n">
        <v>0</v>
      </c>
      <c r="D292" s="7" t="n">
        <v>1000</v>
      </c>
      <c r="E292" s="7" t="n">
        <v>1</v>
      </c>
    </row>
    <row r="293" spans="1:9">
      <c r="A293" t="s">
        <v>4</v>
      </c>
      <c r="B293" s="4" t="s">
        <v>5</v>
      </c>
      <c r="C293" s="4" t="s">
        <v>7</v>
      </c>
      <c r="D293" s="4" t="s">
        <v>10</v>
      </c>
    </row>
    <row r="294" spans="1:9">
      <c r="A294" t="n">
        <v>2035</v>
      </c>
      <c r="B294" s="33" t="n">
        <v>58</v>
      </c>
      <c r="C294" s="7" t="n">
        <v>255</v>
      </c>
      <c r="D294" s="7" t="n">
        <v>0</v>
      </c>
    </row>
    <row r="295" spans="1:9">
      <c r="A295" t="s">
        <v>4</v>
      </c>
      <c r="B295" s="4" t="s">
        <v>5</v>
      </c>
      <c r="C295" s="4" t="s">
        <v>7</v>
      </c>
      <c r="D295" s="4" t="s">
        <v>7</v>
      </c>
      <c r="E295" s="4" t="s">
        <v>16</v>
      </c>
      <c r="F295" s="4" t="s">
        <v>16</v>
      </c>
      <c r="G295" s="4" t="s">
        <v>16</v>
      </c>
      <c r="H295" s="4" t="s">
        <v>10</v>
      </c>
      <c r="I295" s="4" t="s">
        <v>7</v>
      </c>
    </row>
    <row r="296" spans="1:9">
      <c r="A296" t="n">
        <v>2039</v>
      </c>
      <c r="B296" s="40" t="n">
        <v>45</v>
      </c>
      <c r="C296" s="7" t="n">
        <v>4</v>
      </c>
      <c r="D296" s="7" t="n">
        <v>3</v>
      </c>
      <c r="E296" s="7" t="n">
        <v>4.63000011444092</v>
      </c>
      <c r="F296" s="7" t="n">
        <v>226.070007324219</v>
      </c>
      <c r="G296" s="7" t="n">
        <v>0</v>
      </c>
      <c r="H296" s="7" t="n">
        <v>0</v>
      </c>
      <c r="I296" s="7" t="n">
        <v>0</v>
      </c>
    </row>
    <row r="297" spans="1:9">
      <c r="A297" t="s">
        <v>4</v>
      </c>
      <c r="B297" s="4" t="s">
        <v>5</v>
      </c>
      <c r="C297" s="4" t="s">
        <v>10</v>
      </c>
      <c r="D297" s="4" t="s">
        <v>16</v>
      </c>
      <c r="E297" s="4" t="s">
        <v>16</v>
      </c>
      <c r="F297" s="4" t="s">
        <v>16</v>
      </c>
      <c r="G297" s="4" t="s">
        <v>16</v>
      </c>
    </row>
    <row r="298" spans="1:9">
      <c r="A298" t="n">
        <v>2057</v>
      </c>
      <c r="B298" s="31" t="n">
        <v>46</v>
      </c>
      <c r="C298" s="7" t="n">
        <v>61456</v>
      </c>
      <c r="D298" s="7" t="n">
        <v>9.90999984741211</v>
      </c>
      <c r="E298" s="7" t="n">
        <v>0.959999978542328</v>
      </c>
      <c r="F298" s="7" t="n">
        <v>-2.21000003814697</v>
      </c>
      <c r="G298" s="7" t="n">
        <v>41.0999984741211</v>
      </c>
    </row>
    <row r="299" spans="1:9">
      <c r="A299" t="s">
        <v>4</v>
      </c>
      <c r="B299" s="4" t="s">
        <v>5</v>
      </c>
      <c r="C299" s="4" t="s">
        <v>7</v>
      </c>
      <c r="D299" s="4" t="s">
        <v>8</v>
      </c>
    </row>
    <row r="300" spans="1:9">
      <c r="A300" t="n">
        <v>2076</v>
      </c>
      <c r="B300" s="6" t="n">
        <v>2</v>
      </c>
      <c r="C300" s="7" t="n">
        <v>10</v>
      </c>
      <c r="D300" s="7" t="s">
        <v>47</v>
      </c>
    </row>
    <row r="301" spans="1:9">
      <c r="A301" t="s">
        <v>4</v>
      </c>
      <c r="B301" s="4" t="s">
        <v>5</v>
      </c>
      <c r="C301" s="4" t="s">
        <v>10</v>
      </c>
    </row>
    <row r="302" spans="1:9">
      <c r="A302" t="n">
        <v>2091</v>
      </c>
      <c r="B302" s="26" t="n">
        <v>16</v>
      </c>
      <c r="C302" s="7" t="n">
        <v>0</v>
      </c>
    </row>
    <row r="303" spans="1:9">
      <c r="A303" t="s">
        <v>4</v>
      </c>
      <c r="B303" s="4" t="s">
        <v>5</v>
      </c>
      <c r="C303" s="4" t="s">
        <v>7</v>
      </c>
      <c r="D303" s="4" t="s">
        <v>10</v>
      </c>
    </row>
    <row r="304" spans="1:9">
      <c r="A304" t="n">
        <v>2094</v>
      </c>
      <c r="B304" s="33" t="n">
        <v>58</v>
      </c>
      <c r="C304" s="7" t="n">
        <v>105</v>
      </c>
      <c r="D304" s="7" t="n">
        <v>300</v>
      </c>
    </row>
    <row r="305" spans="1:9">
      <c r="A305" t="s">
        <v>4</v>
      </c>
      <c r="B305" s="4" t="s">
        <v>5</v>
      </c>
      <c r="C305" s="4" t="s">
        <v>16</v>
      </c>
      <c r="D305" s="4" t="s">
        <v>10</v>
      </c>
    </row>
    <row r="306" spans="1:9">
      <c r="A306" t="n">
        <v>2098</v>
      </c>
      <c r="B306" s="36" t="n">
        <v>103</v>
      </c>
      <c r="C306" s="7" t="n">
        <v>1</v>
      </c>
      <c r="D306" s="7" t="n">
        <v>300</v>
      </c>
    </row>
    <row r="307" spans="1:9">
      <c r="A307" t="s">
        <v>4</v>
      </c>
      <c r="B307" s="4" t="s">
        <v>5</v>
      </c>
      <c r="C307" s="4" t="s">
        <v>7</v>
      </c>
      <c r="D307" s="4" t="s">
        <v>10</v>
      </c>
    </row>
    <row r="308" spans="1:9">
      <c r="A308" t="n">
        <v>2105</v>
      </c>
      <c r="B308" s="38" t="n">
        <v>72</v>
      </c>
      <c r="C308" s="7" t="n">
        <v>4</v>
      </c>
      <c r="D308" s="7" t="n">
        <v>0</v>
      </c>
    </row>
    <row r="309" spans="1:9">
      <c r="A309" t="s">
        <v>4</v>
      </c>
      <c r="B309" s="4" t="s">
        <v>5</v>
      </c>
      <c r="C309" s="4" t="s">
        <v>17</v>
      </c>
    </row>
    <row r="310" spans="1:9">
      <c r="A310" t="n">
        <v>2109</v>
      </c>
      <c r="B310" s="44" t="n">
        <v>15</v>
      </c>
      <c r="C310" s="7" t="n">
        <v>1073741824</v>
      </c>
    </row>
    <row r="311" spans="1:9">
      <c r="A311" t="s">
        <v>4</v>
      </c>
      <c r="B311" s="4" t="s">
        <v>5</v>
      </c>
      <c r="C311" s="4" t="s">
        <v>7</v>
      </c>
    </row>
    <row r="312" spans="1:9">
      <c r="A312" t="n">
        <v>2114</v>
      </c>
      <c r="B312" s="37" t="n">
        <v>64</v>
      </c>
      <c r="C312" s="7" t="n">
        <v>3</v>
      </c>
    </row>
    <row r="313" spans="1:9">
      <c r="A313" t="s">
        <v>4</v>
      </c>
      <c r="B313" s="4" t="s">
        <v>5</v>
      </c>
      <c r="C313" s="4" t="s">
        <v>7</v>
      </c>
    </row>
    <row r="314" spans="1:9">
      <c r="A314" t="n">
        <v>2116</v>
      </c>
      <c r="B314" s="35" t="n">
        <v>74</v>
      </c>
      <c r="C314" s="7" t="n">
        <v>67</v>
      </c>
    </row>
    <row r="315" spans="1:9">
      <c r="A315" t="s">
        <v>4</v>
      </c>
      <c r="B315" s="4" t="s">
        <v>5</v>
      </c>
      <c r="C315" s="4" t="s">
        <v>7</v>
      </c>
      <c r="D315" s="4" t="s">
        <v>7</v>
      </c>
      <c r="E315" s="4" t="s">
        <v>10</v>
      </c>
    </row>
    <row r="316" spans="1:9">
      <c r="A316" t="n">
        <v>2118</v>
      </c>
      <c r="B316" s="40" t="n">
        <v>45</v>
      </c>
      <c r="C316" s="7" t="n">
        <v>8</v>
      </c>
      <c r="D316" s="7" t="n">
        <v>1</v>
      </c>
      <c r="E316" s="7" t="n">
        <v>0</v>
      </c>
    </row>
    <row r="317" spans="1:9">
      <c r="A317" t="s">
        <v>4</v>
      </c>
      <c r="B317" s="4" t="s">
        <v>5</v>
      </c>
      <c r="C317" s="4" t="s">
        <v>10</v>
      </c>
    </row>
    <row r="318" spans="1:9">
      <c r="A318" t="n">
        <v>2123</v>
      </c>
      <c r="B318" s="45" t="n">
        <v>13</v>
      </c>
      <c r="C318" s="7" t="n">
        <v>6409</v>
      </c>
    </row>
    <row r="319" spans="1:9">
      <c r="A319" t="s">
        <v>4</v>
      </c>
      <c r="B319" s="4" t="s">
        <v>5</v>
      </c>
      <c r="C319" s="4" t="s">
        <v>10</v>
      </c>
    </row>
    <row r="320" spans="1:9">
      <c r="A320" t="n">
        <v>2126</v>
      </c>
      <c r="B320" s="45" t="n">
        <v>13</v>
      </c>
      <c r="C320" s="7" t="n">
        <v>6408</v>
      </c>
    </row>
    <row r="321" spans="1:5">
      <c r="A321" t="s">
        <v>4</v>
      </c>
      <c r="B321" s="4" t="s">
        <v>5</v>
      </c>
      <c r="C321" s="4" t="s">
        <v>10</v>
      </c>
    </row>
    <row r="322" spans="1:5">
      <c r="A322" t="n">
        <v>2129</v>
      </c>
      <c r="B322" s="15" t="n">
        <v>12</v>
      </c>
      <c r="C322" s="7" t="n">
        <v>6464</v>
      </c>
    </row>
    <row r="323" spans="1:5">
      <c r="A323" t="s">
        <v>4</v>
      </c>
      <c r="B323" s="4" t="s">
        <v>5</v>
      </c>
      <c r="C323" s="4" t="s">
        <v>10</v>
      </c>
    </row>
    <row r="324" spans="1:5">
      <c r="A324" t="n">
        <v>2132</v>
      </c>
      <c r="B324" s="45" t="n">
        <v>13</v>
      </c>
      <c r="C324" s="7" t="n">
        <v>6465</v>
      </c>
    </row>
    <row r="325" spans="1:5">
      <c r="A325" t="s">
        <v>4</v>
      </c>
      <c r="B325" s="4" t="s">
        <v>5</v>
      </c>
      <c r="C325" s="4" t="s">
        <v>10</v>
      </c>
    </row>
    <row r="326" spans="1:5">
      <c r="A326" t="n">
        <v>2135</v>
      </c>
      <c r="B326" s="45" t="n">
        <v>13</v>
      </c>
      <c r="C326" s="7" t="n">
        <v>6466</v>
      </c>
    </row>
    <row r="327" spans="1:5">
      <c r="A327" t="s">
        <v>4</v>
      </c>
      <c r="B327" s="4" t="s">
        <v>5</v>
      </c>
      <c r="C327" s="4" t="s">
        <v>10</v>
      </c>
    </row>
    <row r="328" spans="1:5">
      <c r="A328" t="n">
        <v>2138</v>
      </c>
      <c r="B328" s="45" t="n">
        <v>13</v>
      </c>
      <c r="C328" s="7" t="n">
        <v>6467</v>
      </c>
    </row>
    <row r="329" spans="1:5">
      <c r="A329" t="s">
        <v>4</v>
      </c>
      <c r="B329" s="4" t="s">
        <v>5</v>
      </c>
      <c r="C329" s="4" t="s">
        <v>10</v>
      </c>
    </row>
    <row r="330" spans="1:5">
      <c r="A330" t="n">
        <v>2141</v>
      </c>
      <c r="B330" s="45" t="n">
        <v>13</v>
      </c>
      <c r="C330" s="7" t="n">
        <v>6468</v>
      </c>
    </row>
    <row r="331" spans="1:5">
      <c r="A331" t="s">
        <v>4</v>
      </c>
      <c r="B331" s="4" t="s">
        <v>5</v>
      </c>
      <c r="C331" s="4" t="s">
        <v>10</v>
      </c>
    </row>
    <row r="332" spans="1:5">
      <c r="A332" t="n">
        <v>2144</v>
      </c>
      <c r="B332" s="45" t="n">
        <v>13</v>
      </c>
      <c r="C332" s="7" t="n">
        <v>6469</v>
      </c>
    </row>
    <row r="333" spans="1:5">
      <c r="A333" t="s">
        <v>4</v>
      </c>
      <c r="B333" s="4" t="s">
        <v>5</v>
      </c>
      <c r="C333" s="4" t="s">
        <v>10</v>
      </c>
    </row>
    <row r="334" spans="1:5">
      <c r="A334" t="n">
        <v>2147</v>
      </c>
      <c r="B334" s="45" t="n">
        <v>13</v>
      </c>
      <c r="C334" s="7" t="n">
        <v>6470</v>
      </c>
    </row>
    <row r="335" spans="1:5">
      <c r="A335" t="s">
        <v>4</v>
      </c>
      <c r="B335" s="4" t="s">
        <v>5</v>
      </c>
      <c r="C335" s="4" t="s">
        <v>10</v>
      </c>
    </row>
    <row r="336" spans="1:5">
      <c r="A336" t="n">
        <v>2150</v>
      </c>
      <c r="B336" s="45" t="n">
        <v>13</v>
      </c>
      <c r="C336" s="7" t="n">
        <v>6471</v>
      </c>
    </row>
    <row r="337" spans="1:3">
      <c r="A337" t="s">
        <v>4</v>
      </c>
      <c r="B337" s="4" t="s">
        <v>5</v>
      </c>
      <c r="C337" s="4" t="s">
        <v>7</v>
      </c>
    </row>
    <row r="338" spans="1:3">
      <c r="A338" t="n">
        <v>2153</v>
      </c>
      <c r="B338" s="35" t="n">
        <v>74</v>
      </c>
      <c r="C338" s="7" t="n">
        <v>18</v>
      </c>
    </row>
    <row r="339" spans="1:3">
      <c r="A339" t="s">
        <v>4</v>
      </c>
      <c r="B339" s="4" t="s">
        <v>5</v>
      </c>
      <c r="C339" s="4" t="s">
        <v>7</v>
      </c>
    </row>
    <row r="340" spans="1:3">
      <c r="A340" t="n">
        <v>2155</v>
      </c>
      <c r="B340" s="35" t="n">
        <v>74</v>
      </c>
      <c r="C340" s="7" t="n">
        <v>45</v>
      </c>
    </row>
    <row r="341" spans="1:3">
      <c r="A341" t="s">
        <v>4</v>
      </c>
      <c r="B341" s="4" t="s">
        <v>5</v>
      </c>
      <c r="C341" s="4" t="s">
        <v>10</v>
      </c>
    </row>
    <row r="342" spans="1:3">
      <c r="A342" t="n">
        <v>2157</v>
      </c>
      <c r="B342" s="26" t="n">
        <v>16</v>
      </c>
      <c r="C342" s="7" t="n">
        <v>0</v>
      </c>
    </row>
    <row r="343" spans="1:3">
      <c r="A343" t="s">
        <v>4</v>
      </c>
      <c r="B343" s="4" t="s">
        <v>5</v>
      </c>
      <c r="C343" s="4" t="s">
        <v>7</v>
      </c>
      <c r="D343" s="4" t="s">
        <v>7</v>
      </c>
      <c r="E343" s="4" t="s">
        <v>7</v>
      </c>
      <c r="F343" s="4" t="s">
        <v>7</v>
      </c>
    </row>
    <row r="344" spans="1:3">
      <c r="A344" t="n">
        <v>2160</v>
      </c>
      <c r="B344" s="12" t="n">
        <v>14</v>
      </c>
      <c r="C344" s="7" t="n">
        <v>0</v>
      </c>
      <c r="D344" s="7" t="n">
        <v>8</v>
      </c>
      <c r="E344" s="7" t="n">
        <v>0</v>
      </c>
      <c r="F344" s="7" t="n">
        <v>0</v>
      </c>
    </row>
    <row r="345" spans="1:3">
      <c r="A345" t="s">
        <v>4</v>
      </c>
      <c r="B345" s="4" t="s">
        <v>5</v>
      </c>
      <c r="C345" s="4" t="s">
        <v>7</v>
      </c>
      <c r="D345" s="4" t="s">
        <v>8</v>
      </c>
    </row>
    <row r="346" spans="1:3">
      <c r="A346" t="n">
        <v>2165</v>
      </c>
      <c r="B346" s="6" t="n">
        <v>2</v>
      </c>
      <c r="C346" s="7" t="n">
        <v>11</v>
      </c>
      <c r="D346" s="7" t="s">
        <v>19</v>
      </c>
    </row>
    <row r="347" spans="1:3">
      <c r="A347" t="s">
        <v>4</v>
      </c>
      <c r="B347" s="4" t="s">
        <v>5</v>
      </c>
      <c r="C347" s="4" t="s">
        <v>10</v>
      </c>
    </row>
    <row r="348" spans="1:3">
      <c r="A348" t="n">
        <v>2179</v>
      </c>
      <c r="B348" s="26" t="n">
        <v>16</v>
      </c>
      <c r="C348" s="7" t="n">
        <v>0</v>
      </c>
    </row>
    <row r="349" spans="1:3">
      <c r="A349" t="s">
        <v>4</v>
      </c>
      <c r="B349" s="4" t="s">
        <v>5</v>
      </c>
      <c r="C349" s="4" t="s">
        <v>7</v>
      </c>
      <c r="D349" s="4" t="s">
        <v>8</v>
      </c>
    </row>
    <row r="350" spans="1:3">
      <c r="A350" t="n">
        <v>2182</v>
      </c>
      <c r="B350" s="6" t="n">
        <v>2</v>
      </c>
      <c r="C350" s="7" t="n">
        <v>11</v>
      </c>
      <c r="D350" s="7" t="s">
        <v>48</v>
      </c>
    </row>
    <row r="351" spans="1:3">
      <c r="A351" t="s">
        <v>4</v>
      </c>
      <c r="B351" s="4" t="s">
        <v>5</v>
      </c>
      <c r="C351" s="4" t="s">
        <v>10</v>
      </c>
    </row>
    <row r="352" spans="1:3">
      <c r="A352" t="n">
        <v>2191</v>
      </c>
      <c r="B352" s="26" t="n">
        <v>16</v>
      </c>
      <c r="C352" s="7" t="n">
        <v>0</v>
      </c>
    </row>
    <row r="353" spans="1:6">
      <c r="A353" t="s">
        <v>4</v>
      </c>
      <c r="B353" s="4" t="s">
        <v>5</v>
      </c>
      <c r="C353" s="4" t="s">
        <v>17</v>
      </c>
    </row>
    <row r="354" spans="1:6">
      <c r="A354" t="n">
        <v>2194</v>
      </c>
      <c r="B354" s="44" t="n">
        <v>15</v>
      </c>
      <c r="C354" s="7" t="n">
        <v>2048</v>
      </c>
    </row>
    <row r="355" spans="1:6">
      <c r="A355" t="s">
        <v>4</v>
      </c>
      <c r="B355" s="4" t="s">
        <v>5</v>
      </c>
      <c r="C355" s="4" t="s">
        <v>7</v>
      </c>
      <c r="D355" s="4" t="s">
        <v>8</v>
      </c>
    </row>
    <row r="356" spans="1:6">
      <c r="A356" t="n">
        <v>2199</v>
      </c>
      <c r="B356" s="6" t="n">
        <v>2</v>
      </c>
      <c r="C356" s="7" t="n">
        <v>10</v>
      </c>
      <c r="D356" s="7" t="s">
        <v>31</v>
      </c>
    </row>
    <row r="357" spans="1:6">
      <c r="A357" t="s">
        <v>4</v>
      </c>
      <c r="B357" s="4" t="s">
        <v>5</v>
      </c>
      <c r="C357" s="4" t="s">
        <v>10</v>
      </c>
    </row>
    <row r="358" spans="1:6">
      <c r="A358" t="n">
        <v>2217</v>
      </c>
      <c r="B358" s="26" t="n">
        <v>16</v>
      </c>
      <c r="C358" s="7" t="n">
        <v>0</v>
      </c>
    </row>
    <row r="359" spans="1:6">
      <c r="A359" t="s">
        <v>4</v>
      </c>
      <c r="B359" s="4" t="s">
        <v>5</v>
      </c>
      <c r="C359" s="4" t="s">
        <v>7</v>
      </c>
      <c r="D359" s="4" t="s">
        <v>8</v>
      </c>
    </row>
    <row r="360" spans="1:6">
      <c r="A360" t="n">
        <v>2220</v>
      </c>
      <c r="B360" s="6" t="n">
        <v>2</v>
      </c>
      <c r="C360" s="7" t="n">
        <v>10</v>
      </c>
      <c r="D360" s="7" t="s">
        <v>32</v>
      </c>
    </row>
    <row r="361" spans="1:6">
      <c r="A361" t="s">
        <v>4</v>
      </c>
      <c r="B361" s="4" t="s">
        <v>5</v>
      </c>
      <c r="C361" s="4" t="s">
        <v>10</v>
      </c>
    </row>
    <row r="362" spans="1:6">
      <c r="A362" t="n">
        <v>2239</v>
      </c>
      <c r="B362" s="26" t="n">
        <v>16</v>
      </c>
      <c r="C362" s="7" t="n">
        <v>0</v>
      </c>
    </row>
    <row r="363" spans="1:6">
      <c r="A363" t="s">
        <v>4</v>
      </c>
      <c r="B363" s="4" t="s">
        <v>5</v>
      </c>
      <c r="C363" s="4" t="s">
        <v>7</v>
      </c>
      <c r="D363" s="4" t="s">
        <v>10</v>
      </c>
      <c r="E363" s="4" t="s">
        <v>16</v>
      </c>
    </row>
    <row r="364" spans="1:6">
      <c r="A364" t="n">
        <v>2242</v>
      </c>
      <c r="B364" s="33" t="n">
        <v>58</v>
      </c>
      <c r="C364" s="7" t="n">
        <v>100</v>
      </c>
      <c r="D364" s="7" t="n">
        <v>300</v>
      </c>
      <c r="E364" s="7" t="n">
        <v>1</v>
      </c>
    </row>
    <row r="365" spans="1:6">
      <c r="A365" t="s">
        <v>4</v>
      </c>
      <c r="B365" s="4" t="s">
        <v>5</v>
      </c>
      <c r="C365" s="4" t="s">
        <v>7</v>
      </c>
      <c r="D365" s="4" t="s">
        <v>10</v>
      </c>
    </row>
    <row r="366" spans="1:6">
      <c r="A366" t="n">
        <v>2250</v>
      </c>
      <c r="B366" s="33" t="n">
        <v>58</v>
      </c>
      <c r="C366" s="7" t="n">
        <v>255</v>
      </c>
      <c r="D366" s="7" t="n">
        <v>0</v>
      </c>
    </row>
    <row r="367" spans="1:6">
      <c r="A367" t="s">
        <v>4</v>
      </c>
      <c r="B367" s="4" t="s">
        <v>5</v>
      </c>
      <c r="C367" s="4" t="s">
        <v>7</v>
      </c>
    </row>
    <row r="368" spans="1:6">
      <c r="A368" t="n">
        <v>2254</v>
      </c>
      <c r="B368" s="27" t="n">
        <v>23</v>
      </c>
      <c r="C368" s="7" t="n">
        <v>0</v>
      </c>
    </row>
    <row r="369" spans="1:5">
      <c r="A369" t="s">
        <v>4</v>
      </c>
      <c r="B369" s="4" t="s">
        <v>5</v>
      </c>
    </row>
    <row r="370" spans="1:5">
      <c r="A370" t="n">
        <v>2256</v>
      </c>
      <c r="B370" s="5" t="n">
        <v>1</v>
      </c>
    </row>
    <row r="371" spans="1:5" s="3" customFormat="1" customHeight="0">
      <c r="A371" s="3" t="s">
        <v>2</v>
      </c>
      <c r="B371" s="3" t="s">
        <v>49</v>
      </c>
    </row>
    <row r="372" spans="1:5">
      <c r="A372" t="s">
        <v>4</v>
      </c>
      <c r="B372" s="4" t="s">
        <v>5</v>
      </c>
      <c r="C372" s="4" t="s">
        <v>7</v>
      </c>
    </row>
    <row r="373" spans="1:5">
      <c r="A373" t="n">
        <v>2260</v>
      </c>
      <c r="B373" s="46" t="n">
        <v>116</v>
      </c>
      <c r="C373" s="7" t="n">
        <v>0</v>
      </c>
    </row>
    <row r="374" spans="1:5">
      <c r="A374" t="s">
        <v>4</v>
      </c>
      <c r="B374" s="4" t="s">
        <v>5</v>
      </c>
      <c r="C374" s="4" t="s">
        <v>7</v>
      </c>
      <c r="D374" s="4" t="s">
        <v>10</v>
      </c>
    </row>
    <row r="375" spans="1:5">
      <c r="A375" t="n">
        <v>2262</v>
      </c>
      <c r="B375" s="46" t="n">
        <v>116</v>
      </c>
      <c r="C375" s="7" t="n">
        <v>2</v>
      </c>
      <c r="D375" s="7" t="n">
        <v>1</v>
      </c>
    </row>
    <row r="376" spans="1:5">
      <c r="A376" t="s">
        <v>4</v>
      </c>
      <c r="B376" s="4" t="s">
        <v>5</v>
      </c>
      <c r="C376" s="4" t="s">
        <v>7</v>
      </c>
      <c r="D376" s="4" t="s">
        <v>17</v>
      </c>
    </row>
    <row r="377" spans="1:5">
      <c r="A377" t="n">
        <v>2266</v>
      </c>
      <c r="B377" s="46" t="n">
        <v>116</v>
      </c>
      <c r="C377" s="7" t="n">
        <v>5</v>
      </c>
      <c r="D377" s="7" t="n">
        <v>1117782016</v>
      </c>
    </row>
    <row r="378" spans="1:5">
      <c r="A378" t="s">
        <v>4</v>
      </c>
      <c r="B378" s="4" t="s">
        <v>5</v>
      </c>
      <c r="C378" s="4" t="s">
        <v>7</v>
      </c>
      <c r="D378" s="4" t="s">
        <v>10</v>
      </c>
    </row>
    <row r="379" spans="1:5">
      <c r="A379" t="n">
        <v>2272</v>
      </c>
      <c r="B379" s="46" t="n">
        <v>116</v>
      </c>
      <c r="C379" s="7" t="n">
        <v>6</v>
      </c>
      <c r="D379" s="7" t="n">
        <v>1</v>
      </c>
    </row>
    <row r="380" spans="1:5">
      <c r="A380" t="s">
        <v>4</v>
      </c>
      <c r="B380" s="4" t="s">
        <v>5</v>
      </c>
      <c r="C380" s="4" t="s">
        <v>7</v>
      </c>
      <c r="D380" s="4" t="s">
        <v>10</v>
      </c>
      <c r="E380" s="4" t="s">
        <v>10</v>
      </c>
      <c r="F380" s="4" t="s">
        <v>10</v>
      </c>
      <c r="G380" s="4" t="s">
        <v>10</v>
      </c>
      <c r="H380" s="4" t="s">
        <v>10</v>
      </c>
      <c r="I380" s="4" t="s">
        <v>10</v>
      </c>
      <c r="J380" s="4" t="s">
        <v>10</v>
      </c>
      <c r="K380" s="4" t="s">
        <v>10</v>
      </c>
      <c r="L380" s="4" t="s">
        <v>10</v>
      </c>
      <c r="M380" s="4" t="s">
        <v>10</v>
      </c>
      <c r="N380" s="4" t="s">
        <v>17</v>
      </c>
      <c r="O380" s="4" t="s">
        <v>17</v>
      </c>
      <c r="P380" s="4" t="s">
        <v>17</v>
      </c>
      <c r="Q380" s="4" t="s">
        <v>17</v>
      </c>
      <c r="R380" s="4" t="s">
        <v>7</v>
      </c>
      <c r="S380" s="4" t="s">
        <v>8</v>
      </c>
    </row>
    <row r="381" spans="1:5">
      <c r="A381" t="n">
        <v>2276</v>
      </c>
      <c r="B381" s="47" t="n">
        <v>75</v>
      </c>
      <c r="C381" s="7" t="n">
        <v>0</v>
      </c>
      <c r="D381" s="7" t="n">
        <v>0</v>
      </c>
      <c r="E381" s="7" t="n">
        <v>0</v>
      </c>
      <c r="F381" s="7" t="n">
        <v>1024</v>
      </c>
      <c r="G381" s="7" t="n">
        <v>720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1024</v>
      </c>
      <c r="M381" s="7" t="n">
        <v>720</v>
      </c>
      <c r="N381" s="7" t="n">
        <v>1065353216</v>
      </c>
      <c r="O381" s="7" t="n">
        <v>1065353216</v>
      </c>
      <c r="P381" s="7" t="n">
        <v>1065353216</v>
      </c>
      <c r="Q381" s="7" t="n">
        <v>0</v>
      </c>
      <c r="R381" s="7" t="n">
        <v>1</v>
      </c>
      <c r="S381" s="7" t="s">
        <v>50</v>
      </c>
    </row>
    <row r="382" spans="1:5">
      <c r="A382" t="s">
        <v>4</v>
      </c>
      <c r="B382" s="4" t="s">
        <v>5</v>
      </c>
      <c r="C382" s="4" t="s">
        <v>7</v>
      </c>
      <c r="D382" s="4" t="s">
        <v>7</v>
      </c>
      <c r="E382" s="4" t="s">
        <v>7</v>
      </c>
      <c r="F382" s="4" t="s">
        <v>16</v>
      </c>
      <c r="G382" s="4" t="s">
        <v>16</v>
      </c>
      <c r="H382" s="4" t="s">
        <v>16</v>
      </c>
      <c r="I382" s="4" t="s">
        <v>16</v>
      </c>
      <c r="J382" s="4" t="s">
        <v>16</v>
      </c>
    </row>
    <row r="383" spans="1:5">
      <c r="A383" t="n">
        <v>2325</v>
      </c>
      <c r="B383" s="48" t="n">
        <v>76</v>
      </c>
      <c r="C383" s="7" t="n">
        <v>0</v>
      </c>
      <c r="D383" s="7" t="n">
        <v>9</v>
      </c>
      <c r="E383" s="7" t="n">
        <v>2</v>
      </c>
      <c r="F383" s="7" t="n">
        <v>0</v>
      </c>
      <c r="G383" s="7" t="n">
        <v>0</v>
      </c>
      <c r="H383" s="7" t="n">
        <v>0</v>
      </c>
      <c r="I383" s="7" t="n">
        <v>0</v>
      </c>
      <c r="J383" s="7" t="n">
        <v>0</v>
      </c>
    </row>
    <row r="384" spans="1:5">
      <c r="A384" t="s">
        <v>4</v>
      </c>
      <c r="B384" s="4" t="s">
        <v>5</v>
      </c>
      <c r="C384" s="4" t="s">
        <v>7</v>
      </c>
      <c r="D384" s="4" t="s">
        <v>10</v>
      </c>
      <c r="E384" s="4" t="s">
        <v>10</v>
      </c>
      <c r="F384" s="4" t="s">
        <v>10</v>
      </c>
      <c r="G384" s="4" t="s">
        <v>10</v>
      </c>
      <c r="H384" s="4" t="s">
        <v>10</v>
      </c>
      <c r="I384" s="4" t="s">
        <v>10</v>
      </c>
      <c r="J384" s="4" t="s">
        <v>10</v>
      </c>
      <c r="K384" s="4" t="s">
        <v>10</v>
      </c>
      <c r="L384" s="4" t="s">
        <v>10</v>
      </c>
      <c r="M384" s="4" t="s">
        <v>10</v>
      </c>
      <c r="N384" s="4" t="s">
        <v>17</v>
      </c>
      <c r="O384" s="4" t="s">
        <v>17</v>
      </c>
      <c r="P384" s="4" t="s">
        <v>17</v>
      </c>
      <c r="Q384" s="4" t="s">
        <v>17</v>
      </c>
      <c r="R384" s="4" t="s">
        <v>7</v>
      </c>
      <c r="S384" s="4" t="s">
        <v>8</v>
      </c>
    </row>
    <row r="385" spans="1:19">
      <c r="A385" t="n">
        <v>2349</v>
      </c>
      <c r="B385" s="47" t="n">
        <v>75</v>
      </c>
      <c r="C385" s="7" t="n">
        <v>1</v>
      </c>
      <c r="D385" s="7" t="n">
        <v>0</v>
      </c>
      <c r="E385" s="7" t="n">
        <v>0</v>
      </c>
      <c r="F385" s="7" t="n">
        <v>1024</v>
      </c>
      <c r="G385" s="7" t="n">
        <v>720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1024</v>
      </c>
      <c r="M385" s="7" t="n">
        <v>720</v>
      </c>
      <c r="N385" s="7" t="n">
        <v>1065353216</v>
      </c>
      <c r="O385" s="7" t="n">
        <v>1065353216</v>
      </c>
      <c r="P385" s="7" t="n">
        <v>1065353216</v>
      </c>
      <c r="Q385" s="7" t="n">
        <v>0</v>
      </c>
      <c r="R385" s="7" t="n">
        <v>1</v>
      </c>
      <c r="S385" s="7" t="s">
        <v>51</v>
      </c>
    </row>
    <row r="386" spans="1:19">
      <c r="A386" t="s">
        <v>4</v>
      </c>
      <c r="B386" s="4" t="s">
        <v>5</v>
      </c>
      <c r="C386" s="4" t="s">
        <v>7</v>
      </c>
      <c r="D386" s="4" t="s">
        <v>7</v>
      </c>
      <c r="E386" s="4" t="s">
        <v>7</v>
      </c>
      <c r="F386" s="4" t="s">
        <v>16</v>
      </c>
      <c r="G386" s="4" t="s">
        <v>16</v>
      </c>
      <c r="H386" s="4" t="s">
        <v>16</v>
      </c>
      <c r="I386" s="4" t="s">
        <v>16</v>
      </c>
      <c r="J386" s="4" t="s">
        <v>16</v>
      </c>
    </row>
    <row r="387" spans="1:19">
      <c r="A387" t="n">
        <v>2398</v>
      </c>
      <c r="B387" s="48" t="n">
        <v>76</v>
      </c>
      <c r="C387" s="7" t="n">
        <v>1</v>
      </c>
      <c r="D387" s="7" t="n">
        <v>9</v>
      </c>
      <c r="E387" s="7" t="n">
        <v>2</v>
      </c>
      <c r="F387" s="7" t="n">
        <v>0</v>
      </c>
      <c r="G387" s="7" t="n">
        <v>0</v>
      </c>
      <c r="H387" s="7" t="n">
        <v>0</v>
      </c>
      <c r="I387" s="7" t="n">
        <v>0</v>
      </c>
      <c r="J387" s="7" t="n">
        <v>0</v>
      </c>
    </row>
    <row r="388" spans="1:19">
      <c r="A388" t="s">
        <v>4</v>
      </c>
      <c r="B388" s="4" t="s">
        <v>5</v>
      </c>
      <c r="C388" s="4" t="s">
        <v>10</v>
      </c>
    </row>
    <row r="389" spans="1:19">
      <c r="A389" t="n">
        <v>2422</v>
      </c>
      <c r="B389" s="45" t="n">
        <v>13</v>
      </c>
      <c r="C389" s="7" t="n">
        <v>6682</v>
      </c>
    </row>
    <row r="390" spans="1:19">
      <c r="A390" t="s">
        <v>4</v>
      </c>
      <c r="B390" s="4" t="s">
        <v>5</v>
      </c>
      <c r="C390" s="4" t="s">
        <v>10</v>
      </c>
    </row>
    <row r="391" spans="1:19">
      <c r="A391" t="n">
        <v>2425</v>
      </c>
      <c r="B391" s="15" t="n">
        <v>12</v>
      </c>
      <c r="C391" s="7" t="n">
        <v>6696</v>
      </c>
    </row>
    <row r="392" spans="1:19">
      <c r="A392" t="s">
        <v>4</v>
      </c>
      <c r="B392" s="4" t="s">
        <v>5</v>
      </c>
      <c r="C392" s="4" t="s">
        <v>10</v>
      </c>
      <c r="D392" s="4" t="s">
        <v>8</v>
      </c>
      <c r="E392" s="4" t="s">
        <v>8</v>
      </c>
      <c r="F392" s="4" t="s">
        <v>8</v>
      </c>
      <c r="G392" s="4" t="s">
        <v>7</v>
      </c>
      <c r="H392" s="4" t="s">
        <v>17</v>
      </c>
      <c r="I392" s="4" t="s">
        <v>16</v>
      </c>
      <c r="J392" s="4" t="s">
        <v>16</v>
      </c>
      <c r="K392" s="4" t="s">
        <v>16</v>
      </c>
      <c r="L392" s="4" t="s">
        <v>16</v>
      </c>
      <c r="M392" s="4" t="s">
        <v>16</v>
      </c>
      <c r="N392" s="4" t="s">
        <v>16</v>
      </c>
      <c r="O392" s="4" t="s">
        <v>16</v>
      </c>
      <c r="P392" s="4" t="s">
        <v>8</v>
      </c>
      <c r="Q392" s="4" t="s">
        <v>8</v>
      </c>
      <c r="R392" s="4" t="s">
        <v>17</v>
      </c>
      <c r="S392" s="4" t="s">
        <v>7</v>
      </c>
      <c r="T392" s="4" t="s">
        <v>17</v>
      </c>
      <c r="U392" s="4" t="s">
        <v>17</v>
      </c>
      <c r="V392" s="4" t="s">
        <v>10</v>
      </c>
    </row>
    <row r="393" spans="1:19">
      <c r="A393" t="n">
        <v>2428</v>
      </c>
      <c r="B393" s="49" t="n">
        <v>19</v>
      </c>
      <c r="C393" s="7" t="n">
        <v>1</v>
      </c>
      <c r="D393" s="7" t="s">
        <v>52</v>
      </c>
      <c r="E393" s="7" t="s">
        <v>53</v>
      </c>
      <c r="F393" s="7" t="s">
        <v>18</v>
      </c>
      <c r="G393" s="7" t="n">
        <v>0</v>
      </c>
      <c r="H393" s="7" t="n">
        <v>1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1</v>
      </c>
      <c r="N393" s="7" t="n">
        <v>1.60000002384186</v>
      </c>
      <c r="O393" s="7" t="n">
        <v>0.0900000035762787</v>
      </c>
      <c r="P393" s="7" t="s">
        <v>18</v>
      </c>
      <c r="Q393" s="7" t="s">
        <v>18</v>
      </c>
      <c r="R393" s="7" t="n">
        <v>-1</v>
      </c>
      <c r="S393" s="7" t="n">
        <v>0</v>
      </c>
      <c r="T393" s="7" t="n">
        <v>0</v>
      </c>
      <c r="U393" s="7" t="n">
        <v>0</v>
      </c>
      <c r="V393" s="7" t="n">
        <v>0</v>
      </c>
    </row>
    <row r="394" spans="1:19">
      <c r="A394" t="s">
        <v>4</v>
      </c>
      <c r="B394" s="4" t="s">
        <v>5</v>
      </c>
      <c r="C394" s="4" t="s">
        <v>10</v>
      </c>
      <c r="D394" s="4" t="s">
        <v>8</v>
      </c>
      <c r="E394" s="4" t="s">
        <v>8</v>
      </c>
      <c r="F394" s="4" t="s">
        <v>8</v>
      </c>
      <c r="G394" s="4" t="s">
        <v>7</v>
      </c>
      <c r="H394" s="4" t="s">
        <v>17</v>
      </c>
      <c r="I394" s="4" t="s">
        <v>16</v>
      </c>
      <c r="J394" s="4" t="s">
        <v>16</v>
      </c>
      <c r="K394" s="4" t="s">
        <v>16</v>
      </c>
      <c r="L394" s="4" t="s">
        <v>16</v>
      </c>
      <c r="M394" s="4" t="s">
        <v>16</v>
      </c>
      <c r="N394" s="4" t="s">
        <v>16</v>
      </c>
      <c r="O394" s="4" t="s">
        <v>16</v>
      </c>
      <c r="P394" s="4" t="s">
        <v>8</v>
      </c>
      <c r="Q394" s="4" t="s">
        <v>8</v>
      </c>
      <c r="R394" s="4" t="s">
        <v>17</v>
      </c>
      <c r="S394" s="4" t="s">
        <v>7</v>
      </c>
      <c r="T394" s="4" t="s">
        <v>17</v>
      </c>
      <c r="U394" s="4" t="s">
        <v>17</v>
      </c>
      <c r="V394" s="4" t="s">
        <v>10</v>
      </c>
    </row>
    <row r="395" spans="1:19">
      <c r="A395" t="n">
        <v>2501</v>
      </c>
      <c r="B395" s="49" t="n">
        <v>19</v>
      </c>
      <c r="C395" s="7" t="n">
        <v>2</v>
      </c>
      <c r="D395" s="7" t="s">
        <v>54</v>
      </c>
      <c r="E395" s="7" t="s">
        <v>55</v>
      </c>
      <c r="F395" s="7" t="s">
        <v>18</v>
      </c>
      <c r="G395" s="7" t="n">
        <v>0</v>
      </c>
      <c r="H395" s="7" t="n">
        <v>1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1</v>
      </c>
      <c r="N395" s="7" t="n">
        <v>1.60000002384186</v>
      </c>
      <c r="O395" s="7" t="n">
        <v>0.0900000035762787</v>
      </c>
      <c r="P395" s="7" t="s">
        <v>18</v>
      </c>
      <c r="Q395" s="7" t="s">
        <v>18</v>
      </c>
      <c r="R395" s="7" t="n">
        <v>-1</v>
      </c>
      <c r="S395" s="7" t="n">
        <v>0</v>
      </c>
      <c r="T395" s="7" t="n">
        <v>0</v>
      </c>
      <c r="U395" s="7" t="n">
        <v>0</v>
      </c>
      <c r="V395" s="7" t="n">
        <v>0</v>
      </c>
    </row>
    <row r="396" spans="1:19">
      <c r="A396" t="s">
        <v>4</v>
      </c>
      <c r="B396" s="4" t="s">
        <v>5</v>
      </c>
      <c r="C396" s="4" t="s">
        <v>10</v>
      </c>
      <c r="D396" s="4" t="s">
        <v>8</v>
      </c>
      <c r="E396" s="4" t="s">
        <v>8</v>
      </c>
      <c r="F396" s="4" t="s">
        <v>8</v>
      </c>
      <c r="G396" s="4" t="s">
        <v>7</v>
      </c>
      <c r="H396" s="4" t="s">
        <v>17</v>
      </c>
      <c r="I396" s="4" t="s">
        <v>16</v>
      </c>
      <c r="J396" s="4" t="s">
        <v>16</v>
      </c>
      <c r="K396" s="4" t="s">
        <v>16</v>
      </c>
      <c r="L396" s="4" t="s">
        <v>16</v>
      </c>
      <c r="M396" s="4" t="s">
        <v>16</v>
      </c>
      <c r="N396" s="4" t="s">
        <v>16</v>
      </c>
      <c r="O396" s="4" t="s">
        <v>16</v>
      </c>
      <c r="P396" s="4" t="s">
        <v>8</v>
      </c>
      <c r="Q396" s="4" t="s">
        <v>8</v>
      </c>
      <c r="R396" s="4" t="s">
        <v>17</v>
      </c>
      <c r="S396" s="4" t="s">
        <v>7</v>
      </c>
      <c r="T396" s="4" t="s">
        <v>17</v>
      </c>
      <c r="U396" s="4" t="s">
        <v>17</v>
      </c>
      <c r="V396" s="4" t="s">
        <v>10</v>
      </c>
    </row>
    <row r="397" spans="1:19">
      <c r="A397" t="n">
        <v>2575</v>
      </c>
      <c r="B397" s="49" t="n">
        <v>19</v>
      </c>
      <c r="C397" s="7" t="n">
        <v>3</v>
      </c>
      <c r="D397" s="7" t="s">
        <v>56</v>
      </c>
      <c r="E397" s="7" t="s">
        <v>57</v>
      </c>
      <c r="F397" s="7" t="s">
        <v>18</v>
      </c>
      <c r="G397" s="7" t="n">
        <v>0</v>
      </c>
      <c r="H397" s="7" t="n">
        <v>1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1</v>
      </c>
      <c r="N397" s="7" t="n">
        <v>1.60000002384186</v>
      </c>
      <c r="O397" s="7" t="n">
        <v>0.0900000035762787</v>
      </c>
      <c r="P397" s="7" t="s">
        <v>18</v>
      </c>
      <c r="Q397" s="7" t="s">
        <v>18</v>
      </c>
      <c r="R397" s="7" t="n">
        <v>-1</v>
      </c>
      <c r="S397" s="7" t="n">
        <v>0</v>
      </c>
      <c r="T397" s="7" t="n">
        <v>0</v>
      </c>
      <c r="U397" s="7" t="n">
        <v>0</v>
      </c>
      <c r="V397" s="7" t="n">
        <v>0</v>
      </c>
    </row>
    <row r="398" spans="1:19">
      <c r="A398" t="s">
        <v>4</v>
      </c>
      <c r="B398" s="4" t="s">
        <v>5</v>
      </c>
      <c r="C398" s="4" t="s">
        <v>10</v>
      </c>
      <c r="D398" s="4" t="s">
        <v>8</v>
      </c>
      <c r="E398" s="4" t="s">
        <v>8</v>
      </c>
      <c r="F398" s="4" t="s">
        <v>8</v>
      </c>
      <c r="G398" s="4" t="s">
        <v>7</v>
      </c>
      <c r="H398" s="4" t="s">
        <v>17</v>
      </c>
      <c r="I398" s="4" t="s">
        <v>16</v>
      </c>
      <c r="J398" s="4" t="s">
        <v>16</v>
      </c>
      <c r="K398" s="4" t="s">
        <v>16</v>
      </c>
      <c r="L398" s="4" t="s">
        <v>16</v>
      </c>
      <c r="M398" s="4" t="s">
        <v>16</v>
      </c>
      <c r="N398" s="4" t="s">
        <v>16</v>
      </c>
      <c r="O398" s="4" t="s">
        <v>16</v>
      </c>
      <c r="P398" s="4" t="s">
        <v>8</v>
      </c>
      <c r="Q398" s="4" t="s">
        <v>8</v>
      </c>
      <c r="R398" s="4" t="s">
        <v>17</v>
      </c>
      <c r="S398" s="4" t="s">
        <v>7</v>
      </c>
      <c r="T398" s="4" t="s">
        <v>17</v>
      </c>
      <c r="U398" s="4" t="s">
        <v>17</v>
      </c>
      <c r="V398" s="4" t="s">
        <v>10</v>
      </c>
    </row>
    <row r="399" spans="1:19">
      <c r="A399" t="n">
        <v>2648</v>
      </c>
      <c r="B399" s="49" t="n">
        <v>19</v>
      </c>
      <c r="C399" s="7" t="n">
        <v>4</v>
      </c>
      <c r="D399" s="7" t="s">
        <v>58</v>
      </c>
      <c r="E399" s="7" t="s">
        <v>59</v>
      </c>
      <c r="F399" s="7" t="s">
        <v>18</v>
      </c>
      <c r="G399" s="7" t="n">
        <v>0</v>
      </c>
      <c r="H399" s="7" t="n">
        <v>1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1</v>
      </c>
      <c r="N399" s="7" t="n">
        <v>1.60000002384186</v>
      </c>
      <c r="O399" s="7" t="n">
        <v>0.0900000035762787</v>
      </c>
      <c r="P399" s="7" t="s">
        <v>18</v>
      </c>
      <c r="Q399" s="7" t="s">
        <v>18</v>
      </c>
      <c r="R399" s="7" t="n">
        <v>-1</v>
      </c>
      <c r="S399" s="7" t="n">
        <v>0</v>
      </c>
      <c r="T399" s="7" t="n">
        <v>0</v>
      </c>
      <c r="U399" s="7" t="n">
        <v>0</v>
      </c>
      <c r="V399" s="7" t="n">
        <v>0</v>
      </c>
    </row>
    <row r="400" spans="1:19">
      <c r="A400" t="s">
        <v>4</v>
      </c>
      <c r="B400" s="4" t="s">
        <v>5</v>
      </c>
      <c r="C400" s="4" t="s">
        <v>10</v>
      </c>
      <c r="D400" s="4" t="s">
        <v>8</v>
      </c>
      <c r="E400" s="4" t="s">
        <v>8</v>
      </c>
      <c r="F400" s="4" t="s">
        <v>8</v>
      </c>
      <c r="G400" s="4" t="s">
        <v>7</v>
      </c>
      <c r="H400" s="4" t="s">
        <v>17</v>
      </c>
      <c r="I400" s="4" t="s">
        <v>16</v>
      </c>
      <c r="J400" s="4" t="s">
        <v>16</v>
      </c>
      <c r="K400" s="4" t="s">
        <v>16</v>
      </c>
      <c r="L400" s="4" t="s">
        <v>16</v>
      </c>
      <c r="M400" s="4" t="s">
        <v>16</v>
      </c>
      <c r="N400" s="4" t="s">
        <v>16</v>
      </c>
      <c r="O400" s="4" t="s">
        <v>16</v>
      </c>
      <c r="P400" s="4" t="s">
        <v>8</v>
      </c>
      <c r="Q400" s="4" t="s">
        <v>8</v>
      </c>
      <c r="R400" s="4" t="s">
        <v>17</v>
      </c>
      <c r="S400" s="4" t="s">
        <v>7</v>
      </c>
      <c r="T400" s="4" t="s">
        <v>17</v>
      </c>
      <c r="U400" s="4" t="s">
        <v>17</v>
      </c>
      <c r="V400" s="4" t="s">
        <v>10</v>
      </c>
    </row>
    <row r="401" spans="1:22">
      <c r="A401" t="n">
        <v>2723</v>
      </c>
      <c r="B401" s="49" t="n">
        <v>19</v>
      </c>
      <c r="C401" s="7" t="n">
        <v>5</v>
      </c>
      <c r="D401" s="7" t="s">
        <v>60</v>
      </c>
      <c r="E401" s="7" t="s">
        <v>61</v>
      </c>
      <c r="F401" s="7" t="s">
        <v>18</v>
      </c>
      <c r="G401" s="7" t="n">
        <v>0</v>
      </c>
      <c r="H401" s="7" t="n">
        <v>1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1</v>
      </c>
      <c r="N401" s="7" t="n">
        <v>1.60000002384186</v>
      </c>
      <c r="O401" s="7" t="n">
        <v>0.0900000035762787</v>
      </c>
      <c r="P401" s="7" t="s">
        <v>18</v>
      </c>
      <c r="Q401" s="7" t="s">
        <v>18</v>
      </c>
      <c r="R401" s="7" t="n">
        <v>-1</v>
      </c>
      <c r="S401" s="7" t="n">
        <v>0</v>
      </c>
      <c r="T401" s="7" t="n">
        <v>0</v>
      </c>
      <c r="U401" s="7" t="n">
        <v>0</v>
      </c>
      <c r="V401" s="7" t="n">
        <v>0</v>
      </c>
    </row>
    <row r="402" spans="1:22">
      <c r="A402" t="s">
        <v>4</v>
      </c>
      <c r="B402" s="4" t="s">
        <v>5</v>
      </c>
      <c r="C402" s="4" t="s">
        <v>10</v>
      </c>
      <c r="D402" s="4" t="s">
        <v>8</v>
      </c>
      <c r="E402" s="4" t="s">
        <v>8</v>
      </c>
      <c r="F402" s="4" t="s">
        <v>8</v>
      </c>
      <c r="G402" s="4" t="s">
        <v>7</v>
      </c>
      <c r="H402" s="4" t="s">
        <v>17</v>
      </c>
      <c r="I402" s="4" t="s">
        <v>16</v>
      </c>
      <c r="J402" s="4" t="s">
        <v>16</v>
      </c>
      <c r="K402" s="4" t="s">
        <v>16</v>
      </c>
      <c r="L402" s="4" t="s">
        <v>16</v>
      </c>
      <c r="M402" s="4" t="s">
        <v>16</v>
      </c>
      <c r="N402" s="4" t="s">
        <v>16</v>
      </c>
      <c r="O402" s="4" t="s">
        <v>16</v>
      </c>
      <c r="P402" s="4" t="s">
        <v>8</v>
      </c>
      <c r="Q402" s="4" t="s">
        <v>8</v>
      </c>
      <c r="R402" s="4" t="s">
        <v>17</v>
      </c>
      <c r="S402" s="4" t="s">
        <v>7</v>
      </c>
      <c r="T402" s="4" t="s">
        <v>17</v>
      </c>
      <c r="U402" s="4" t="s">
        <v>17</v>
      </c>
      <c r="V402" s="4" t="s">
        <v>10</v>
      </c>
    </row>
    <row r="403" spans="1:22">
      <c r="A403" t="n">
        <v>2795</v>
      </c>
      <c r="B403" s="49" t="n">
        <v>19</v>
      </c>
      <c r="C403" s="7" t="n">
        <v>6</v>
      </c>
      <c r="D403" s="7" t="s">
        <v>62</v>
      </c>
      <c r="E403" s="7" t="s">
        <v>63</v>
      </c>
      <c r="F403" s="7" t="s">
        <v>18</v>
      </c>
      <c r="G403" s="7" t="n">
        <v>0</v>
      </c>
      <c r="H403" s="7" t="n">
        <v>1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1</v>
      </c>
      <c r="N403" s="7" t="n">
        <v>1.60000002384186</v>
      </c>
      <c r="O403" s="7" t="n">
        <v>0.0900000035762787</v>
      </c>
      <c r="P403" s="7" t="s">
        <v>18</v>
      </c>
      <c r="Q403" s="7" t="s">
        <v>18</v>
      </c>
      <c r="R403" s="7" t="n">
        <v>-1</v>
      </c>
      <c r="S403" s="7" t="n">
        <v>0</v>
      </c>
      <c r="T403" s="7" t="n">
        <v>0</v>
      </c>
      <c r="U403" s="7" t="n">
        <v>0</v>
      </c>
      <c r="V403" s="7" t="n">
        <v>0</v>
      </c>
    </row>
    <row r="404" spans="1:22">
      <c r="A404" t="s">
        <v>4</v>
      </c>
      <c r="B404" s="4" t="s">
        <v>5</v>
      </c>
      <c r="C404" s="4" t="s">
        <v>10</v>
      </c>
      <c r="D404" s="4" t="s">
        <v>8</v>
      </c>
      <c r="E404" s="4" t="s">
        <v>8</v>
      </c>
      <c r="F404" s="4" t="s">
        <v>8</v>
      </c>
      <c r="G404" s="4" t="s">
        <v>7</v>
      </c>
      <c r="H404" s="4" t="s">
        <v>17</v>
      </c>
      <c r="I404" s="4" t="s">
        <v>16</v>
      </c>
      <c r="J404" s="4" t="s">
        <v>16</v>
      </c>
      <c r="K404" s="4" t="s">
        <v>16</v>
      </c>
      <c r="L404" s="4" t="s">
        <v>16</v>
      </c>
      <c r="M404" s="4" t="s">
        <v>16</v>
      </c>
      <c r="N404" s="4" t="s">
        <v>16</v>
      </c>
      <c r="O404" s="4" t="s">
        <v>16</v>
      </c>
      <c r="P404" s="4" t="s">
        <v>8</v>
      </c>
      <c r="Q404" s="4" t="s">
        <v>8</v>
      </c>
      <c r="R404" s="4" t="s">
        <v>17</v>
      </c>
      <c r="S404" s="4" t="s">
        <v>7</v>
      </c>
      <c r="T404" s="4" t="s">
        <v>17</v>
      </c>
      <c r="U404" s="4" t="s">
        <v>17</v>
      </c>
      <c r="V404" s="4" t="s">
        <v>10</v>
      </c>
    </row>
    <row r="405" spans="1:22">
      <c r="A405" t="n">
        <v>2868</v>
      </c>
      <c r="B405" s="49" t="n">
        <v>19</v>
      </c>
      <c r="C405" s="7" t="n">
        <v>7</v>
      </c>
      <c r="D405" s="7" t="s">
        <v>64</v>
      </c>
      <c r="E405" s="7" t="s">
        <v>65</v>
      </c>
      <c r="F405" s="7" t="s">
        <v>18</v>
      </c>
      <c r="G405" s="7" t="n">
        <v>0</v>
      </c>
      <c r="H405" s="7" t="n">
        <v>1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1</v>
      </c>
      <c r="N405" s="7" t="n">
        <v>1.60000002384186</v>
      </c>
      <c r="O405" s="7" t="n">
        <v>0.0900000035762787</v>
      </c>
      <c r="P405" s="7" t="s">
        <v>18</v>
      </c>
      <c r="Q405" s="7" t="s">
        <v>18</v>
      </c>
      <c r="R405" s="7" t="n">
        <v>-1</v>
      </c>
      <c r="S405" s="7" t="n">
        <v>0</v>
      </c>
      <c r="T405" s="7" t="n">
        <v>0</v>
      </c>
      <c r="U405" s="7" t="n">
        <v>0</v>
      </c>
      <c r="V405" s="7" t="n">
        <v>0</v>
      </c>
    </row>
    <row r="406" spans="1:22">
      <c r="A406" t="s">
        <v>4</v>
      </c>
      <c r="B406" s="4" t="s">
        <v>5</v>
      </c>
      <c r="C406" s="4" t="s">
        <v>10</v>
      </c>
      <c r="D406" s="4" t="s">
        <v>8</v>
      </c>
      <c r="E406" s="4" t="s">
        <v>8</v>
      </c>
      <c r="F406" s="4" t="s">
        <v>8</v>
      </c>
      <c r="G406" s="4" t="s">
        <v>7</v>
      </c>
      <c r="H406" s="4" t="s">
        <v>17</v>
      </c>
      <c r="I406" s="4" t="s">
        <v>16</v>
      </c>
      <c r="J406" s="4" t="s">
        <v>16</v>
      </c>
      <c r="K406" s="4" t="s">
        <v>16</v>
      </c>
      <c r="L406" s="4" t="s">
        <v>16</v>
      </c>
      <c r="M406" s="4" t="s">
        <v>16</v>
      </c>
      <c r="N406" s="4" t="s">
        <v>16</v>
      </c>
      <c r="O406" s="4" t="s">
        <v>16</v>
      </c>
      <c r="P406" s="4" t="s">
        <v>8</v>
      </c>
      <c r="Q406" s="4" t="s">
        <v>8</v>
      </c>
      <c r="R406" s="4" t="s">
        <v>17</v>
      </c>
      <c r="S406" s="4" t="s">
        <v>7</v>
      </c>
      <c r="T406" s="4" t="s">
        <v>17</v>
      </c>
      <c r="U406" s="4" t="s">
        <v>17</v>
      </c>
      <c r="V406" s="4" t="s">
        <v>10</v>
      </c>
    </row>
    <row r="407" spans="1:22">
      <c r="A407" t="n">
        <v>2939</v>
      </c>
      <c r="B407" s="49" t="n">
        <v>19</v>
      </c>
      <c r="C407" s="7" t="n">
        <v>8</v>
      </c>
      <c r="D407" s="7" t="s">
        <v>66</v>
      </c>
      <c r="E407" s="7" t="s">
        <v>67</v>
      </c>
      <c r="F407" s="7" t="s">
        <v>18</v>
      </c>
      <c r="G407" s="7" t="n">
        <v>0</v>
      </c>
      <c r="H407" s="7" t="n">
        <v>1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1</v>
      </c>
      <c r="N407" s="7" t="n">
        <v>1.60000002384186</v>
      </c>
      <c r="O407" s="7" t="n">
        <v>0.0900000035762787</v>
      </c>
      <c r="P407" s="7" t="s">
        <v>18</v>
      </c>
      <c r="Q407" s="7" t="s">
        <v>18</v>
      </c>
      <c r="R407" s="7" t="n">
        <v>-1</v>
      </c>
      <c r="S407" s="7" t="n">
        <v>0</v>
      </c>
      <c r="T407" s="7" t="n">
        <v>0</v>
      </c>
      <c r="U407" s="7" t="n">
        <v>0</v>
      </c>
      <c r="V407" s="7" t="n">
        <v>0</v>
      </c>
    </row>
    <row r="408" spans="1:22">
      <c r="A408" t="s">
        <v>4</v>
      </c>
      <c r="B408" s="4" t="s">
        <v>5</v>
      </c>
      <c r="C408" s="4" t="s">
        <v>10</v>
      </c>
      <c r="D408" s="4" t="s">
        <v>8</v>
      </c>
      <c r="E408" s="4" t="s">
        <v>8</v>
      </c>
      <c r="F408" s="4" t="s">
        <v>8</v>
      </c>
      <c r="G408" s="4" t="s">
        <v>7</v>
      </c>
      <c r="H408" s="4" t="s">
        <v>17</v>
      </c>
      <c r="I408" s="4" t="s">
        <v>16</v>
      </c>
      <c r="J408" s="4" t="s">
        <v>16</v>
      </c>
      <c r="K408" s="4" t="s">
        <v>16</v>
      </c>
      <c r="L408" s="4" t="s">
        <v>16</v>
      </c>
      <c r="M408" s="4" t="s">
        <v>16</v>
      </c>
      <c r="N408" s="4" t="s">
        <v>16</v>
      </c>
      <c r="O408" s="4" t="s">
        <v>16</v>
      </c>
      <c r="P408" s="4" t="s">
        <v>8</v>
      </c>
      <c r="Q408" s="4" t="s">
        <v>8</v>
      </c>
      <c r="R408" s="4" t="s">
        <v>17</v>
      </c>
      <c r="S408" s="4" t="s">
        <v>7</v>
      </c>
      <c r="T408" s="4" t="s">
        <v>17</v>
      </c>
      <c r="U408" s="4" t="s">
        <v>17</v>
      </c>
      <c r="V408" s="4" t="s">
        <v>10</v>
      </c>
    </row>
    <row r="409" spans="1:22">
      <c r="A409" t="n">
        <v>3012</v>
      </c>
      <c r="B409" s="49" t="n">
        <v>19</v>
      </c>
      <c r="C409" s="7" t="n">
        <v>9</v>
      </c>
      <c r="D409" s="7" t="s">
        <v>68</v>
      </c>
      <c r="E409" s="7" t="s">
        <v>69</v>
      </c>
      <c r="F409" s="7" t="s">
        <v>18</v>
      </c>
      <c r="G409" s="7" t="n">
        <v>0</v>
      </c>
      <c r="H409" s="7" t="n">
        <v>1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1</v>
      </c>
      <c r="N409" s="7" t="n">
        <v>1.60000002384186</v>
      </c>
      <c r="O409" s="7" t="n">
        <v>0.0900000035762787</v>
      </c>
      <c r="P409" s="7" t="s">
        <v>18</v>
      </c>
      <c r="Q409" s="7" t="s">
        <v>18</v>
      </c>
      <c r="R409" s="7" t="n">
        <v>-1</v>
      </c>
      <c r="S409" s="7" t="n">
        <v>0</v>
      </c>
      <c r="T409" s="7" t="n">
        <v>0</v>
      </c>
      <c r="U409" s="7" t="n">
        <v>0</v>
      </c>
      <c r="V409" s="7" t="n">
        <v>0</v>
      </c>
    </row>
    <row r="410" spans="1:22">
      <c r="A410" t="s">
        <v>4</v>
      </c>
      <c r="B410" s="4" t="s">
        <v>5</v>
      </c>
      <c r="C410" s="4" t="s">
        <v>10</v>
      </c>
      <c r="D410" s="4" t="s">
        <v>8</v>
      </c>
      <c r="E410" s="4" t="s">
        <v>8</v>
      </c>
      <c r="F410" s="4" t="s">
        <v>8</v>
      </c>
      <c r="G410" s="4" t="s">
        <v>7</v>
      </c>
      <c r="H410" s="4" t="s">
        <v>17</v>
      </c>
      <c r="I410" s="4" t="s">
        <v>16</v>
      </c>
      <c r="J410" s="4" t="s">
        <v>16</v>
      </c>
      <c r="K410" s="4" t="s">
        <v>16</v>
      </c>
      <c r="L410" s="4" t="s">
        <v>16</v>
      </c>
      <c r="M410" s="4" t="s">
        <v>16</v>
      </c>
      <c r="N410" s="4" t="s">
        <v>16</v>
      </c>
      <c r="O410" s="4" t="s">
        <v>16</v>
      </c>
      <c r="P410" s="4" t="s">
        <v>8</v>
      </c>
      <c r="Q410" s="4" t="s">
        <v>8</v>
      </c>
      <c r="R410" s="4" t="s">
        <v>17</v>
      </c>
      <c r="S410" s="4" t="s">
        <v>7</v>
      </c>
      <c r="T410" s="4" t="s">
        <v>17</v>
      </c>
      <c r="U410" s="4" t="s">
        <v>17</v>
      </c>
      <c r="V410" s="4" t="s">
        <v>10</v>
      </c>
    </row>
    <row r="411" spans="1:22">
      <c r="A411" t="n">
        <v>3087</v>
      </c>
      <c r="B411" s="49" t="n">
        <v>19</v>
      </c>
      <c r="C411" s="7" t="n">
        <v>11</v>
      </c>
      <c r="D411" s="7" t="s">
        <v>70</v>
      </c>
      <c r="E411" s="7" t="s">
        <v>71</v>
      </c>
      <c r="F411" s="7" t="s">
        <v>18</v>
      </c>
      <c r="G411" s="7" t="n">
        <v>0</v>
      </c>
      <c r="H411" s="7" t="n">
        <v>1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1</v>
      </c>
      <c r="N411" s="7" t="n">
        <v>1.60000002384186</v>
      </c>
      <c r="O411" s="7" t="n">
        <v>0.0900000035762787</v>
      </c>
      <c r="P411" s="7" t="s">
        <v>18</v>
      </c>
      <c r="Q411" s="7" t="s">
        <v>18</v>
      </c>
      <c r="R411" s="7" t="n">
        <v>-1</v>
      </c>
      <c r="S411" s="7" t="n">
        <v>0</v>
      </c>
      <c r="T411" s="7" t="n">
        <v>0</v>
      </c>
      <c r="U411" s="7" t="n">
        <v>0</v>
      </c>
      <c r="V411" s="7" t="n">
        <v>0</v>
      </c>
    </row>
    <row r="412" spans="1:22">
      <c r="A412" t="s">
        <v>4</v>
      </c>
      <c r="B412" s="4" t="s">
        <v>5</v>
      </c>
      <c r="C412" s="4" t="s">
        <v>10</v>
      </c>
      <c r="D412" s="4" t="s">
        <v>8</v>
      </c>
      <c r="E412" s="4" t="s">
        <v>8</v>
      </c>
      <c r="F412" s="4" t="s">
        <v>8</v>
      </c>
      <c r="G412" s="4" t="s">
        <v>7</v>
      </c>
      <c r="H412" s="4" t="s">
        <v>17</v>
      </c>
      <c r="I412" s="4" t="s">
        <v>16</v>
      </c>
      <c r="J412" s="4" t="s">
        <v>16</v>
      </c>
      <c r="K412" s="4" t="s">
        <v>16</v>
      </c>
      <c r="L412" s="4" t="s">
        <v>16</v>
      </c>
      <c r="M412" s="4" t="s">
        <v>16</v>
      </c>
      <c r="N412" s="4" t="s">
        <v>16</v>
      </c>
      <c r="O412" s="4" t="s">
        <v>16</v>
      </c>
      <c r="P412" s="4" t="s">
        <v>8</v>
      </c>
      <c r="Q412" s="4" t="s">
        <v>8</v>
      </c>
      <c r="R412" s="4" t="s">
        <v>17</v>
      </c>
      <c r="S412" s="4" t="s">
        <v>7</v>
      </c>
      <c r="T412" s="4" t="s">
        <v>17</v>
      </c>
      <c r="U412" s="4" t="s">
        <v>17</v>
      </c>
      <c r="V412" s="4" t="s">
        <v>10</v>
      </c>
    </row>
    <row r="413" spans="1:22">
      <c r="A413" t="n">
        <v>3166</v>
      </c>
      <c r="B413" s="49" t="n">
        <v>19</v>
      </c>
      <c r="C413" s="7" t="n">
        <v>12</v>
      </c>
      <c r="D413" s="7" t="s">
        <v>72</v>
      </c>
      <c r="E413" s="7" t="s">
        <v>73</v>
      </c>
      <c r="F413" s="7" t="s">
        <v>18</v>
      </c>
      <c r="G413" s="7" t="n">
        <v>0</v>
      </c>
      <c r="H413" s="7" t="n">
        <v>1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1</v>
      </c>
      <c r="N413" s="7" t="n">
        <v>1.60000002384186</v>
      </c>
      <c r="O413" s="7" t="n">
        <v>0.0900000035762787</v>
      </c>
      <c r="P413" s="7" t="s">
        <v>18</v>
      </c>
      <c r="Q413" s="7" t="s">
        <v>18</v>
      </c>
      <c r="R413" s="7" t="n">
        <v>-1</v>
      </c>
      <c r="S413" s="7" t="n">
        <v>0</v>
      </c>
      <c r="T413" s="7" t="n">
        <v>0</v>
      </c>
      <c r="U413" s="7" t="n">
        <v>0</v>
      </c>
      <c r="V413" s="7" t="n">
        <v>0</v>
      </c>
    </row>
    <row r="414" spans="1:22">
      <c r="A414" t="s">
        <v>4</v>
      </c>
      <c r="B414" s="4" t="s">
        <v>5</v>
      </c>
      <c r="C414" s="4" t="s">
        <v>10</v>
      </c>
      <c r="D414" s="4" t="s">
        <v>8</v>
      </c>
      <c r="E414" s="4" t="s">
        <v>8</v>
      </c>
      <c r="F414" s="4" t="s">
        <v>8</v>
      </c>
      <c r="G414" s="4" t="s">
        <v>7</v>
      </c>
      <c r="H414" s="4" t="s">
        <v>17</v>
      </c>
      <c r="I414" s="4" t="s">
        <v>16</v>
      </c>
      <c r="J414" s="4" t="s">
        <v>16</v>
      </c>
      <c r="K414" s="4" t="s">
        <v>16</v>
      </c>
      <c r="L414" s="4" t="s">
        <v>16</v>
      </c>
      <c r="M414" s="4" t="s">
        <v>16</v>
      </c>
      <c r="N414" s="4" t="s">
        <v>16</v>
      </c>
      <c r="O414" s="4" t="s">
        <v>16</v>
      </c>
      <c r="P414" s="4" t="s">
        <v>8</v>
      </c>
      <c r="Q414" s="4" t="s">
        <v>8</v>
      </c>
      <c r="R414" s="4" t="s">
        <v>17</v>
      </c>
      <c r="S414" s="4" t="s">
        <v>7</v>
      </c>
      <c r="T414" s="4" t="s">
        <v>17</v>
      </c>
      <c r="U414" s="4" t="s">
        <v>17</v>
      </c>
      <c r="V414" s="4" t="s">
        <v>10</v>
      </c>
    </row>
    <row r="415" spans="1:22">
      <c r="A415" t="n">
        <v>3238</v>
      </c>
      <c r="B415" s="49" t="n">
        <v>19</v>
      </c>
      <c r="C415" s="7" t="n">
        <v>13</v>
      </c>
      <c r="D415" s="7" t="s">
        <v>74</v>
      </c>
      <c r="E415" s="7" t="s">
        <v>75</v>
      </c>
      <c r="F415" s="7" t="s">
        <v>18</v>
      </c>
      <c r="G415" s="7" t="n">
        <v>0</v>
      </c>
      <c r="H415" s="7" t="n">
        <v>1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1</v>
      </c>
      <c r="N415" s="7" t="n">
        <v>1.60000002384186</v>
      </c>
      <c r="O415" s="7" t="n">
        <v>0.0900000035762787</v>
      </c>
      <c r="P415" s="7" t="s">
        <v>18</v>
      </c>
      <c r="Q415" s="7" t="s">
        <v>18</v>
      </c>
      <c r="R415" s="7" t="n">
        <v>-1</v>
      </c>
      <c r="S415" s="7" t="n">
        <v>0</v>
      </c>
      <c r="T415" s="7" t="n">
        <v>0</v>
      </c>
      <c r="U415" s="7" t="n">
        <v>0</v>
      </c>
      <c r="V415" s="7" t="n">
        <v>0</v>
      </c>
    </row>
    <row r="416" spans="1:22">
      <c r="A416" t="s">
        <v>4</v>
      </c>
      <c r="B416" s="4" t="s">
        <v>5</v>
      </c>
      <c r="C416" s="4" t="s">
        <v>10</v>
      </c>
      <c r="D416" s="4" t="s">
        <v>8</v>
      </c>
      <c r="E416" s="4" t="s">
        <v>8</v>
      </c>
      <c r="F416" s="4" t="s">
        <v>8</v>
      </c>
      <c r="G416" s="4" t="s">
        <v>7</v>
      </c>
      <c r="H416" s="4" t="s">
        <v>17</v>
      </c>
      <c r="I416" s="4" t="s">
        <v>16</v>
      </c>
      <c r="J416" s="4" t="s">
        <v>16</v>
      </c>
      <c r="K416" s="4" t="s">
        <v>16</v>
      </c>
      <c r="L416" s="4" t="s">
        <v>16</v>
      </c>
      <c r="M416" s="4" t="s">
        <v>16</v>
      </c>
      <c r="N416" s="4" t="s">
        <v>16</v>
      </c>
      <c r="O416" s="4" t="s">
        <v>16</v>
      </c>
      <c r="P416" s="4" t="s">
        <v>8</v>
      </c>
      <c r="Q416" s="4" t="s">
        <v>8</v>
      </c>
      <c r="R416" s="4" t="s">
        <v>17</v>
      </c>
      <c r="S416" s="4" t="s">
        <v>7</v>
      </c>
      <c r="T416" s="4" t="s">
        <v>17</v>
      </c>
      <c r="U416" s="4" t="s">
        <v>17</v>
      </c>
      <c r="V416" s="4" t="s">
        <v>10</v>
      </c>
    </row>
    <row r="417" spans="1:22">
      <c r="A417" t="n">
        <v>3316</v>
      </c>
      <c r="B417" s="49" t="n">
        <v>19</v>
      </c>
      <c r="C417" s="7" t="n">
        <v>80</v>
      </c>
      <c r="D417" s="7" t="s">
        <v>76</v>
      </c>
      <c r="E417" s="7" t="s">
        <v>77</v>
      </c>
      <c r="F417" s="7" t="s">
        <v>18</v>
      </c>
      <c r="G417" s="7" t="n">
        <v>0</v>
      </c>
      <c r="H417" s="7" t="n">
        <v>1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1</v>
      </c>
      <c r="N417" s="7" t="n">
        <v>1.60000002384186</v>
      </c>
      <c r="O417" s="7" t="n">
        <v>0.0900000035762787</v>
      </c>
      <c r="P417" s="7" t="s">
        <v>18</v>
      </c>
      <c r="Q417" s="7" t="s">
        <v>18</v>
      </c>
      <c r="R417" s="7" t="n">
        <v>-1</v>
      </c>
      <c r="S417" s="7" t="n">
        <v>0</v>
      </c>
      <c r="T417" s="7" t="n">
        <v>0</v>
      </c>
      <c r="U417" s="7" t="n">
        <v>0</v>
      </c>
      <c r="V417" s="7" t="n">
        <v>0</v>
      </c>
    </row>
    <row r="418" spans="1:22">
      <c r="A418" t="s">
        <v>4</v>
      </c>
      <c r="B418" s="4" t="s">
        <v>5</v>
      </c>
      <c r="C418" s="4" t="s">
        <v>10</v>
      </c>
      <c r="D418" s="4" t="s">
        <v>8</v>
      </c>
      <c r="E418" s="4" t="s">
        <v>8</v>
      </c>
      <c r="F418" s="4" t="s">
        <v>8</v>
      </c>
      <c r="G418" s="4" t="s">
        <v>7</v>
      </c>
      <c r="H418" s="4" t="s">
        <v>17</v>
      </c>
      <c r="I418" s="4" t="s">
        <v>16</v>
      </c>
      <c r="J418" s="4" t="s">
        <v>16</v>
      </c>
      <c r="K418" s="4" t="s">
        <v>16</v>
      </c>
      <c r="L418" s="4" t="s">
        <v>16</v>
      </c>
      <c r="M418" s="4" t="s">
        <v>16</v>
      </c>
      <c r="N418" s="4" t="s">
        <v>16</v>
      </c>
      <c r="O418" s="4" t="s">
        <v>16</v>
      </c>
      <c r="P418" s="4" t="s">
        <v>8</v>
      </c>
      <c r="Q418" s="4" t="s">
        <v>8</v>
      </c>
      <c r="R418" s="4" t="s">
        <v>17</v>
      </c>
      <c r="S418" s="4" t="s">
        <v>7</v>
      </c>
      <c r="T418" s="4" t="s">
        <v>17</v>
      </c>
      <c r="U418" s="4" t="s">
        <v>17</v>
      </c>
      <c r="V418" s="4" t="s">
        <v>10</v>
      </c>
    </row>
    <row r="419" spans="1:22">
      <c r="A419" t="n">
        <v>3386</v>
      </c>
      <c r="B419" s="49" t="n">
        <v>19</v>
      </c>
      <c r="C419" s="7" t="n">
        <v>15</v>
      </c>
      <c r="D419" s="7" t="s">
        <v>78</v>
      </c>
      <c r="E419" s="7" t="s">
        <v>79</v>
      </c>
      <c r="F419" s="7" t="s">
        <v>18</v>
      </c>
      <c r="G419" s="7" t="n">
        <v>0</v>
      </c>
      <c r="H419" s="7" t="n">
        <v>1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1</v>
      </c>
      <c r="N419" s="7" t="n">
        <v>1.60000002384186</v>
      </c>
      <c r="O419" s="7" t="n">
        <v>0.0900000035762787</v>
      </c>
      <c r="P419" s="7" t="s">
        <v>18</v>
      </c>
      <c r="Q419" s="7" t="s">
        <v>18</v>
      </c>
      <c r="R419" s="7" t="n">
        <v>-1</v>
      </c>
      <c r="S419" s="7" t="n">
        <v>0</v>
      </c>
      <c r="T419" s="7" t="n">
        <v>0</v>
      </c>
      <c r="U419" s="7" t="n">
        <v>0</v>
      </c>
      <c r="V419" s="7" t="n">
        <v>0</v>
      </c>
    </row>
    <row r="420" spans="1:22">
      <c r="A420" t="s">
        <v>4</v>
      </c>
      <c r="B420" s="4" t="s">
        <v>5</v>
      </c>
      <c r="C420" s="4" t="s">
        <v>10</v>
      </c>
      <c r="D420" s="4" t="s">
        <v>8</v>
      </c>
      <c r="E420" s="4" t="s">
        <v>8</v>
      </c>
      <c r="F420" s="4" t="s">
        <v>8</v>
      </c>
      <c r="G420" s="4" t="s">
        <v>7</v>
      </c>
      <c r="H420" s="4" t="s">
        <v>17</v>
      </c>
      <c r="I420" s="4" t="s">
        <v>16</v>
      </c>
      <c r="J420" s="4" t="s">
        <v>16</v>
      </c>
      <c r="K420" s="4" t="s">
        <v>16</v>
      </c>
      <c r="L420" s="4" t="s">
        <v>16</v>
      </c>
      <c r="M420" s="4" t="s">
        <v>16</v>
      </c>
      <c r="N420" s="4" t="s">
        <v>16</v>
      </c>
      <c r="O420" s="4" t="s">
        <v>16</v>
      </c>
      <c r="P420" s="4" t="s">
        <v>8</v>
      </c>
      <c r="Q420" s="4" t="s">
        <v>8</v>
      </c>
      <c r="R420" s="4" t="s">
        <v>17</v>
      </c>
      <c r="S420" s="4" t="s">
        <v>7</v>
      </c>
      <c r="T420" s="4" t="s">
        <v>17</v>
      </c>
      <c r="U420" s="4" t="s">
        <v>17</v>
      </c>
      <c r="V420" s="4" t="s">
        <v>10</v>
      </c>
    </row>
    <row r="421" spans="1:22">
      <c r="A421" t="n">
        <v>3468</v>
      </c>
      <c r="B421" s="49" t="n">
        <v>19</v>
      </c>
      <c r="C421" s="7" t="n">
        <v>16</v>
      </c>
      <c r="D421" s="7" t="s">
        <v>80</v>
      </c>
      <c r="E421" s="7" t="s">
        <v>81</v>
      </c>
      <c r="F421" s="7" t="s">
        <v>18</v>
      </c>
      <c r="G421" s="7" t="n">
        <v>0</v>
      </c>
      <c r="H421" s="7" t="n">
        <v>1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1</v>
      </c>
      <c r="N421" s="7" t="n">
        <v>1.60000002384186</v>
      </c>
      <c r="O421" s="7" t="n">
        <v>0.0900000035762787</v>
      </c>
      <c r="P421" s="7" t="s">
        <v>18</v>
      </c>
      <c r="Q421" s="7" t="s">
        <v>18</v>
      </c>
      <c r="R421" s="7" t="n">
        <v>-1</v>
      </c>
      <c r="S421" s="7" t="n">
        <v>0</v>
      </c>
      <c r="T421" s="7" t="n">
        <v>0</v>
      </c>
      <c r="U421" s="7" t="n">
        <v>0</v>
      </c>
      <c r="V421" s="7" t="n">
        <v>0</v>
      </c>
    </row>
    <row r="422" spans="1:22">
      <c r="A422" t="s">
        <v>4</v>
      </c>
      <c r="B422" s="4" t="s">
        <v>5</v>
      </c>
      <c r="C422" s="4" t="s">
        <v>10</v>
      </c>
      <c r="D422" s="4" t="s">
        <v>8</v>
      </c>
      <c r="E422" s="4" t="s">
        <v>8</v>
      </c>
      <c r="F422" s="4" t="s">
        <v>8</v>
      </c>
      <c r="G422" s="4" t="s">
        <v>7</v>
      </c>
      <c r="H422" s="4" t="s">
        <v>17</v>
      </c>
      <c r="I422" s="4" t="s">
        <v>16</v>
      </c>
      <c r="J422" s="4" t="s">
        <v>16</v>
      </c>
      <c r="K422" s="4" t="s">
        <v>16</v>
      </c>
      <c r="L422" s="4" t="s">
        <v>16</v>
      </c>
      <c r="M422" s="4" t="s">
        <v>16</v>
      </c>
      <c r="N422" s="4" t="s">
        <v>16</v>
      </c>
      <c r="O422" s="4" t="s">
        <v>16</v>
      </c>
      <c r="P422" s="4" t="s">
        <v>8</v>
      </c>
      <c r="Q422" s="4" t="s">
        <v>8</v>
      </c>
      <c r="R422" s="4" t="s">
        <v>17</v>
      </c>
      <c r="S422" s="4" t="s">
        <v>7</v>
      </c>
      <c r="T422" s="4" t="s">
        <v>17</v>
      </c>
      <c r="U422" s="4" t="s">
        <v>17</v>
      </c>
      <c r="V422" s="4" t="s">
        <v>10</v>
      </c>
    </row>
    <row r="423" spans="1:22">
      <c r="A423" t="n">
        <v>3537</v>
      </c>
      <c r="B423" s="49" t="n">
        <v>19</v>
      </c>
      <c r="C423" s="7" t="n">
        <v>7032</v>
      </c>
      <c r="D423" s="7" t="s">
        <v>82</v>
      </c>
      <c r="E423" s="7" t="s">
        <v>83</v>
      </c>
      <c r="F423" s="7" t="s">
        <v>18</v>
      </c>
      <c r="G423" s="7" t="n">
        <v>0</v>
      </c>
      <c r="H423" s="7" t="n">
        <v>1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1</v>
      </c>
      <c r="N423" s="7" t="n">
        <v>1.60000002384186</v>
      </c>
      <c r="O423" s="7" t="n">
        <v>0.0900000035762787</v>
      </c>
      <c r="P423" s="7" t="s">
        <v>18</v>
      </c>
      <c r="Q423" s="7" t="s">
        <v>18</v>
      </c>
      <c r="R423" s="7" t="n">
        <v>-1</v>
      </c>
      <c r="S423" s="7" t="n">
        <v>0</v>
      </c>
      <c r="T423" s="7" t="n">
        <v>0</v>
      </c>
      <c r="U423" s="7" t="n">
        <v>0</v>
      </c>
      <c r="V423" s="7" t="n">
        <v>0</v>
      </c>
    </row>
    <row r="424" spans="1:22">
      <c r="A424" t="s">
        <v>4</v>
      </c>
      <c r="B424" s="4" t="s">
        <v>5</v>
      </c>
      <c r="C424" s="4" t="s">
        <v>10</v>
      </c>
      <c r="D424" s="4" t="s">
        <v>8</v>
      </c>
      <c r="E424" s="4" t="s">
        <v>8</v>
      </c>
      <c r="F424" s="4" t="s">
        <v>8</v>
      </c>
      <c r="G424" s="4" t="s">
        <v>7</v>
      </c>
      <c r="H424" s="4" t="s">
        <v>17</v>
      </c>
      <c r="I424" s="4" t="s">
        <v>16</v>
      </c>
      <c r="J424" s="4" t="s">
        <v>16</v>
      </c>
      <c r="K424" s="4" t="s">
        <v>16</v>
      </c>
      <c r="L424" s="4" t="s">
        <v>16</v>
      </c>
      <c r="M424" s="4" t="s">
        <v>16</v>
      </c>
      <c r="N424" s="4" t="s">
        <v>16</v>
      </c>
      <c r="O424" s="4" t="s">
        <v>16</v>
      </c>
      <c r="P424" s="4" t="s">
        <v>8</v>
      </c>
      <c r="Q424" s="4" t="s">
        <v>8</v>
      </c>
      <c r="R424" s="4" t="s">
        <v>17</v>
      </c>
      <c r="S424" s="4" t="s">
        <v>7</v>
      </c>
      <c r="T424" s="4" t="s">
        <v>17</v>
      </c>
      <c r="U424" s="4" t="s">
        <v>17</v>
      </c>
      <c r="V424" s="4" t="s">
        <v>10</v>
      </c>
    </row>
    <row r="425" spans="1:22">
      <c r="A425" t="n">
        <v>3607</v>
      </c>
      <c r="B425" s="49" t="n">
        <v>19</v>
      </c>
      <c r="C425" s="7" t="n">
        <v>17</v>
      </c>
      <c r="D425" s="7" t="s">
        <v>84</v>
      </c>
      <c r="E425" s="7" t="s">
        <v>85</v>
      </c>
      <c r="F425" s="7" t="s">
        <v>18</v>
      </c>
      <c r="G425" s="7" t="n">
        <v>0</v>
      </c>
      <c r="H425" s="7" t="n">
        <v>1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1</v>
      </c>
      <c r="N425" s="7" t="n">
        <v>1.60000002384186</v>
      </c>
      <c r="O425" s="7" t="n">
        <v>0.0900000035762787</v>
      </c>
      <c r="P425" s="7" t="s">
        <v>18</v>
      </c>
      <c r="Q425" s="7" t="s">
        <v>18</v>
      </c>
      <c r="R425" s="7" t="n">
        <v>-1</v>
      </c>
      <c r="S425" s="7" t="n">
        <v>0</v>
      </c>
      <c r="T425" s="7" t="n">
        <v>0</v>
      </c>
      <c r="U425" s="7" t="n">
        <v>0</v>
      </c>
      <c r="V425" s="7" t="n">
        <v>0</v>
      </c>
    </row>
    <row r="426" spans="1:22">
      <c r="A426" t="s">
        <v>4</v>
      </c>
      <c r="B426" s="4" t="s">
        <v>5</v>
      </c>
      <c r="C426" s="4" t="s">
        <v>10</v>
      </c>
      <c r="D426" s="4" t="s">
        <v>8</v>
      </c>
      <c r="E426" s="4" t="s">
        <v>8</v>
      </c>
      <c r="F426" s="4" t="s">
        <v>8</v>
      </c>
      <c r="G426" s="4" t="s">
        <v>7</v>
      </c>
      <c r="H426" s="4" t="s">
        <v>17</v>
      </c>
      <c r="I426" s="4" t="s">
        <v>16</v>
      </c>
      <c r="J426" s="4" t="s">
        <v>16</v>
      </c>
      <c r="K426" s="4" t="s">
        <v>16</v>
      </c>
      <c r="L426" s="4" t="s">
        <v>16</v>
      </c>
      <c r="M426" s="4" t="s">
        <v>16</v>
      </c>
      <c r="N426" s="4" t="s">
        <v>16</v>
      </c>
      <c r="O426" s="4" t="s">
        <v>16</v>
      </c>
      <c r="P426" s="4" t="s">
        <v>8</v>
      </c>
      <c r="Q426" s="4" t="s">
        <v>8</v>
      </c>
      <c r="R426" s="4" t="s">
        <v>17</v>
      </c>
      <c r="S426" s="4" t="s">
        <v>7</v>
      </c>
      <c r="T426" s="4" t="s">
        <v>17</v>
      </c>
      <c r="U426" s="4" t="s">
        <v>17</v>
      </c>
      <c r="V426" s="4" t="s">
        <v>10</v>
      </c>
    </row>
    <row r="427" spans="1:22">
      <c r="A427" t="n">
        <v>3676</v>
      </c>
      <c r="B427" s="49" t="n">
        <v>19</v>
      </c>
      <c r="C427" s="7" t="n">
        <v>18</v>
      </c>
      <c r="D427" s="7" t="s">
        <v>86</v>
      </c>
      <c r="E427" s="7" t="s">
        <v>87</v>
      </c>
      <c r="F427" s="7" t="s">
        <v>18</v>
      </c>
      <c r="G427" s="7" t="n">
        <v>0</v>
      </c>
      <c r="H427" s="7" t="n">
        <v>1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1</v>
      </c>
      <c r="N427" s="7" t="n">
        <v>1.60000002384186</v>
      </c>
      <c r="O427" s="7" t="n">
        <v>0.0900000035762787</v>
      </c>
      <c r="P427" s="7" t="s">
        <v>18</v>
      </c>
      <c r="Q427" s="7" t="s">
        <v>18</v>
      </c>
      <c r="R427" s="7" t="n">
        <v>-1</v>
      </c>
      <c r="S427" s="7" t="n">
        <v>0</v>
      </c>
      <c r="T427" s="7" t="n">
        <v>0</v>
      </c>
      <c r="U427" s="7" t="n">
        <v>0</v>
      </c>
      <c r="V427" s="7" t="n">
        <v>0</v>
      </c>
    </row>
    <row r="428" spans="1:22">
      <c r="A428" t="s">
        <v>4</v>
      </c>
      <c r="B428" s="4" t="s">
        <v>5</v>
      </c>
      <c r="C428" s="4" t="s">
        <v>10</v>
      </c>
      <c r="D428" s="4" t="s">
        <v>7</v>
      </c>
      <c r="E428" s="4" t="s">
        <v>7</v>
      </c>
      <c r="F428" s="4" t="s">
        <v>8</v>
      </c>
    </row>
    <row r="429" spans="1:22">
      <c r="A429" t="n">
        <v>3754</v>
      </c>
      <c r="B429" s="39" t="n">
        <v>20</v>
      </c>
      <c r="C429" s="7" t="n">
        <v>0</v>
      </c>
      <c r="D429" s="7" t="n">
        <v>3</v>
      </c>
      <c r="E429" s="7" t="n">
        <v>10</v>
      </c>
      <c r="F429" s="7" t="s">
        <v>41</v>
      </c>
    </row>
    <row r="430" spans="1:22">
      <c r="A430" t="s">
        <v>4</v>
      </c>
      <c r="B430" s="4" t="s">
        <v>5</v>
      </c>
      <c r="C430" s="4" t="s">
        <v>10</v>
      </c>
    </row>
    <row r="431" spans="1:22">
      <c r="A431" t="n">
        <v>3772</v>
      </c>
      <c r="B431" s="26" t="n">
        <v>16</v>
      </c>
      <c r="C431" s="7" t="n">
        <v>0</v>
      </c>
    </row>
    <row r="432" spans="1:22">
      <c r="A432" t="s">
        <v>4</v>
      </c>
      <c r="B432" s="4" t="s">
        <v>5</v>
      </c>
      <c r="C432" s="4" t="s">
        <v>10</v>
      </c>
      <c r="D432" s="4" t="s">
        <v>7</v>
      </c>
      <c r="E432" s="4" t="s">
        <v>7</v>
      </c>
      <c r="F432" s="4" t="s">
        <v>8</v>
      </c>
    </row>
    <row r="433" spans="1:22">
      <c r="A433" t="n">
        <v>3775</v>
      </c>
      <c r="B433" s="39" t="n">
        <v>20</v>
      </c>
      <c r="C433" s="7" t="n">
        <v>1</v>
      </c>
      <c r="D433" s="7" t="n">
        <v>3</v>
      </c>
      <c r="E433" s="7" t="n">
        <v>10</v>
      </c>
      <c r="F433" s="7" t="s">
        <v>41</v>
      </c>
    </row>
    <row r="434" spans="1:22">
      <c r="A434" t="s">
        <v>4</v>
      </c>
      <c r="B434" s="4" t="s">
        <v>5</v>
      </c>
      <c r="C434" s="4" t="s">
        <v>10</v>
      </c>
    </row>
    <row r="435" spans="1:22">
      <c r="A435" t="n">
        <v>3793</v>
      </c>
      <c r="B435" s="26" t="n">
        <v>16</v>
      </c>
      <c r="C435" s="7" t="n">
        <v>0</v>
      </c>
    </row>
    <row r="436" spans="1:22">
      <c r="A436" t="s">
        <v>4</v>
      </c>
      <c r="B436" s="4" t="s">
        <v>5</v>
      </c>
      <c r="C436" s="4" t="s">
        <v>10</v>
      </c>
      <c r="D436" s="4" t="s">
        <v>7</v>
      </c>
      <c r="E436" s="4" t="s">
        <v>7</v>
      </c>
      <c r="F436" s="4" t="s">
        <v>8</v>
      </c>
    </row>
    <row r="437" spans="1:22">
      <c r="A437" t="n">
        <v>3796</v>
      </c>
      <c r="B437" s="39" t="n">
        <v>20</v>
      </c>
      <c r="C437" s="7" t="n">
        <v>2</v>
      </c>
      <c r="D437" s="7" t="n">
        <v>3</v>
      </c>
      <c r="E437" s="7" t="n">
        <v>10</v>
      </c>
      <c r="F437" s="7" t="s">
        <v>41</v>
      </c>
    </row>
    <row r="438" spans="1:22">
      <c r="A438" t="s">
        <v>4</v>
      </c>
      <c r="B438" s="4" t="s">
        <v>5</v>
      </c>
      <c r="C438" s="4" t="s">
        <v>10</v>
      </c>
    </row>
    <row r="439" spans="1:22">
      <c r="A439" t="n">
        <v>3814</v>
      </c>
      <c r="B439" s="26" t="n">
        <v>16</v>
      </c>
      <c r="C439" s="7" t="n">
        <v>0</v>
      </c>
    </row>
    <row r="440" spans="1:22">
      <c r="A440" t="s">
        <v>4</v>
      </c>
      <c r="B440" s="4" t="s">
        <v>5</v>
      </c>
      <c r="C440" s="4" t="s">
        <v>10</v>
      </c>
      <c r="D440" s="4" t="s">
        <v>7</v>
      </c>
      <c r="E440" s="4" t="s">
        <v>7</v>
      </c>
      <c r="F440" s="4" t="s">
        <v>8</v>
      </c>
    </row>
    <row r="441" spans="1:22">
      <c r="A441" t="n">
        <v>3817</v>
      </c>
      <c r="B441" s="39" t="n">
        <v>20</v>
      </c>
      <c r="C441" s="7" t="n">
        <v>3</v>
      </c>
      <c r="D441" s="7" t="n">
        <v>3</v>
      </c>
      <c r="E441" s="7" t="n">
        <v>10</v>
      </c>
      <c r="F441" s="7" t="s">
        <v>41</v>
      </c>
    </row>
    <row r="442" spans="1:22">
      <c r="A442" t="s">
        <v>4</v>
      </c>
      <c r="B442" s="4" t="s">
        <v>5</v>
      </c>
      <c r="C442" s="4" t="s">
        <v>10</v>
      </c>
    </row>
    <row r="443" spans="1:22">
      <c r="A443" t="n">
        <v>3835</v>
      </c>
      <c r="B443" s="26" t="n">
        <v>16</v>
      </c>
      <c r="C443" s="7" t="n">
        <v>0</v>
      </c>
    </row>
    <row r="444" spans="1:22">
      <c r="A444" t="s">
        <v>4</v>
      </c>
      <c r="B444" s="4" t="s">
        <v>5</v>
      </c>
      <c r="C444" s="4" t="s">
        <v>10</v>
      </c>
      <c r="D444" s="4" t="s">
        <v>7</v>
      </c>
      <c r="E444" s="4" t="s">
        <v>7</v>
      </c>
      <c r="F444" s="4" t="s">
        <v>8</v>
      </c>
    </row>
    <row r="445" spans="1:22">
      <c r="A445" t="n">
        <v>3838</v>
      </c>
      <c r="B445" s="39" t="n">
        <v>20</v>
      </c>
      <c r="C445" s="7" t="n">
        <v>4</v>
      </c>
      <c r="D445" s="7" t="n">
        <v>3</v>
      </c>
      <c r="E445" s="7" t="n">
        <v>10</v>
      </c>
      <c r="F445" s="7" t="s">
        <v>41</v>
      </c>
    </row>
    <row r="446" spans="1:22">
      <c r="A446" t="s">
        <v>4</v>
      </c>
      <c r="B446" s="4" t="s">
        <v>5</v>
      </c>
      <c r="C446" s="4" t="s">
        <v>10</v>
      </c>
    </row>
    <row r="447" spans="1:22">
      <c r="A447" t="n">
        <v>3856</v>
      </c>
      <c r="B447" s="26" t="n">
        <v>16</v>
      </c>
      <c r="C447" s="7" t="n">
        <v>0</v>
      </c>
    </row>
    <row r="448" spans="1:22">
      <c r="A448" t="s">
        <v>4</v>
      </c>
      <c r="B448" s="4" t="s">
        <v>5</v>
      </c>
      <c r="C448" s="4" t="s">
        <v>10</v>
      </c>
      <c r="D448" s="4" t="s">
        <v>7</v>
      </c>
      <c r="E448" s="4" t="s">
        <v>7</v>
      </c>
      <c r="F448" s="4" t="s">
        <v>8</v>
      </c>
    </row>
    <row r="449" spans="1:6">
      <c r="A449" t="n">
        <v>3859</v>
      </c>
      <c r="B449" s="39" t="n">
        <v>20</v>
      </c>
      <c r="C449" s="7" t="n">
        <v>5</v>
      </c>
      <c r="D449" s="7" t="n">
        <v>3</v>
      </c>
      <c r="E449" s="7" t="n">
        <v>10</v>
      </c>
      <c r="F449" s="7" t="s">
        <v>41</v>
      </c>
    </row>
    <row r="450" spans="1:6">
      <c r="A450" t="s">
        <v>4</v>
      </c>
      <c r="B450" s="4" t="s">
        <v>5</v>
      </c>
      <c r="C450" s="4" t="s">
        <v>10</v>
      </c>
    </row>
    <row r="451" spans="1:6">
      <c r="A451" t="n">
        <v>3877</v>
      </c>
      <c r="B451" s="26" t="n">
        <v>16</v>
      </c>
      <c r="C451" s="7" t="n">
        <v>0</v>
      </c>
    </row>
    <row r="452" spans="1:6">
      <c r="A452" t="s">
        <v>4</v>
      </c>
      <c r="B452" s="4" t="s">
        <v>5</v>
      </c>
      <c r="C452" s="4" t="s">
        <v>10</v>
      </c>
      <c r="D452" s="4" t="s">
        <v>7</v>
      </c>
      <c r="E452" s="4" t="s">
        <v>7</v>
      </c>
      <c r="F452" s="4" t="s">
        <v>8</v>
      </c>
    </row>
    <row r="453" spans="1:6">
      <c r="A453" t="n">
        <v>3880</v>
      </c>
      <c r="B453" s="39" t="n">
        <v>20</v>
      </c>
      <c r="C453" s="7" t="n">
        <v>6</v>
      </c>
      <c r="D453" s="7" t="n">
        <v>3</v>
      </c>
      <c r="E453" s="7" t="n">
        <v>10</v>
      </c>
      <c r="F453" s="7" t="s">
        <v>41</v>
      </c>
    </row>
    <row r="454" spans="1:6">
      <c r="A454" t="s">
        <v>4</v>
      </c>
      <c r="B454" s="4" t="s">
        <v>5</v>
      </c>
      <c r="C454" s="4" t="s">
        <v>10</v>
      </c>
    </row>
    <row r="455" spans="1:6">
      <c r="A455" t="n">
        <v>3898</v>
      </c>
      <c r="B455" s="26" t="n">
        <v>16</v>
      </c>
      <c r="C455" s="7" t="n">
        <v>0</v>
      </c>
    </row>
    <row r="456" spans="1:6">
      <c r="A456" t="s">
        <v>4</v>
      </c>
      <c r="B456" s="4" t="s">
        <v>5</v>
      </c>
      <c r="C456" s="4" t="s">
        <v>10</v>
      </c>
      <c r="D456" s="4" t="s">
        <v>7</v>
      </c>
      <c r="E456" s="4" t="s">
        <v>7</v>
      </c>
      <c r="F456" s="4" t="s">
        <v>8</v>
      </c>
    </row>
    <row r="457" spans="1:6">
      <c r="A457" t="n">
        <v>3901</v>
      </c>
      <c r="B457" s="39" t="n">
        <v>20</v>
      </c>
      <c r="C457" s="7" t="n">
        <v>7</v>
      </c>
      <c r="D457" s="7" t="n">
        <v>3</v>
      </c>
      <c r="E457" s="7" t="n">
        <v>10</v>
      </c>
      <c r="F457" s="7" t="s">
        <v>41</v>
      </c>
    </row>
    <row r="458" spans="1:6">
      <c r="A458" t="s">
        <v>4</v>
      </c>
      <c r="B458" s="4" t="s">
        <v>5</v>
      </c>
      <c r="C458" s="4" t="s">
        <v>10</v>
      </c>
    </row>
    <row r="459" spans="1:6">
      <c r="A459" t="n">
        <v>3919</v>
      </c>
      <c r="B459" s="26" t="n">
        <v>16</v>
      </c>
      <c r="C459" s="7" t="n">
        <v>0</v>
      </c>
    </row>
    <row r="460" spans="1:6">
      <c r="A460" t="s">
        <v>4</v>
      </c>
      <c r="B460" s="4" t="s">
        <v>5</v>
      </c>
      <c r="C460" s="4" t="s">
        <v>10</v>
      </c>
      <c r="D460" s="4" t="s">
        <v>7</v>
      </c>
      <c r="E460" s="4" t="s">
        <v>7</v>
      </c>
      <c r="F460" s="4" t="s">
        <v>8</v>
      </c>
    </row>
    <row r="461" spans="1:6">
      <c r="A461" t="n">
        <v>3922</v>
      </c>
      <c r="B461" s="39" t="n">
        <v>20</v>
      </c>
      <c r="C461" s="7" t="n">
        <v>8</v>
      </c>
      <c r="D461" s="7" t="n">
        <v>3</v>
      </c>
      <c r="E461" s="7" t="n">
        <v>10</v>
      </c>
      <c r="F461" s="7" t="s">
        <v>41</v>
      </c>
    </row>
    <row r="462" spans="1:6">
      <c r="A462" t="s">
        <v>4</v>
      </c>
      <c r="B462" s="4" t="s">
        <v>5</v>
      </c>
      <c r="C462" s="4" t="s">
        <v>10</v>
      </c>
    </row>
    <row r="463" spans="1:6">
      <c r="A463" t="n">
        <v>3940</v>
      </c>
      <c r="B463" s="26" t="n">
        <v>16</v>
      </c>
      <c r="C463" s="7" t="n">
        <v>0</v>
      </c>
    </row>
    <row r="464" spans="1:6">
      <c r="A464" t="s">
        <v>4</v>
      </c>
      <c r="B464" s="4" t="s">
        <v>5</v>
      </c>
      <c r="C464" s="4" t="s">
        <v>10</v>
      </c>
      <c r="D464" s="4" t="s">
        <v>7</v>
      </c>
      <c r="E464" s="4" t="s">
        <v>7</v>
      </c>
      <c r="F464" s="4" t="s">
        <v>8</v>
      </c>
    </row>
    <row r="465" spans="1:6">
      <c r="A465" t="n">
        <v>3943</v>
      </c>
      <c r="B465" s="39" t="n">
        <v>20</v>
      </c>
      <c r="C465" s="7" t="n">
        <v>9</v>
      </c>
      <c r="D465" s="7" t="n">
        <v>3</v>
      </c>
      <c r="E465" s="7" t="n">
        <v>10</v>
      </c>
      <c r="F465" s="7" t="s">
        <v>41</v>
      </c>
    </row>
    <row r="466" spans="1:6">
      <c r="A466" t="s">
        <v>4</v>
      </c>
      <c r="B466" s="4" t="s">
        <v>5</v>
      </c>
      <c r="C466" s="4" t="s">
        <v>10</v>
      </c>
    </row>
    <row r="467" spans="1:6">
      <c r="A467" t="n">
        <v>3961</v>
      </c>
      <c r="B467" s="26" t="n">
        <v>16</v>
      </c>
      <c r="C467" s="7" t="n">
        <v>0</v>
      </c>
    </row>
    <row r="468" spans="1:6">
      <c r="A468" t="s">
        <v>4</v>
      </c>
      <c r="B468" s="4" t="s">
        <v>5</v>
      </c>
      <c r="C468" s="4" t="s">
        <v>10</v>
      </c>
      <c r="D468" s="4" t="s">
        <v>7</v>
      </c>
      <c r="E468" s="4" t="s">
        <v>7</v>
      </c>
      <c r="F468" s="4" t="s">
        <v>8</v>
      </c>
    </row>
    <row r="469" spans="1:6">
      <c r="A469" t="n">
        <v>3964</v>
      </c>
      <c r="B469" s="39" t="n">
        <v>20</v>
      </c>
      <c r="C469" s="7" t="n">
        <v>11</v>
      </c>
      <c r="D469" s="7" t="n">
        <v>3</v>
      </c>
      <c r="E469" s="7" t="n">
        <v>10</v>
      </c>
      <c r="F469" s="7" t="s">
        <v>41</v>
      </c>
    </row>
    <row r="470" spans="1:6">
      <c r="A470" t="s">
        <v>4</v>
      </c>
      <c r="B470" s="4" t="s">
        <v>5</v>
      </c>
      <c r="C470" s="4" t="s">
        <v>10</v>
      </c>
    </row>
    <row r="471" spans="1:6">
      <c r="A471" t="n">
        <v>3982</v>
      </c>
      <c r="B471" s="26" t="n">
        <v>16</v>
      </c>
      <c r="C471" s="7" t="n">
        <v>0</v>
      </c>
    </row>
    <row r="472" spans="1:6">
      <c r="A472" t="s">
        <v>4</v>
      </c>
      <c r="B472" s="4" t="s">
        <v>5</v>
      </c>
      <c r="C472" s="4" t="s">
        <v>10</v>
      </c>
      <c r="D472" s="4" t="s">
        <v>7</v>
      </c>
      <c r="E472" s="4" t="s">
        <v>7</v>
      </c>
      <c r="F472" s="4" t="s">
        <v>8</v>
      </c>
    </row>
    <row r="473" spans="1:6">
      <c r="A473" t="n">
        <v>3985</v>
      </c>
      <c r="B473" s="39" t="n">
        <v>20</v>
      </c>
      <c r="C473" s="7" t="n">
        <v>12</v>
      </c>
      <c r="D473" s="7" t="n">
        <v>3</v>
      </c>
      <c r="E473" s="7" t="n">
        <v>10</v>
      </c>
      <c r="F473" s="7" t="s">
        <v>41</v>
      </c>
    </row>
    <row r="474" spans="1:6">
      <c r="A474" t="s">
        <v>4</v>
      </c>
      <c r="B474" s="4" t="s">
        <v>5</v>
      </c>
      <c r="C474" s="4" t="s">
        <v>10</v>
      </c>
    </row>
    <row r="475" spans="1:6">
      <c r="A475" t="n">
        <v>4003</v>
      </c>
      <c r="B475" s="26" t="n">
        <v>16</v>
      </c>
      <c r="C475" s="7" t="n">
        <v>0</v>
      </c>
    </row>
    <row r="476" spans="1:6">
      <c r="A476" t="s">
        <v>4</v>
      </c>
      <c r="B476" s="4" t="s">
        <v>5</v>
      </c>
      <c r="C476" s="4" t="s">
        <v>10</v>
      </c>
      <c r="D476" s="4" t="s">
        <v>7</v>
      </c>
      <c r="E476" s="4" t="s">
        <v>7</v>
      </c>
      <c r="F476" s="4" t="s">
        <v>8</v>
      </c>
    </row>
    <row r="477" spans="1:6">
      <c r="A477" t="n">
        <v>4006</v>
      </c>
      <c r="B477" s="39" t="n">
        <v>20</v>
      </c>
      <c r="C477" s="7" t="n">
        <v>13</v>
      </c>
      <c r="D477" s="7" t="n">
        <v>3</v>
      </c>
      <c r="E477" s="7" t="n">
        <v>10</v>
      </c>
      <c r="F477" s="7" t="s">
        <v>41</v>
      </c>
    </row>
    <row r="478" spans="1:6">
      <c r="A478" t="s">
        <v>4</v>
      </c>
      <c r="B478" s="4" t="s">
        <v>5</v>
      </c>
      <c r="C478" s="4" t="s">
        <v>10</v>
      </c>
    </row>
    <row r="479" spans="1:6">
      <c r="A479" t="n">
        <v>4024</v>
      </c>
      <c r="B479" s="26" t="n">
        <v>16</v>
      </c>
      <c r="C479" s="7" t="n">
        <v>0</v>
      </c>
    </row>
    <row r="480" spans="1:6">
      <c r="A480" t="s">
        <v>4</v>
      </c>
      <c r="B480" s="4" t="s">
        <v>5</v>
      </c>
      <c r="C480" s="4" t="s">
        <v>10</v>
      </c>
      <c r="D480" s="4" t="s">
        <v>7</v>
      </c>
      <c r="E480" s="4" t="s">
        <v>7</v>
      </c>
      <c r="F480" s="4" t="s">
        <v>8</v>
      </c>
    </row>
    <row r="481" spans="1:6">
      <c r="A481" t="n">
        <v>4027</v>
      </c>
      <c r="B481" s="39" t="n">
        <v>20</v>
      </c>
      <c r="C481" s="7" t="n">
        <v>80</v>
      </c>
      <c r="D481" s="7" t="n">
        <v>3</v>
      </c>
      <c r="E481" s="7" t="n">
        <v>10</v>
      </c>
      <c r="F481" s="7" t="s">
        <v>41</v>
      </c>
    </row>
    <row r="482" spans="1:6">
      <c r="A482" t="s">
        <v>4</v>
      </c>
      <c r="B482" s="4" t="s">
        <v>5</v>
      </c>
      <c r="C482" s="4" t="s">
        <v>10</v>
      </c>
    </row>
    <row r="483" spans="1:6">
      <c r="A483" t="n">
        <v>4045</v>
      </c>
      <c r="B483" s="26" t="n">
        <v>16</v>
      </c>
      <c r="C483" s="7" t="n">
        <v>0</v>
      </c>
    </row>
    <row r="484" spans="1:6">
      <c r="A484" t="s">
        <v>4</v>
      </c>
      <c r="B484" s="4" t="s">
        <v>5</v>
      </c>
      <c r="C484" s="4" t="s">
        <v>10</v>
      </c>
      <c r="D484" s="4" t="s">
        <v>7</v>
      </c>
      <c r="E484" s="4" t="s">
        <v>7</v>
      </c>
      <c r="F484" s="4" t="s">
        <v>8</v>
      </c>
    </row>
    <row r="485" spans="1:6">
      <c r="A485" t="n">
        <v>4048</v>
      </c>
      <c r="B485" s="39" t="n">
        <v>20</v>
      </c>
      <c r="C485" s="7" t="n">
        <v>15</v>
      </c>
      <c r="D485" s="7" t="n">
        <v>3</v>
      </c>
      <c r="E485" s="7" t="n">
        <v>10</v>
      </c>
      <c r="F485" s="7" t="s">
        <v>41</v>
      </c>
    </row>
    <row r="486" spans="1:6">
      <c r="A486" t="s">
        <v>4</v>
      </c>
      <c r="B486" s="4" t="s">
        <v>5</v>
      </c>
      <c r="C486" s="4" t="s">
        <v>10</v>
      </c>
    </row>
    <row r="487" spans="1:6">
      <c r="A487" t="n">
        <v>4066</v>
      </c>
      <c r="B487" s="26" t="n">
        <v>16</v>
      </c>
      <c r="C487" s="7" t="n">
        <v>0</v>
      </c>
    </row>
    <row r="488" spans="1:6">
      <c r="A488" t="s">
        <v>4</v>
      </c>
      <c r="B488" s="4" t="s">
        <v>5</v>
      </c>
      <c r="C488" s="4" t="s">
        <v>10</v>
      </c>
      <c r="D488" s="4" t="s">
        <v>7</v>
      </c>
      <c r="E488" s="4" t="s">
        <v>7</v>
      </c>
      <c r="F488" s="4" t="s">
        <v>8</v>
      </c>
    </row>
    <row r="489" spans="1:6">
      <c r="A489" t="n">
        <v>4069</v>
      </c>
      <c r="B489" s="39" t="n">
        <v>20</v>
      </c>
      <c r="C489" s="7" t="n">
        <v>17</v>
      </c>
      <c r="D489" s="7" t="n">
        <v>3</v>
      </c>
      <c r="E489" s="7" t="n">
        <v>10</v>
      </c>
      <c r="F489" s="7" t="s">
        <v>41</v>
      </c>
    </row>
    <row r="490" spans="1:6">
      <c r="A490" t="s">
        <v>4</v>
      </c>
      <c r="B490" s="4" t="s">
        <v>5</v>
      </c>
      <c r="C490" s="4" t="s">
        <v>10</v>
      </c>
    </row>
    <row r="491" spans="1:6">
      <c r="A491" t="n">
        <v>4087</v>
      </c>
      <c r="B491" s="26" t="n">
        <v>16</v>
      </c>
      <c r="C491" s="7" t="n">
        <v>0</v>
      </c>
    </row>
    <row r="492" spans="1:6">
      <c r="A492" t="s">
        <v>4</v>
      </c>
      <c r="B492" s="4" t="s">
        <v>5</v>
      </c>
      <c r="C492" s="4" t="s">
        <v>10</v>
      </c>
      <c r="D492" s="4" t="s">
        <v>7</v>
      </c>
      <c r="E492" s="4" t="s">
        <v>7</v>
      </c>
      <c r="F492" s="4" t="s">
        <v>8</v>
      </c>
    </row>
    <row r="493" spans="1:6">
      <c r="A493" t="n">
        <v>4090</v>
      </c>
      <c r="B493" s="39" t="n">
        <v>20</v>
      </c>
      <c r="C493" s="7" t="n">
        <v>18</v>
      </c>
      <c r="D493" s="7" t="n">
        <v>3</v>
      </c>
      <c r="E493" s="7" t="n">
        <v>10</v>
      </c>
      <c r="F493" s="7" t="s">
        <v>41</v>
      </c>
    </row>
    <row r="494" spans="1:6">
      <c r="A494" t="s">
        <v>4</v>
      </c>
      <c r="B494" s="4" t="s">
        <v>5</v>
      </c>
      <c r="C494" s="4" t="s">
        <v>10</v>
      </c>
    </row>
    <row r="495" spans="1:6">
      <c r="A495" t="n">
        <v>4108</v>
      </c>
      <c r="B495" s="26" t="n">
        <v>16</v>
      </c>
      <c r="C495" s="7" t="n">
        <v>0</v>
      </c>
    </row>
    <row r="496" spans="1:6">
      <c r="A496" t="s">
        <v>4</v>
      </c>
      <c r="B496" s="4" t="s">
        <v>5</v>
      </c>
      <c r="C496" s="4" t="s">
        <v>10</v>
      </c>
      <c r="D496" s="4" t="s">
        <v>7</v>
      </c>
      <c r="E496" s="4" t="s">
        <v>7</v>
      </c>
      <c r="F496" s="4" t="s">
        <v>8</v>
      </c>
    </row>
    <row r="497" spans="1:6">
      <c r="A497" t="n">
        <v>4111</v>
      </c>
      <c r="B497" s="39" t="n">
        <v>20</v>
      </c>
      <c r="C497" s="7" t="n">
        <v>16</v>
      </c>
      <c r="D497" s="7" t="n">
        <v>3</v>
      </c>
      <c r="E497" s="7" t="n">
        <v>10</v>
      </c>
      <c r="F497" s="7" t="s">
        <v>41</v>
      </c>
    </row>
    <row r="498" spans="1:6">
      <c r="A498" t="s">
        <v>4</v>
      </c>
      <c r="B498" s="4" t="s">
        <v>5</v>
      </c>
      <c r="C498" s="4" t="s">
        <v>10</v>
      </c>
    </row>
    <row r="499" spans="1:6">
      <c r="A499" t="n">
        <v>4129</v>
      </c>
      <c r="B499" s="26" t="n">
        <v>16</v>
      </c>
      <c r="C499" s="7" t="n">
        <v>0</v>
      </c>
    </row>
    <row r="500" spans="1:6">
      <c r="A500" t="s">
        <v>4</v>
      </c>
      <c r="B500" s="4" t="s">
        <v>5</v>
      </c>
      <c r="C500" s="4" t="s">
        <v>10</v>
      </c>
      <c r="D500" s="4" t="s">
        <v>7</v>
      </c>
      <c r="E500" s="4" t="s">
        <v>7</v>
      </c>
      <c r="F500" s="4" t="s">
        <v>8</v>
      </c>
    </row>
    <row r="501" spans="1:6">
      <c r="A501" t="n">
        <v>4132</v>
      </c>
      <c r="B501" s="39" t="n">
        <v>20</v>
      </c>
      <c r="C501" s="7" t="n">
        <v>7032</v>
      </c>
      <c r="D501" s="7" t="n">
        <v>3</v>
      </c>
      <c r="E501" s="7" t="n">
        <v>10</v>
      </c>
      <c r="F501" s="7" t="s">
        <v>41</v>
      </c>
    </row>
    <row r="502" spans="1:6">
      <c r="A502" t="s">
        <v>4</v>
      </c>
      <c r="B502" s="4" t="s">
        <v>5</v>
      </c>
      <c r="C502" s="4" t="s">
        <v>10</v>
      </c>
    </row>
    <row r="503" spans="1:6">
      <c r="A503" t="n">
        <v>4150</v>
      </c>
      <c r="B503" s="26" t="n">
        <v>16</v>
      </c>
      <c r="C503" s="7" t="n">
        <v>0</v>
      </c>
    </row>
    <row r="504" spans="1:6">
      <c r="A504" t="s">
        <v>4</v>
      </c>
      <c r="B504" s="4" t="s">
        <v>5</v>
      </c>
      <c r="C504" s="4" t="s">
        <v>10</v>
      </c>
      <c r="D504" s="4" t="s">
        <v>17</v>
      </c>
    </row>
    <row r="505" spans="1:6">
      <c r="A505" t="n">
        <v>4153</v>
      </c>
      <c r="B505" s="30" t="n">
        <v>43</v>
      </c>
      <c r="C505" s="7" t="n">
        <v>1</v>
      </c>
      <c r="D505" s="7" t="n">
        <v>128</v>
      </c>
    </row>
    <row r="506" spans="1:6">
      <c r="A506" t="s">
        <v>4</v>
      </c>
      <c r="B506" s="4" t="s">
        <v>5</v>
      </c>
      <c r="C506" s="4" t="s">
        <v>10</v>
      </c>
      <c r="D506" s="4" t="s">
        <v>17</v>
      </c>
    </row>
    <row r="507" spans="1:6">
      <c r="A507" t="n">
        <v>4160</v>
      </c>
      <c r="B507" s="30" t="n">
        <v>43</v>
      </c>
      <c r="C507" s="7" t="n">
        <v>1</v>
      </c>
      <c r="D507" s="7" t="n">
        <v>32</v>
      </c>
    </row>
    <row r="508" spans="1:6">
      <c r="A508" t="s">
        <v>4</v>
      </c>
      <c r="B508" s="4" t="s">
        <v>5</v>
      </c>
      <c r="C508" s="4" t="s">
        <v>10</v>
      </c>
      <c r="D508" s="4" t="s">
        <v>17</v>
      </c>
    </row>
    <row r="509" spans="1:6">
      <c r="A509" t="n">
        <v>4167</v>
      </c>
      <c r="B509" s="30" t="n">
        <v>43</v>
      </c>
      <c r="C509" s="7" t="n">
        <v>2</v>
      </c>
      <c r="D509" s="7" t="n">
        <v>128</v>
      </c>
    </row>
    <row r="510" spans="1:6">
      <c r="A510" t="s">
        <v>4</v>
      </c>
      <c r="B510" s="4" t="s">
        <v>5</v>
      </c>
      <c r="C510" s="4" t="s">
        <v>10</v>
      </c>
      <c r="D510" s="4" t="s">
        <v>17</v>
      </c>
    </row>
    <row r="511" spans="1:6">
      <c r="A511" t="n">
        <v>4174</v>
      </c>
      <c r="B511" s="30" t="n">
        <v>43</v>
      </c>
      <c r="C511" s="7" t="n">
        <v>2</v>
      </c>
      <c r="D511" s="7" t="n">
        <v>32</v>
      </c>
    </row>
    <row r="512" spans="1:6">
      <c r="A512" t="s">
        <v>4</v>
      </c>
      <c r="B512" s="4" t="s">
        <v>5</v>
      </c>
      <c r="C512" s="4" t="s">
        <v>10</v>
      </c>
      <c r="D512" s="4" t="s">
        <v>17</v>
      </c>
    </row>
    <row r="513" spans="1:6">
      <c r="A513" t="n">
        <v>4181</v>
      </c>
      <c r="B513" s="30" t="n">
        <v>43</v>
      </c>
      <c r="C513" s="7" t="n">
        <v>3</v>
      </c>
      <c r="D513" s="7" t="n">
        <v>128</v>
      </c>
    </row>
    <row r="514" spans="1:6">
      <c r="A514" t="s">
        <v>4</v>
      </c>
      <c r="B514" s="4" t="s">
        <v>5</v>
      </c>
      <c r="C514" s="4" t="s">
        <v>10</v>
      </c>
      <c r="D514" s="4" t="s">
        <v>17</v>
      </c>
    </row>
    <row r="515" spans="1:6">
      <c r="A515" t="n">
        <v>4188</v>
      </c>
      <c r="B515" s="30" t="n">
        <v>43</v>
      </c>
      <c r="C515" s="7" t="n">
        <v>3</v>
      </c>
      <c r="D515" s="7" t="n">
        <v>32</v>
      </c>
    </row>
    <row r="516" spans="1:6">
      <c r="A516" t="s">
        <v>4</v>
      </c>
      <c r="B516" s="4" t="s">
        <v>5</v>
      </c>
      <c r="C516" s="4" t="s">
        <v>10</v>
      </c>
      <c r="D516" s="4" t="s">
        <v>17</v>
      </c>
    </row>
    <row r="517" spans="1:6">
      <c r="A517" t="n">
        <v>4195</v>
      </c>
      <c r="B517" s="30" t="n">
        <v>43</v>
      </c>
      <c r="C517" s="7" t="n">
        <v>4</v>
      </c>
      <c r="D517" s="7" t="n">
        <v>128</v>
      </c>
    </row>
    <row r="518" spans="1:6">
      <c r="A518" t="s">
        <v>4</v>
      </c>
      <c r="B518" s="4" t="s">
        <v>5</v>
      </c>
      <c r="C518" s="4" t="s">
        <v>10</v>
      </c>
      <c r="D518" s="4" t="s">
        <v>17</v>
      </c>
    </row>
    <row r="519" spans="1:6">
      <c r="A519" t="n">
        <v>4202</v>
      </c>
      <c r="B519" s="30" t="n">
        <v>43</v>
      </c>
      <c r="C519" s="7" t="n">
        <v>4</v>
      </c>
      <c r="D519" s="7" t="n">
        <v>32</v>
      </c>
    </row>
    <row r="520" spans="1:6">
      <c r="A520" t="s">
        <v>4</v>
      </c>
      <c r="B520" s="4" t="s">
        <v>5</v>
      </c>
      <c r="C520" s="4" t="s">
        <v>10</v>
      </c>
      <c r="D520" s="4" t="s">
        <v>17</v>
      </c>
    </row>
    <row r="521" spans="1:6">
      <c r="A521" t="n">
        <v>4209</v>
      </c>
      <c r="B521" s="30" t="n">
        <v>43</v>
      </c>
      <c r="C521" s="7" t="n">
        <v>5</v>
      </c>
      <c r="D521" s="7" t="n">
        <v>128</v>
      </c>
    </row>
    <row r="522" spans="1:6">
      <c r="A522" t="s">
        <v>4</v>
      </c>
      <c r="B522" s="4" t="s">
        <v>5</v>
      </c>
      <c r="C522" s="4" t="s">
        <v>10</v>
      </c>
      <c r="D522" s="4" t="s">
        <v>17</v>
      </c>
    </row>
    <row r="523" spans="1:6">
      <c r="A523" t="n">
        <v>4216</v>
      </c>
      <c r="B523" s="30" t="n">
        <v>43</v>
      </c>
      <c r="C523" s="7" t="n">
        <v>5</v>
      </c>
      <c r="D523" s="7" t="n">
        <v>32</v>
      </c>
    </row>
    <row r="524" spans="1:6">
      <c r="A524" t="s">
        <v>4</v>
      </c>
      <c r="B524" s="4" t="s">
        <v>5</v>
      </c>
      <c r="C524" s="4" t="s">
        <v>10</v>
      </c>
      <c r="D524" s="4" t="s">
        <v>17</v>
      </c>
    </row>
    <row r="525" spans="1:6">
      <c r="A525" t="n">
        <v>4223</v>
      </c>
      <c r="B525" s="30" t="n">
        <v>43</v>
      </c>
      <c r="C525" s="7" t="n">
        <v>6</v>
      </c>
      <c r="D525" s="7" t="n">
        <v>128</v>
      </c>
    </row>
    <row r="526" spans="1:6">
      <c r="A526" t="s">
        <v>4</v>
      </c>
      <c r="B526" s="4" t="s">
        <v>5</v>
      </c>
      <c r="C526" s="4" t="s">
        <v>10</v>
      </c>
      <c r="D526" s="4" t="s">
        <v>17</v>
      </c>
    </row>
    <row r="527" spans="1:6">
      <c r="A527" t="n">
        <v>4230</v>
      </c>
      <c r="B527" s="30" t="n">
        <v>43</v>
      </c>
      <c r="C527" s="7" t="n">
        <v>6</v>
      </c>
      <c r="D527" s="7" t="n">
        <v>32</v>
      </c>
    </row>
    <row r="528" spans="1:6">
      <c r="A528" t="s">
        <v>4</v>
      </c>
      <c r="B528" s="4" t="s">
        <v>5</v>
      </c>
      <c r="C528" s="4" t="s">
        <v>10</v>
      </c>
      <c r="D528" s="4" t="s">
        <v>17</v>
      </c>
    </row>
    <row r="529" spans="1:4">
      <c r="A529" t="n">
        <v>4237</v>
      </c>
      <c r="B529" s="30" t="n">
        <v>43</v>
      </c>
      <c r="C529" s="7" t="n">
        <v>7</v>
      </c>
      <c r="D529" s="7" t="n">
        <v>128</v>
      </c>
    </row>
    <row r="530" spans="1:4">
      <c r="A530" t="s">
        <v>4</v>
      </c>
      <c r="B530" s="4" t="s">
        <v>5</v>
      </c>
      <c r="C530" s="4" t="s">
        <v>10</v>
      </c>
      <c r="D530" s="4" t="s">
        <v>17</v>
      </c>
    </row>
    <row r="531" spans="1:4">
      <c r="A531" t="n">
        <v>4244</v>
      </c>
      <c r="B531" s="30" t="n">
        <v>43</v>
      </c>
      <c r="C531" s="7" t="n">
        <v>7</v>
      </c>
      <c r="D531" s="7" t="n">
        <v>32</v>
      </c>
    </row>
    <row r="532" spans="1:4">
      <c r="A532" t="s">
        <v>4</v>
      </c>
      <c r="B532" s="4" t="s">
        <v>5</v>
      </c>
      <c r="C532" s="4" t="s">
        <v>10</v>
      </c>
      <c r="D532" s="4" t="s">
        <v>17</v>
      </c>
    </row>
    <row r="533" spans="1:4">
      <c r="A533" t="n">
        <v>4251</v>
      </c>
      <c r="B533" s="30" t="n">
        <v>43</v>
      </c>
      <c r="C533" s="7" t="n">
        <v>8</v>
      </c>
      <c r="D533" s="7" t="n">
        <v>128</v>
      </c>
    </row>
    <row r="534" spans="1:4">
      <c r="A534" t="s">
        <v>4</v>
      </c>
      <c r="B534" s="4" t="s">
        <v>5</v>
      </c>
      <c r="C534" s="4" t="s">
        <v>10</v>
      </c>
      <c r="D534" s="4" t="s">
        <v>17</v>
      </c>
    </row>
    <row r="535" spans="1:4">
      <c r="A535" t="n">
        <v>4258</v>
      </c>
      <c r="B535" s="30" t="n">
        <v>43</v>
      </c>
      <c r="C535" s="7" t="n">
        <v>8</v>
      </c>
      <c r="D535" s="7" t="n">
        <v>32</v>
      </c>
    </row>
    <row r="536" spans="1:4">
      <c r="A536" t="s">
        <v>4</v>
      </c>
      <c r="B536" s="4" t="s">
        <v>5</v>
      </c>
      <c r="C536" s="4" t="s">
        <v>10</v>
      </c>
      <c r="D536" s="4" t="s">
        <v>17</v>
      </c>
    </row>
    <row r="537" spans="1:4">
      <c r="A537" t="n">
        <v>4265</v>
      </c>
      <c r="B537" s="30" t="n">
        <v>43</v>
      </c>
      <c r="C537" s="7" t="n">
        <v>9</v>
      </c>
      <c r="D537" s="7" t="n">
        <v>128</v>
      </c>
    </row>
    <row r="538" spans="1:4">
      <c r="A538" t="s">
        <v>4</v>
      </c>
      <c r="B538" s="4" t="s">
        <v>5</v>
      </c>
      <c r="C538" s="4" t="s">
        <v>10</v>
      </c>
      <c r="D538" s="4" t="s">
        <v>17</v>
      </c>
    </row>
    <row r="539" spans="1:4">
      <c r="A539" t="n">
        <v>4272</v>
      </c>
      <c r="B539" s="30" t="n">
        <v>43</v>
      </c>
      <c r="C539" s="7" t="n">
        <v>9</v>
      </c>
      <c r="D539" s="7" t="n">
        <v>32</v>
      </c>
    </row>
    <row r="540" spans="1:4">
      <c r="A540" t="s">
        <v>4</v>
      </c>
      <c r="B540" s="4" t="s">
        <v>5</v>
      </c>
      <c r="C540" s="4" t="s">
        <v>10</v>
      </c>
      <c r="D540" s="4" t="s">
        <v>17</v>
      </c>
    </row>
    <row r="541" spans="1:4">
      <c r="A541" t="n">
        <v>4279</v>
      </c>
      <c r="B541" s="30" t="n">
        <v>43</v>
      </c>
      <c r="C541" s="7" t="n">
        <v>11</v>
      </c>
      <c r="D541" s="7" t="n">
        <v>128</v>
      </c>
    </row>
    <row r="542" spans="1:4">
      <c r="A542" t="s">
        <v>4</v>
      </c>
      <c r="B542" s="4" t="s">
        <v>5</v>
      </c>
      <c r="C542" s="4" t="s">
        <v>10</v>
      </c>
      <c r="D542" s="4" t="s">
        <v>17</v>
      </c>
    </row>
    <row r="543" spans="1:4">
      <c r="A543" t="n">
        <v>4286</v>
      </c>
      <c r="B543" s="30" t="n">
        <v>43</v>
      </c>
      <c r="C543" s="7" t="n">
        <v>11</v>
      </c>
      <c r="D543" s="7" t="n">
        <v>32</v>
      </c>
    </row>
    <row r="544" spans="1:4">
      <c r="A544" t="s">
        <v>4</v>
      </c>
      <c r="B544" s="4" t="s">
        <v>5</v>
      </c>
      <c r="C544" s="4" t="s">
        <v>10</v>
      </c>
      <c r="D544" s="4" t="s">
        <v>17</v>
      </c>
    </row>
    <row r="545" spans="1:4">
      <c r="A545" t="n">
        <v>4293</v>
      </c>
      <c r="B545" s="30" t="n">
        <v>43</v>
      </c>
      <c r="C545" s="7" t="n">
        <v>12</v>
      </c>
      <c r="D545" s="7" t="n">
        <v>128</v>
      </c>
    </row>
    <row r="546" spans="1:4">
      <c r="A546" t="s">
        <v>4</v>
      </c>
      <c r="B546" s="4" t="s">
        <v>5</v>
      </c>
      <c r="C546" s="4" t="s">
        <v>10</v>
      </c>
      <c r="D546" s="4" t="s">
        <v>17</v>
      </c>
    </row>
    <row r="547" spans="1:4">
      <c r="A547" t="n">
        <v>4300</v>
      </c>
      <c r="B547" s="30" t="n">
        <v>43</v>
      </c>
      <c r="C547" s="7" t="n">
        <v>12</v>
      </c>
      <c r="D547" s="7" t="n">
        <v>32</v>
      </c>
    </row>
    <row r="548" spans="1:4">
      <c r="A548" t="s">
        <v>4</v>
      </c>
      <c r="B548" s="4" t="s">
        <v>5</v>
      </c>
      <c r="C548" s="4" t="s">
        <v>10</v>
      </c>
      <c r="D548" s="4" t="s">
        <v>17</v>
      </c>
    </row>
    <row r="549" spans="1:4">
      <c r="A549" t="n">
        <v>4307</v>
      </c>
      <c r="B549" s="30" t="n">
        <v>43</v>
      </c>
      <c r="C549" s="7" t="n">
        <v>13</v>
      </c>
      <c r="D549" s="7" t="n">
        <v>128</v>
      </c>
    </row>
    <row r="550" spans="1:4">
      <c r="A550" t="s">
        <v>4</v>
      </c>
      <c r="B550" s="4" t="s">
        <v>5</v>
      </c>
      <c r="C550" s="4" t="s">
        <v>10</v>
      </c>
      <c r="D550" s="4" t="s">
        <v>17</v>
      </c>
    </row>
    <row r="551" spans="1:4">
      <c r="A551" t="n">
        <v>4314</v>
      </c>
      <c r="B551" s="30" t="n">
        <v>43</v>
      </c>
      <c r="C551" s="7" t="n">
        <v>13</v>
      </c>
      <c r="D551" s="7" t="n">
        <v>32</v>
      </c>
    </row>
    <row r="552" spans="1:4">
      <c r="A552" t="s">
        <v>4</v>
      </c>
      <c r="B552" s="4" t="s">
        <v>5</v>
      </c>
      <c r="C552" s="4" t="s">
        <v>10</v>
      </c>
      <c r="D552" s="4" t="s">
        <v>17</v>
      </c>
    </row>
    <row r="553" spans="1:4">
      <c r="A553" t="n">
        <v>4321</v>
      </c>
      <c r="B553" s="30" t="n">
        <v>43</v>
      </c>
      <c r="C553" s="7" t="n">
        <v>80</v>
      </c>
      <c r="D553" s="7" t="n">
        <v>128</v>
      </c>
    </row>
    <row r="554" spans="1:4">
      <c r="A554" t="s">
        <v>4</v>
      </c>
      <c r="B554" s="4" t="s">
        <v>5</v>
      </c>
      <c r="C554" s="4" t="s">
        <v>10</v>
      </c>
      <c r="D554" s="4" t="s">
        <v>17</v>
      </c>
    </row>
    <row r="555" spans="1:4">
      <c r="A555" t="n">
        <v>4328</v>
      </c>
      <c r="B555" s="30" t="n">
        <v>43</v>
      </c>
      <c r="C555" s="7" t="n">
        <v>80</v>
      </c>
      <c r="D555" s="7" t="n">
        <v>32</v>
      </c>
    </row>
    <row r="556" spans="1:4">
      <c r="A556" t="s">
        <v>4</v>
      </c>
      <c r="B556" s="4" t="s">
        <v>5</v>
      </c>
      <c r="C556" s="4" t="s">
        <v>10</v>
      </c>
      <c r="D556" s="4" t="s">
        <v>17</v>
      </c>
    </row>
    <row r="557" spans="1:4">
      <c r="A557" t="n">
        <v>4335</v>
      </c>
      <c r="B557" s="30" t="n">
        <v>43</v>
      </c>
      <c r="C557" s="7" t="n">
        <v>15</v>
      </c>
      <c r="D557" s="7" t="n">
        <v>128</v>
      </c>
    </row>
    <row r="558" spans="1:4">
      <c r="A558" t="s">
        <v>4</v>
      </c>
      <c r="B558" s="4" t="s">
        <v>5</v>
      </c>
      <c r="C558" s="4" t="s">
        <v>10</v>
      </c>
      <c r="D558" s="4" t="s">
        <v>17</v>
      </c>
    </row>
    <row r="559" spans="1:4">
      <c r="A559" t="n">
        <v>4342</v>
      </c>
      <c r="B559" s="30" t="n">
        <v>43</v>
      </c>
      <c r="C559" s="7" t="n">
        <v>15</v>
      </c>
      <c r="D559" s="7" t="n">
        <v>32</v>
      </c>
    </row>
    <row r="560" spans="1:4">
      <c r="A560" t="s">
        <v>4</v>
      </c>
      <c r="B560" s="4" t="s">
        <v>5</v>
      </c>
      <c r="C560" s="4" t="s">
        <v>10</v>
      </c>
      <c r="D560" s="4" t="s">
        <v>17</v>
      </c>
    </row>
    <row r="561" spans="1:4">
      <c r="A561" t="n">
        <v>4349</v>
      </c>
      <c r="B561" s="30" t="n">
        <v>43</v>
      </c>
      <c r="C561" s="7" t="n">
        <v>17</v>
      </c>
      <c r="D561" s="7" t="n">
        <v>128</v>
      </c>
    </row>
    <row r="562" spans="1:4">
      <c r="A562" t="s">
        <v>4</v>
      </c>
      <c r="B562" s="4" t="s">
        <v>5</v>
      </c>
      <c r="C562" s="4" t="s">
        <v>10</v>
      </c>
      <c r="D562" s="4" t="s">
        <v>17</v>
      </c>
    </row>
    <row r="563" spans="1:4">
      <c r="A563" t="n">
        <v>4356</v>
      </c>
      <c r="B563" s="30" t="n">
        <v>43</v>
      </c>
      <c r="C563" s="7" t="n">
        <v>17</v>
      </c>
      <c r="D563" s="7" t="n">
        <v>32</v>
      </c>
    </row>
    <row r="564" spans="1:4">
      <c r="A564" t="s">
        <v>4</v>
      </c>
      <c r="B564" s="4" t="s">
        <v>5</v>
      </c>
      <c r="C564" s="4" t="s">
        <v>10</v>
      </c>
      <c r="D564" s="4" t="s">
        <v>17</v>
      </c>
    </row>
    <row r="565" spans="1:4">
      <c r="A565" t="n">
        <v>4363</v>
      </c>
      <c r="B565" s="30" t="n">
        <v>43</v>
      </c>
      <c r="C565" s="7" t="n">
        <v>18</v>
      </c>
      <c r="D565" s="7" t="n">
        <v>128</v>
      </c>
    </row>
    <row r="566" spans="1:4">
      <c r="A566" t="s">
        <v>4</v>
      </c>
      <c r="B566" s="4" t="s">
        <v>5</v>
      </c>
      <c r="C566" s="4" t="s">
        <v>10</v>
      </c>
      <c r="D566" s="4" t="s">
        <v>17</v>
      </c>
    </row>
    <row r="567" spans="1:4">
      <c r="A567" t="n">
        <v>4370</v>
      </c>
      <c r="B567" s="30" t="n">
        <v>43</v>
      </c>
      <c r="C567" s="7" t="n">
        <v>18</v>
      </c>
      <c r="D567" s="7" t="n">
        <v>32</v>
      </c>
    </row>
    <row r="568" spans="1:4">
      <c r="A568" t="s">
        <v>4</v>
      </c>
      <c r="B568" s="4" t="s">
        <v>5</v>
      </c>
      <c r="C568" s="4" t="s">
        <v>10</v>
      </c>
      <c r="D568" s="4" t="s">
        <v>17</v>
      </c>
    </row>
    <row r="569" spans="1:4">
      <c r="A569" t="n">
        <v>4377</v>
      </c>
      <c r="B569" s="30" t="n">
        <v>43</v>
      </c>
      <c r="C569" s="7" t="n">
        <v>16</v>
      </c>
      <c r="D569" s="7" t="n">
        <v>128</v>
      </c>
    </row>
    <row r="570" spans="1:4">
      <c r="A570" t="s">
        <v>4</v>
      </c>
      <c r="B570" s="4" t="s">
        <v>5</v>
      </c>
      <c r="C570" s="4" t="s">
        <v>10</v>
      </c>
      <c r="D570" s="4" t="s">
        <v>17</v>
      </c>
    </row>
    <row r="571" spans="1:4">
      <c r="A571" t="n">
        <v>4384</v>
      </c>
      <c r="B571" s="30" t="n">
        <v>43</v>
      </c>
      <c r="C571" s="7" t="n">
        <v>16</v>
      </c>
      <c r="D571" s="7" t="n">
        <v>32</v>
      </c>
    </row>
    <row r="572" spans="1:4">
      <c r="A572" t="s">
        <v>4</v>
      </c>
      <c r="B572" s="4" t="s">
        <v>5</v>
      </c>
      <c r="C572" s="4" t="s">
        <v>10</v>
      </c>
      <c r="D572" s="4" t="s">
        <v>17</v>
      </c>
    </row>
    <row r="573" spans="1:4">
      <c r="A573" t="n">
        <v>4391</v>
      </c>
      <c r="B573" s="30" t="n">
        <v>43</v>
      </c>
      <c r="C573" s="7" t="n">
        <v>7032</v>
      </c>
      <c r="D573" s="7" t="n">
        <v>128</v>
      </c>
    </row>
    <row r="574" spans="1:4">
      <c r="A574" t="s">
        <v>4</v>
      </c>
      <c r="B574" s="4" t="s">
        <v>5</v>
      </c>
      <c r="C574" s="4" t="s">
        <v>10</v>
      </c>
      <c r="D574" s="4" t="s">
        <v>17</v>
      </c>
    </row>
    <row r="575" spans="1:4">
      <c r="A575" t="n">
        <v>4398</v>
      </c>
      <c r="B575" s="30" t="n">
        <v>43</v>
      </c>
      <c r="C575" s="7" t="n">
        <v>7032</v>
      </c>
      <c r="D575" s="7" t="n">
        <v>32</v>
      </c>
    </row>
    <row r="576" spans="1:4">
      <c r="A576" t="s">
        <v>4</v>
      </c>
      <c r="B576" s="4" t="s">
        <v>5</v>
      </c>
      <c r="C576" s="4" t="s">
        <v>7</v>
      </c>
      <c r="D576" s="4" t="s">
        <v>10</v>
      </c>
      <c r="E576" s="4" t="s">
        <v>7</v>
      </c>
      <c r="F576" s="4" t="s">
        <v>8</v>
      </c>
      <c r="G576" s="4" t="s">
        <v>8</v>
      </c>
      <c r="H576" s="4" t="s">
        <v>8</v>
      </c>
      <c r="I576" s="4" t="s">
        <v>8</v>
      </c>
      <c r="J576" s="4" t="s">
        <v>8</v>
      </c>
      <c r="K576" s="4" t="s">
        <v>8</v>
      </c>
      <c r="L576" s="4" t="s">
        <v>8</v>
      </c>
      <c r="M576" s="4" t="s">
        <v>8</v>
      </c>
      <c r="N576" s="4" t="s">
        <v>8</v>
      </c>
      <c r="O576" s="4" t="s">
        <v>8</v>
      </c>
      <c r="P576" s="4" t="s">
        <v>8</v>
      </c>
      <c r="Q576" s="4" t="s">
        <v>8</v>
      </c>
      <c r="R576" s="4" t="s">
        <v>8</v>
      </c>
      <c r="S576" s="4" t="s">
        <v>8</v>
      </c>
      <c r="T576" s="4" t="s">
        <v>8</v>
      </c>
      <c r="U576" s="4" t="s">
        <v>8</v>
      </c>
    </row>
    <row r="577" spans="1:21">
      <c r="A577" t="n">
        <v>4405</v>
      </c>
      <c r="B577" s="50" t="n">
        <v>36</v>
      </c>
      <c r="C577" s="7" t="n">
        <v>8</v>
      </c>
      <c r="D577" s="7" t="n">
        <v>0</v>
      </c>
      <c r="E577" s="7" t="n">
        <v>0</v>
      </c>
      <c r="F577" s="7" t="s">
        <v>88</v>
      </c>
      <c r="G577" s="7" t="s">
        <v>89</v>
      </c>
      <c r="H577" s="7" t="s">
        <v>18</v>
      </c>
      <c r="I577" s="7" t="s">
        <v>18</v>
      </c>
      <c r="J577" s="7" t="s">
        <v>18</v>
      </c>
      <c r="K577" s="7" t="s">
        <v>18</v>
      </c>
      <c r="L577" s="7" t="s">
        <v>18</v>
      </c>
      <c r="M577" s="7" t="s">
        <v>18</v>
      </c>
      <c r="N577" s="7" t="s">
        <v>18</v>
      </c>
      <c r="O577" s="7" t="s">
        <v>18</v>
      </c>
      <c r="P577" s="7" t="s">
        <v>18</v>
      </c>
      <c r="Q577" s="7" t="s">
        <v>18</v>
      </c>
      <c r="R577" s="7" t="s">
        <v>18</v>
      </c>
      <c r="S577" s="7" t="s">
        <v>18</v>
      </c>
      <c r="T577" s="7" t="s">
        <v>18</v>
      </c>
      <c r="U577" s="7" t="s">
        <v>18</v>
      </c>
    </row>
    <row r="578" spans="1:21">
      <c r="A578" t="s">
        <v>4</v>
      </c>
      <c r="B578" s="4" t="s">
        <v>5</v>
      </c>
      <c r="C578" s="4" t="s">
        <v>7</v>
      </c>
      <c r="D578" s="4" t="s">
        <v>10</v>
      </c>
      <c r="E578" s="4" t="s">
        <v>7</v>
      </c>
      <c r="F578" s="4" t="s">
        <v>8</v>
      </c>
      <c r="G578" s="4" t="s">
        <v>8</v>
      </c>
      <c r="H578" s="4" t="s">
        <v>8</v>
      </c>
      <c r="I578" s="4" t="s">
        <v>8</v>
      </c>
      <c r="J578" s="4" t="s">
        <v>8</v>
      </c>
      <c r="K578" s="4" t="s">
        <v>8</v>
      </c>
      <c r="L578" s="4" t="s">
        <v>8</v>
      </c>
      <c r="M578" s="4" t="s">
        <v>8</v>
      </c>
      <c r="N578" s="4" t="s">
        <v>8</v>
      </c>
      <c r="O578" s="4" t="s">
        <v>8</v>
      </c>
      <c r="P578" s="4" t="s">
        <v>8</v>
      </c>
      <c r="Q578" s="4" t="s">
        <v>8</v>
      </c>
      <c r="R578" s="4" t="s">
        <v>8</v>
      </c>
      <c r="S578" s="4" t="s">
        <v>8</v>
      </c>
      <c r="T578" s="4" t="s">
        <v>8</v>
      </c>
      <c r="U578" s="4" t="s">
        <v>8</v>
      </c>
    </row>
    <row r="579" spans="1:21">
      <c r="A579" t="n">
        <v>4449</v>
      </c>
      <c r="B579" s="50" t="n">
        <v>36</v>
      </c>
      <c r="C579" s="7" t="n">
        <v>8</v>
      </c>
      <c r="D579" s="7" t="n">
        <v>1</v>
      </c>
      <c r="E579" s="7" t="n">
        <v>0</v>
      </c>
      <c r="F579" s="7" t="s">
        <v>90</v>
      </c>
      <c r="G579" s="7" t="s">
        <v>18</v>
      </c>
      <c r="H579" s="7" t="s">
        <v>18</v>
      </c>
      <c r="I579" s="7" t="s">
        <v>18</v>
      </c>
      <c r="J579" s="7" t="s">
        <v>18</v>
      </c>
      <c r="K579" s="7" t="s">
        <v>18</v>
      </c>
      <c r="L579" s="7" t="s">
        <v>18</v>
      </c>
      <c r="M579" s="7" t="s">
        <v>18</v>
      </c>
      <c r="N579" s="7" t="s">
        <v>18</v>
      </c>
      <c r="O579" s="7" t="s">
        <v>18</v>
      </c>
      <c r="P579" s="7" t="s">
        <v>18</v>
      </c>
      <c r="Q579" s="7" t="s">
        <v>18</v>
      </c>
      <c r="R579" s="7" t="s">
        <v>18</v>
      </c>
      <c r="S579" s="7" t="s">
        <v>18</v>
      </c>
      <c r="T579" s="7" t="s">
        <v>18</v>
      </c>
      <c r="U579" s="7" t="s">
        <v>18</v>
      </c>
    </row>
    <row r="580" spans="1:21">
      <c r="A580" t="s">
        <v>4</v>
      </c>
      <c r="B580" s="4" t="s">
        <v>5</v>
      </c>
      <c r="C580" s="4" t="s">
        <v>7</v>
      </c>
      <c r="D580" s="4" t="s">
        <v>10</v>
      </c>
      <c r="E580" s="4" t="s">
        <v>7</v>
      </c>
      <c r="F580" s="4" t="s">
        <v>8</v>
      </c>
      <c r="G580" s="4" t="s">
        <v>8</v>
      </c>
      <c r="H580" s="4" t="s">
        <v>8</v>
      </c>
      <c r="I580" s="4" t="s">
        <v>8</v>
      </c>
      <c r="J580" s="4" t="s">
        <v>8</v>
      </c>
      <c r="K580" s="4" t="s">
        <v>8</v>
      </c>
      <c r="L580" s="4" t="s">
        <v>8</v>
      </c>
      <c r="M580" s="4" t="s">
        <v>8</v>
      </c>
      <c r="N580" s="4" t="s">
        <v>8</v>
      </c>
      <c r="O580" s="4" t="s">
        <v>8</v>
      </c>
      <c r="P580" s="4" t="s">
        <v>8</v>
      </c>
      <c r="Q580" s="4" t="s">
        <v>8</v>
      </c>
      <c r="R580" s="4" t="s">
        <v>8</v>
      </c>
      <c r="S580" s="4" t="s">
        <v>8</v>
      </c>
      <c r="T580" s="4" t="s">
        <v>8</v>
      </c>
      <c r="U580" s="4" t="s">
        <v>8</v>
      </c>
    </row>
    <row r="581" spans="1:21">
      <c r="A581" t="n">
        <v>4484</v>
      </c>
      <c r="B581" s="50" t="n">
        <v>36</v>
      </c>
      <c r="C581" s="7" t="n">
        <v>8</v>
      </c>
      <c r="D581" s="7" t="n">
        <v>16</v>
      </c>
      <c r="E581" s="7" t="n">
        <v>0</v>
      </c>
      <c r="F581" s="7" t="s">
        <v>91</v>
      </c>
      <c r="G581" s="7" t="s">
        <v>92</v>
      </c>
      <c r="H581" s="7" t="s">
        <v>90</v>
      </c>
      <c r="I581" s="7" t="s">
        <v>93</v>
      </c>
      <c r="J581" s="7" t="s">
        <v>94</v>
      </c>
      <c r="K581" s="7" t="s">
        <v>18</v>
      </c>
      <c r="L581" s="7" t="s">
        <v>18</v>
      </c>
      <c r="M581" s="7" t="s">
        <v>18</v>
      </c>
      <c r="N581" s="7" t="s">
        <v>18</v>
      </c>
      <c r="O581" s="7" t="s">
        <v>18</v>
      </c>
      <c r="P581" s="7" t="s">
        <v>18</v>
      </c>
      <c r="Q581" s="7" t="s">
        <v>18</v>
      </c>
      <c r="R581" s="7" t="s">
        <v>18</v>
      </c>
      <c r="S581" s="7" t="s">
        <v>18</v>
      </c>
      <c r="T581" s="7" t="s">
        <v>18</v>
      </c>
      <c r="U581" s="7" t="s">
        <v>18</v>
      </c>
    </row>
    <row r="582" spans="1:21">
      <c r="A582" t="s">
        <v>4</v>
      </c>
      <c r="B582" s="4" t="s">
        <v>5</v>
      </c>
      <c r="C582" s="4" t="s">
        <v>7</v>
      </c>
      <c r="D582" s="4" t="s">
        <v>10</v>
      </c>
      <c r="E582" s="4" t="s">
        <v>7</v>
      </c>
      <c r="F582" s="4" t="s">
        <v>8</v>
      </c>
      <c r="G582" s="4" t="s">
        <v>8</v>
      </c>
      <c r="H582" s="4" t="s">
        <v>8</v>
      </c>
      <c r="I582" s="4" t="s">
        <v>8</v>
      </c>
      <c r="J582" s="4" t="s">
        <v>8</v>
      </c>
      <c r="K582" s="4" t="s">
        <v>8</v>
      </c>
      <c r="L582" s="4" t="s">
        <v>8</v>
      </c>
      <c r="M582" s="4" t="s">
        <v>8</v>
      </c>
      <c r="N582" s="4" t="s">
        <v>8</v>
      </c>
      <c r="O582" s="4" t="s">
        <v>8</v>
      </c>
      <c r="P582" s="4" t="s">
        <v>8</v>
      </c>
      <c r="Q582" s="4" t="s">
        <v>8</v>
      </c>
      <c r="R582" s="4" t="s">
        <v>8</v>
      </c>
      <c r="S582" s="4" t="s">
        <v>8</v>
      </c>
      <c r="T582" s="4" t="s">
        <v>8</v>
      </c>
      <c r="U582" s="4" t="s">
        <v>8</v>
      </c>
    </row>
    <row r="583" spans="1:21">
      <c r="A583" t="n">
        <v>4571</v>
      </c>
      <c r="B583" s="50" t="n">
        <v>36</v>
      </c>
      <c r="C583" s="7" t="n">
        <v>8</v>
      </c>
      <c r="D583" s="7" t="n">
        <v>18</v>
      </c>
      <c r="E583" s="7" t="n">
        <v>0</v>
      </c>
      <c r="F583" s="7" t="s">
        <v>95</v>
      </c>
      <c r="G583" s="7" t="s">
        <v>96</v>
      </c>
      <c r="H583" s="7" t="s">
        <v>18</v>
      </c>
      <c r="I583" s="7" t="s">
        <v>18</v>
      </c>
      <c r="J583" s="7" t="s">
        <v>18</v>
      </c>
      <c r="K583" s="7" t="s">
        <v>18</v>
      </c>
      <c r="L583" s="7" t="s">
        <v>18</v>
      </c>
      <c r="M583" s="7" t="s">
        <v>18</v>
      </c>
      <c r="N583" s="7" t="s">
        <v>18</v>
      </c>
      <c r="O583" s="7" t="s">
        <v>18</v>
      </c>
      <c r="P583" s="7" t="s">
        <v>18</v>
      </c>
      <c r="Q583" s="7" t="s">
        <v>18</v>
      </c>
      <c r="R583" s="7" t="s">
        <v>18</v>
      </c>
      <c r="S583" s="7" t="s">
        <v>18</v>
      </c>
      <c r="T583" s="7" t="s">
        <v>18</v>
      </c>
      <c r="U583" s="7" t="s">
        <v>18</v>
      </c>
    </row>
    <row r="584" spans="1:21">
      <c r="A584" t="s">
        <v>4</v>
      </c>
      <c r="B584" s="4" t="s">
        <v>5</v>
      </c>
      <c r="C584" s="4" t="s">
        <v>7</v>
      </c>
      <c r="D584" s="4" t="s">
        <v>10</v>
      </c>
      <c r="E584" s="4" t="s">
        <v>7</v>
      </c>
      <c r="F584" s="4" t="s">
        <v>8</v>
      </c>
      <c r="G584" s="4" t="s">
        <v>8</v>
      </c>
      <c r="H584" s="4" t="s">
        <v>8</v>
      </c>
      <c r="I584" s="4" t="s">
        <v>8</v>
      </c>
      <c r="J584" s="4" t="s">
        <v>8</v>
      </c>
      <c r="K584" s="4" t="s">
        <v>8</v>
      </c>
      <c r="L584" s="4" t="s">
        <v>8</v>
      </c>
      <c r="M584" s="4" t="s">
        <v>8</v>
      </c>
      <c r="N584" s="4" t="s">
        <v>8</v>
      </c>
      <c r="O584" s="4" t="s">
        <v>8</v>
      </c>
      <c r="P584" s="4" t="s">
        <v>8</v>
      </c>
      <c r="Q584" s="4" t="s">
        <v>8</v>
      </c>
      <c r="R584" s="4" t="s">
        <v>8</v>
      </c>
      <c r="S584" s="4" t="s">
        <v>8</v>
      </c>
      <c r="T584" s="4" t="s">
        <v>8</v>
      </c>
      <c r="U584" s="4" t="s">
        <v>8</v>
      </c>
    </row>
    <row r="585" spans="1:21">
      <c r="A585" t="n">
        <v>4613</v>
      </c>
      <c r="B585" s="50" t="n">
        <v>36</v>
      </c>
      <c r="C585" s="7" t="n">
        <v>8</v>
      </c>
      <c r="D585" s="7" t="n">
        <v>15</v>
      </c>
      <c r="E585" s="7" t="n">
        <v>0</v>
      </c>
      <c r="F585" s="7" t="s">
        <v>97</v>
      </c>
      <c r="G585" s="7" t="s">
        <v>98</v>
      </c>
      <c r="H585" s="7" t="s">
        <v>18</v>
      </c>
      <c r="I585" s="7" t="s">
        <v>18</v>
      </c>
      <c r="J585" s="7" t="s">
        <v>18</v>
      </c>
      <c r="K585" s="7" t="s">
        <v>18</v>
      </c>
      <c r="L585" s="7" t="s">
        <v>18</v>
      </c>
      <c r="M585" s="7" t="s">
        <v>18</v>
      </c>
      <c r="N585" s="7" t="s">
        <v>18</v>
      </c>
      <c r="O585" s="7" t="s">
        <v>18</v>
      </c>
      <c r="P585" s="7" t="s">
        <v>18</v>
      </c>
      <c r="Q585" s="7" t="s">
        <v>18</v>
      </c>
      <c r="R585" s="7" t="s">
        <v>18</v>
      </c>
      <c r="S585" s="7" t="s">
        <v>18</v>
      </c>
      <c r="T585" s="7" t="s">
        <v>18</v>
      </c>
      <c r="U585" s="7" t="s">
        <v>18</v>
      </c>
    </row>
    <row r="586" spans="1:21">
      <c r="A586" t="s">
        <v>4</v>
      </c>
      <c r="B586" s="4" t="s">
        <v>5</v>
      </c>
      <c r="C586" s="4" t="s">
        <v>7</v>
      </c>
      <c r="D586" s="4" t="s">
        <v>10</v>
      </c>
      <c r="E586" s="4" t="s">
        <v>7</v>
      </c>
      <c r="F586" s="4" t="s">
        <v>8</v>
      </c>
      <c r="G586" s="4" t="s">
        <v>8</v>
      </c>
      <c r="H586" s="4" t="s">
        <v>8</v>
      </c>
      <c r="I586" s="4" t="s">
        <v>8</v>
      </c>
      <c r="J586" s="4" t="s">
        <v>8</v>
      </c>
      <c r="K586" s="4" t="s">
        <v>8</v>
      </c>
      <c r="L586" s="4" t="s">
        <v>8</v>
      </c>
      <c r="M586" s="4" t="s">
        <v>8</v>
      </c>
      <c r="N586" s="4" t="s">
        <v>8</v>
      </c>
      <c r="O586" s="4" t="s">
        <v>8</v>
      </c>
      <c r="P586" s="4" t="s">
        <v>8</v>
      </c>
      <c r="Q586" s="4" t="s">
        <v>8</v>
      </c>
      <c r="R586" s="4" t="s">
        <v>8</v>
      </c>
      <c r="S586" s="4" t="s">
        <v>8</v>
      </c>
      <c r="T586" s="4" t="s">
        <v>8</v>
      </c>
      <c r="U586" s="4" t="s">
        <v>8</v>
      </c>
    </row>
    <row r="587" spans="1:21">
      <c r="A587" t="n">
        <v>4658</v>
      </c>
      <c r="B587" s="50" t="n">
        <v>36</v>
      </c>
      <c r="C587" s="7" t="n">
        <v>8</v>
      </c>
      <c r="D587" s="7" t="n">
        <v>7032</v>
      </c>
      <c r="E587" s="7" t="n">
        <v>0</v>
      </c>
      <c r="F587" s="7" t="s">
        <v>95</v>
      </c>
      <c r="G587" s="7" t="s">
        <v>18</v>
      </c>
      <c r="H587" s="7" t="s">
        <v>18</v>
      </c>
      <c r="I587" s="7" t="s">
        <v>18</v>
      </c>
      <c r="J587" s="7" t="s">
        <v>18</v>
      </c>
      <c r="K587" s="7" t="s">
        <v>18</v>
      </c>
      <c r="L587" s="7" t="s">
        <v>18</v>
      </c>
      <c r="M587" s="7" t="s">
        <v>18</v>
      </c>
      <c r="N587" s="7" t="s">
        <v>18</v>
      </c>
      <c r="O587" s="7" t="s">
        <v>18</v>
      </c>
      <c r="P587" s="7" t="s">
        <v>18</v>
      </c>
      <c r="Q587" s="7" t="s">
        <v>18</v>
      </c>
      <c r="R587" s="7" t="s">
        <v>18</v>
      </c>
      <c r="S587" s="7" t="s">
        <v>18</v>
      </c>
      <c r="T587" s="7" t="s">
        <v>18</v>
      </c>
      <c r="U587" s="7" t="s">
        <v>18</v>
      </c>
    </row>
    <row r="588" spans="1:21">
      <c r="A588" t="s">
        <v>4</v>
      </c>
      <c r="B588" s="4" t="s">
        <v>5</v>
      </c>
      <c r="C588" s="4" t="s">
        <v>7</v>
      </c>
      <c r="D588" s="4" t="s">
        <v>10</v>
      </c>
      <c r="E588" s="4" t="s">
        <v>7</v>
      </c>
      <c r="F588" s="4" t="s">
        <v>8</v>
      </c>
      <c r="G588" s="4" t="s">
        <v>8</v>
      </c>
      <c r="H588" s="4" t="s">
        <v>8</v>
      </c>
      <c r="I588" s="4" t="s">
        <v>8</v>
      </c>
      <c r="J588" s="4" t="s">
        <v>8</v>
      </c>
      <c r="K588" s="4" t="s">
        <v>8</v>
      </c>
      <c r="L588" s="4" t="s">
        <v>8</v>
      </c>
      <c r="M588" s="4" t="s">
        <v>8</v>
      </c>
      <c r="N588" s="4" t="s">
        <v>8</v>
      </c>
      <c r="O588" s="4" t="s">
        <v>8</v>
      </c>
      <c r="P588" s="4" t="s">
        <v>8</v>
      </c>
      <c r="Q588" s="4" t="s">
        <v>8</v>
      </c>
      <c r="R588" s="4" t="s">
        <v>8</v>
      </c>
      <c r="S588" s="4" t="s">
        <v>8</v>
      </c>
      <c r="T588" s="4" t="s">
        <v>8</v>
      </c>
      <c r="U588" s="4" t="s">
        <v>8</v>
      </c>
    </row>
    <row r="589" spans="1:21">
      <c r="A589" t="n">
        <v>4688</v>
      </c>
      <c r="B589" s="50" t="n">
        <v>36</v>
      </c>
      <c r="C589" s="7" t="n">
        <v>8</v>
      </c>
      <c r="D589" s="7" t="n">
        <v>13</v>
      </c>
      <c r="E589" s="7" t="n">
        <v>0</v>
      </c>
      <c r="F589" s="7" t="s">
        <v>88</v>
      </c>
      <c r="G589" s="7" t="s">
        <v>18</v>
      </c>
      <c r="H589" s="7" t="s">
        <v>18</v>
      </c>
      <c r="I589" s="7" t="s">
        <v>18</v>
      </c>
      <c r="J589" s="7" t="s">
        <v>18</v>
      </c>
      <c r="K589" s="7" t="s">
        <v>18</v>
      </c>
      <c r="L589" s="7" t="s">
        <v>18</v>
      </c>
      <c r="M589" s="7" t="s">
        <v>18</v>
      </c>
      <c r="N589" s="7" t="s">
        <v>18</v>
      </c>
      <c r="O589" s="7" t="s">
        <v>18</v>
      </c>
      <c r="P589" s="7" t="s">
        <v>18</v>
      </c>
      <c r="Q589" s="7" t="s">
        <v>18</v>
      </c>
      <c r="R589" s="7" t="s">
        <v>18</v>
      </c>
      <c r="S589" s="7" t="s">
        <v>18</v>
      </c>
      <c r="T589" s="7" t="s">
        <v>18</v>
      </c>
      <c r="U589" s="7" t="s">
        <v>18</v>
      </c>
    </row>
    <row r="590" spans="1:21">
      <c r="A590" t="s">
        <v>4</v>
      </c>
      <c r="B590" s="4" t="s">
        <v>5</v>
      </c>
      <c r="C590" s="4" t="s">
        <v>7</v>
      </c>
      <c r="D590" s="4" t="s">
        <v>10</v>
      </c>
      <c r="E590" s="4" t="s">
        <v>7</v>
      </c>
      <c r="F590" s="4" t="s">
        <v>8</v>
      </c>
      <c r="G590" s="4" t="s">
        <v>8</v>
      </c>
      <c r="H590" s="4" t="s">
        <v>8</v>
      </c>
      <c r="I590" s="4" t="s">
        <v>8</v>
      </c>
      <c r="J590" s="4" t="s">
        <v>8</v>
      </c>
      <c r="K590" s="4" t="s">
        <v>8</v>
      </c>
      <c r="L590" s="4" t="s">
        <v>8</v>
      </c>
      <c r="M590" s="4" t="s">
        <v>8</v>
      </c>
      <c r="N590" s="4" t="s">
        <v>8</v>
      </c>
      <c r="O590" s="4" t="s">
        <v>8</v>
      </c>
      <c r="P590" s="4" t="s">
        <v>8</v>
      </c>
      <c r="Q590" s="4" t="s">
        <v>8</v>
      </c>
      <c r="R590" s="4" t="s">
        <v>8</v>
      </c>
      <c r="S590" s="4" t="s">
        <v>8</v>
      </c>
      <c r="T590" s="4" t="s">
        <v>8</v>
      </c>
      <c r="U590" s="4" t="s">
        <v>8</v>
      </c>
    </row>
    <row r="591" spans="1:21">
      <c r="A591" t="n">
        <v>4720</v>
      </c>
      <c r="B591" s="50" t="n">
        <v>36</v>
      </c>
      <c r="C591" s="7" t="n">
        <v>8</v>
      </c>
      <c r="D591" s="7" t="n">
        <v>4</v>
      </c>
      <c r="E591" s="7" t="n">
        <v>0</v>
      </c>
      <c r="F591" s="7" t="s">
        <v>99</v>
      </c>
      <c r="G591" s="7" t="s">
        <v>18</v>
      </c>
      <c r="H591" s="7" t="s">
        <v>18</v>
      </c>
      <c r="I591" s="7" t="s">
        <v>18</v>
      </c>
      <c r="J591" s="7" t="s">
        <v>18</v>
      </c>
      <c r="K591" s="7" t="s">
        <v>18</v>
      </c>
      <c r="L591" s="7" t="s">
        <v>18</v>
      </c>
      <c r="M591" s="7" t="s">
        <v>18</v>
      </c>
      <c r="N591" s="7" t="s">
        <v>18</v>
      </c>
      <c r="O591" s="7" t="s">
        <v>18</v>
      </c>
      <c r="P591" s="7" t="s">
        <v>18</v>
      </c>
      <c r="Q591" s="7" t="s">
        <v>18</v>
      </c>
      <c r="R591" s="7" t="s">
        <v>18</v>
      </c>
      <c r="S591" s="7" t="s">
        <v>18</v>
      </c>
      <c r="T591" s="7" t="s">
        <v>18</v>
      </c>
      <c r="U591" s="7" t="s">
        <v>18</v>
      </c>
    </row>
    <row r="592" spans="1:21">
      <c r="A592" t="s">
        <v>4</v>
      </c>
      <c r="B592" s="4" t="s">
        <v>5</v>
      </c>
      <c r="C592" s="4" t="s">
        <v>7</v>
      </c>
      <c r="D592" s="4" t="s">
        <v>10</v>
      </c>
      <c r="E592" s="4" t="s">
        <v>7</v>
      </c>
      <c r="F592" s="4" t="s">
        <v>8</v>
      </c>
      <c r="G592" s="4" t="s">
        <v>8</v>
      </c>
      <c r="H592" s="4" t="s">
        <v>8</v>
      </c>
      <c r="I592" s="4" t="s">
        <v>8</v>
      </c>
      <c r="J592" s="4" t="s">
        <v>8</v>
      </c>
      <c r="K592" s="4" t="s">
        <v>8</v>
      </c>
      <c r="L592" s="4" t="s">
        <v>8</v>
      </c>
      <c r="M592" s="4" t="s">
        <v>8</v>
      </c>
      <c r="N592" s="4" t="s">
        <v>8</v>
      </c>
      <c r="O592" s="4" t="s">
        <v>8</v>
      </c>
      <c r="P592" s="4" t="s">
        <v>8</v>
      </c>
      <c r="Q592" s="4" t="s">
        <v>8</v>
      </c>
      <c r="R592" s="4" t="s">
        <v>8</v>
      </c>
      <c r="S592" s="4" t="s">
        <v>8</v>
      </c>
      <c r="T592" s="4" t="s">
        <v>8</v>
      </c>
      <c r="U592" s="4" t="s">
        <v>8</v>
      </c>
    </row>
    <row r="593" spans="1:21">
      <c r="A593" t="n">
        <v>4753</v>
      </c>
      <c r="B593" s="50" t="n">
        <v>36</v>
      </c>
      <c r="C593" s="7" t="n">
        <v>8</v>
      </c>
      <c r="D593" s="7" t="n">
        <v>8</v>
      </c>
      <c r="E593" s="7" t="n">
        <v>0</v>
      </c>
      <c r="F593" s="7" t="s">
        <v>91</v>
      </c>
      <c r="G593" s="7" t="s">
        <v>18</v>
      </c>
      <c r="H593" s="7" t="s">
        <v>18</v>
      </c>
      <c r="I593" s="7" t="s">
        <v>18</v>
      </c>
      <c r="J593" s="7" t="s">
        <v>18</v>
      </c>
      <c r="K593" s="7" t="s">
        <v>18</v>
      </c>
      <c r="L593" s="7" t="s">
        <v>18</v>
      </c>
      <c r="M593" s="7" t="s">
        <v>18</v>
      </c>
      <c r="N593" s="7" t="s">
        <v>18</v>
      </c>
      <c r="O593" s="7" t="s">
        <v>18</v>
      </c>
      <c r="P593" s="7" t="s">
        <v>18</v>
      </c>
      <c r="Q593" s="7" t="s">
        <v>18</v>
      </c>
      <c r="R593" s="7" t="s">
        <v>18</v>
      </c>
      <c r="S593" s="7" t="s">
        <v>18</v>
      </c>
      <c r="T593" s="7" t="s">
        <v>18</v>
      </c>
      <c r="U593" s="7" t="s">
        <v>18</v>
      </c>
    </row>
    <row r="594" spans="1:21">
      <c r="A594" t="s">
        <v>4</v>
      </c>
      <c r="B594" s="4" t="s">
        <v>5</v>
      </c>
      <c r="C594" s="4" t="s">
        <v>7</v>
      </c>
      <c r="D594" s="4" t="s">
        <v>10</v>
      </c>
      <c r="E594" s="4" t="s">
        <v>7</v>
      </c>
      <c r="F594" s="4" t="s">
        <v>8</v>
      </c>
      <c r="G594" s="4" t="s">
        <v>8</v>
      </c>
      <c r="H594" s="4" t="s">
        <v>8</v>
      </c>
      <c r="I594" s="4" t="s">
        <v>8</v>
      </c>
      <c r="J594" s="4" t="s">
        <v>8</v>
      </c>
      <c r="K594" s="4" t="s">
        <v>8</v>
      </c>
      <c r="L594" s="4" t="s">
        <v>8</v>
      </c>
      <c r="M594" s="4" t="s">
        <v>8</v>
      </c>
      <c r="N594" s="4" t="s">
        <v>8</v>
      </c>
      <c r="O594" s="4" t="s">
        <v>8</v>
      </c>
      <c r="P594" s="4" t="s">
        <v>8</v>
      </c>
      <c r="Q594" s="4" t="s">
        <v>8</v>
      </c>
      <c r="R594" s="4" t="s">
        <v>8</v>
      </c>
      <c r="S594" s="4" t="s">
        <v>8</v>
      </c>
      <c r="T594" s="4" t="s">
        <v>8</v>
      </c>
      <c r="U594" s="4" t="s">
        <v>8</v>
      </c>
    </row>
    <row r="595" spans="1:21">
      <c r="A595" t="n">
        <v>4786</v>
      </c>
      <c r="B595" s="50" t="n">
        <v>36</v>
      </c>
      <c r="C595" s="7" t="n">
        <v>8</v>
      </c>
      <c r="D595" s="7" t="n">
        <v>2</v>
      </c>
      <c r="E595" s="7" t="n">
        <v>0</v>
      </c>
      <c r="F595" s="7" t="s">
        <v>89</v>
      </c>
      <c r="G595" s="7" t="s">
        <v>18</v>
      </c>
      <c r="H595" s="7" t="s">
        <v>18</v>
      </c>
      <c r="I595" s="7" t="s">
        <v>18</v>
      </c>
      <c r="J595" s="7" t="s">
        <v>18</v>
      </c>
      <c r="K595" s="7" t="s">
        <v>18</v>
      </c>
      <c r="L595" s="7" t="s">
        <v>18</v>
      </c>
      <c r="M595" s="7" t="s">
        <v>18</v>
      </c>
      <c r="N595" s="7" t="s">
        <v>18</v>
      </c>
      <c r="O595" s="7" t="s">
        <v>18</v>
      </c>
      <c r="P595" s="7" t="s">
        <v>18</v>
      </c>
      <c r="Q595" s="7" t="s">
        <v>18</v>
      </c>
      <c r="R595" s="7" t="s">
        <v>18</v>
      </c>
      <c r="S595" s="7" t="s">
        <v>18</v>
      </c>
      <c r="T595" s="7" t="s">
        <v>18</v>
      </c>
      <c r="U595" s="7" t="s">
        <v>18</v>
      </c>
    </row>
    <row r="596" spans="1:21">
      <c r="A596" t="s">
        <v>4</v>
      </c>
      <c r="B596" s="4" t="s">
        <v>5</v>
      </c>
      <c r="C596" s="4" t="s">
        <v>7</v>
      </c>
      <c r="D596" s="4" t="s">
        <v>10</v>
      </c>
      <c r="E596" s="4" t="s">
        <v>7</v>
      </c>
      <c r="F596" s="4" t="s">
        <v>8</v>
      </c>
      <c r="G596" s="4" t="s">
        <v>8</v>
      </c>
      <c r="H596" s="4" t="s">
        <v>8</v>
      </c>
      <c r="I596" s="4" t="s">
        <v>8</v>
      </c>
      <c r="J596" s="4" t="s">
        <v>8</v>
      </c>
      <c r="K596" s="4" t="s">
        <v>8</v>
      </c>
      <c r="L596" s="4" t="s">
        <v>8</v>
      </c>
      <c r="M596" s="4" t="s">
        <v>8</v>
      </c>
      <c r="N596" s="4" t="s">
        <v>8</v>
      </c>
      <c r="O596" s="4" t="s">
        <v>8</v>
      </c>
      <c r="P596" s="4" t="s">
        <v>8</v>
      </c>
      <c r="Q596" s="4" t="s">
        <v>8</v>
      </c>
      <c r="R596" s="4" t="s">
        <v>8</v>
      </c>
      <c r="S596" s="4" t="s">
        <v>8</v>
      </c>
      <c r="T596" s="4" t="s">
        <v>8</v>
      </c>
      <c r="U596" s="4" t="s">
        <v>8</v>
      </c>
    </row>
    <row r="597" spans="1:21">
      <c r="A597" t="n">
        <v>4819</v>
      </c>
      <c r="B597" s="50" t="n">
        <v>36</v>
      </c>
      <c r="C597" s="7" t="n">
        <v>8</v>
      </c>
      <c r="D597" s="7" t="n">
        <v>80</v>
      </c>
      <c r="E597" s="7" t="n">
        <v>0</v>
      </c>
      <c r="F597" s="7" t="s">
        <v>88</v>
      </c>
      <c r="G597" s="7" t="s">
        <v>18</v>
      </c>
      <c r="H597" s="7" t="s">
        <v>18</v>
      </c>
      <c r="I597" s="7" t="s">
        <v>18</v>
      </c>
      <c r="J597" s="7" t="s">
        <v>18</v>
      </c>
      <c r="K597" s="7" t="s">
        <v>18</v>
      </c>
      <c r="L597" s="7" t="s">
        <v>18</v>
      </c>
      <c r="M597" s="7" t="s">
        <v>18</v>
      </c>
      <c r="N597" s="7" t="s">
        <v>18</v>
      </c>
      <c r="O597" s="7" t="s">
        <v>18</v>
      </c>
      <c r="P597" s="7" t="s">
        <v>18</v>
      </c>
      <c r="Q597" s="7" t="s">
        <v>18</v>
      </c>
      <c r="R597" s="7" t="s">
        <v>18</v>
      </c>
      <c r="S597" s="7" t="s">
        <v>18</v>
      </c>
      <c r="T597" s="7" t="s">
        <v>18</v>
      </c>
      <c r="U597" s="7" t="s">
        <v>18</v>
      </c>
    </row>
    <row r="598" spans="1:21">
      <c r="A598" t="s">
        <v>4</v>
      </c>
      <c r="B598" s="4" t="s">
        <v>5</v>
      </c>
      <c r="C598" s="4" t="s">
        <v>7</v>
      </c>
      <c r="D598" s="4" t="s">
        <v>10</v>
      </c>
      <c r="E598" s="4" t="s">
        <v>7</v>
      </c>
      <c r="F598" s="4" t="s">
        <v>8</v>
      </c>
      <c r="G598" s="4" t="s">
        <v>8</v>
      </c>
      <c r="H598" s="4" t="s">
        <v>8</v>
      </c>
      <c r="I598" s="4" t="s">
        <v>8</v>
      </c>
      <c r="J598" s="4" t="s">
        <v>8</v>
      </c>
      <c r="K598" s="4" t="s">
        <v>8</v>
      </c>
      <c r="L598" s="4" t="s">
        <v>8</v>
      </c>
      <c r="M598" s="4" t="s">
        <v>8</v>
      </c>
      <c r="N598" s="4" t="s">
        <v>8</v>
      </c>
      <c r="O598" s="4" t="s">
        <v>8</v>
      </c>
      <c r="P598" s="4" t="s">
        <v>8</v>
      </c>
      <c r="Q598" s="4" t="s">
        <v>8</v>
      </c>
      <c r="R598" s="4" t="s">
        <v>8</v>
      </c>
      <c r="S598" s="4" t="s">
        <v>8</v>
      </c>
      <c r="T598" s="4" t="s">
        <v>8</v>
      </c>
      <c r="U598" s="4" t="s">
        <v>8</v>
      </c>
    </row>
    <row r="599" spans="1:21">
      <c r="A599" t="n">
        <v>4851</v>
      </c>
      <c r="B599" s="50" t="n">
        <v>36</v>
      </c>
      <c r="C599" s="7" t="n">
        <v>8</v>
      </c>
      <c r="D599" s="7" t="n">
        <v>11</v>
      </c>
      <c r="E599" s="7" t="n">
        <v>0</v>
      </c>
      <c r="F599" s="7" t="s">
        <v>98</v>
      </c>
      <c r="G599" s="7" t="s">
        <v>18</v>
      </c>
      <c r="H599" s="7" t="s">
        <v>18</v>
      </c>
      <c r="I599" s="7" t="s">
        <v>18</v>
      </c>
      <c r="J599" s="7" t="s">
        <v>18</v>
      </c>
      <c r="K599" s="7" t="s">
        <v>18</v>
      </c>
      <c r="L599" s="7" t="s">
        <v>18</v>
      </c>
      <c r="M599" s="7" t="s">
        <v>18</v>
      </c>
      <c r="N599" s="7" t="s">
        <v>18</v>
      </c>
      <c r="O599" s="7" t="s">
        <v>18</v>
      </c>
      <c r="P599" s="7" t="s">
        <v>18</v>
      </c>
      <c r="Q599" s="7" t="s">
        <v>18</v>
      </c>
      <c r="R599" s="7" t="s">
        <v>18</v>
      </c>
      <c r="S599" s="7" t="s">
        <v>18</v>
      </c>
      <c r="T599" s="7" t="s">
        <v>18</v>
      </c>
      <c r="U599" s="7" t="s">
        <v>18</v>
      </c>
    </row>
    <row r="600" spans="1:21">
      <c r="A600" t="s">
        <v>4</v>
      </c>
      <c r="B600" s="4" t="s">
        <v>5</v>
      </c>
      <c r="C600" s="4" t="s">
        <v>10</v>
      </c>
      <c r="D600" s="4" t="s">
        <v>16</v>
      </c>
      <c r="E600" s="4" t="s">
        <v>16</v>
      </c>
      <c r="F600" s="4" t="s">
        <v>16</v>
      </c>
      <c r="G600" s="4" t="s">
        <v>16</v>
      </c>
    </row>
    <row r="601" spans="1:21">
      <c r="A601" t="n">
        <v>4885</v>
      </c>
      <c r="B601" s="31" t="n">
        <v>46</v>
      </c>
      <c r="C601" s="7" t="n">
        <v>0</v>
      </c>
      <c r="D601" s="7" t="n">
        <v>6.40999984741211</v>
      </c>
      <c r="E601" s="7" t="n">
        <v>0</v>
      </c>
      <c r="F601" s="7" t="n">
        <v>-8.5</v>
      </c>
      <c r="G601" s="7" t="n">
        <v>210.399993896484</v>
      </c>
    </row>
    <row r="602" spans="1:21">
      <c r="A602" t="s">
        <v>4</v>
      </c>
      <c r="B602" s="4" t="s">
        <v>5</v>
      </c>
      <c r="C602" s="4" t="s">
        <v>10</v>
      </c>
      <c r="D602" s="4" t="s">
        <v>16</v>
      </c>
      <c r="E602" s="4" t="s">
        <v>16</v>
      </c>
      <c r="F602" s="4" t="s">
        <v>16</v>
      </c>
      <c r="G602" s="4" t="s">
        <v>16</v>
      </c>
    </row>
    <row r="603" spans="1:21">
      <c r="A603" t="n">
        <v>4904</v>
      </c>
      <c r="B603" s="31" t="n">
        <v>46</v>
      </c>
      <c r="C603" s="7" t="n">
        <v>1</v>
      </c>
      <c r="D603" s="7" t="n">
        <v>36</v>
      </c>
      <c r="E603" s="7" t="n">
        <v>5</v>
      </c>
      <c r="F603" s="7" t="n">
        <v>18</v>
      </c>
      <c r="G603" s="7" t="n">
        <v>230</v>
      </c>
    </row>
    <row r="604" spans="1:21">
      <c r="A604" t="s">
        <v>4</v>
      </c>
      <c r="B604" s="4" t="s">
        <v>5</v>
      </c>
      <c r="C604" s="4" t="s">
        <v>10</v>
      </c>
      <c r="D604" s="4" t="s">
        <v>16</v>
      </c>
      <c r="E604" s="4" t="s">
        <v>16</v>
      </c>
      <c r="F604" s="4" t="s">
        <v>16</v>
      </c>
      <c r="G604" s="4" t="s">
        <v>16</v>
      </c>
    </row>
    <row r="605" spans="1:21">
      <c r="A605" t="n">
        <v>4923</v>
      </c>
      <c r="B605" s="31" t="n">
        <v>46</v>
      </c>
      <c r="C605" s="7" t="n">
        <v>2</v>
      </c>
      <c r="D605" s="7" t="n">
        <v>36</v>
      </c>
      <c r="E605" s="7" t="n">
        <v>5</v>
      </c>
      <c r="F605" s="7" t="n">
        <v>18</v>
      </c>
      <c r="G605" s="7" t="n">
        <v>230</v>
      </c>
    </row>
    <row r="606" spans="1:21">
      <c r="A606" t="s">
        <v>4</v>
      </c>
      <c r="B606" s="4" t="s">
        <v>5</v>
      </c>
      <c r="C606" s="4" t="s">
        <v>10</v>
      </c>
      <c r="D606" s="4" t="s">
        <v>16</v>
      </c>
      <c r="E606" s="4" t="s">
        <v>16</v>
      </c>
      <c r="F606" s="4" t="s">
        <v>16</v>
      </c>
      <c r="G606" s="4" t="s">
        <v>16</v>
      </c>
    </row>
    <row r="607" spans="1:21">
      <c r="A607" t="n">
        <v>4942</v>
      </c>
      <c r="B607" s="31" t="n">
        <v>46</v>
      </c>
      <c r="C607" s="7" t="n">
        <v>3</v>
      </c>
      <c r="D607" s="7" t="n">
        <v>36</v>
      </c>
      <c r="E607" s="7" t="n">
        <v>5</v>
      </c>
      <c r="F607" s="7" t="n">
        <v>18</v>
      </c>
      <c r="G607" s="7" t="n">
        <v>230</v>
      </c>
    </row>
    <row r="608" spans="1:21">
      <c r="A608" t="s">
        <v>4</v>
      </c>
      <c r="B608" s="4" t="s">
        <v>5</v>
      </c>
      <c r="C608" s="4" t="s">
        <v>10</v>
      </c>
      <c r="D608" s="4" t="s">
        <v>16</v>
      </c>
      <c r="E608" s="4" t="s">
        <v>16</v>
      </c>
      <c r="F608" s="4" t="s">
        <v>16</v>
      </c>
      <c r="G608" s="4" t="s">
        <v>16</v>
      </c>
    </row>
    <row r="609" spans="1:21">
      <c r="A609" t="n">
        <v>4961</v>
      </c>
      <c r="B609" s="31" t="n">
        <v>46</v>
      </c>
      <c r="C609" s="7" t="n">
        <v>4</v>
      </c>
      <c r="D609" s="7" t="n">
        <v>36</v>
      </c>
      <c r="E609" s="7" t="n">
        <v>5</v>
      </c>
      <c r="F609" s="7" t="n">
        <v>18</v>
      </c>
      <c r="G609" s="7" t="n">
        <v>230</v>
      </c>
    </row>
    <row r="610" spans="1:21">
      <c r="A610" t="s">
        <v>4</v>
      </c>
      <c r="B610" s="4" t="s">
        <v>5</v>
      </c>
      <c r="C610" s="4" t="s">
        <v>10</v>
      </c>
      <c r="D610" s="4" t="s">
        <v>16</v>
      </c>
      <c r="E610" s="4" t="s">
        <v>16</v>
      </c>
      <c r="F610" s="4" t="s">
        <v>16</v>
      </c>
      <c r="G610" s="4" t="s">
        <v>16</v>
      </c>
    </row>
    <row r="611" spans="1:21">
      <c r="A611" t="n">
        <v>4980</v>
      </c>
      <c r="B611" s="31" t="n">
        <v>46</v>
      </c>
      <c r="C611" s="7" t="n">
        <v>5</v>
      </c>
      <c r="D611" s="7" t="n">
        <v>36</v>
      </c>
      <c r="E611" s="7" t="n">
        <v>5</v>
      </c>
      <c r="F611" s="7" t="n">
        <v>18</v>
      </c>
      <c r="G611" s="7" t="n">
        <v>230</v>
      </c>
    </row>
    <row r="612" spans="1:21">
      <c r="A612" t="s">
        <v>4</v>
      </c>
      <c r="B612" s="4" t="s">
        <v>5</v>
      </c>
      <c r="C612" s="4" t="s">
        <v>10</v>
      </c>
      <c r="D612" s="4" t="s">
        <v>16</v>
      </c>
      <c r="E612" s="4" t="s">
        <v>16</v>
      </c>
      <c r="F612" s="4" t="s">
        <v>16</v>
      </c>
      <c r="G612" s="4" t="s">
        <v>16</v>
      </c>
    </row>
    <row r="613" spans="1:21">
      <c r="A613" t="n">
        <v>4999</v>
      </c>
      <c r="B613" s="31" t="n">
        <v>46</v>
      </c>
      <c r="C613" s="7" t="n">
        <v>6</v>
      </c>
      <c r="D613" s="7" t="n">
        <v>36</v>
      </c>
      <c r="E613" s="7" t="n">
        <v>5</v>
      </c>
      <c r="F613" s="7" t="n">
        <v>18</v>
      </c>
      <c r="G613" s="7" t="n">
        <v>230</v>
      </c>
    </row>
    <row r="614" spans="1:21">
      <c r="A614" t="s">
        <v>4</v>
      </c>
      <c r="B614" s="4" t="s">
        <v>5</v>
      </c>
      <c r="C614" s="4" t="s">
        <v>10</v>
      </c>
      <c r="D614" s="4" t="s">
        <v>16</v>
      </c>
      <c r="E614" s="4" t="s">
        <v>16</v>
      </c>
      <c r="F614" s="4" t="s">
        <v>16</v>
      </c>
      <c r="G614" s="4" t="s">
        <v>16</v>
      </c>
    </row>
    <row r="615" spans="1:21">
      <c r="A615" t="n">
        <v>5018</v>
      </c>
      <c r="B615" s="31" t="n">
        <v>46</v>
      </c>
      <c r="C615" s="7" t="n">
        <v>7</v>
      </c>
      <c r="D615" s="7" t="n">
        <v>36</v>
      </c>
      <c r="E615" s="7" t="n">
        <v>5</v>
      </c>
      <c r="F615" s="7" t="n">
        <v>18</v>
      </c>
      <c r="G615" s="7" t="n">
        <v>230</v>
      </c>
    </row>
    <row r="616" spans="1:21">
      <c r="A616" t="s">
        <v>4</v>
      </c>
      <c r="B616" s="4" t="s">
        <v>5</v>
      </c>
      <c r="C616" s="4" t="s">
        <v>10</v>
      </c>
      <c r="D616" s="4" t="s">
        <v>16</v>
      </c>
      <c r="E616" s="4" t="s">
        <v>16</v>
      </c>
      <c r="F616" s="4" t="s">
        <v>16</v>
      </c>
      <c r="G616" s="4" t="s">
        <v>16</v>
      </c>
    </row>
    <row r="617" spans="1:21">
      <c r="A617" t="n">
        <v>5037</v>
      </c>
      <c r="B617" s="31" t="n">
        <v>46</v>
      </c>
      <c r="C617" s="7" t="n">
        <v>8</v>
      </c>
      <c r="D617" s="7" t="n">
        <v>36</v>
      </c>
      <c r="E617" s="7" t="n">
        <v>5</v>
      </c>
      <c r="F617" s="7" t="n">
        <v>18</v>
      </c>
      <c r="G617" s="7" t="n">
        <v>230</v>
      </c>
    </row>
    <row r="618" spans="1:21">
      <c r="A618" t="s">
        <v>4</v>
      </c>
      <c r="B618" s="4" t="s">
        <v>5</v>
      </c>
      <c r="C618" s="4" t="s">
        <v>10</v>
      </c>
      <c r="D618" s="4" t="s">
        <v>16</v>
      </c>
      <c r="E618" s="4" t="s">
        <v>16</v>
      </c>
      <c r="F618" s="4" t="s">
        <v>16</v>
      </c>
      <c r="G618" s="4" t="s">
        <v>16</v>
      </c>
    </row>
    <row r="619" spans="1:21">
      <c r="A619" t="n">
        <v>5056</v>
      </c>
      <c r="B619" s="31" t="n">
        <v>46</v>
      </c>
      <c r="C619" s="7" t="n">
        <v>9</v>
      </c>
      <c r="D619" s="7" t="n">
        <v>36</v>
      </c>
      <c r="E619" s="7" t="n">
        <v>5</v>
      </c>
      <c r="F619" s="7" t="n">
        <v>18</v>
      </c>
      <c r="G619" s="7" t="n">
        <v>230</v>
      </c>
    </row>
    <row r="620" spans="1:21">
      <c r="A620" t="s">
        <v>4</v>
      </c>
      <c r="B620" s="4" t="s">
        <v>5</v>
      </c>
      <c r="C620" s="4" t="s">
        <v>10</v>
      </c>
      <c r="D620" s="4" t="s">
        <v>16</v>
      </c>
      <c r="E620" s="4" t="s">
        <v>16</v>
      </c>
      <c r="F620" s="4" t="s">
        <v>16</v>
      </c>
      <c r="G620" s="4" t="s">
        <v>16</v>
      </c>
    </row>
    <row r="621" spans="1:21">
      <c r="A621" t="n">
        <v>5075</v>
      </c>
      <c r="B621" s="31" t="n">
        <v>46</v>
      </c>
      <c r="C621" s="7" t="n">
        <v>11</v>
      </c>
      <c r="D621" s="7" t="n">
        <v>36</v>
      </c>
      <c r="E621" s="7" t="n">
        <v>5</v>
      </c>
      <c r="F621" s="7" t="n">
        <v>18</v>
      </c>
      <c r="G621" s="7" t="n">
        <v>230</v>
      </c>
    </row>
    <row r="622" spans="1:21">
      <c r="A622" t="s">
        <v>4</v>
      </c>
      <c r="B622" s="4" t="s">
        <v>5</v>
      </c>
      <c r="C622" s="4" t="s">
        <v>10</v>
      </c>
      <c r="D622" s="4" t="s">
        <v>16</v>
      </c>
      <c r="E622" s="4" t="s">
        <v>16</v>
      </c>
      <c r="F622" s="4" t="s">
        <v>16</v>
      </c>
      <c r="G622" s="4" t="s">
        <v>16</v>
      </c>
    </row>
    <row r="623" spans="1:21">
      <c r="A623" t="n">
        <v>5094</v>
      </c>
      <c r="B623" s="31" t="n">
        <v>46</v>
      </c>
      <c r="C623" s="7" t="n">
        <v>12</v>
      </c>
      <c r="D623" s="7" t="n">
        <v>36</v>
      </c>
      <c r="E623" s="7" t="n">
        <v>5</v>
      </c>
      <c r="F623" s="7" t="n">
        <v>18</v>
      </c>
      <c r="G623" s="7" t="n">
        <v>230</v>
      </c>
    </row>
    <row r="624" spans="1:21">
      <c r="A624" t="s">
        <v>4</v>
      </c>
      <c r="B624" s="4" t="s">
        <v>5</v>
      </c>
      <c r="C624" s="4" t="s">
        <v>10</v>
      </c>
      <c r="D624" s="4" t="s">
        <v>16</v>
      </c>
      <c r="E624" s="4" t="s">
        <v>16</v>
      </c>
      <c r="F624" s="4" t="s">
        <v>16</v>
      </c>
      <c r="G624" s="4" t="s">
        <v>16</v>
      </c>
    </row>
    <row r="625" spans="1:7">
      <c r="A625" t="n">
        <v>5113</v>
      </c>
      <c r="B625" s="31" t="n">
        <v>46</v>
      </c>
      <c r="C625" s="7" t="n">
        <v>13</v>
      </c>
      <c r="D625" s="7" t="n">
        <v>36</v>
      </c>
      <c r="E625" s="7" t="n">
        <v>5</v>
      </c>
      <c r="F625" s="7" t="n">
        <v>18</v>
      </c>
      <c r="G625" s="7" t="n">
        <v>230</v>
      </c>
    </row>
    <row r="626" spans="1:7">
      <c r="A626" t="s">
        <v>4</v>
      </c>
      <c r="B626" s="4" t="s">
        <v>5</v>
      </c>
      <c r="C626" s="4" t="s">
        <v>10</v>
      </c>
      <c r="D626" s="4" t="s">
        <v>16</v>
      </c>
      <c r="E626" s="4" t="s">
        <v>16</v>
      </c>
      <c r="F626" s="4" t="s">
        <v>16</v>
      </c>
      <c r="G626" s="4" t="s">
        <v>16</v>
      </c>
    </row>
    <row r="627" spans="1:7">
      <c r="A627" t="n">
        <v>5132</v>
      </c>
      <c r="B627" s="31" t="n">
        <v>46</v>
      </c>
      <c r="C627" s="7" t="n">
        <v>80</v>
      </c>
      <c r="D627" s="7" t="n">
        <v>36</v>
      </c>
      <c r="E627" s="7" t="n">
        <v>5</v>
      </c>
      <c r="F627" s="7" t="n">
        <v>18</v>
      </c>
      <c r="G627" s="7" t="n">
        <v>230</v>
      </c>
    </row>
    <row r="628" spans="1:7">
      <c r="A628" t="s">
        <v>4</v>
      </c>
      <c r="B628" s="4" t="s">
        <v>5</v>
      </c>
      <c r="C628" s="4" t="s">
        <v>10</v>
      </c>
      <c r="D628" s="4" t="s">
        <v>16</v>
      </c>
      <c r="E628" s="4" t="s">
        <v>16</v>
      </c>
      <c r="F628" s="4" t="s">
        <v>16</v>
      </c>
      <c r="G628" s="4" t="s">
        <v>16</v>
      </c>
    </row>
    <row r="629" spans="1:7">
      <c r="A629" t="n">
        <v>5151</v>
      </c>
      <c r="B629" s="31" t="n">
        <v>46</v>
      </c>
      <c r="C629" s="7" t="n">
        <v>15</v>
      </c>
      <c r="D629" s="7" t="n">
        <v>36</v>
      </c>
      <c r="E629" s="7" t="n">
        <v>5</v>
      </c>
      <c r="F629" s="7" t="n">
        <v>18</v>
      </c>
      <c r="G629" s="7" t="n">
        <v>230</v>
      </c>
    </row>
    <row r="630" spans="1:7">
      <c r="A630" t="s">
        <v>4</v>
      </c>
      <c r="B630" s="4" t="s">
        <v>5</v>
      </c>
      <c r="C630" s="4" t="s">
        <v>10</v>
      </c>
      <c r="D630" s="4" t="s">
        <v>16</v>
      </c>
      <c r="E630" s="4" t="s">
        <v>16</v>
      </c>
      <c r="F630" s="4" t="s">
        <v>16</v>
      </c>
      <c r="G630" s="4" t="s">
        <v>16</v>
      </c>
    </row>
    <row r="631" spans="1:7">
      <c r="A631" t="n">
        <v>5170</v>
      </c>
      <c r="B631" s="31" t="n">
        <v>46</v>
      </c>
      <c r="C631" s="7" t="n">
        <v>17</v>
      </c>
      <c r="D631" s="7" t="n">
        <v>36</v>
      </c>
      <c r="E631" s="7" t="n">
        <v>5</v>
      </c>
      <c r="F631" s="7" t="n">
        <v>18</v>
      </c>
      <c r="G631" s="7" t="n">
        <v>230</v>
      </c>
    </row>
    <row r="632" spans="1:7">
      <c r="A632" t="s">
        <v>4</v>
      </c>
      <c r="B632" s="4" t="s">
        <v>5</v>
      </c>
      <c r="C632" s="4" t="s">
        <v>10</v>
      </c>
      <c r="D632" s="4" t="s">
        <v>16</v>
      </c>
      <c r="E632" s="4" t="s">
        <v>16</v>
      </c>
      <c r="F632" s="4" t="s">
        <v>16</v>
      </c>
      <c r="G632" s="4" t="s">
        <v>16</v>
      </c>
    </row>
    <row r="633" spans="1:7">
      <c r="A633" t="n">
        <v>5189</v>
      </c>
      <c r="B633" s="31" t="n">
        <v>46</v>
      </c>
      <c r="C633" s="7" t="n">
        <v>18</v>
      </c>
      <c r="D633" s="7" t="n">
        <v>36</v>
      </c>
      <c r="E633" s="7" t="n">
        <v>5</v>
      </c>
      <c r="F633" s="7" t="n">
        <v>18</v>
      </c>
      <c r="G633" s="7" t="n">
        <v>230</v>
      </c>
    </row>
    <row r="634" spans="1:7">
      <c r="A634" t="s">
        <v>4</v>
      </c>
      <c r="B634" s="4" t="s">
        <v>5</v>
      </c>
      <c r="C634" s="4" t="s">
        <v>10</v>
      </c>
      <c r="D634" s="4" t="s">
        <v>16</v>
      </c>
      <c r="E634" s="4" t="s">
        <v>16</v>
      </c>
      <c r="F634" s="4" t="s">
        <v>16</v>
      </c>
      <c r="G634" s="4" t="s">
        <v>16</v>
      </c>
    </row>
    <row r="635" spans="1:7">
      <c r="A635" t="n">
        <v>5208</v>
      </c>
      <c r="B635" s="31" t="n">
        <v>46</v>
      </c>
      <c r="C635" s="7" t="n">
        <v>16</v>
      </c>
      <c r="D635" s="7" t="n">
        <v>36</v>
      </c>
      <c r="E635" s="7" t="n">
        <v>5</v>
      </c>
      <c r="F635" s="7" t="n">
        <v>18</v>
      </c>
      <c r="G635" s="7" t="n">
        <v>230</v>
      </c>
    </row>
    <row r="636" spans="1:7">
      <c r="A636" t="s">
        <v>4</v>
      </c>
      <c r="B636" s="4" t="s">
        <v>5</v>
      </c>
      <c r="C636" s="4" t="s">
        <v>10</v>
      </c>
      <c r="D636" s="4" t="s">
        <v>16</v>
      </c>
      <c r="E636" s="4" t="s">
        <v>16</v>
      </c>
      <c r="F636" s="4" t="s">
        <v>16</v>
      </c>
      <c r="G636" s="4" t="s">
        <v>16</v>
      </c>
    </row>
    <row r="637" spans="1:7">
      <c r="A637" t="n">
        <v>5227</v>
      </c>
      <c r="B637" s="31" t="n">
        <v>46</v>
      </c>
      <c r="C637" s="7" t="n">
        <v>7032</v>
      </c>
      <c r="D637" s="7" t="n">
        <v>36</v>
      </c>
      <c r="E637" s="7" t="n">
        <v>5</v>
      </c>
      <c r="F637" s="7" t="n">
        <v>18</v>
      </c>
      <c r="G637" s="7" t="n">
        <v>230</v>
      </c>
    </row>
    <row r="638" spans="1:7">
      <c r="A638" t="s">
        <v>4</v>
      </c>
      <c r="B638" s="4" t="s">
        <v>5</v>
      </c>
      <c r="C638" s="4" t="s">
        <v>7</v>
      </c>
      <c r="D638" s="4" t="s">
        <v>7</v>
      </c>
      <c r="E638" s="4" t="s">
        <v>16</v>
      </c>
      <c r="F638" s="4" t="s">
        <v>16</v>
      </c>
      <c r="G638" s="4" t="s">
        <v>16</v>
      </c>
      <c r="H638" s="4" t="s">
        <v>10</v>
      </c>
    </row>
    <row r="639" spans="1:7">
      <c r="A639" t="n">
        <v>5246</v>
      </c>
      <c r="B639" s="40" t="n">
        <v>45</v>
      </c>
      <c r="C639" s="7" t="n">
        <v>2</v>
      </c>
      <c r="D639" s="7" t="n">
        <v>3</v>
      </c>
      <c r="E639" s="7" t="n">
        <v>6.03000020980835</v>
      </c>
      <c r="F639" s="7" t="n">
        <v>1.14999997615814</v>
      </c>
      <c r="G639" s="7" t="n">
        <v>-10.4799995422363</v>
      </c>
      <c r="H639" s="7" t="n">
        <v>0</v>
      </c>
    </row>
    <row r="640" spans="1:7">
      <c r="A640" t="s">
        <v>4</v>
      </c>
      <c r="B640" s="4" t="s">
        <v>5</v>
      </c>
      <c r="C640" s="4" t="s">
        <v>7</v>
      </c>
      <c r="D640" s="4" t="s">
        <v>7</v>
      </c>
      <c r="E640" s="4" t="s">
        <v>16</v>
      </c>
      <c r="F640" s="4" t="s">
        <v>16</v>
      </c>
      <c r="G640" s="4" t="s">
        <v>16</v>
      </c>
      <c r="H640" s="4" t="s">
        <v>10</v>
      </c>
      <c r="I640" s="4" t="s">
        <v>7</v>
      </c>
    </row>
    <row r="641" spans="1:9">
      <c r="A641" t="n">
        <v>5263</v>
      </c>
      <c r="B641" s="40" t="n">
        <v>45</v>
      </c>
      <c r="C641" s="7" t="n">
        <v>4</v>
      </c>
      <c r="D641" s="7" t="n">
        <v>3</v>
      </c>
      <c r="E641" s="7" t="n">
        <v>3.70000004768372</v>
      </c>
      <c r="F641" s="7" t="n">
        <v>26.4899997711182</v>
      </c>
      <c r="G641" s="7" t="n">
        <v>0</v>
      </c>
      <c r="H641" s="7" t="n">
        <v>0</v>
      </c>
      <c r="I641" s="7" t="n">
        <v>1</v>
      </c>
    </row>
    <row r="642" spans="1:9">
      <c r="A642" t="s">
        <v>4</v>
      </c>
      <c r="B642" s="4" t="s">
        <v>5</v>
      </c>
      <c r="C642" s="4" t="s">
        <v>7</v>
      </c>
      <c r="D642" s="4" t="s">
        <v>7</v>
      </c>
      <c r="E642" s="4" t="s">
        <v>16</v>
      </c>
      <c r="F642" s="4" t="s">
        <v>10</v>
      </c>
    </row>
    <row r="643" spans="1:9">
      <c r="A643" t="n">
        <v>5281</v>
      </c>
      <c r="B643" s="40" t="n">
        <v>45</v>
      </c>
      <c r="C643" s="7" t="n">
        <v>5</v>
      </c>
      <c r="D643" s="7" t="n">
        <v>3</v>
      </c>
      <c r="E643" s="7" t="n">
        <v>4.30000019073486</v>
      </c>
      <c r="F643" s="7" t="n">
        <v>0</v>
      </c>
    </row>
    <row r="644" spans="1:9">
      <c r="A644" t="s">
        <v>4</v>
      </c>
      <c r="B644" s="4" t="s">
        <v>5</v>
      </c>
      <c r="C644" s="4" t="s">
        <v>7</v>
      </c>
      <c r="D644" s="4" t="s">
        <v>7</v>
      </c>
      <c r="E644" s="4" t="s">
        <v>16</v>
      </c>
      <c r="F644" s="4" t="s">
        <v>10</v>
      </c>
    </row>
    <row r="645" spans="1:9">
      <c r="A645" t="n">
        <v>5290</v>
      </c>
      <c r="B645" s="40" t="n">
        <v>45</v>
      </c>
      <c r="C645" s="7" t="n">
        <v>11</v>
      </c>
      <c r="D645" s="7" t="n">
        <v>3</v>
      </c>
      <c r="E645" s="7" t="n">
        <v>38</v>
      </c>
      <c r="F645" s="7" t="n">
        <v>0</v>
      </c>
    </row>
    <row r="646" spans="1:9">
      <c r="A646" t="s">
        <v>4</v>
      </c>
      <c r="B646" s="4" t="s">
        <v>5</v>
      </c>
      <c r="C646" s="4" t="s">
        <v>7</v>
      </c>
      <c r="D646" s="4" t="s">
        <v>10</v>
      </c>
      <c r="E646" s="4" t="s">
        <v>7</v>
      </c>
    </row>
    <row r="647" spans="1:9">
      <c r="A647" t="n">
        <v>5299</v>
      </c>
      <c r="B647" s="51" t="n">
        <v>49</v>
      </c>
      <c r="C647" s="7" t="n">
        <v>1</v>
      </c>
      <c r="D647" s="7" t="n">
        <v>5000</v>
      </c>
      <c r="E647" s="7" t="n">
        <v>0</v>
      </c>
    </row>
    <row r="648" spans="1:9">
      <c r="A648" t="s">
        <v>4</v>
      </c>
      <c r="B648" s="4" t="s">
        <v>5</v>
      </c>
      <c r="C648" s="4" t="s">
        <v>7</v>
      </c>
      <c r="D648" s="4" t="s">
        <v>10</v>
      </c>
      <c r="E648" s="4" t="s">
        <v>16</v>
      </c>
    </row>
    <row r="649" spans="1:9">
      <c r="A649" t="n">
        <v>5304</v>
      </c>
      <c r="B649" s="33" t="n">
        <v>58</v>
      </c>
      <c r="C649" s="7" t="n">
        <v>100</v>
      </c>
      <c r="D649" s="7" t="n">
        <v>1000</v>
      </c>
      <c r="E649" s="7" t="n">
        <v>1</v>
      </c>
    </row>
    <row r="650" spans="1:9">
      <c r="A650" t="s">
        <v>4</v>
      </c>
      <c r="B650" s="4" t="s">
        <v>5</v>
      </c>
      <c r="C650" s="4" t="s">
        <v>7</v>
      </c>
      <c r="D650" s="4" t="s">
        <v>7</v>
      </c>
      <c r="E650" s="4" t="s">
        <v>16</v>
      </c>
      <c r="F650" s="4" t="s">
        <v>16</v>
      </c>
      <c r="G650" s="4" t="s">
        <v>16</v>
      </c>
      <c r="H650" s="4" t="s">
        <v>10</v>
      </c>
    </row>
    <row r="651" spans="1:9">
      <c r="A651" t="n">
        <v>5312</v>
      </c>
      <c r="B651" s="40" t="n">
        <v>45</v>
      </c>
      <c r="C651" s="7" t="n">
        <v>2</v>
      </c>
      <c r="D651" s="7" t="n">
        <v>3</v>
      </c>
      <c r="E651" s="7" t="n">
        <v>6.03000020980835</v>
      </c>
      <c r="F651" s="7" t="n">
        <v>2.00999999046326</v>
      </c>
      <c r="G651" s="7" t="n">
        <v>-10.4799995422363</v>
      </c>
      <c r="H651" s="7" t="n">
        <v>3000</v>
      </c>
    </row>
    <row r="652" spans="1:9">
      <c r="A652" t="s">
        <v>4</v>
      </c>
      <c r="B652" s="4" t="s">
        <v>5</v>
      </c>
      <c r="C652" s="4" t="s">
        <v>7</v>
      </c>
      <c r="D652" s="4" t="s">
        <v>7</v>
      </c>
      <c r="E652" s="4" t="s">
        <v>16</v>
      </c>
      <c r="F652" s="4" t="s">
        <v>16</v>
      </c>
      <c r="G652" s="4" t="s">
        <v>16</v>
      </c>
      <c r="H652" s="4" t="s">
        <v>10</v>
      </c>
      <c r="I652" s="4" t="s">
        <v>7</v>
      </c>
    </row>
    <row r="653" spans="1:9">
      <c r="A653" t="n">
        <v>5329</v>
      </c>
      <c r="B653" s="40" t="n">
        <v>45</v>
      </c>
      <c r="C653" s="7" t="n">
        <v>4</v>
      </c>
      <c r="D653" s="7" t="n">
        <v>3</v>
      </c>
      <c r="E653" s="7" t="n">
        <v>346.450012207031</v>
      </c>
      <c r="F653" s="7" t="n">
        <v>26.4899997711182</v>
      </c>
      <c r="G653" s="7" t="n">
        <v>0</v>
      </c>
      <c r="H653" s="7" t="n">
        <v>3000</v>
      </c>
      <c r="I653" s="7" t="n">
        <v>1</v>
      </c>
    </row>
    <row r="654" spans="1:9">
      <c r="A654" t="s">
        <v>4</v>
      </c>
      <c r="B654" s="4" t="s">
        <v>5</v>
      </c>
      <c r="C654" s="4" t="s">
        <v>7</v>
      </c>
      <c r="D654" s="4" t="s">
        <v>7</v>
      </c>
      <c r="E654" s="4" t="s">
        <v>16</v>
      </c>
      <c r="F654" s="4" t="s">
        <v>10</v>
      </c>
    </row>
    <row r="655" spans="1:9">
      <c r="A655" t="n">
        <v>5347</v>
      </c>
      <c r="B655" s="40" t="n">
        <v>45</v>
      </c>
      <c r="C655" s="7" t="n">
        <v>5</v>
      </c>
      <c r="D655" s="7" t="n">
        <v>3</v>
      </c>
      <c r="E655" s="7" t="n">
        <v>3.90000009536743</v>
      </c>
      <c r="F655" s="7" t="n">
        <v>3000</v>
      </c>
    </row>
    <row r="656" spans="1:9">
      <c r="A656" t="s">
        <v>4</v>
      </c>
      <c r="B656" s="4" t="s">
        <v>5</v>
      </c>
      <c r="C656" s="4" t="s">
        <v>7</v>
      </c>
      <c r="D656" s="4" t="s">
        <v>7</v>
      </c>
      <c r="E656" s="4" t="s">
        <v>16</v>
      </c>
      <c r="F656" s="4" t="s">
        <v>10</v>
      </c>
    </row>
    <row r="657" spans="1:9">
      <c r="A657" t="n">
        <v>5356</v>
      </c>
      <c r="B657" s="40" t="n">
        <v>45</v>
      </c>
      <c r="C657" s="7" t="n">
        <v>11</v>
      </c>
      <c r="D657" s="7" t="n">
        <v>3</v>
      </c>
      <c r="E657" s="7" t="n">
        <v>38</v>
      </c>
      <c r="F657" s="7" t="n">
        <v>3000</v>
      </c>
    </row>
    <row r="658" spans="1:9">
      <c r="A658" t="s">
        <v>4</v>
      </c>
      <c r="B658" s="4" t="s">
        <v>5</v>
      </c>
      <c r="C658" s="4" t="s">
        <v>10</v>
      </c>
    </row>
    <row r="659" spans="1:9">
      <c r="A659" t="n">
        <v>5365</v>
      </c>
      <c r="B659" s="26" t="n">
        <v>16</v>
      </c>
      <c r="C659" s="7" t="n">
        <v>1500</v>
      </c>
    </row>
    <row r="660" spans="1:9">
      <c r="A660" t="s">
        <v>4</v>
      </c>
      <c r="B660" s="4" t="s">
        <v>5</v>
      </c>
      <c r="C660" s="4" t="s">
        <v>10</v>
      </c>
      <c r="D660" s="4" t="s">
        <v>16</v>
      </c>
      <c r="E660" s="4" t="s">
        <v>16</v>
      </c>
      <c r="F660" s="4" t="s">
        <v>16</v>
      </c>
      <c r="G660" s="4" t="s">
        <v>10</v>
      </c>
      <c r="H660" s="4" t="s">
        <v>10</v>
      </c>
    </row>
    <row r="661" spans="1:9">
      <c r="A661" t="n">
        <v>5368</v>
      </c>
      <c r="B661" s="52" t="n">
        <v>60</v>
      </c>
      <c r="C661" s="7" t="n">
        <v>0</v>
      </c>
      <c r="D661" s="7" t="n">
        <v>0</v>
      </c>
      <c r="E661" s="7" t="n">
        <v>20</v>
      </c>
      <c r="F661" s="7" t="n">
        <v>0</v>
      </c>
      <c r="G661" s="7" t="n">
        <v>1000</v>
      </c>
      <c r="H661" s="7" t="n">
        <v>0</v>
      </c>
    </row>
    <row r="662" spans="1:9">
      <c r="A662" t="s">
        <v>4</v>
      </c>
      <c r="B662" s="4" t="s">
        <v>5</v>
      </c>
      <c r="C662" s="4" t="s">
        <v>10</v>
      </c>
    </row>
    <row r="663" spans="1:9">
      <c r="A663" t="n">
        <v>5387</v>
      </c>
      <c r="B663" s="26" t="n">
        <v>16</v>
      </c>
      <c r="C663" s="7" t="n">
        <v>1000</v>
      </c>
    </row>
    <row r="664" spans="1:9">
      <c r="A664" t="s">
        <v>4</v>
      </c>
      <c r="B664" s="4" t="s">
        <v>5</v>
      </c>
      <c r="C664" s="4" t="s">
        <v>7</v>
      </c>
      <c r="D664" s="4" t="s">
        <v>10</v>
      </c>
    </row>
    <row r="665" spans="1:9">
      <c r="A665" t="n">
        <v>5390</v>
      </c>
      <c r="B665" s="40" t="n">
        <v>45</v>
      </c>
      <c r="C665" s="7" t="n">
        <v>7</v>
      </c>
      <c r="D665" s="7" t="n">
        <v>255</v>
      </c>
    </row>
    <row r="666" spans="1:9">
      <c r="A666" t="s">
        <v>4</v>
      </c>
      <c r="B666" s="4" t="s">
        <v>5</v>
      </c>
      <c r="C666" s="4" t="s">
        <v>10</v>
      </c>
    </row>
    <row r="667" spans="1:9">
      <c r="A667" t="n">
        <v>5394</v>
      </c>
      <c r="B667" s="26" t="n">
        <v>16</v>
      </c>
      <c r="C667" s="7" t="n">
        <v>500</v>
      </c>
    </row>
    <row r="668" spans="1:9">
      <c r="A668" t="s">
        <v>4</v>
      </c>
      <c r="B668" s="4" t="s">
        <v>5</v>
      </c>
      <c r="C668" s="4" t="s">
        <v>10</v>
      </c>
      <c r="D668" s="4" t="s">
        <v>7</v>
      </c>
      <c r="E668" s="4" t="s">
        <v>16</v>
      </c>
      <c r="F668" s="4" t="s">
        <v>10</v>
      </c>
    </row>
    <row r="669" spans="1:9">
      <c r="A669" t="n">
        <v>5397</v>
      </c>
      <c r="B669" s="53" t="n">
        <v>59</v>
      </c>
      <c r="C669" s="7" t="n">
        <v>0</v>
      </c>
      <c r="D669" s="7" t="n">
        <v>8</v>
      </c>
      <c r="E669" s="7" t="n">
        <v>0.150000005960464</v>
      </c>
      <c r="F669" s="7" t="n">
        <v>0</v>
      </c>
    </row>
    <row r="670" spans="1:9">
      <c r="A670" t="s">
        <v>4</v>
      </c>
      <c r="B670" s="4" t="s">
        <v>5</v>
      </c>
      <c r="C670" s="4" t="s">
        <v>10</v>
      </c>
    </row>
    <row r="671" spans="1:9">
      <c r="A671" t="n">
        <v>5407</v>
      </c>
      <c r="B671" s="26" t="n">
        <v>16</v>
      </c>
      <c r="C671" s="7" t="n">
        <v>1800</v>
      </c>
    </row>
    <row r="672" spans="1:9">
      <c r="A672" t="s">
        <v>4</v>
      </c>
      <c r="B672" s="4" t="s">
        <v>5</v>
      </c>
      <c r="C672" s="4" t="s">
        <v>10</v>
      </c>
      <c r="D672" s="4" t="s">
        <v>7</v>
      </c>
      <c r="E672" s="4" t="s">
        <v>16</v>
      </c>
      <c r="F672" s="4" t="s">
        <v>10</v>
      </c>
    </row>
    <row r="673" spans="1:8">
      <c r="A673" t="n">
        <v>5410</v>
      </c>
      <c r="B673" s="53" t="n">
        <v>59</v>
      </c>
      <c r="C673" s="7" t="n">
        <v>0</v>
      </c>
      <c r="D673" s="7" t="n">
        <v>255</v>
      </c>
      <c r="E673" s="7" t="n">
        <v>0</v>
      </c>
      <c r="F673" s="7" t="n">
        <v>0</v>
      </c>
    </row>
    <row r="674" spans="1:8">
      <c r="A674" t="s">
        <v>4</v>
      </c>
      <c r="B674" s="4" t="s">
        <v>5</v>
      </c>
      <c r="C674" s="4" t="s">
        <v>10</v>
      </c>
    </row>
    <row r="675" spans="1:8">
      <c r="A675" t="n">
        <v>5420</v>
      </c>
      <c r="B675" s="26" t="n">
        <v>16</v>
      </c>
      <c r="C675" s="7" t="n">
        <v>300</v>
      </c>
    </row>
    <row r="676" spans="1:8">
      <c r="A676" t="s">
        <v>4</v>
      </c>
      <c r="B676" s="4" t="s">
        <v>5</v>
      </c>
      <c r="C676" s="4" t="s">
        <v>7</v>
      </c>
      <c r="D676" s="4" t="s">
        <v>10</v>
      </c>
      <c r="E676" s="4" t="s">
        <v>8</v>
      </c>
    </row>
    <row r="677" spans="1:8">
      <c r="A677" t="n">
        <v>5423</v>
      </c>
      <c r="B677" s="54" t="n">
        <v>51</v>
      </c>
      <c r="C677" s="7" t="n">
        <v>4</v>
      </c>
      <c r="D677" s="7" t="n">
        <v>0</v>
      </c>
      <c r="E677" s="7" t="s">
        <v>100</v>
      </c>
    </row>
    <row r="678" spans="1:8">
      <c r="A678" t="s">
        <v>4</v>
      </c>
      <c r="B678" s="4" t="s">
        <v>5</v>
      </c>
      <c r="C678" s="4" t="s">
        <v>10</v>
      </c>
    </row>
    <row r="679" spans="1:8">
      <c r="A679" t="n">
        <v>5438</v>
      </c>
      <c r="B679" s="26" t="n">
        <v>16</v>
      </c>
      <c r="C679" s="7" t="n">
        <v>0</v>
      </c>
    </row>
    <row r="680" spans="1:8">
      <c r="A680" t="s">
        <v>4</v>
      </c>
      <c r="B680" s="4" t="s">
        <v>5</v>
      </c>
      <c r="C680" s="4" t="s">
        <v>10</v>
      </c>
      <c r="D680" s="4" t="s">
        <v>7</v>
      </c>
      <c r="E680" s="4" t="s">
        <v>17</v>
      </c>
      <c r="F680" s="4" t="s">
        <v>28</v>
      </c>
      <c r="G680" s="4" t="s">
        <v>7</v>
      </c>
      <c r="H680" s="4" t="s">
        <v>7</v>
      </c>
      <c r="I680" s="4" t="s">
        <v>7</v>
      </c>
      <c r="J680" s="4" t="s">
        <v>17</v>
      </c>
      <c r="K680" s="4" t="s">
        <v>28</v>
      </c>
      <c r="L680" s="4" t="s">
        <v>7</v>
      </c>
      <c r="M680" s="4" t="s">
        <v>7</v>
      </c>
    </row>
    <row r="681" spans="1:8">
      <c r="A681" t="n">
        <v>5441</v>
      </c>
      <c r="B681" s="55" t="n">
        <v>26</v>
      </c>
      <c r="C681" s="7" t="n">
        <v>0</v>
      </c>
      <c r="D681" s="7" t="n">
        <v>17</v>
      </c>
      <c r="E681" s="7" t="n">
        <v>65115</v>
      </c>
      <c r="F681" s="7" t="s">
        <v>101</v>
      </c>
      <c r="G681" s="7" t="n">
        <v>2</v>
      </c>
      <c r="H681" s="7" t="n">
        <v>3</v>
      </c>
      <c r="I681" s="7" t="n">
        <v>17</v>
      </c>
      <c r="J681" s="7" t="n">
        <v>65116</v>
      </c>
      <c r="K681" s="7" t="s">
        <v>102</v>
      </c>
      <c r="L681" s="7" t="n">
        <v>2</v>
      </c>
      <c r="M681" s="7" t="n">
        <v>0</v>
      </c>
    </row>
    <row r="682" spans="1:8">
      <c r="A682" t="s">
        <v>4</v>
      </c>
      <c r="B682" s="4" t="s">
        <v>5</v>
      </c>
    </row>
    <row r="683" spans="1:8">
      <c r="A683" t="n">
        <v>5586</v>
      </c>
      <c r="B683" s="24" t="n">
        <v>28</v>
      </c>
    </row>
    <row r="684" spans="1:8">
      <c r="A684" t="s">
        <v>4</v>
      </c>
      <c r="B684" s="4" t="s">
        <v>5</v>
      </c>
      <c r="C684" s="4" t="s">
        <v>7</v>
      </c>
      <c r="D684" s="4" t="s">
        <v>10</v>
      </c>
      <c r="E684" s="4" t="s">
        <v>10</v>
      </c>
      <c r="F684" s="4" t="s">
        <v>7</v>
      </c>
    </row>
    <row r="685" spans="1:8">
      <c r="A685" t="n">
        <v>5587</v>
      </c>
      <c r="B685" s="22" t="n">
        <v>25</v>
      </c>
      <c r="C685" s="7" t="n">
        <v>1</v>
      </c>
      <c r="D685" s="7" t="n">
        <v>680</v>
      </c>
      <c r="E685" s="7" t="n">
        <v>450</v>
      </c>
      <c r="F685" s="7" t="n">
        <v>0</v>
      </c>
    </row>
    <row r="686" spans="1:8">
      <c r="A686" t="s">
        <v>4</v>
      </c>
      <c r="B686" s="4" t="s">
        <v>5</v>
      </c>
      <c r="C686" s="4" t="s">
        <v>8</v>
      </c>
      <c r="D686" s="4" t="s">
        <v>10</v>
      </c>
    </row>
    <row r="687" spans="1:8">
      <c r="A687" t="n">
        <v>5594</v>
      </c>
      <c r="B687" s="56" t="n">
        <v>29</v>
      </c>
      <c r="C687" s="7" t="s">
        <v>103</v>
      </c>
      <c r="D687" s="7" t="n">
        <v>65533</v>
      </c>
    </row>
    <row r="688" spans="1:8">
      <c r="A688" t="s">
        <v>4</v>
      </c>
      <c r="B688" s="4" t="s">
        <v>5</v>
      </c>
      <c r="C688" s="4" t="s">
        <v>7</v>
      </c>
      <c r="D688" s="4" t="s">
        <v>10</v>
      </c>
      <c r="E688" s="4" t="s">
        <v>8</v>
      </c>
    </row>
    <row r="689" spans="1:13">
      <c r="A689" t="n">
        <v>5615</v>
      </c>
      <c r="B689" s="54" t="n">
        <v>51</v>
      </c>
      <c r="C689" s="7" t="n">
        <v>4</v>
      </c>
      <c r="D689" s="7" t="n">
        <v>16</v>
      </c>
      <c r="E689" s="7" t="s">
        <v>104</v>
      </c>
    </row>
    <row r="690" spans="1:13">
      <c r="A690" t="s">
        <v>4</v>
      </c>
      <c r="B690" s="4" t="s">
        <v>5</v>
      </c>
      <c r="C690" s="4" t="s">
        <v>10</v>
      </c>
    </row>
    <row r="691" spans="1:13">
      <c r="A691" t="n">
        <v>5628</v>
      </c>
      <c r="B691" s="26" t="n">
        <v>16</v>
      </c>
      <c r="C691" s="7" t="n">
        <v>0</v>
      </c>
    </row>
    <row r="692" spans="1:13">
      <c r="A692" t="s">
        <v>4</v>
      </c>
      <c r="B692" s="4" t="s">
        <v>5</v>
      </c>
      <c r="C692" s="4" t="s">
        <v>10</v>
      </c>
      <c r="D692" s="4" t="s">
        <v>7</v>
      </c>
      <c r="E692" s="4" t="s">
        <v>17</v>
      </c>
      <c r="F692" s="4" t="s">
        <v>28</v>
      </c>
      <c r="G692" s="4" t="s">
        <v>7</v>
      </c>
      <c r="H692" s="4" t="s">
        <v>7</v>
      </c>
    </row>
    <row r="693" spans="1:13">
      <c r="A693" t="n">
        <v>5631</v>
      </c>
      <c r="B693" s="55" t="n">
        <v>26</v>
      </c>
      <c r="C693" s="7" t="n">
        <v>16</v>
      </c>
      <c r="D693" s="7" t="n">
        <v>17</v>
      </c>
      <c r="E693" s="7" t="n">
        <v>14426</v>
      </c>
      <c r="F693" s="7" t="s">
        <v>105</v>
      </c>
      <c r="G693" s="7" t="n">
        <v>2</v>
      </c>
      <c r="H693" s="7" t="n">
        <v>0</v>
      </c>
    </row>
    <row r="694" spans="1:13">
      <c r="A694" t="s">
        <v>4</v>
      </c>
      <c r="B694" s="4" t="s">
        <v>5</v>
      </c>
    </row>
    <row r="695" spans="1:13">
      <c r="A695" t="n">
        <v>5663</v>
      </c>
      <c r="B695" s="24" t="n">
        <v>28</v>
      </c>
    </row>
    <row r="696" spans="1:13">
      <c r="A696" t="s">
        <v>4</v>
      </c>
      <c r="B696" s="4" t="s">
        <v>5</v>
      </c>
      <c r="C696" s="4" t="s">
        <v>10</v>
      </c>
      <c r="D696" s="4" t="s">
        <v>7</v>
      </c>
      <c r="E696" s="4" t="s">
        <v>16</v>
      </c>
      <c r="F696" s="4" t="s">
        <v>10</v>
      </c>
    </row>
    <row r="697" spans="1:13">
      <c r="A697" t="n">
        <v>5664</v>
      </c>
      <c r="B697" s="53" t="n">
        <v>59</v>
      </c>
      <c r="C697" s="7" t="n">
        <v>0</v>
      </c>
      <c r="D697" s="7" t="n">
        <v>13</v>
      </c>
      <c r="E697" s="7" t="n">
        <v>0.150000005960464</v>
      </c>
      <c r="F697" s="7" t="n">
        <v>0</v>
      </c>
    </row>
    <row r="698" spans="1:13">
      <c r="A698" t="s">
        <v>4</v>
      </c>
      <c r="B698" s="4" t="s">
        <v>5</v>
      </c>
      <c r="C698" s="4" t="s">
        <v>10</v>
      </c>
    </row>
    <row r="699" spans="1:13">
      <c r="A699" t="n">
        <v>5674</v>
      </c>
      <c r="B699" s="26" t="n">
        <v>16</v>
      </c>
      <c r="C699" s="7" t="n">
        <v>1000</v>
      </c>
    </row>
    <row r="700" spans="1:13">
      <c r="A700" t="s">
        <v>4</v>
      </c>
      <c r="B700" s="4" t="s">
        <v>5</v>
      </c>
      <c r="C700" s="4" t="s">
        <v>8</v>
      </c>
      <c r="D700" s="4" t="s">
        <v>10</v>
      </c>
    </row>
    <row r="701" spans="1:13">
      <c r="A701" t="n">
        <v>5677</v>
      </c>
      <c r="B701" s="56" t="n">
        <v>29</v>
      </c>
      <c r="C701" s="7" t="s">
        <v>18</v>
      </c>
      <c r="D701" s="7" t="n">
        <v>65533</v>
      </c>
    </row>
    <row r="702" spans="1:13">
      <c r="A702" t="s">
        <v>4</v>
      </c>
      <c r="B702" s="4" t="s">
        <v>5</v>
      </c>
      <c r="C702" s="4" t="s">
        <v>7</v>
      </c>
      <c r="D702" s="4" t="s">
        <v>10</v>
      </c>
      <c r="E702" s="4" t="s">
        <v>10</v>
      </c>
      <c r="F702" s="4" t="s">
        <v>7</v>
      </c>
    </row>
    <row r="703" spans="1:13">
      <c r="A703" t="n">
        <v>5681</v>
      </c>
      <c r="B703" s="22" t="n">
        <v>25</v>
      </c>
      <c r="C703" s="7" t="n">
        <v>1</v>
      </c>
      <c r="D703" s="7" t="n">
        <v>65535</v>
      </c>
      <c r="E703" s="7" t="n">
        <v>65535</v>
      </c>
      <c r="F703" s="7" t="n">
        <v>0</v>
      </c>
    </row>
    <row r="704" spans="1:13">
      <c r="A704" t="s">
        <v>4</v>
      </c>
      <c r="B704" s="4" t="s">
        <v>5</v>
      </c>
      <c r="C704" s="4" t="s">
        <v>7</v>
      </c>
      <c r="D704" s="4" t="s">
        <v>10</v>
      </c>
      <c r="E704" s="4" t="s">
        <v>8</v>
      </c>
    </row>
    <row r="705" spans="1:8">
      <c r="A705" t="n">
        <v>5688</v>
      </c>
      <c r="B705" s="54" t="n">
        <v>51</v>
      </c>
      <c r="C705" s="7" t="n">
        <v>4</v>
      </c>
      <c r="D705" s="7" t="n">
        <v>0</v>
      </c>
      <c r="E705" s="7" t="s">
        <v>106</v>
      </c>
    </row>
    <row r="706" spans="1:8">
      <c r="A706" t="s">
        <v>4</v>
      </c>
      <c r="B706" s="4" t="s">
        <v>5</v>
      </c>
      <c r="C706" s="4" t="s">
        <v>10</v>
      </c>
    </row>
    <row r="707" spans="1:8">
      <c r="A707" t="n">
        <v>5703</v>
      </c>
      <c r="B707" s="26" t="n">
        <v>16</v>
      </c>
      <c r="C707" s="7" t="n">
        <v>0</v>
      </c>
    </row>
    <row r="708" spans="1:8">
      <c r="A708" t="s">
        <v>4</v>
      </c>
      <c r="B708" s="4" t="s">
        <v>5</v>
      </c>
      <c r="C708" s="4" t="s">
        <v>10</v>
      </c>
      <c r="D708" s="4" t="s">
        <v>7</v>
      </c>
      <c r="E708" s="4" t="s">
        <v>17</v>
      </c>
      <c r="F708" s="4" t="s">
        <v>28</v>
      </c>
      <c r="G708" s="4" t="s">
        <v>7</v>
      </c>
      <c r="H708" s="4" t="s">
        <v>7</v>
      </c>
    </row>
    <row r="709" spans="1:8">
      <c r="A709" t="n">
        <v>5706</v>
      </c>
      <c r="B709" s="55" t="n">
        <v>26</v>
      </c>
      <c r="C709" s="7" t="n">
        <v>0</v>
      </c>
      <c r="D709" s="7" t="n">
        <v>17</v>
      </c>
      <c r="E709" s="7" t="n">
        <v>65117</v>
      </c>
      <c r="F709" s="7" t="s">
        <v>107</v>
      </c>
      <c r="G709" s="7" t="n">
        <v>2</v>
      </c>
      <c r="H709" s="7" t="n">
        <v>0</v>
      </c>
    </row>
    <row r="710" spans="1:8">
      <c r="A710" t="s">
        <v>4</v>
      </c>
      <c r="B710" s="4" t="s">
        <v>5</v>
      </c>
    </row>
    <row r="711" spans="1:8">
      <c r="A711" t="n">
        <v>5725</v>
      </c>
      <c r="B711" s="24" t="n">
        <v>28</v>
      </c>
    </row>
    <row r="712" spans="1:8">
      <c r="A712" t="s">
        <v>4</v>
      </c>
      <c r="B712" s="4" t="s">
        <v>5</v>
      </c>
      <c r="C712" s="4" t="s">
        <v>7</v>
      </c>
      <c r="D712" s="4" t="s">
        <v>10</v>
      </c>
      <c r="E712" s="4" t="s">
        <v>17</v>
      </c>
      <c r="F712" s="4" t="s">
        <v>10</v>
      </c>
      <c r="G712" s="4" t="s">
        <v>17</v>
      </c>
      <c r="H712" s="4" t="s">
        <v>7</v>
      </c>
    </row>
    <row r="713" spans="1:8">
      <c r="A713" t="n">
        <v>5726</v>
      </c>
      <c r="B713" s="51" t="n">
        <v>49</v>
      </c>
      <c r="C713" s="7" t="n">
        <v>0</v>
      </c>
      <c r="D713" s="7" t="n">
        <v>5</v>
      </c>
      <c r="E713" s="7" t="n">
        <v>1065353216</v>
      </c>
      <c r="F713" s="7" t="n">
        <v>0</v>
      </c>
      <c r="G713" s="7" t="n">
        <v>0</v>
      </c>
      <c r="H713" s="7" t="n">
        <v>0</v>
      </c>
    </row>
    <row r="714" spans="1:8">
      <c r="A714" t="s">
        <v>4</v>
      </c>
      <c r="B714" s="4" t="s">
        <v>5</v>
      </c>
      <c r="C714" s="4" t="s">
        <v>7</v>
      </c>
      <c r="D714" s="4" t="s">
        <v>10</v>
      </c>
      <c r="E714" s="4" t="s">
        <v>16</v>
      </c>
    </row>
    <row r="715" spans="1:8">
      <c r="A715" t="n">
        <v>5741</v>
      </c>
      <c r="B715" s="33" t="n">
        <v>58</v>
      </c>
      <c r="C715" s="7" t="n">
        <v>101</v>
      </c>
      <c r="D715" s="7" t="n">
        <v>500</v>
      </c>
      <c r="E715" s="7" t="n">
        <v>1</v>
      </c>
    </row>
    <row r="716" spans="1:8">
      <c r="A716" t="s">
        <v>4</v>
      </c>
      <c r="B716" s="4" t="s">
        <v>5</v>
      </c>
      <c r="C716" s="4" t="s">
        <v>7</v>
      </c>
      <c r="D716" s="4" t="s">
        <v>10</v>
      </c>
    </row>
    <row r="717" spans="1:8">
      <c r="A717" t="n">
        <v>5749</v>
      </c>
      <c r="B717" s="33" t="n">
        <v>58</v>
      </c>
      <c r="C717" s="7" t="n">
        <v>254</v>
      </c>
      <c r="D717" s="7" t="n">
        <v>0</v>
      </c>
    </row>
    <row r="718" spans="1:8">
      <c r="A718" t="s">
        <v>4</v>
      </c>
      <c r="B718" s="4" t="s">
        <v>5</v>
      </c>
      <c r="C718" s="4" t="s">
        <v>10</v>
      </c>
      <c r="D718" s="4" t="s">
        <v>16</v>
      </c>
      <c r="E718" s="4" t="s">
        <v>16</v>
      </c>
      <c r="F718" s="4" t="s">
        <v>16</v>
      </c>
      <c r="G718" s="4" t="s">
        <v>10</v>
      </c>
      <c r="H718" s="4" t="s">
        <v>10</v>
      </c>
    </row>
    <row r="719" spans="1:8">
      <c r="A719" t="n">
        <v>5753</v>
      </c>
      <c r="B719" s="52" t="n">
        <v>60</v>
      </c>
      <c r="C719" s="7" t="n">
        <v>0</v>
      </c>
      <c r="D719" s="7" t="n">
        <v>0</v>
      </c>
      <c r="E719" s="7" t="n">
        <v>0</v>
      </c>
      <c r="F719" s="7" t="n">
        <v>0</v>
      </c>
      <c r="G719" s="7" t="n">
        <v>0</v>
      </c>
      <c r="H719" s="7" t="n">
        <v>0</v>
      </c>
    </row>
    <row r="720" spans="1:8">
      <c r="A720" t="s">
        <v>4</v>
      </c>
      <c r="B720" s="4" t="s">
        <v>5</v>
      </c>
      <c r="C720" s="4" t="s">
        <v>10</v>
      </c>
      <c r="D720" s="4" t="s">
        <v>16</v>
      </c>
      <c r="E720" s="4" t="s">
        <v>16</v>
      </c>
      <c r="F720" s="4" t="s">
        <v>16</v>
      </c>
      <c r="G720" s="4" t="s">
        <v>16</v>
      </c>
    </row>
    <row r="721" spans="1:8">
      <c r="A721" t="n">
        <v>5772</v>
      </c>
      <c r="B721" s="31" t="n">
        <v>46</v>
      </c>
      <c r="C721" s="7" t="n">
        <v>0</v>
      </c>
      <c r="D721" s="7" t="n">
        <v>3.46000003814697</v>
      </c>
      <c r="E721" s="7" t="n">
        <v>0</v>
      </c>
      <c r="F721" s="7" t="n">
        <v>-8.11999988555908</v>
      </c>
      <c r="G721" s="7" t="n">
        <v>48.2999992370605</v>
      </c>
    </row>
    <row r="722" spans="1:8">
      <c r="A722" t="s">
        <v>4</v>
      </c>
      <c r="B722" s="4" t="s">
        <v>5</v>
      </c>
      <c r="C722" s="4" t="s">
        <v>10</v>
      </c>
      <c r="D722" s="4" t="s">
        <v>17</v>
      </c>
    </row>
    <row r="723" spans="1:8">
      <c r="A723" t="n">
        <v>5791</v>
      </c>
      <c r="B723" s="57" t="n">
        <v>44</v>
      </c>
      <c r="C723" s="7" t="n">
        <v>16</v>
      </c>
      <c r="D723" s="7" t="n">
        <v>128</v>
      </c>
    </row>
    <row r="724" spans="1:8">
      <c r="A724" t="s">
        <v>4</v>
      </c>
      <c r="B724" s="4" t="s">
        <v>5</v>
      </c>
      <c r="C724" s="4" t="s">
        <v>10</v>
      </c>
      <c r="D724" s="4" t="s">
        <v>17</v>
      </c>
    </row>
    <row r="725" spans="1:8">
      <c r="A725" t="n">
        <v>5798</v>
      </c>
      <c r="B725" s="57" t="n">
        <v>44</v>
      </c>
      <c r="C725" s="7" t="n">
        <v>16</v>
      </c>
      <c r="D725" s="7" t="n">
        <v>32</v>
      </c>
    </row>
    <row r="726" spans="1:8">
      <c r="A726" t="s">
        <v>4</v>
      </c>
      <c r="B726" s="4" t="s">
        <v>5</v>
      </c>
      <c r="C726" s="4" t="s">
        <v>10</v>
      </c>
      <c r="D726" s="4" t="s">
        <v>16</v>
      </c>
      <c r="E726" s="4" t="s">
        <v>16</v>
      </c>
      <c r="F726" s="4" t="s">
        <v>16</v>
      </c>
      <c r="G726" s="4" t="s">
        <v>16</v>
      </c>
    </row>
    <row r="727" spans="1:8">
      <c r="A727" t="n">
        <v>5805</v>
      </c>
      <c r="B727" s="31" t="n">
        <v>46</v>
      </c>
      <c r="C727" s="7" t="n">
        <v>16</v>
      </c>
      <c r="D727" s="7" t="n">
        <v>10.9099998474121</v>
      </c>
      <c r="E727" s="7" t="n">
        <v>1.19000005722046</v>
      </c>
      <c r="F727" s="7" t="n">
        <v>-1.28999996185303</v>
      </c>
      <c r="G727" s="7" t="n">
        <v>226.399993896484</v>
      </c>
    </row>
    <row r="728" spans="1:8">
      <c r="A728" t="s">
        <v>4</v>
      </c>
      <c r="B728" s="4" t="s">
        <v>5</v>
      </c>
      <c r="C728" s="4" t="s">
        <v>10</v>
      </c>
      <c r="D728" s="4" t="s">
        <v>10</v>
      </c>
      <c r="E728" s="4" t="s">
        <v>16</v>
      </c>
      <c r="F728" s="4" t="s">
        <v>16</v>
      </c>
      <c r="G728" s="4" t="s">
        <v>16</v>
      </c>
      <c r="H728" s="4" t="s">
        <v>16</v>
      </c>
      <c r="I728" s="4" t="s">
        <v>7</v>
      </c>
      <c r="J728" s="4" t="s">
        <v>10</v>
      </c>
    </row>
    <row r="729" spans="1:8">
      <c r="A729" t="n">
        <v>5824</v>
      </c>
      <c r="B729" s="58" t="n">
        <v>55</v>
      </c>
      <c r="C729" s="7" t="n">
        <v>16</v>
      </c>
      <c r="D729" s="7" t="n">
        <v>65533</v>
      </c>
      <c r="E729" s="7" t="n">
        <v>7.65999984741211</v>
      </c>
      <c r="F729" s="7" t="n">
        <v>0.439999997615814</v>
      </c>
      <c r="G729" s="7" t="n">
        <v>-4.38000011444092</v>
      </c>
      <c r="H729" s="7" t="n">
        <v>1.20000004768372</v>
      </c>
      <c r="I729" s="7" t="n">
        <v>1</v>
      </c>
      <c r="J729" s="7" t="n">
        <v>0</v>
      </c>
    </row>
    <row r="730" spans="1:8">
      <c r="A730" t="s">
        <v>4</v>
      </c>
      <c r="B730" s="4" t="s">
        <v>5</v>
      </c>
      <c r="C730" s="4" t="s">
        <v>10</v>
      </c>
      <c r="D730" s="4" t="s">
        <v>10</v>
      </c>
      <c r="E730" s="4" t="s">
        <v>10</v>
      </c>
    </row>
    <row r="731" spans="1:8">
      <c r="A731" t="n">
        <v>5848</v>
      </c>
      <c r="B731" s="59" t="n">
        <v>61</v>
      </c>
      <c r="C731" s="7" t="n">
        <v>0</v>
      </c>
      <c r="D731" s="7" t="n">
        <v>16</v>
      </c>
      <c r="E731" s="7" t="n">
        <v>1000</v>
      </c>
    </row>
    <row r="732" spans="1:8">
      <c r="A732" t="s">
        <v>4</v>
      </c>
      <c r="B732" s="4" t="s">
        <v>5</v>
      </c>
      <c r="C732" s="4" t="s">
        <v>10</v>
      </c>
      <c r="D732" s="4" t="s">
        <v>10</v>
      </c>
      <c r="E732" s="4" t="s">
        <v>10</v>
      </c>
    </row>
    <row r="733" spans="1:8">
      <c r="A733" t="n">
        <v>5855</v>
      </c>
      <c r="B733" s="59" t="n">
        <v>61</v>
      </c>
      <c r="C733" s="7" t="n">
        <v>16</v>
      </c>
      <c r="D733" s="7" t="n">
        <v>0</v>
      </c>
      <c r="E733" s="7" t="n">
        <v>1000</v>
      </c>
    </row>
    <row r="734" spans="1:8">
      <c r="A734" t="s">
        <v>4</v>
      </c>
      <c r="B734" s="4" t="s">
        <v>5</v>
      </c>
      <c r="C734" s="4" t="s">
        <v>7</v>
      </c>
      <c r="D734" s="4" t="s">
        <v>7</v>
      </c>
      <c r="E734" s="4" t="s">
        <v>16</v>
      </c>
      <c r="F734" s="4" t="s">
        <v>16</v>
      </c>
      <c r="G734" s="4" t="s">
        <v>16</v>
      </c>
      <c r="H734" s="4" t="s">
        <v>10</v>
      </c>
    </row>
    <row r="735" spans="1:8">
      <c r="A735" t="n">
        <v>5862</v>
      </c>
      <c r="B735" s="40" t="n">
        <v>45</v>
      </c>
      <c r="C735" s="7" t="n">
        <v>2</v>
      </c>
      <c r="D735" s="7" t="n">
        <v>3</v>
      </c>
      <c r="E735" s="7" t="n">
        <v>7.53999996185303</v>
      </c>
      <c r="F735" s="7" t="n">
        <v>1.66999995708466</v>
      </c>
      <c r="G735" s="7" t="n">
        <v>-4.44000005722046</v>
      </c>
      <c r="H735" s="7" t="n">
        <v>0</v>
      </c>
    </row>
    <row r="736" spans="1:8">
      <c r="A736" t="s">
        <v>4</v>
      </c>
      <c r="B736" s="4" t="s">
        <v>5</v>
      </c>
      <c r="C736" s="4" t="s">
        <v>7</v>
      </c>
      <c r="D736" s="4" t="s">
        <v>7</v>
      </c>
      <c r="E736" s="4" t="s">
        <v>16</v>
      </c>
      <c r="F736" s="4" t="s">
        <v>16</v>
      </c>
      <c r="G736" s="4" t="s">
        <v>16</v>
      </c>
      <c r="H736" s="4" t="s">
        <v>10</v>
      </c>
      <c r="I736" s="4" t="s">
        <v>7</v>
      </c>
    </row>
    <row r="737" spans="1:10">
      <c r="A737" t="n">
        <v>5879</v>
      </c>
      <c r="B737" s="40" t="n">
        <v>45</v>
      </c>
      <c r="C737" s="7" t="n">
        <v>4</v>
      </c>
      <c r="D737" s="7" t="n">
        <v>3</v>
      </c>
      <c r="E737" s="7" t="n">
        <v>6.48999977111816</v>
      </c>
      <c r="F737" s="7" t="n">
        <v>222.919998168945</v>
      </c>
      <c r="G737" s="7" t="n">
        <v>0</v>
      </c>
      <c r="H737" s="7" t="n">
        <v>0</v>
      </c>
      <c r="I737" s="7" t="n">
        <v>1</v>
      </c>
    </row>
    <row r="738" spans="1:10">
      <c r="A738" t="s">
        <v>4</v>
      </c>
      <c r="B738" s="4" t="s">
        <v>5</v>
      </c>
      <c r="C738" s="4" t="s">
        <v>7</v>
      </c>
      <c r="D738" s="4" t="s">
        <v>7</v>
      </c>
      <c r="E738" s="4" t="s">
        <v>16</v>
      </c>
      <c r="F738" s="4" t="s">
        <v>10</v>
      </c>
    </row>
    <row r="739" spans="1:10">
      <c r="A739" t="n">
        <v>5897</v>
      </c>
      <c r="B739" s="40" t="n">
        <v>45</v>
      </c>
      <c r="C739" s="7" t="n">
        <v>5</v>
      </c>
      <c r="D739" s="7" t="n">
        <v>3</v>
      </c>
      <c r="E739" s="7" t="n">
        <v>3.09999990463257</v>
      </c>
      <c r="F739" s="7" t="n">
        <v>0</v>
      </c>
    </row>
    <row r="740" spans="1:10">
      <c r="A740" t="s">
        <v>4</v>
      </c>
      <c r="B740" s="4" t="s">
        <v>5</v>
      </c>
      <c r="C740" s="4" t="s">
        <v>7</v>
      </c>
      <c r="D740" s="4" t="s">
        <v>7</v>
      </c>
      <c r="E740" s="4" t="s">
        <v>16</v>
      </c>
      <c r="F740" s="4" t="s">
        <v>10</v>
      </c>
    </row>
    <row r="741" spans="1:10">
      <c r="A741" t="n">
        <v>5906</v>
      </c>
      <c r="B741" s="40" t="n">
        <v>45</v>
      </c>
      <c r="C741" s="7" t="n">
        <v>11</v>
      </c>
      <c r="D741" s="7" t="n">
        <v>3</v>
      </c>
      <c r="E741" s="7" t="n">
        <v>38</v>
      </c>
      <c r="F741" s="7" t="n">
        <v>0</v>
      </c>
    </row>
    <row r="742" spans="1:10">
      <c r="A742" t="s">
        <v>4</v>
      </c>
      <c r="B742" s="4" t="s">
        <v>5</v>
      </c>
      <c r="C742" s="4" t="s">
        <v>7</v>
      </c>
      <c r="D742" s="4" t="s">
        <v>7</v>
      </c>
      <c r="E742" s="4" t="s">
        <v>16</v>
      </c>
      <c r="F742" s="4" t="s">
        <v>16</v>
      </c>
      <c r="G742" s="4" t="s">
        <v>16</v>
      </c>
      <c r="H742" s="4" t="s">
        <v>10</v>
      </c>
    </row>
    <row r="743" spans="1:10">
      <c r="A743" t="n">
        <v>5915</v>
      </c>
      <c r="B743" s="40" t="n">
        <v>45</v>
      </c>
      <c r="C743" s="7" t="n">
        <v>2</v>
      </c>
      <c r="D743" s="7" t="n">
        <v>3</v>
      </c>
      <c r="E743" s="7" t="n">
        <v>7.53999996185303</v>
      </c>
      <c r="F743" s="7" t="n">
        <v>1.75999999046326</v>
      </c>
      <c r="G743" s="7" t="n">
        <v>-4.44000005722046</v>
      </c>
      <c r="H743" s="7" t="n">
        <v>3000</v>
      </c>
    </row>
    <row r="744" spans="1:10">
      <c r="A744" t="s">
        <v>4</v>
      </c>
      <c r="B744" s="4" t="s">
        <v>5</v>
      </c>
      <c r="C744" s="4" t="s">
        <v>7</v>
      </c>
      <c r="D744" s="4" t="s">
        <v>7</v>
      </c>
      <c r="E744" s="4" t="s">
        <v>16</v>
      </c>
      <c r="F744" s="4" t="s">
        <v>16</v>
      </c>
      <c r="G744" s="4" t="s">
        <v>16</v>
      </c>
      <c r="H744" s="4" t="s">
        <v>10</v>
      </c>
      <c r="I744" s="4" t="s">
        <v>7</v>
      </c>
    </row>
    <row r="745" spans="1:10">
      <c r="A745" t="n">
        <v>5932</v>
      </c>
      <c r="B745" s="40" t="n">
        <v>45</v>
      </c>
      <c r="C745" s="7" t="n">
        <v>4</v>
      </c>
      <c r="D745" s="7" t="n">
        <v>3</v>
      </c>
      <c r="E745" s="7" t="n">
        <v>6.48999977111816</v>
      </c>
      <c r="F745" s="7" t="n">
        <v>217.990005493164</v>
      </c>
      <c r="G745" s="7" t="n">
        <v>0</v>
      </c>
      <c r="H745" s="7" t="n">
        <v>3000</v>
      </c>
      <c r="I745" s="7" t="n">
        <v>1</v>
      </c>
    </row>
    <row r="746" spans="1:10">
      <c r="A746" t="s">
        <v>4</v>
      </c>
      <c r="B746" s="4" t="s">
        <v>5</v>
      </c>
      <c r="C746" s="4" t="s">
        <v>7</v>
      </c>
      <c r="D746" s="4" t="s">
        <v>7</v>
      </c>
      <c r="E746" s="4" t="s">
        <v>16</v>
      </c>
      <c r="F746" s="4" t="s">
        <v>10</v>
      </c>
    </row>
    <row r="747" spans="1:10">
      <c r="A747" t="n">
        <v>5950</v>
      </c>
      <c r="B747" s="40" t="n">
        <v>45</v>
      </c>
      <c r="C747" s="7" t="n">
        <v>5</v>
      </c>
      <c r="D747" s="7" t="n">
        <v>3</v>
      </c>
      <c r="E747" s="7" t="n">
        <v>2.29999995231628</v>
      </c>
      <c r="F747" s="7" t="n">
        <v>3000</v>
      </c>
    </row>
    <row r="748" spans="1:10">
      <c r="A748" t="s">
        <v>4</v>
      </c>
      <c r="B748" s="4" t="s">
        <v>5</v>
      </c>
      <c r="C748" s="4" t="s">
        <v>10</v>
      </c>
    </row>
    <row r="749" spans="1:10">
      <c r="A749" t="n">
        <v>5959</v>
      </c>
      <c r="B749" s="26" t="n">
        <v>16</v>
      </c>
      <c r="C749" s="7" t="n">
        <v>2000</v>
      </c>
    </row>
    <row r="750" spans="1:10">
      <c r="A750" t="s">
        <v>4</v>
      </c>
      <c r="B750" s="4" t="s">
        <v>5</v>
      </c>
      <c r="C750" s="4" t="s">
        <v>7</v>
      </c>
      <c r="D750" s="4" t="s">
        <v>10</v>
      </c>
      <c r="E750" s="4" t="s">
        <v>10</v>
      </c>
      <c r="F750" s="4" t="s">
        <v>7</v>
      </c>
    </row>
    <row r="751" spans="1:10">
      <c r="A751" t="n">
        <v>5962</v>
      </c>
      <c r="B751" s="22" t="n">
        <v>25</v>
      </c>
      <c r="C751" s="7" t="n">
        <v>1</v>
      </c>
      <c r="D751" s="7" t="n">
        <v>260</v>
      </c>
      <c r="E751" s="7" t="n">
        <v>640</v>
      </c>
      <c r="F751" s="7" t="n">
        <v>2</v>
      </c>
    </row>
    <row r="752" spans="1:10">
      <c r="A752" t="s">
        <v>4</v>
      </c>
      <c r="B752" s="4" t="s">
        <v>5</v>
      </c>
      <c r="C752" s="4" t="s">
        <v>7</v>
      </c>
      <c r="D752" s="4" t="s">
        <v>10</v>
      </c>
      <c r="E752" s="4" t="s">
        <v>8</v>
      </c>
    </row>
    <row r="753" spans="1:9">
      <c r="A753" t="n">
        <v>5969</v>
      </c>
      <c r="B753" s="54" t="n">
        <v>51</v>
      </c>
      <c r="C753" s="7" t="n">
        <v>4</v>
      </c>
      <c r="D753" s="7" t="n">
        <v>0</v>
      </c>
      <c r="E753" s="7" t="s">
        <v>108</v>
      </c>
    </row>
    <row r="754" spans="1:9">
      <c r="A754" t="s">
        <v>4</v>
      </c>
      <c r="B754" s="4" t="s">
        <v>5</v>
      </c>
      <c r="C754" s="4" t="s">
        <v>10</v>
      </c>
    </row>
    <row r="755" spans="1:9">
      <c r="A755" t="n">
        <v>5983</v>
      </c>
      <c r="B755" s="26" t="n">
        <v>16</v>
      </c>
      <c r="C755" s="7" t="n">
        <v>0</v>
      </c>
    </row>
    <row r="756" spans="1:9">
      <c r="A756" t="s">
        <v>4</v>
      </c>
      <c r="B756" s="4" t="s">
        <v>5</v>
      </c>
      <c r="C756" s="4" t="s">
        <v>10</v>
      </c>
      <c r="D756" s="4" t="s">
        <v>7</v>
      </c>
      <c r="E756" s="4" t="s">
        <v>17</v>
      </c>
      <c r="F756" s="4" t="s">
        <v>28</v>
      </c>
      <c r="G756" s="4" t="s">
        <v>7</v>
      </c>
      <c r="H756" s="4" t="s">
        <v>7</v>
      </c>
    </row>
    <row r="757" spans="1:9">
      <c r="A757" t="n">
        <v>5986</v>
      </c>
      <c r="B757" s="55" t="n">
        <v>26</v>
      </c>
      <c r="C757" s="7" t="n">
        <v>0</v>
      </c>
      <c r="D757" s="7" t="n">
        <v>17</v>
      </c>
      <c r="E757" s="7" t="n">
        <v>65118</v>
      </c>
      <c r="F757" s="7" t="s">
        <v>109</v>
      </c>
      <c r="G757" s="7" t="n">
        <v>2</v>
      </c>
      <c r="H757" s="7" t="n">
        <v>0</v>
      </c>
    </row>
    <row r="758" spans="1:9">
      <c r="A758" t="s">
        <v>4</v>
      </c>
      <c r="B758" s="4" t="s">
        <v>5</v>
      </c>
    </row>
    <row r="759" spans="1:9">
      <c r="A759" t="n">
        <v>6010</v>
      </c>
      <c r="B759" s="24" t="n">
        <v>28</v>
      </c>
    </row>
    <row r="760" spans="1:9">
      <c r="A760" t="s">
        <v>4</v>
      </c>
      <c r="B760" s="4" t="s">
        <v>5</v>
      </c>
      <c r="C760" s="4" t="s">
        <v>10</v>
      </c>
      <c r="D760" s="4" t="s">
        <v>7</v>
      </c>
    </row>
    <row r="761" spans="1:9">
      <c r="A761" t="n">
        <v>6011</v>
      </c>
      <c r="B761" s="60" t="n">
        <v>89</v>
      </c>
      <c r="C761" s="7" t="n">
        <v>65533</v>
      </c>
      <c r="D761" s="7" t="n">
        <v>1</v>
      </c>
    </row>
    <row r="762" spans="1:9">
      <c r="A762" t="s">
        <v>4</v>
      </c>
      <c r="B762" s="4" t="s">
        <v>5</v>
      </c>
      <c r="C762" s="4" t="s">
        <v>7</v>
      </c>
      <c r="D762" s="4" t="s">
        <v>10</v>
      </c>
      <c r="E762" s="4" t="s">
        <v>10</v>
      </c>
      <c r="F762" s="4" t="s">
        <v>7</v>
      </c>
    </row>
    <row r="763" spans="1:9">
      <c r="A763" t="n">
        <v>6015</v>
      </c>
      <c r="B763" s="22" t="n">
        <v>25</v>
      </c>
      <c r="C763" s="7" t="n">
        <v>1</v>
      </c>
      <c r="D763" s="7" t="n">
        <v>65535</v>
      </c>
      <c r="E763" s="7" t="n">
        <v>65535</v>
      </c>
      <c r="F763" s="7" t="n">
        <v>0</v>
      </c>
    </row>
    <row r="764" spans="1:9">
      <c r="A764" t="s">
        <v>4</v>
      </c>
      <c r="B764" s="4" t="s">
        <v>5</v>
      </c>
      <c r="C764" s="4" t="s">
        <v>7</v>
      </c>
      <c r="D764" s="4" t="s">
        <v>16</v>
      </c>
      <c r="E764" s="4" t="s">
        <v>10</v>
      </c>
      <c r="F764" s="4" t="s">
        <v>7</v>
      </c>
    </row>
    <row r="765" spans="1:9">
      <c r="A765" t="n">
        <v>6022</v>
      </c>
      <c r="B765" s="51" t="n">
        <v>49</v>
      </c>
      <c r="C765" s="7" t="n">
        <v>3</v>
      </c>
      <c r="D765" s="7" t="n">
        <v>0.800000011920929</v>
      </c>
      <c r="E765" s="7" t="n">
        <v>500</v>
      </c>
      <c r="F765" s="7" t="n">
        <v>0</v>
      </c>
    </row>
    <row r="766" spans="1:9">
      <c r="A766" t="s">
        <v>4</v>
      </c>
      <c r="B766" s="4" t="s">
        <v>5</v>
      </c>
      <c r="C766" s="4" t="s">
        <v>10</v>
      </c>
      <c r="D766" s="4" t="s">
        <v>7</v>
      </c>
    </row>
    <row r="767" spans="1:9">
      <c r="A767" t="n">
        <v>6031</v>
      </c>
      <c r="B767" s="61" t="n">
        <v>56</v>
      </c>
      <c r="C767" s="7" t="n">
        <v>16</v>
      </c>
      <c r="D767" s="7" t="n">
        <v>0</v>
      </c>
    </row>
    <row r="768" spans="1:9">
      <c r="A768" t="s">
        <v>4</v>
      </c>
      <c r="B768" s="4" t="s">
        <v>5</v>
      </c>
      <c r="C768" s="4" t="s">
        <v>10</v>
      </c>
      <c r="D768" s="4" t="s">
        <v>7</v>
      </c>
      <c r="E768" s="4" t="s">
        <v>8</v>
      </c>
      <c r="F768" s="4" t="s">
        <v>16</v>
      </c>
      <c r="G768" s="4" t="s">
        <v>16</v>
      </c>
      <c r="H768" s="4" t="s">
        <v>16</v>
      </c>
    </row>
    <row r="769" spans="1:8">
      <c r="A769" t="n">
        <v>6035</v>
      </c>
      <c r="B769" s="62" t="n">
        <v>48</v>
      </c>
      <c r="C769" s="7" t="n">
        <v>16</v>
      </c>
      <c r="D769" s="7" t="n">
        <v>0</v>
      </c>
      <c r="E769" s="7" t="s">
        <v>90</v>
      </c>
      <c r="F769" s="7" t="n">
        <v>-1</v>
      </c>
      <c r="G769" s="7" t="n">
        <v>1</v>
      </c>
      <c r="H769" s="7" t="n">
        <v>0</v>
      </c>
    </row>
    <row r="770" spans="1:8">
      <c r="A770" t="s">
        <v>4</v>
      </c>
      <c r="B770" s="4" t="s">
        <v>5</v>
      </c>
      <c r="C770" s="4" t="s">
        <v>7</v>
      </c>
      <c r="D770" s="4" t="s">
        <v>10</v>
      </c>
      <c r="E770" s="4" t="s">
        <v>8</v>
      </c>
    </row>
    <row r="771" spans="1:8">
      <c r="A771" t="n">
        <v>6066</v>
      </c>
      <c r="B771" s="54" t="n">
        <v>51</v>
      </c>
      <c r="C771" s="7" t="n">
        <v>4</v>
      </c>
      <c r="D771" s="7" t="n">
        <v>16</v>
      </c>
      <c r="E771" s="7" t="s">
        <v>110</v>
      </c>
    </row>
    <row r="772" spans="1:8">
      <c r="A772" t="s">
        <v>4</v>
      </c>
      <c r="B772" s="4" t="s">
        <v>5</v>
      </c>
      <c r="C772" s="4" t="s">
        <v>10</v>
      </c>
    </row>
    <row r="773" spans="1:8">
      <c r="A773" t="n">
        <v>6102</v>
      </c>
      <c r="B773" s="26" t="n">
        <v>16</v>
      </c>
      <c r="C773" s="7" t="n">
        <v>0</v>
      </c>
    </row>
    <row r="774" spans="1:8">
      <c r="A774" t="s">
        <v>4</v>
      </c>
      <c r="B774" s="4" t="s">
        <v>5</v>
      </c>
      <c r="C774" s="4" t="s">
        <v>10</v>
      </c>
      <c r="D774" s="4" t="s">
        <v>7</v>
      </c>
      <c r="E774" s="4" t="s">
        <v>17</v>
      </c>
      <c r="F774" s="4" t="s">
        <v>28</v>
      </c>
      <c r="G774" s="4" t="s">
        <v>7</v>
      </c>
      <c r="H774" s="4" t="s">
        <v>7</v>
      </c>
    </row>
    <row r="775" spans="1:8">
      <c r="A775" t="n">
        <v>6105</v>
      </c>
      <c r="B775" s="55" t="n">
        <v>26</v>
      </c>
      <c r="C775" s="7" t="n">
        <v>16</v>
      </c>
      <c r="D775" s="7" t="n">
        <v>17</v>
      </c>
      <c r="E775" s="7" t="n">
        <v>14427</v>
      </c>
      <c r="F775" s="7" t="s">
        <v>111</v>
      </c>
      <c r="G775" s="7" t="n">
        <v>2</v>
      </c>
      <c r="H775" s="7" t="n">
        <v>0</v>
      </c>
    </row>
    <row r="776" spans="1:8">
      <c r="A776" t="s">
        <v>4</v>
      </c>
      <c r="B776" s="4" t="s">
        <v>5</v>
      </c>
    </row>
    <row r="777" spans="1:8">
      <c r="A777" t="n">
        <v>6132</v>
      </c>
      <c r="B777" s="24" t="n">
        <v>28</v>
      </c>
    </row>
    <row r="778" spans="1:8">
      <c r="A778" t="s">
        <v>4</v>
      </c>
      <c r="B778" s="4" t="s">
        <v>5</v>
      </c>
      <c r="C778" s="4" t="s">
        <v>7</v>
      </c>
      <c r="D778" s="4" t="s">
        <v>10</v>
      </c>
    </row>
    <row r="779" spans="1:8">
      <c r="A779" t="n">
        <v>6133</v>
      </c>
      <c r="B779" s="40" t="n">
        <v>45</v>
      </c>
      <c r="C779" s="7" t="n">
        <v>7</v>
      </c>
      <c r="D779" s="7" t="n">
        <v>255</v>
      </c>
    </row>
    <row r="780" spans="1:8">
      <c r="A780" t="s">
        <v>4</v>
      </c>
      <c r="B780" s="4" t="s">
        <v>5</v>
      </c>
      <c r="C780" s="4" t="s">
        <v>7</v>
      </c>
      <c r="D780" s="4" t="s">
        <v>7</v>
      </c>
      <c r="E780" s="4" t="s">
        <v>16</v>
      </c>
      <c r="F780" s="4" t="s">
        <v>16</v>
      </c>
      <c r="G780" s="4" t="s">
        <v>16</v>
      </c>
      <c r="H780" s="4" t="s">
        <v>10</v>
      </c>
    </row>
    <row r="781" spans="1:8">
      <c r="A781" t="n">
        <v>6137</v>
      </c>
      <c r="B781" s="40" t="n">
        <v>45</v>
      </c>
      <c r="C781" s="7" t="n">
        <v>2</v>
      </c>
      <c r="D781" s="7" t="n">
        <v>3</v>
      </c>
      <c r="E781" s="7" t="n">
        <v>4.09000015258789</v>
      </c>
      <c r="F781" s="7" t="n">
        <v>1.37999999523163</v>
      </c>
      <c r="G781" s="7" t="n">
        <v>-7.42000007629395</v>
      </c>
      <c r="H781" s="7" t="n">
        <v>3500</v>
      </c>
    </row>
    <row r="782" spans="1:8">
      <c r="A782" t="s">
        <v>4</v>
      </c>
      <c r="B782" s="4" t="s">
        <v>5</v>
      </c>
      <c r="C782" s="4" t="s">
        <v>7</v>
      </c>
      <c r="D782" s="4" t="s">
        <v>7</v>
      </c>
      <c r="E782" s="4" t="s">
        <v>16</v>
      </c>
      <c r="F782" s="4" t="s">
        <v>16</v>
      </c>
      <c r="G782" s="4" t="s">
        <v>16</v>
      </c>
      <c r="H782" s="4" t="s">
        <v>10</v>
      </c>
      <c r="I782" s="4" t="s">
        <v>7</v>
      </c>
    </row>
    <row r="783" spans="1:8">
      <c r="A783" t="n">
        <v>6154</v>
      </c>
      <c r="B783" s="40" t="n">
        <v>45</v>
      </c>
      <c r="C783" s="7" t="n">
        <v>4</v>
      </c>
      <c r="D783" s="7" t="n">
        <v>3</v>
      </c>
      <c r="E783" s="7" t="n">
        <v>6.48999977111816</v>
      </c>
      <c r="F783" s="7" t="n">
        <v>-157.229995727539</v>
      </c>
      <c r="G783" s="7" t="n">
        <v>0</v>
      </c>
      <c r="H783" s="7" t="n">
        <v>3500</v>
      </c>
      <c r="I783" s="7" t="n">
        <v>1</v>
      </c>
    </row>
    <row r="784" spans="1:8">
      <c r="A784" t="s">
        <v>4</v>
      </c>
      <c r="B784" s="4" t="s">
        <v>5</v>
      </c>
      <c r="C784" s="4" t="s">
        <v>7</v>
      </c>
      <c r="D784" s="4" t="s">
        <v>7</v>
      </c>
      <c r="E784" s="4" t="s">
        <v>16</v>
      </c>
      <c r="F784" s="4" t="s">
        <v>10</v>
      </c>
    </row>
    <row r="785" spans="1:9">
      <c r="A785" t="n">
        <v>6172</v>
      </c>
      <c r="B785" s="40" t="n">
        <v>45</v>
      </c>
      <c r="C785" s="7" t="n">
        <v>5</v>
      </c>
      <c r="D785" s="7" t="n">
        <v>3</v>
      </c>
      <c r="E785" s="7" t="n">
        <v>2.09999990463257</v>
      </c>
      <c r="F785" s="7" t="n">
        <v>3500</v>
      </c>
    </row>
    <row r="786" spans="1:9">
      <c r="A786" t="s">
        <v>4</v>
      </c>
      <c r="B786" s="4" t="s">
        <v>5</v>
      </c>
      <c r="C786" s="4" t="s">
        <v>7</v>
      </c>
      <c r="D786" s="4" t="s">
        <v>7</v>
      </c>
      <c r="E786" s="4" t="s">
        <v>16</v>
      </c>
      <c r="F786" s="4" t="s">
        <v>10</v>
      </c>
    </row>
    <row r="787" spans="1:9">
      <c r="A787" t="n">
        <v>6181</v>
      </c>
      <c r="B787" s="40" t="n">
        <v>45</v>
      </c>
      <c r="C787" s="7" t="n">
        <v>11</v>
      </c>
      <c r="D787" s="7" t="n">
        <v>3</v>
      </c>
      <c r="E787" s="7" t="n">
        <v>38</v>
      </c>
      <c r="F787" s="7" t="n">
        <v>3500</v>
      </c>
    </row>
    <row r="788" spans="1:9">
      <c r="A788" t="s">
        <v>4</v>
      </c>
      <c r="B788" s="4" t="s">
        <v>5</v>
      </c>
      <c r="C788" s="4" t="s">
        <v>10</v>
      </c>
    </row>
    <row r="789" spans="1:9">
      <c r="A789" t="n">
        <v>6190</v>
      </c>
      <c r="B789" s="26" t="n">
        <v>16</v>
      </c>
      <c r="C789" s="7" t="n">
        <v>300</v>
      </c>
    </row>
    <row r="790" spans="1:9">
      <c r="A790" t="s">
        <v>4</v>
      </c>
      <c r="B790" s="4" t="s">
        <v>5</v>
      </c>
      <c r="C790" s="4" t="s">
        <v>7</v>
      </c>
      <c r="D790" s="4" t="s">
        <v>10</v>
      </c>
      <c r="E790" s="4" t="s">
        <v>7</v>
      </c>
      <c r="F790" s="4" t="s">
        <v>7</v>
      </c>
      <c r="G790" s="4" t="s">
        <v>7</v>
      </c>
      <c r="H790" s="4" t="s">
        <v>7</v>
      </c>
    </row>
    <row r="791" spans="1:9">
      <c r="A791" t="n">
        <v>6193</v>
      </c>
      <c r="B791" s="54" t="n">
        <v>51</v>
      </c>
      <c r="C791" s="7" t="n">
        <v>2</v>
      </c>
      <c r="D791" s="7" t="n">
        <v>16</v>
      </c>
      <c r="E791" s="7" t="n">
        <v>1</v>
      </c>
      <c r="F791" s="7" t="n">
        <v>0</v>
      </c>
      <c r="G791" s="7" t="n">
        <v>127</v>
      </c>
      <c r="H791" s="7" t="n">
        <v>0</v>
      </c>
    </row>
    <row r="792" spans="1:9">
      <c r="A792" t="s">
        <v>4</v>
      </c>
      <c r="B792" s="4" t="s">
        <v>5</v>
      </c>
      <c r="C792" s="4" t="s">
        <v>10</v>
      </c>
      <c r="D792" s="4" t="s">
        <v>10</v>
      </c>
      <c r="E792" s="4" t="s">
        <v>16</v>
      </c>
      <c r="F792" s="4" t="s">
        <v>16</v>
      </c>
      <c r="G792" s="4" t="s">
        <v>16</v>
      </c>
      <c r="H792" s="4" t="s">
        <v>16</v>
      </c>
      <c r="I792" s="4" t="s">
        <v>7</v>
      </c>
      <c r="J792" s="4" t="s">
        <v>10</v>
      </c>
    </row>
    <row r="793" spans="1:9">
      <c r="A793" t="n">
        <v>6201</v>
      </c>
      <c r="B793" s="58" t="n">
        <v>55</v>
      </c>
      <c r="C793" s="7" t="n">
        <v>16</v>
      </c>
      <c r="D793" s="7" t="n">
        <v>65533</v>
      </c>
      <c r="E793" s="7" t="n">
        <v>4.38000011444092</v>
      </c>
      <c r="F793" s="7" t="n">
        <v>0</v>
      </c>
      <c r="G793" s="7" t="n">
        <v>-7.48999977111816</v>
      </c>
      <c r="H793" s="7" t="n">
        <v>1.5</v>
      </c>
      <c r="I793" s="7" t="n">
        <v>1</v>
      </c>
      <c r="J793" s="7" t="n">
        <v>0</v>
      </c>
    </row>
    <row r="794" spans="1:9">
      <c r="A794" t="s">
        <v>4</v>
      </c>
      <c r="B794" s="4" t="s">
        <v>5</v>
      </c>
      <c r="C794" s="4" t="s">
        <v>10</v>
      </c>
      <c r="D794" s="4" t="s">
        <v>7</v>
      </c>
    </row>
    <row r="795" spans="1:9">
      <c r="A795" t="n">
        <v>6225</v>
      </c>
      <c r="B795" s="61" t="n">
        <v>56</v>
      </c>
      <c r="C795" s="7" t="n">
        <v>16</v>
      </c>
      <c r="D795" s="7" t="n">
        <v>0</v>
      </c>
    </row>
    <row r="796" spans="1:9">
      <c r="A796" t="s">
        <v>4</v>
      </c>
      <c r="B796" s="4" t="s">
        <v>5</v>
      </c>
      <c r="C796" s="4" t="s">
        <v>7</v>
      </c>
      <c r="D796" s="4" t="s">
        <v>10</v>
      </c>
      <c r="E796" s="4" t="s">
        <v>8</v>
      </c>
      <c r="F796" s="4" t="s">
        <v>8</v>
      </c>
      <c r="G796" s="4" t="s">
        <v>8</v>
      </c>
      <c r="H796" s="4" t="s">
        <v>8</v>
      </c>
    </row>
    <row r="797" spans="1:9">
      <c r="A797" t="n">
        <v>6229</v>
      </c>
      <c r="B797" s="54" t="n">
        <v>51</v>
      </c>
      <c r="C797" s="7" t="n">
        <v>3</v>
      </c>
      <c r="D797" s="7" t="n">
        <v>16</v>
      </c>
      <c r="E797" s="7" t="s">
        <v>112</v>
      </c>
      <c r="F797" s="7" t="s">
        <v>112</v>
      </c>
      <c r="G797" s="7" t="s">
        <v>113</v>
      </c>
      <c r="H797" s="7" t="s">
        <v>112</v>
      </c>
    </row>
    <row r="798" spans="1:9">
      <c r="A798" t="s">
        <v>4</v>
      </c>
      <c r="B798" s="4" t="s">
        <v>5</v>
      </c>
      <c r="C798" s="4" t="s">
        <v>7</v>
      </c>
      <c r="D798" s="4" t="s">
        <v>10</v>
      </c>
    </row>
    <row r="799" spans="1:9">
      <c r="A799" t="n">
        <v>6242</v>
      </c>
      <c r="B799" s="40" t="n">
        <v>45</v>
      </c>
      <c r="C799" s="7" t="n">
        <v>7</v>
      </c>
      <c r="D799" s="7" t="n">
        <v>255</v>
      </c>
    </row>
    <row r="800" spans="1:9">
      <c r="A800" t="s">
        <v>4</v>
      </c>
      <c r="B800" s="4" t="s">
        <v>5</v>
      </c>
      <c r="C800" s="4" t="s">
        <v>10</v>
      </c>
    </row>
    <row r="801" spans="1:10">
      <c r="A801" t="n">
        <v>6246</v>
      </c>
      <c r="B801" s="26" t="n">
        <v>16</v>
      </c>
      <c r="C801" s="7" t="n">
        <v>300</v>
      </c>
    </row>
    <row r="802" spans="1:10">
      <c r="A802" t="s">
        <v>4</v>
      </c>
      <c r="B802" s="4" t="s">
        <v>5</v>
      </c>
      <c r="C802" s="4" t="s">
        <v>7</v>
      </c>
      <c r="D802" s="4" t="s">
        <v>10</v>
      </c>
      <c r="E802" s="4" t="s">
        <v>8</v>
      </c>
    </row>
    <row r="803" spans="1:10">
      <c r="A803" t="n">
        <v>6249</v>
      </c>
      <c r="B803" s="54" t="n">
        <v>51</v>
      </c>
      <c r="C803" s="7" t="n">
        <v>4</v>
      </c>
      <c r="D803" s="7" t="n">
        <v>0</v>
      </c>
      <c r="E803" s="7" t="s">
        <v>114</v>
      </c>
    </row>
    <row r="804" spans="1:10">
      <c r="A804" t="s">
        <v>4</v>
      </c>
      <c r="B804" s="4" t="s">
        <v>5</v>
      </c>
      <c r="C804" s="4" t="s">
        <v>10</v>
      </c>
    </row>
    <row r="805" spans="1:10">
      <c r="A805" t="n">
        <v>6263</v>
      </c>
      <c r="B805" s="26" t="n">
        <v>16</v>
      </c>
      <c r="C805" s="7" t="n">
        <v>0</v>
      </c>
    </row>
    <row r="806" spans="1:10">
      <c r="A806" t="s">
        <v>4</v>
      </c>
      <c r="B806" s="4" t="s">
        <v>5</v>
      </c>
      <c r="C806" s="4" t="s">
        <v>10</v>
      </c>
      <c r="D806" s="4" t="s">
        <v>7</v>
      </c>
      <c r="E806" s="4" t="s">
        <v>17</v>
      </c>
      <c r="F806" s="4" t="s">
        <v>28</v>
      </c>
      <c r="G806" s="4" t="s">
        <v>7</v>
      </c>
      <c r="H806" s="4" t="s">
        <v>7</v>
      </c>
      <c r="I806" s="4" t="s">
        <v>7</v>
      </c>
      <c r="J806" s="4" t="s">
        <v>17</v>
      </c>
      <c r="K806" s="4" t="s">
        <v>28</v>
      </c>
      <c r="L806" s="4" t="s">
        <v>7</v>
      </c>
      <c r="M806" s="4" t="s">
        <v>7</v>
      </c>
    </row>
    <row r="807" spans="1:10">
      <c r="A807" t="n">
        <v>6266</v>
      </c>
      <c r="B807" s="55" t="n">
        <v>26</v>
      </c>
      <c r="C807" s="7" t="n">
        <v>0</v>
      </c>
      <c r="D807" s="7" t="n">
        <v>17</v>
      </c>
      <c r="E807" s="7" t="n">
        <v>65119</v>
      </c>
      <c r="F807" s="7" t="s">
        <v>115</v>
      </c>
      <c r="G807" s="7" t="n">
        <v>2</v>
      </c>
      <c r="H807" s="7" t="n">
        <v>3</v>
      </c>
      <c r="I807" s="7" t="n">
        <v>17</v>
      </c>
      <c r="J807" s="7" t="n">
        <v>65120</v>
      </c>
      <c r="K807" s="7" t="s">
        <v>116</v>
      </c>
      <c r="L807" s="7" t="n">
        <v>2</v>
      </c>
      <c r="M807" s="7" t="n">
        <v>0</v>
      </c>
    </row>
    <row r="808" spans="1:10">
      <c r="A808" t="s">
        <v>4</v>
      </c>
      <c r="B808" s="4" t="s">
        <v>5</v>
      </c>
    </row>
    <row r="809" spans="1:10">
      <c r="A809" t="n">
        <v>6368</v>
      </c>
      <c r="B809" s="24" t="n">
        <v>28</v>
      </c>
    </row>
    <row r="810" spans="1:10">
      <c r="A810" t="s">
        <v>4</v>
      </c>
      <c r="B810" s="4" t="s">
        <v>5</v>
      </c>
      <c r="C810" s="4" t="s">
        <v>10</v>
      </c>
      <c r="D810" s="4" t="s">
        <v>7</v>
      </c>
      <c r="E810" s="4" t="s">
        <v>8</v>
      </c>
      <c r="F810" s="4" t="s">
        <v>16</v>
      </c>
      <c r="G810" s="4" t="s">
        <v>16</v>
      </c>
      <c r="H810" s="4" t="s">
        <v>16</v>
      </c>
    </row>
    <row r="811" spans="1:10">
      <c r="A811" t="n">
        <v>6369</v>
      </c>
      <c r="B811" s="62" t="n">
        <v>48</v>
      </c>
      <c r="C811" s="7" t="n">
        <v>16</v>
      </c>
      <c r="D811" s="7" t="n">
        <v>0</v>
      </c>
      <c r="E811" s="7" t="s">
        <v>93</v>
      </c>
      <c r="F811" s="7" t="n">
        <v>-1</v>
      </c>
      <c r="G811" s="7" t="n">
        <v>1</v>
      </c>
      <c r="H811" s="7" t="n">
        <v>0</v>
      </c>
    </row>
    <row r="812" spans="1:10">
      <c r="A812" t="s">
        <v>4</v>
      </c>
      <c r="B812" s="4" t="s">
        <v>5</v>
      </c>
      <c r="C812" s="4" t="s">
        <v>7</v>
      </c>
      <c r="D812" s="4" t="s">
        <v>10</v>
      </c>
      <c r="E812" s="4" t="s">
        <v>8</v>
      </c>
    </row>
    <row r="813" spans="1:10">
      <c r="A813" t="n">
        <v>6397</v>
      </c>
      <c r="B813" s="54" t="n">
        <v>51</v>
      </c>
      <c r="C813" s="7" t="n">
        <v>4</v>
      </c>
      <c r="D813" s="7" t="n">
        <v>16</v>
      </c>
      <c r="E813" s="7" t="s">
        <v>117</v>
      </c>
    </row>
    <row r="814" spans="1:10">
      <c r="A814" t="s">
        <v>4</v>
      </c>
      <c r="B814" s="4" t="s">
        <v>5</v>
      </c>
      <c r="C814" s="4" t="s">
        <v>10</v>
      </c>
    </row>
    <row r="815" spans="1:10">
      <c r="A815" t="n">
        <v>6411</v>
      </c>
      <c r="B815" s="26" t="n">
        <v>16</v>
      </c>
      <c r="C815" s="7" t="n">
        <v>0</v>
      </c>
    </row>
    <row r="816" spans="1:10">
      <c r="A816" t="s">
        <v>4</v>
      </c>
      <c r="B816" s="4" t="s">
        <v>5</v>
      </c>
      <c r="C816" s="4" t="s">
        <v>10</v>
      </c>
      <c r="D816" s="4" t="s">
        <v>7</v>
      </c>
      <c r="E816" s="4" t="s">
        <v>17</v>
      </c>
      <c r="F816" s="4" t="s">
        <v>28</v>
      </c>
      <c r="G816" s="4" t="s">
        <v>7</v>
      </c>
      <c r="H816" s="4" t="s">
        <v>7</v>
      </c>
      <c r="I816" s="4" t="s">
        <v>7</v>
      </c>
      <c r="J816" s="4" t="s">
        <v>17</v>
      </c>
      <c r="K816" s="4" t="s">
        <v>28</v>
      </c>
      <c r="L816" s="4" t="s">
        <v>7</v>
      </c>
      <c r="M816" s="4" t="s">
        <v>7</v>
      </c>
      <c r="N816" s="4" t="s">
        <v>7</v>
      </c>
      <c r="O816" s="4" t="s">
        <v>17</v>
      </c>
      <c r="P816" s="4" t="s">
        <v>28</v>
      </c>
      <c r="Q816" s="4" t="s">
        <v>7</v>
      </c>
      <c r="R816" s="4" t="s">
        <v>7</v>
      </c>
    </row>
    <row r="817" spans="1:18">
      <c r="A817" t="n">
        <v>6414</v>
      </c>
      <c r="B817" s="55" t="n">
        <v>26</v>
      </c>
      <c r="C817" s="7" t="n">
        <v>16</v>
      </c>
      <c r="D817" s="7" t="n">
        <v>17</v>
      </c>
      <c r="E817" s="7" t="n">
        <v>14428</v>
      </c>
      <c r="F817" s="7" t="s">
        <v>118</v>
      </c>
      <c r="G817" s="7" t="n">
        <v>2</v>
      </c>
      <c r="H817" s="7" t="n">
        <v>3</v>
      </c>
      <c r="I817" s="7" t="n">
        <v>17</v>
      </c>
      <c r="J817" s="7" t="n">
        <v>14429</v>
      </c>
      <c r="K817" s="7" t="s">
        <v>119</v>
      </c>
      <c r="L817" s="7" t="n">
        <v>2</v>
      </c>
      <c r="M817" s="7" t="n">
        <v>3</v>
      </c>
      <c r="N817" s="7" t="n">
        <v>17</v>
      </c>
      <c r="O817" s="7" t="n">
        <v>14430</v>
      </c>
      <c r="P817" s="7" t="s">
        <v>120</v>
      </c>
      <c r="Q817" s="7" t="n">
        <v>2</v>
      </c>
      <c r="R817" s="7" t="n">
        <v>0</v>
      </c>
    </row>
    <row r="818" spans="1:18">
      <c r="A818" t="s">
        <v>4</v>
      </c>
      <c r="B818" s="4" t="s">
        <v>5</v>
      </c>
    </row>
    <row r="819" spans="1:18">
      <c r="A819" t="n">
        <v>6744</v>
      </c>
      <c r="B819" s="24" t="n">
        <v>28</v>
      </c>
    </row>
    <row r="820" spans="1:18">
      <c r="A820" t="s">
        <v>4</v>
      </c>
      <c r="B820" s="4" t="s">
        <v>5</v>
      </c>
      <c r="C820" s="4" t="s">
        <v>7</v>
      </c>
      <c r="D820" s="4" t="s">
        <v>10</v>
      </c>
      <c r="E820" s="4" t="s">
        <v>8</v>
      </c>
      <c r="F820" s="4" t="s">
        <v>8</v>
      </c>
      <c r="G820" s="4" t="s">
        <v>8</v>
      </c>
      <c r="H820" s="4" t="s">
        <v>8</v>
      </c>
    </row>
    <row r="821" spans="1:18">
      <c r="A821" t="n">
        <v>6745</v>
      </c>
      <c r="B821" s="54" t="n">
        <v>51</v>
      </c>
      <c r="C821" s="7" t="n">
        <v>3</v>
      </c>
      <c r="D821" s="7" t="n">
        <v>16</v>
      </c>
      <c r="E821" s="7" t="s">
        <v>121</v>
      </c>
      <c r="F821" s="7" t="s">
        <v>122</v>
      </c>
      <c r="G821" s="7" t="s">
        <v>113</v>
      </c>
      <c r="H821" s="7" t="s">
        <v>112</v>
      </c>
    </row>
    <row r="822" spans="1:18">
      <c r="A822" t="s">
        <v>4</v>
      </c>
      <c r="B822" s="4" t="s">
        <v>5</v>
      </c>
      <c r="C822" s="4" t="s">
        <v>10</v>
      </c>
      <c r="D822" s="4" t="s">
        <v>7</v>
      </c>
      <c r="E822" s="4" t="s">
        <v>16</v>
      </c>
      <c r="F822" s="4" t="s">
        <v>10</v>
      </c>
    </row>
    <row r="823" spans="1:18">
      <c r="A823" t="n">
        <v>6758</v>
      </c>
      <c r="B823" s="53" t="n">
        <v>59</v>
      </c>
      <c r="C823" s="7" t="n">
        <v>16</v>
      </c>
      <c r="D823" s="7" t="n">
        <v>13</v>
      </c>
      <c r="E823" s="7" t="n">
        <v>0.150000005960464</v>
      </c>
      <c r="F823" s="7" t="n">
        <v>0</v>
      </c>
    </row>
    <row r="824" spans="1:18">
      <c r="A824" t="s">
        <v>4</v>
      </c>
      <c r="B824" s="4" t="s">
        <v>5</v>
      </c>
      <c r="C824" s="4" t="s">
        <v>10</v>
      </c>
    </row>
    <row r="825" spans="1:18">
      <c r="A825" t="n">
        <v>6768</v>
      </c>
      <c r="B825" s="26" t="n">
        <v>16</v>
      </c>
      <c r="C825" s="7" t="n">
        <v>1000</v>
      </c>
    </row>
    <row r="826" spans="1:18">
      <c r="A826" t="s">
        <v>4</v>
      </c>
      <c r="B826" s="4" t="s">
        <v>5</v>
      </c>
      <c r="C826" s="4" t="s">
        <v>10</v>
      </c>
      <c r="D826" s="4" t="s">
        <v>10</v>
      </c>
      <c r="E826" s="4" t="s">
        <v>10</v>
      </c>
    </row>
    <row r="827" spans="1:18">
      <c r="A827" t="n">
        <v>6771</v>
      </c>
      <c r="B827" s="59" t="n">
        <v>61</v>
      </c>
      <c r="C827" s="7" t="n">
        <v>0</v>
      </c>
      <c r="D827" s="7" t="n">
        <v>65533</v>
      </c>
      <c r="E827" s="7" t="n">
        <v>1000</v>
      </c>
    </row>
    <row r="828" spans="1:18">
      <c r="A828" t="s">
        <v>4</v>
      </c>
      <c r="B828" s="4" t="s">
        <v>5</v>
      </c>
      <c r="C828" s="4" t="s">
        <v>10</v>
      </c>
      <c r="D828" s="4" t="s">
        <v>10</v>
      </c>
      <c r="E828" s="4" t="s">
        <v>10</v>
      </c>
    </row>
    <row r="829" spans="1:18">
      <c r="A829" t="n">
        <v>6778</v>
      </c>
      <c r="B829" s="59" t="n">
        <v>61</v>
      </c>
      <c r="C829" s="7" t="n">
        <v>16</v>
      </c>
      <c r="D829" s="7" t="n">
        <v>65533</v>
      </c>
      <c r="E829" s="7" t="n">
        <v>1000</v>
      </c>
    </row>
    <row r="830" spans="1:18">
      <c r="A830" t="s">
        <v>4</v>
      </c>
      <c r="B830" s="4" t="s">
        <v>5</v>
      </c>
      <c r="C830" s="4" t="s">
        <v>7</v>
      </c>
      <c r="D830" s="4" t="s">
        <v>10</v>
      </c>
      <c r="E830" s="4" t="s">
        <v>8</v>
      </c>
      <c r="F830" s="4" t="s">
        <v>8</v>
      </c>
      <c r="G830" s="4" t="s">
        <v>8</v>
      </c>
      <c r="H830" s="4" t="s">
        <v>8</v>
      </c>
    </row>
    <row r="831" spans="1:18">
      <c r="A831" t="n">
        <v>6785</v>
      </c>
      <c r="B831" s="54" t="n">
        <v>51</v>
      </c>
      <c r="C831" s="7" t="n">
        <v>3</v>
      </c>
      <c r="D831" s="7" t="n">
        <v>16</v>
      </c>
      <c r="E831" s="7" t="s">
        <v>123</v>
      </c>
      <c r="F831" s="7" t="s">
        <v>122</v>
      </c>
      <c r="G831" s="7" t="s">
        <v>113</v>
      </c>
      <c r="H831" s="7" t="s">
        <v>112</v>
      </c>
    </row>
    <row r="832" spans="1:18">
      <c r="A832" t="s">
        <v>4</v>
      </c>
      <c r="B832" s="4" t="s">
        <v>5</v>
      </c>
      <c r="C832" s="4" t="s">
        <v>10</v>
      </c>
      <c r="D832" s="4" t="s">
        <v>16</v>
      </c>
      <c r="E832" s="4" t="s">
        <v>16</v>
      </c>
      <c r="F832" s="4" t="s">
        <v>16</v>
      </c>
      <c r="G832" s="4" t="s">
        <v>10</v>
      </c>
      <c r="H832" s="4" t="s">
        <v>10</v>
      </c>
    </row>
    <row r="833" spans="1:18">
      <c r="A833" t="n">
        <v>6798</v>
      </c>
      <c r="B833" s="52" t="n">
        <v>60</v>
      </c>
      <c r="C833" s="7" t="n">
        <v>16</v>
      </c>
      <c r="D833" s="7" t="n">
        <v>25</v>
      </c>
      <c r="E833" s="7" t="n">
        <v>0</v>
      </c>
      <c r="F833" s="7" t="n">
        <v>-2</v>
      </c>
      <c r="G833" s="7" t="n">
        <v>800</v>
      </c>
      <c r="H833" s="7" t="n">
        <v>0</v>
      </c>
    </row>
    <row r="834" spans="1:18">
      <c r="A834" t="s">
        <v>4</v>
      </c>
      <c r="B834" s="4" t="s">
        <v>5</v>
      </c>
      <c r="C834" s="4" t="s">
        <v>10</v>
      </c>
    </row>
    <row r="835" spans="1:18">
      <c r="A835" t="n">
        <v>6817</v>
      </c>
      <c r="B835" s="26" t="n">
        <v>16</v>
      </c>
      <c r="C835" s="7" t="n">
        <v>900</v>
      </c>
    </row>
    <row r="836" spans="1:18">
      <c r="A836" t="s">
        <v>4</v>
      </c>
      <c r="B836" s="4" t="s">
        <v>5</v>
      </c>
      <c r="C836" s="4" t="s">
        <v>7</v>
      </c>
      <c r="D836" s="4" t="s">
        <v>10</v>
      </c>
      <c r="E836" s="4" t="s">
        <v>8</v>
      </c>
      <c r="F836" s="4" t="s">
        <v>8</v>
      </c>
      <c r="G836" s="4" t="s">
        <v>8</v>
      </c>
      <c r="H836" s="4" t="s">
        <v>8</v>
      </c>
    </row>
    <row r="837" spans="1:18">
      <c r="A837" t="n">
        <v>6820</v>
      </c>
      <c r="B837" s="54" t="n">
        <v>51</v>
      </c>
      <c r="C837" s="7" t="n">
        <v>3</v>
      </c>
      <c r="D837" s="7" t="n">
        <v>16</v>
      </c>
      <c r="E837" s="7" t="s">
        <v>124</v>
      </c>
      <c r="F837" s="7" t="s">
        <v>122</v>
      </c>
      <c r="G837" s="7" t="s">
        <v>113</v>
      </c>
      <c r="H837" s="7" t="s">
        <v>112</v>
      </c>
    </row>
    <row r="838" spans="1:18">
      <c r="A838" t="s">
        <v>4</v>
      </c>
      <c r="B838" s="4" t="s">
        <v>5</v>
      </c>
      <c r="C838" s="4" t="s">
        <v>10</v>
      </c>
      <c r="D838" s="4" t="s">
        <v>16</v>
      </c>
      <c r="E838" s="4" t="s">
        <v>16</v>
      </c>
      <c r="F838" s="4" t="s">
        <v>16</v>
      </c>
      <c r="G838" s="4" t="s">
        <v>10</v>
      </c>
      <c r="H838" s="4" t="s">
        <v>10</v>
      </c>
    </row>
    <row r="839" spans="1:18">
      <c r="A839" t="n">
        <v>6834</v>
      </c>
      <c r="B839" s="52" t="n">
        <v>60</v>
      </c>
      <c r="C839" s="7" t="n">
        <v>16</v>
      </c>
      <c r="D839" s="7" t="n">
        <v>-30</v>
      </c>
      <c r="E839" s="7" t="n">
        <v>0</v>
      </c>
      <c r="F839" s="7" t="n">
        <v>3</v>
      </c>
      <c r="G839" s="7" t="n">
        <v>900</v>
      </c>
      <c r="H839" s="7" t="n">
        <v>0</v>
      </c>
    </row>
    <row r="840" spans="1:18">
      <c r="A840" t="s">
        <v>4</v>
      </c>
      <c r="B840" s="4" t="s">
        <v>5</v>
      </c>
      <c r="C840" s="4" t="s">
        <v>10</v>
      </c>
    </row>
    <row r="841" spans="1:18">
      <c r="A841" t="n">
        <v>6853</v>
      </c>
      <c r="B841" s="26" t="n">
        <v>16</v>
      </c>
      <c r="C841" s="7" t="n">
        <v>1100</v>
      </c>
    </row>
    <row r="842" spans="1:18">
      <c r="A842" t="s">
        <v>4</v>
      </c>
      <c r="B842" s="4" t="s">
        <v>5</v>
      </c>
      <c r="C842" s="4" t="s">
        <v>7</v>
      </c>
      <c r="D842" s="4" t="s">
        <v>10</v>
      </c>
      <c r="E842" s="4" t="s">
        <v>8</v>
      </c>
      <c r="F842" s="4" t="s">
        <v>8</v>
      </c>
      <c r="G842" s="4" t="s">
        <v>8</v>
      </c>
      <c r="H842" s="4" t="s">
        <v>8</v>
      </c>
    </row>
    <row r="843" spans="1:18">
      <c r="A843" t="n">
        <v>6856</v>
      </c>
      <c r="B843" s="54" t="n">
        <v>51</v>
      </c>
      <c r="C843" s="7" t="n">
        <v>3</v>
      </c>
      <c r="D843" s="7" t="n">
        <v>16</v>
      </c>
      <c r="E843" s="7" t="s">
        <v>112</v>
      </c>
      <c r="F843" s="7" t="s">
        <v>122</v>
      </c>
      <c r="G843" s="7" t="s">
        <v>113</v>
      </c>
      <c r="H843" s="7" t="s">
        <v>112</v>
      </c>
    </row>
    <row r="844" spans="1:18">
      <c r="A844" t="s">
        <v>4</v>
      </c>
      <c r="B844" s="4" t="s">
        <v>5</v>
      </c>
      <c r="C844" s="4" t="s">
        <v>10</v>
      </c>
      <c r="D844" s="4" t="s">
        <v>16</v>
      </c>
      <c r="E844" s="4" t="s">
        <v>16</v>
      </c>
      <c r="F844" s="4" t="s">
        <v>16</v>
      </c>
      <c r="G844" s="4" t="s">
        <v>10</v>
      </c>
      <c r="H844" s="4" t="s">
        <v>10</v>
      </c>
    </row>
    <row r="845" spans="1:18">
      <c r="A845" t="n">
        <v>6869</v>
      </c>
      <c r="B845" s="52" t="n">
        <v>60</v>
      </c>
      <c r="C845" s="7" t="n">
        <v>16</v>
      </c>
      <c r="D845" s="7" t="n">
        <v>-30</v>
      </c>
      <c r="E845" s="7" t="n">
        <v>15</v>
      </c>
      <c r="F845" s="7" t="n">
        <v>3</v>
      </c>
      <c r="G845" s="7" t="n">
        <v>900</v>
      </c>
      <c r="H845" s="7" t="n">
        <v>0</v>
      </c>
    </row>
    <row r="846" spans="1:18">
      <c r="A846" t="s">
        <v>4</v>
      </c>
      <c r="B846" s="4" t="s">
        <v>5</v>
      </c>
      <c r="C846" s="4" t="s">
        <v>10</v>
      </c>
    </row>
    <row r="847" spans="1:18">
      <c r="A847" t="n">
        <v>6888</v>
      </c>
      <c r="B847" s="26" t="n">
        <v>16</v>
      </c>
      <c r="C847" s="7" t="n">
        <v>1500</v>
      </c>
    </row>
    <row r="848" spans="1:18">
      <c r="A848" t="s">
        <v>4</v>
      </c>
      <c r="B848" s="4" t="s">
        <v>5</v>
      </c>
      <c r="C848" s="4" t="s">
        <v>7</v>
      </c>
      <c r="D848" s="4" t="s">
        <v>10</v>
      </c>
      <c r="E848" s="4" t="s">
        <v>16</v>
      </c>
    </row>
    <row r="849" spans="1:8">
      <c r="A849" t="n">
        <v>6891</v>
      </c>
      <c r="B849" s="33" t="n">
        <v>58</v>
      </c>
      <c r="C849" s="7" t="n">
        <v>101</v>
      </c>
      <c r="D849" s="7" t="n">
        <v>500</v>
      </c>
      <c r="E849" s="7" t="n">
        <v>1</v>
      </c>
    </row>
    <row r="850" spans="1:8">
      <c r="A850" t="s">
        <v>4</v>
      </c>
      <c r="B850" s="4" t="s">
        <v>5</v>
      </c>
      <c r="C850" s="4" t="s">
        <v>7</v>
      </c>
      <c r="D850" s="4" t="s">
        <v>10</v>
      </c>
    </row>
    <row r="851" spans="1:8">
      <c r="A851" t="n">
        <v>6899</v>
      </c>
      <c r="B851" s="33" t="n">
        <v>58</v>
      </c>
      <c r="C851" s="7" t="n">
        <v>254</v>
      </c>
      <c r="D851" s="7" t="n">
        <v>0</v>
      </c>
    </row>
    <row r="852" spans="1:8">
      <c r="A852" t="s">
        <v>4</v>
      </c>
      <c r="B852" s="4" t="s">
        <v>5</v>
      </c>
      <c r="C852" s="4" t="s">
        <v>7</v>
      </c>
      <c r="D852" s="4" t="s">
        <v>10</v>
      </c>
      <c r="E852" s="4" t="s">
        <v>8</v>
      </c>
      <c r="F852" s="4" t="s">
        <v>8</v>
      </c>
      <c r="G852" s="4" t="s">
        <v>8</v>
      </c>
      <c r="H852" s="4" t="s">
        <v>8</v>
      </c>
    </row>
    <row r="853" spans="1:8">
      <c r="A853" t="n">
        <v>6903</v>
      </c>
      <c r="B853" s="54" t="n">
        <v>51</v>
      </c>
      <c r="C853" s="7" t="n">
        <v>3</v>
      </c>
      <c r="D853" s="7" t="n">
        <v>0</v>
      </c>
      <c r="E853" s="7" t="s">
        <v>125</v>
      </c>
      <c r="F853" s="7" t="s">
        <v>112</v>
      </c>
      <c r="G853" s="7" t="s">
        <v>113</v>
      </c>
      <c r="H853" s="7" t="s">
        <v>112</v>
      </c>
    </row>
    <row r="854" spans="1:8">
      <c r="A854" t="s">
        <v>4</v>
      </c>
      <c r="B854" s="4" t="s">
        <v>5</v>
      </c>
      <c r="C854" s="4" t="s">
        <v>10</v>
      </c>
      <c r="D854" s="4" t="s">
        <v>16</v>
      </c>
      <c r="E854" s="4" t="s">
        <v>16</v>
      </c>
      <c r="F854" s="4" t="s">
        <v>16</v>
      </c>
      <c r="G854" s="4" t="s">
        <v>10</v>
      </c>
      <c r="H854" s="4" t="s">
        <v>10</v>
      </c>
    </row>
    <row r="855" spans="1:8">
      <c r="A855" t="n">
        <v>6916</v>
      </c>
      <c r="B855" s="52" t="n">
        <v>60</v>
      </c>
      <c r="C855" s="7" t="n">
        <v>0</v>
      </c>
      <c r="D855" s="7" t="n">
        <v>40</v>
      </c>
      <c r="E855" s="7" t="n">
        <v>0</v>
      </c>
      <c r="F855" s="7" t="n">
        <v>0</v>
      </c>
      <c r="G855" s="7" t="n">
        <v>0</v>
      </c>
      <c r="H855" s="7" t="n">
        <v>0</v>
      </c>
    </row>
    <row r="856" spans="1:8">
      <c r="A856" t="s">
        <v>4</v>
      </c>
      <c r="B856" s="4" t="s">
        <v>5</v>
      </c>
      <c r="C856" s="4" t="s">
        <v>7</v>
      </c>
      <c r="D856" s="4" t="s">
        <v>7</v>
      </c>
      <c r="E856" s="4" t="s">
        <v>16</v>
      </c>
      <c r="F856" s="4" t="s">
        <v>16</v>
      </c>
      <c r="G856" s="4" t="s">
        <v>16</v>
      </c>
      <c r="H856" s="4" t="s">
        <v>10</v>
      </c>
    </row>
    <row r="857" spans="1:8">
      <c r="A857" t="n">
        <v>6935</v>
      </c>
      <c r="B857" s="40" t="n">
        <v>45</v>
      </c>
      <c r="C857" s="7" t="n">
        <v>2</v>
      </c>
      <c r="D857" s="7" t="n">
        <v>3</v>
      </c>
      <c r="E857" s="7" t="n">
        <v>4.05999994277954</v>
      </c>
      <c r="F857" s="7" t="n">
        <v>1.57000005245209</v>
      </c>
      <c r="G857" s="7" t="n">
        <v>-7.65000009536743</v>
      </c>
      <c r="H857" s="7" t="n">
        <v>0</v>
      </c>
    </row>
    <row r="858" spans="1:8">
      <c r="A858" t="s">
        <v>4</v>
      </c>
      <c r="B858" s="4" t="s">
        <v>5</v>
      </c>
      <c r="C858" s="4" t="s">
        <v>7</v>
      </c>
      <c r="D858" s="4" t="s">
        <v>7</v>
      </c>
      <c r="E858" s="4" t="s">
        <v>16</v>
      </c>
      <c r="F858" s="4" t="s">
        <v>16</v>
      </c>
      <c r="G858" s="4" t="s">
        <v>16</v>
      </c>
      <c r="H858" s="4" t="s">
        <v>10</v>
      </c>
      <c r="I858" s="4" t="s">
        <v>7</v>
      </c>
    </row>
    <row r="859" spans="1:8">
      <c r="A859" t="n">
        <v>6952</v>
      </c>
      <c r="B859" s="40" t="n">
        <v>45</v>
      </c>
      <c r="C859" s="7" t="n">
        <v>4</v>
      </c>
      <c r="D859" s="7" t="n">
        <v>3</v>
      </c>
      <c r="E859" s="7" t="n">
        <v>349.220001220703</v>
      </c>
      <c r="F859" s="7" t="n">
        <v>5.90999984741211</v>
      </c>
      <c r="G859" s="7" t="n">
        <v>0</v>
      </c>
      <c r="H859" s="7" t="n">
        <v>0</v>
      </c>
      <c r="I859" s="7" t="n">
        <v>1</v>
      </c>
    </row>
    <row r="860" spans="1:8">
      <c r="A860" t="s">
        <v>4</v>
      </c>
      <c r="B860" s="4" t="s">
        <v>5</v>
      </c>
      <c r="C860" s="4" t="s">
        <v>7</v>
      </c>
      <c r="D860" s="4" t="s">
        <v>7</v>
      </c>
      <c r="E860" s="4" t="s">
        <v>16</v>
      </c>
      <c r="F860" s="4" t="s">
        <v>16</v>
      </c>
      <c r="G860" s="4" t="s">
        <v>16</v>
      </c>
      <c r="H860" s="4" t="s">
        <v>10</v>
      </c>
      <c r="I860" s="4" t="s">
        <v>7</v>
      </c>
    </row>
    <row r="861" spans="1:8">
      <c r="A861" t="n">
        <v>6970</v>
      </c>
      <c r="B861" s="40" t="n">
        <v>45</v>
      </c>
      <c r="C861" s="7" t="n">
        <v>4</v>
      </c>
      <c r="D861" s="7" t="n">
        <v>3</v>
      </c>
      <c r="E861" s="7" t="n">
        <v>349.220001220703</v>
      </c>
      <c r="F861" s="7" t="n">
        <v>8.5600004196167</v>
      </c>
      <c r="G861" s="7" t="n">
        <v>0</v>
      </c>
      <c r="H861" s="7" t="n">
        <v>10000</v>
      </c>
      <c r="I861" s="7" t="n">
        <v>1</v>
      </c>
    </row>
    <row r="862" spans="1:8">
      <c r="A862" t="s">
        <v>4</v>
      </c>
      <c r="B862" s="4" t="s">
        <v>5</v>
      </c>
      <c r="C862" s="4" t="s">
        <v>7</v>
      </c>
      <c r="D862" s="4" t="s">
        <v>7</v>
      </c>
      <c r="E862" s="4" t="s">
        <v>16</v>
      </c>
      <c r="F862" s="4" t="s">
        <v>10</v>
      </c>
    </row>
    <row r="863" spans="1:8">
      <c r="A863" t="n">
        <v>6988</v>
      </c>
      <c r="B863" s="40" t="n">
        <v>45</v>
      </c>
      <c r="C863" s="7" t="n">
        <v>5</v>
      </c>
      <c r="D863" s="7" t="n">
        <v>3</v>
      </c>
      <c r="E863" s="7" t="n">
        <v>2.09999990463257</v>
      </c>
      <c r="F863" s="7" t="n">
        <v>0</v>
      </c>
    </row>
    <row r="864" spans="1:8">
      <c r="A864" t="s">
        <v>4</v>
      </c>
      <c r="B864" s="4" t="s">
        <v>5</v>
      </c>
      <c r="C864" s="4" t="s">
        <v>7</v>
      </c>
      <c r="D864" s="4" t="s">
        <v>7</v>
      </c>
      <c r="E864" s="4" t="s">
        <v>16</v>
      </c>
      <c r="F864" s="4" t="s">
        <v>10</v>
      </c>
    </row>
    <row r="865" spans="1:9">
      <c r="A865" t="n">
        <v>6997</v>
      </c>
      <c r="B865" s="40" t="n">
        <v>45</v>
      </c>
      <c r="C865" s="7" t="n">
        <v>11</v>
      </c>
      <c r="D865" s="7" t="n">
        <v>3</v>
      </c>
      <c r="E865" s="7" t="n">
        <v>38</v>
      </c>
      <c r="F865" s="7" t="n">
        <v>0</v>
      </c>
    </row>
    <row r="866" spans="1:9">
      <c r="A866" t="s">
        <v>4</v>
      </c>
      <c r="B866" s="4" t="s">
        <v>5</v>
      </c>
      <c r="C866" s="4" t="s">
        <v>7</v>
      </c>
      <c r="D866" s="4" t="s">
        <v>10</v>
      </c>
    </row>
    <row r="867" spans="1:9">
      <c r="A867" t="n">
        <v>7006</v>
      </c>
      <c r="B867" s="33" t="n">
        <v>58</v>
      </c>
      <c r="C867" s="7" t="n">
        <v>255</v>
      </c>
      <c r="D867" s="7" t="n">
        <v>0</v>
      </c>
    </row>
    <row r="868" spans="1:9">
      <c r="A868" t="s">
        <v>4</v>
      </c>
      <c r="B868" s="4" t="s">
        <v>5</v>
      </c>
      <c r="C868" s="4" t="s">
        <v>10</v>
      </c>
    </row>
    <row r="869" spans="1:9">
      <c r="A869" t="n">
        <v>7010</v>
      </c>
      <c r="B869" s="26" t="n">
        <v>16</v>
      </c>
      <c r="C869" s="7" t="n">
        <v>300</v>
      </c>
    </row>
    <row r="870" spans="1:9">
      <c r="A870" t="s">
        <v>4</v>
      </c>
      <c r="B870" s="4" t="s">
        <v>5</v>
      </c>
      <c r="C870" s="4" t="s">
        <v>7</v>
      </c>
      <c r="D870" s="4" t="s">
        <v>10</v>
      </c>
      <c r="E870" s="4" t="s">
        <v>8</v>
      </c>
    </row>
    <row r="871" spans="1:9">
      <c r="A871" t="n">
        <v>7013</v>
      </c>
      <c r="B871" s="54" t="n">
        <v>51</v>
      </c>
      <c r="C871" s="7" t="n">
        <v>4</v>
      </c>
      <c r="D871" s="7" t="n">
        <v>16</v>
      </c>
      <c r="E871" s="7" t="s">
        <v>126</v>
      </c>
    </row>
    <row r="872" spans="1:9">
      <c r="A872" t="s">
        <v>4</v>
      </c>
      <c r="B872" s="4" t="s">
        <v>5</v>
      </c>
      <c r="C872" s="4" t="s">
        <v>10</v>
      </c>
    </row>
    <row r="873" spans="1:9">
      <c r="A873" t="n">
        <v>7027</v>
      </c>
      <c r="B873" s="26" t="n">
        <v>16</v>
      </c>
      <c r="C873" s="7" t="n">
        <v>0</v>
      </c>
    </row>
    <row r="874" spans="1:9">
      <c r="A874" t="s">
        <v>4</v>
      </c>
      <c r="B874" s="4" t="s">
        <v>5</v>
      </c>
      <c r="C874" s="4" t="s">
        <v>10</v>
      </c>
      <c r="D874" s="4" t="s">
        <v>7</v>
      </c>
      <c r="E874" s="4" t="s">
        <v>17</v>
      </c>
      <c r="F874" s="4" t="s">
        <v>28</v>
      </c>
      <c r="G874" s="4" t="s">
        <v>7</v>
      </c>
      <c r="H874" s="4" t="s">
        <v>7</v>
      </c>
      <c r="I874" s="4" t="s">
        <v>7</v>
      </c>
      <c r="J874" s="4" t="s">
        <v>17</v>
      </c>
      <c r="K874" s="4" t="s">
        <v>28</v>
      </c>
      <c r="L874" s="4" t="s">
        <v>7</v>
      </c>
      <c r="M874" s="4" t="s">
        <v>7</v>
      </c>
      <c r="N874" s="4" t="s">
        <v>7</v>
      </c>
      <c r="O874" s="4" t="s">
        <v>17</v>
      </c>
      <c r="P874" s="4" t="s">
        <v>28</v>
      </c>
      <c r="Q874" s="4" t="s">
        <v>7</v>
      </c>
      <c r="R874" s="4" t="s">
        <v>7</v>
      </c>
    </row>
    <row r="875" spans="1:9">
      <c r="A875" t="n">
        <v>7030</v>
      </c>
      <c r="B875" s="55" t="n">
        <v>26</v>
      </c>
      <c r="C875" s="7" t="n">
        <v>16</v>
      </c>
      <c r="D875" s="7" t="n">
        <v>17</v>
      </c>
      <c r="E875" s="7" t="n">
        <v>14431</v>
      </c>
      <c r="F875" s="7" t="s">
        <v>127</v>
      </c>
      <c r="G875" s="7" t="n">
        <v>2</v>
      </c>
      <c r="H875" s="7" t="n">
        <v>3</v>
      </c>
      <c r="I875" s="7" t="n">
        <v>17</v>
      </c>
      <c r="J875" s="7" t="n">
        <v>14432</v>
      </c>
      <c r="K875" s="7" t="s">
        <v>128</v>
      </c>
      <c r="L875" s="7" t="n">
        <v>2</v>
      </c>
      <c r="M875" s="7" t="n">
        <v>3</v>
      </c>
      <c r="N875" s="7" t="n">
        <v>17</v>
      </c>
      <c r="O875" s="7" t="n">
        <v>14433</v>
      </c>
      <c r="P875" s="7" t="s">
        <v>129</v>
      </c>
      <c r="Q875" s="7" t="n">
        <v>2</v>
      </c>
      <c r="R875" s="7" t="n">
        <v>0</v>
      </c>
    </row>
    <row r="876" spans="1:9">
      <c r="A876" t="s">
        <v>4</v>
      </c>
      <c r="B876" s="4" t="s">
        <v>5</v>
      </c>
    </row>
    <row r="877" spans="1:9">
      <c r="A877" t="n">
        <v>7295</v>
      </c>
      <c r="B877" s="24" t="n">
        <v>28</v>
      </c>
    </row>
    <row r="878" spans="1:9">
      <c r="A878" t="s">
        <v>4</v>
      </c>
      <c r="B878" s="4" t="s">
        <v>5</v>
      </c>
      <c r="C878" s="4" t="s">
        <v>7</v>
      </c>
      <c r="D878" s="4" t="s">
        <v>10</v>
      </c>
      <c r="E878" s="4" t="s">
        <v>8</v>
      </c>
      <c r="F878" s="4" t="s">
        <v>8</v>
      </c>
      <c r="G878" s="4" t="s">
        <v>8</v>
      </c>
      <c r="H878" s="4" t="s">
        <v>8</v>
      </c>
    </row>
    <row r="879" spans="1:9">
      <c r="A879" t="n">
        <v>7296</v>
      </c>
      <c r="B879" s="54" t="n">
        <v>51</v>
      </c>
      <c r="C879" s="7" t="n">
        <v>3</v>
      </c>
      <c r="D879" s="7" t="n">
        <v>0</v>
      </c>
      <c r="E879" s="7" t="s">
        <v>130</v>
      </c>
      <c r="F879" s="7" t="s">
        <v>112</v>
      </c>
      <c r="G879" s="7" t="s">
        <v>113</v>
      </c>
      <c r="H879" s="7" t="s">
        <v>112</v>
      </c>
    </row>
    <row r="880" spans="1:9">
      <c r="A880" t="s">
        <v>4</v>
      </c>
      <c r="B880" s="4" t="s">
        <v>5</v>
      </c>
      <c r="C880" s="4" t="s">
        <v>10</v>
      </c>
      <c r="D880" s="4" t="s">
        <v>16</v>
      </c>
      <c r="E880" s="4" t="s">
        <v>16</v>
      </c>
      <c r="F880" s="4" t="s">
        <v>16</v>
      </c>
      <c r="G880" s="4" t="s">
        <v>10</v>
      </c>
      <c r="H880" s="4" t="s">
        <v>10</v>
      </c>
    </row>
    <row r="881" spans="1:18">
      <c r="A881" t="n">
        <v>7309</v>
      </c>
      <c r="B881" s="52" t="n">
        <v>60</v>
      </c>
      <c r="C881" s="7" t="n">
        <v>0</v>
      </c>
      <c r="D881" s="7" t="n">
        <v>0</v>
      </c>
      <c r="E881" s="7" t="n">
        <v>0</v>
      </c>
      <c r="F881" s="7" t="n">
        <v>0</v>
      </c>
      <c r="G881" s="7" t="n">
        <v>1000</v>
      </c>
      <c r="H881" s="7" t="n">
        <v>0</v>
      </c>
    </row>
    <row r="882" spans="1:18">
      <c r="A882" t="s">
        <v>4</v>
      </c>
      <c r="B882" s="4" t="s">
        <v>5</v>
      </c>
      <c r="C882" s="4" t="s">
        <v>10</v>
      </c>
      <c r="D882" s="4" t="s">
        <v>10</v>
      </c>
      <c r="E882" s="4" t="s">
        <v>10</v>
      </c>
    </row>
    <row r="883" spans="1:18">
      <c r="A883" t="n">
        <v>7328</v>
      </c>
      <c r="B883" s="59" t="n">
        <v>61</v>
      </c>
      <c r="C883" s="7" t="n">
        <v>0</v>
      </c>
      <c r="D883" s="7" t="n">
        <v>16</v>
      </c>
      <c r="E883" s="7" t="n">
        <v>1000</v>
      </c>
    </row>
    <row r="884" spans="1:18">
      <c r="A884" t="s">
        <v>4</v>
      </c>
      <c r="B884" s="4" t="s">
        <v>5</v>
      </c>
      <c r="C884" s="4" t="s">
        <v>10</v>
      </c>
    </row>
    <row r="885" spans="1:18">
      <c r="A885" t="n">
        <v>7335</v>
      </c>
      <c r="B885" s="26" t="n">
        <v>16</v>
      </c>
      <c r="C885" s="7" t="n">
        <v>1000</v>
      </c>
    </row>
    <row r="886" spans="1:18">
      <c r="A886" t="s">
        <v>4</v>
      </c>
      <c r="B886" s="4" t="s">
        <v>5</v>
      </c>
      <c r="C886" s="4" t="s">
        <v>10</v>
      </c>
      <c r="D886" s="4" t="s">
        <v>7</v>
      </c>
      <c r="E886" s="4" t="s">
        <v>8</v>
      </c>
      <c r="F886" s="4" t="s">
        <v>16</v>
      </c>
      <c r="G886" s="4" t="s">
        <v>16</v>
      </c>
      <c r="H886" s="4" t="s">
        <v>16</v>
      </c>
    </row>
    <row r="887" spans="1:18">
      <c r="A887" t="n">
        <v>7338</v>
      </c>
      <c r="B887" s="62" t="n">
        <v>48</v>
      </c>
      <c r="C887" s="7" t="n">
        <v>0</v>
      </c>
      <c r="D887" s="7" t="n">
        <v>0</v>
      </c>
      <c r="E887" s="7" t="s">
        <v>89</v>
      </c>
      <c r="F887" s="7" t="n">
        <v>-1</v>
      </c>
      <c r="G887" s="7" t="n">
        <v>1</v>
      </c>
      <c r="H887" s="7" t="n">
        <v>0</v>
      </c>
    </row>
    <row r="888" spans="1:18">
      <c r="A888" t="s">
        <v>4</v>
      </c>
      <c r="B888" s="4" t="s">
        <v>5</v>
      </c>
      <c r="C888" s="4" t="s">
        <v>7</v>
      </c>
      <c r="D888" s="4" t="s">
        <v>10</v>
      </c>
      <c r="E888" s="4" t="s">
        <v>8</v>
      </c>
    </row>
    <row r="889" spans="1:18">
      <c r="A889" t="n">
        <v>7367</v>
      </c>
      <c r="B889" s="54" t="n">
        <v>51</v>
      </c>
      <c r="C889" s="7" t="n">
        <v>4</v>
      </c>
      <c r="D889" s="7" t="n">
        <v>0</v>
      </c>
      <c r="E889" s="7" t="s">
        <v>131</v>
      </c>
    </row>
    <row r="890" spans="1:18">
      <c r="A890" t="s">
        <v>4</v>
      </c>
      <c r="B890" s="4" t="s">
        <v>5</v>
      </c>
      <c r="C890" s="4" t="s">
        <v>10</v>
      </c>
    </row>
    <row r="891" spans="1:18">
      <c r="A891" t="n">
        <v>7381</v>
      </c>
      <c r="B891" s="26" t="n">
        <v>16</v>
      </c>
      <c r="C891" s="7" t="n">
        <v>0</v>
      </c>
    </row>
    <row r="892" spans="1:18">
      <c r="A892" t="s">
        <v>4</v>
      </c>
      <c r="B892" s="4" t="s">
        <v>5</v>
      </c>
      <c r="C892" s="4" t="s">
        <v>10</v>
      </c>
      <c r="D892" s="4" t="s">
        <v>7</v>
      </c>
      <c r="E892" s="4" t="s">
        <v>17</v>
      </c>
      <c r="F892" s="4" t="s">
        <v>28</v>
      </c>
      <c r="G892" s="4" t="s">
        <v>7</v>
      </c>
      <c r="H892" s="4" t="s">
        <v>7</v>
      </c>
      <c r="I892" s="4" t="s">
        <v>7</v>
      </c>
      <c r="J892" s="4" t="s">
        <v>17</v>
      </c>
      <c r="K892" s="4" t="s">
        <v>28</v>
      </c>
      <c r="L892" s="4" t="s">
        <v>7</v>
      </c>
      <c r="M892" s="4" t="s">
        <v>7</v>
      </c>
    </row>
    <row r="893" spans="1:18">
      <c r="A893" t="n">
        <v>7384</v>
      </c>
      <c r="B893" s="55" t="n">
        <v>26</v>
      </c>
      <c r="C893" s="7" t="n">
        <v>0</v>
      </c>
      <c r="D893" s="7" t="n">
        <v>17</v>
      </c>
      <c r="E893" s="7" t="n">
        <v>65121</v>
      </c>
      <c r="F893" s="7" t="s">
        <v>132</v>
      </c>
      <c r="G893" s="7" t="n">
        <v>2</v>
      </c>
      <c r="H893" s="7" t="n">
        <v>3</v>
      </c>
      <c r="I893" s="7" t="n">
        <v>17</v>
      </c>
      <c r="J893" s="7" t="n">
        <v>65122</v>
      </c>
      <c r="K893" s="7" t="s">
        <v>133</v>
      </c>
      <c r="L893" s="7" t="n">
        <v>2</v>
      </c>
      <c r="M893" s="7" t="n">
        <v>0</v>
      </c>
    </row>
    <row r="894" spans="1:18">
      <c r="A894" t="s">
        <v>4</v>
      </c>
      <c r="B894" s="4" t="s">
        <v>5</v>
      </c>
    </row>
    <row r="895" spans="1:18">
      <c r="A895" t="n">
        <v>7525</v>
      </c>
      <c r="B895" s="24" t="n">
        <v>28</v>
      </c>
    </row>
    <row r="896" spans="1:18">
      <c r="A896" t="s">
        <v>4</v>
      </c>
      <c r="B896" s="4" t="s">
        <v>5</v>
      </c>
      <c r="C896" s="4" t="s">
        <v>10</v>
      </c>
      <c r="D896" s="4" t="s">
        <v>16</v>
      </c>
      <c r="E896" s="4" t="s">
        <v>16</v>
      </c>
      <c r="F896" s="4" t="s">
        <v>16</v>
      </c>
      <c r="G896" s="4" t="s">
        <v>10</v>
      </c>
      <c r="H896" s="4" t="s">
        <v>10</v>
      </c>
    </row>
    <row r="897" spans="1:13">
      <c r="A897" t="n">
        <v>7526</v>
      </c>
      <c r="B897" s="52" t="n">
        <v>60</v>
      </c>
      <c r="C897" s="7" t="n">
        <v>16</v>
      </c>
      <c r="D897" s="7" t="n">
        <v>0</v>
      </c>
      <c r="E897" s="7" t="n">
        <v>0</v>
      </c>
      <c r="F897" s="7" t="n">
        <v>0</v>
      </c>
      <c r="G897" s="7" t="n">
        <v>1000</v>
      </c>
      <c r="H897" s="7" t="n">
        <v>0</v>
      </c>
    </row>
    <row r="898" spans="1:13">
      <c r="A898" t="s">
        <v>4</v>
      </c>
      <c r="B898" s="4" t="s">
        <v>5</v>
      </c>
      <c r="C898" s="4" t="s">
        <v>7</v>
      </c>
      <c r="D898" s="4" t="s">
        <v>10</v>
      </c>
      <c r="E898" s="4" t="s">
        <v>8</v>
      </c>
    </row>
    <row r="899" spans="1:13">
      <c r="A899" t="n">
        <v>7545</v>
      </c>
      <c r="B899" s="54" t="n">
        <v>51</v>
      </c>
      <c r="C899" s="7" t="n">
        <v>4</v>
      </c>
      <c r="D899" s="7" t="n">
        <v>16</v>
      </c>
      <c r="E899" s="7" t="s">
        <v>134</v>
      </c>
    </row>
    <row r="900" spans="1:13">
      <c r="A900" t="s">
        <v>4</v>
      </c>
      <c r="B900" s="4" t="s">
        <v>5</v>
      </c>
      <c r="C900" s="4" t="s">
        <v>10</v>
      </c>
    </row>
    <row r="901" spans="1:13">
      <c r="A901" t="n">
        <v>7559</v>
      </c>
      <c r="B901" s="26" t="n">
        <v>16</v>
      </c>
      <c r="C901" s="7" t="n">
        <v>0</v>
      </c>
    </row>
    <row r="902" spans="1:13">
      <c r="A902" t="s">
        <v>4</v>
      </c>
      <c r="B902" s="4" t="s">
        <v>5</v>
      </c>
      <c r="C902" s="4" t="s">
        <v>10</v>
      </c>
      <c r="D902" s="4" t="s">
        <v>7</v>
      </c>
      <c r="E902" s="4" t="s">
        <v>17</v>
      </c>
      <c r="F902" s="4" t="s">
        <v>28</v>
      </c>
      <c r="G902" s="4" t="s">
        <v>7</v>
      </c>
      <c r="H902" s="4" t="s">
        <v>7</v>
      </c>
    </row>
    <row r="903" spans="1:13">
      <c r="A903" t="n">
        <v>7562</v>
      </c>
      <c r="B903" s="55" t="n">
        <v>26</v>
      </c>
      <c r="C903" s="7" t="n">
        <v>16</v>
      </c>
      <c r="D903" s="7" t="n">
        <v>17</v>
      </c>
      <c r="E903" s="7" t="n">
        <v>14434</v>
      </c>
      <c r="F903" s="7" t="s">
        <v>135</v>
      </c>
      <c r="G903" s="7" t="n">
        <v>2</v>
      </c>
      <c r="H903" s="7" t="n">
        <v>0</v>
      </c>
    </row>
    <row r="904" spans="1:13">
      <c r="A904" t="s">
        <v>4</v>
      </c>
      <c r="B904" s="4" t="s">
        <v>5</v>
      </c>
    </row>
    <row r="905" spans="1:13">
      <c r="A905" t="n">
        <v>7586</v>
      </c>
      <c r="B905" s="24" t="n">
        <v>28</v>
      </c>
    </row>
    <row r="906" spans="1:13">
      <c r="A906" t="s">
        <v>4</v>
      </c>
      <c r="B906" s="4" t="s">
        <v>5</v>
      </c>
      <c r="C906" s="4" t="s">
        <v>10</v>
      </c>
      <c r="D906" s="4" t="s">
        <v>7</v>
      </c>
    </row>
    <row r="907" spans="1:13">
      <c r="A907" t="n">
        <v>7587</v>
      </c>
      <c r="B907" s="60" t="n">
        <v>89</v>
      </c>
      <c r="C907" s="7" t="n">
        <v>65533</v>
      </c>
      <c r="D907" s="7" t="n">
        <v>1</v>
      </c>
    </row>
    <row r="908" spans="1:13">
      <c r="A908" t="s">
        <v>4</v>
      </c>
      <c r="B908" s="4" t="s">
        <v>5</v>
      </c>
      <c r="C908" s="4" t="s">
        <v>7</v>
      </c>
      <c r="D908" s="4" t="s">
        <v>10</v>
      </c>
      <c r="E908" s="4" t="s">
        <v>16</v>
      </c>
    </row>
    <row r="909" spans="1:13">
      <c r="A909" t="n">
        <v>7591</v>
      </c>
      <c r="B909" s="33" t="n">
        <v>58</v>
      </c>
      <c r="C909" s="7" t="n">
        <v>101</v>
      </c>
      <c r="D909" s="7" t="n">
        <v>500</v>
      </c>
      <c r="E909" s="7" t="n">
        <v>1</v>
      </c>
    </row>
    <row r="910" spans="1:13">
      <c r="A910" t="s">
        <v>4</v>
      </c>
      <c r="B910" s="4" t="s">
        <v>5</v>
      </c>
      <c r="C910" s="4" t="s">
        <v>7</v>
      </c>
      <c r="D910" s="4" t="s">
        <v>10</v>
      </c>
    </row>
    <row r="911" spans="1:13">
      <c r="A911" t="n">
        <v>7599</v>
      </c>
      <c r="B911" s="33" t="n">
        <v>58</v>
      </c>
      <c r="C911" s="7" t="n">
        <v>254</v>
      </c>
      <c r="D911" s="7" t="n">
        <v>0</v>
      </c>
    </row>
    <row r="912" spans="1:13">
      <c r="A912" t="s">
        <v>4</v>
      </c>
      <c r="B912" s="4" t="s">
        <v>5</v>
      </c>
      <c r="C912" s="4" t="s">
        <v>7</v>
      </c>
      <c r="D912" s="4" t="s">
        <v>7</v>
      </c>
      <c r="E912" s="4" t="s">
        <v>16</v>
      </c>
      <c r="F912" s="4" t="s">
        <v>16</v>
      </c>
      <c r="G912" s="4" t="s">
        <v>16</v>
      </c>
      <c r="H912" s="4" t="s">
        <v>10</v>
      </c>
    </row>
    <row r="913" spans="1:8">
      <c r="A913" t="n">
        <v>7603</v>
      </c>
      <c r="B913" s="40" t="n">
        <v>45</v>
      </c>
      <c r="C913" s="7" t="n">
        <v>2</v>
      </c>
      <c r="D913" s="7" t="n">
        <v>3</v>
      </c>
      <c r="E913" s="7" t="n">
        <v>4.09000015258789</v>
      </c>
      <c r="F913" s="7" t="n">
        <v>1.37999999523163</v>
      </c>
      <c r="G913" s="7" t="n">
        <v>-7.42000007629395</v>
      </c>
      <c r="H913" s="7" t="n">
        <v>0</v>
      </c>
    </row>
    <row r="914" spans="1:8">
      <c r="A914" t="s">
        <v>4</v>
      </c>
      <c r="B914" s="4" t="s">
        <v>5</v>
      </c>
      <c r="C914" s="4" t="s">
        <v>7</v>
      </c>
      <c r="D914" s="4" t="s">
        <v>7</v>
      </c>
      <c r="E914" s="4" t="s">
        <v>16</v>
      </c>
      <c r="F914" s="4" t="s">
        <v>16</v>
      </c>
      <c r="G914" s="4" t="s">
        <v>16</v>
      </c>
      <c r="H914" s="4" t="s">
        <v>10</v>
      </c>
      <c r="I914" s="4" t="s">
        <v>7</v>
      </c>
    </row>
    <row r="915" spans="1:8">
      <c r="A915" t="n">
        <v>7620</v>
      </c>
      <c r="B915" s="40" t="n">
        <v>45</v>
      </c>
      <c r="C915" s="7" t="n">
        <v>4</v>
      </c>
      <c r="D915" s="7" t="n">
        <v>3</v>
      </c>
      <c r="E915" s="7" t="n">
        <v>6.48999977111816</v>
      </c>
      <c r="F915" s="7" t="n">
        <v>194.850006103516</v>
      </c>
      <c r="G915" s="7" t="n">
        <v>0</v>
      </c>
      <c r="H915" s="7" t="n">
        <v>0</v>
      </c>
      <c r="I915" s="7" t="n">
        <v>1</v>
      </c>
    </row>
    <row r="916" spans="1:8">
      <c r="A916" t="s">
        <v>4</v>
      </c>
      <c r="B916" s="4" t="s">
        <v>5</v>
      </c>
      <c r="C916" s="4" t="s">
        <v>7</v>
      </c>
      <c r="D916" s="4" t="s">
        <v>7</v>
      </c>
      <c r="E916" s="4" t="s">
        <v>16</v>
      </c>
      <c r="F916" s="4" t="s">
        <v>16</v>
      </c>
      <c r="G916" s="4" t="s">
        <v>16</v>
      </c>
      <c r="H916" s="4" t="s">
        <v>10</v>
      </c>
      <c r="I916" s="4" t="s">
        <v>7</v>
      </c>
    </row>
    <row r="917" spans="1:8">
      <c r="A917" t="n">
        <v>7638</v>
      </c>
      <c r="B917" s="40" t="n">
        <v>45</v>
      </c>
      <c r="C917" s="7" t="n">
        <v>4</v>
      </c>
      <c r="D917" s="7" t="n">
        <v>3</v>
      </c>
      <c r="E917" s="7" t="n">
        <v>6.48999977111816</v>
      </c>
      <c r="F917" s="7" t="n">
        <v>-157.229995727539</v>
      </c>
      <c r="G917" s="7" t="n">
        <v>0</v>
      </c>
      <c r="H917" s="7" t="n">
        <v>30000</v>
      </c>
      <c r="I917" s="7" t="n">
        <v>1</v>
      </c>
    </row>
    <row r="918" spans="1:8">
      <c r="A918" t="s">
        <v>4</v>
      </c>
      <c r="B918" s="4" t="s">
        <v>5</v>
      </c>
      <c r="C918" s="4" t="s">
        <v>7</v>
      </c>
      <c r="D918" s="4" t="s">
        <v>7</v>
      </c>
      <c r="E918" s="4" t="s">
        <v>16</v>
      </c>
      <c r="F918" s="4" t="s">
        <v>10</v>
      </c>
    </row>
    <row r="919" spans="1:8">
      <c r="A919" t="n">
        <v>7656</v>
      </c>
      <c r="B919" s="40" t="n">
        <v>45</v>
      </c>
      <c r="C919" s="7" t="n">
        <v>5</v>
      </c>
      <c r="D919" s="7" t="n">
        <v>3</v>
      </c>
      <c r="E919" s="7" t="n">
        <v>2.09999990463257</v>
      </c>
      <c r="F919" s="7" t="n">
        <v>0</v>
      </c>
    </row>
    <row r="920" spans="1:8">
      <c r="A920" t="s">
        <v>4</v>
      </c>
      <c r="B920" s="4" t="s">
        <v>5</v>
      </c>
      <c r="C920" s="4" t="s">
        <v>7</v>
      </c>
      <c r="D920" s="4" t="s">
        <v>7</v>
      </c>
      <c r="E920" s="4" t="s">
        <v>16</v>
      </c>
      <c r="F920" s="4" t="s">
        <v>10</v>
      </c>
    </row>
    <row r="921" spans="1:8">
      <c r="A921" t="n">
        <v>7665</v>
      </c>
      <c r="B921" s="40" t="n">
        <v>45</v>
      </c>
      <c r="C921" s="7" t="n">
        <v>11</v>
      </c>
      <c r="D921" s="7" t="n">
        <v>3</v>
      </c>
      <c r="E921" s="7" t="n">
        <v>38</v>
      </c>
      <c r="F921" s="7" t="n">
        <v>0</v>
      </c>
    </row>
    <row r="922" spans="1:8">
      <c r="A922" t="s">
        <v>4</v>
      </c>
      <c r="B922" s="4" t="s">
        <v>5</v>
      </c>
      <c r="C922" s="4" t="s">
        <v>7</v>
      </c>
      <c r="D922" s="4" t="s">
        <v>10</v>
      </c>
    </row>
    <row r="923" spans="1:8">
      <c r="A923" t="n">
        <v>7674</v>
      </c>
      <c r="B923" s="33" t="n">
        <v>58</v>
      </c>
      <c r="C923" s="7" t="n">
        <v>255</v>
      </c>
      <c r="D923" s="7" t="n">
        <v>0</v>
      </c>
    </row>
    <row r="924" spans="1:8">
      <c r="A924" t="s">
        <v>4</v>
      </c>
      <c r="B924" s="4" t="s">
        <v>5</v>
      </c>
      <c r="C924" s="4" t="s">
        <v>10</v>
      </c>
    </row>
    <row r="925" spans="1:8">
      <c r="A925" t="n">
        <v>7678</v>
      </c>
      <c r="B925" s="26" t="n">
        <v>16</v>
      </c>
      <c r="C925" s="7" t="n">
        <v>300</v>
      </c>
    </row>
    <row r="926" spans="1:8">
      <c r="A926" t="s">
        <v>4</v>
      </c>
      <c r="B926" s="4" t="s">
        <v>5</v>
      </c>
      <c r="C926" s="4" t="s">
        <v>7</v>
      </c>
      <c r="D926" s="4" t="s">
        <v>10</v>
      </c>
      <c r="E926" s="4" t="s">
        <v>8</v>
      </c>
    </row>
    <row r="927" spans="1:8">
      <c r="A927" t="n">
        <v>7681</v>
      </c>
      <c r="B927" s="54" t="n">
        <v>51</v>
      </c>
      <c r="C927" s="7" t="n">
        <v>4</v>
      </c>
      <c r="D927" s="7" t="n">
        <v>0</v>
      </c>
      <c r="E927" s="7" t="s">
        <v>114</v>
      </c>
    </row>
    <row r="928" spans="1:8">
      <c r="A928" t="s">
        <v>4</v>
      </c>
      <c r="B928" s="4" t="s">
        <v>5</v>
      </c>
      <c r="C928" s="4" t="s">
        <v>10</v>
      </c>
    </row>
    <row r="929" spans="1:9">
      <c r="A929" t="n">
        <v>7695</v>
      </c>
      <c r="B929" s="26" t="n">
        <v>16</v>
      </c>
      <c r="C929" s="7" t="n">
        <v>0</v>
      </c>
    </row>
    <row r="930" spans="1:9">
      <c r="A930" t="s">
        <v>4</v>
      </c>
      <c r="B930" s="4" t="s">
        <v>5</v>
      </c>
      <c r="C930" s="4" t="s">
        <v>10</v>
      </c>
      <c r="D930" s="4" t="s">
        <v>7</v>
      </c>
      <c r="E930" s="4" t="s">
        <v>17</v>
      </c>
      <c r="F930" s="4" t="s">
        <v>28</v>
      </c>
      <c r="G930" s="4" t="s">
        <v>7</v>
      </c>
      <c r="H930" s="4" t="s">
        <v>7</v>
      </c>
      <c r="I930" s="4" t="s">
        <v>7</v>
      </c>
      <c r="J930" s="4" t="s">
        <v>17</v>
      </c>
      <c r="K930" s="4" t="s">
        <v>28</v>
      </c>
      <c r="L930" s="4" t="s">
        <v>7</v>
      </c>
      <c r="M930" s="4" t="s">
        <v>7</v>
      </c>
    </row>
    <row r="931" spans="1:9">
      <c r="A931" t="n">
        <v>7698</v>
      </c>
      <c r="B931" s="55" t="n">
        <v>26</v>
      </c>
      <c r="C931" s="7" t="n">
        <v>0</v>
      </c>
      <c r="D931" s="7" t="n">
        <v>17</v>
      </c>
      <c r="E931" s="7" t="n">
        <v>65123</v>
      </c>
      <c r="F931" s="7" t="s">
        <v>136</v>
      </c>
      <c r="G931" s="7" t="n">
        <v>2</v>
      </c>
      <c r="H931" s="7" t="n">
        <v>3</v>
      </c>
      <c r="I931" s="7" t="n">
        <v>17</v>
      </c>
      <c r="J931" s="7" t="n">
        <v>65124</v>
      </c>
      <c r="K931" s="7" t="s">
        <v>137</v>
      </c>
      <c r="L931" s="7" t="n">
        <v>2</v>
      </c>
      <c r="M931" s="7" t="n">
        <v>0</v>
      </c>
    </row>
    <row r="932" spans="1:9">
      <c r="A932" t="s">
        <v>4</v>
      </c>
      <c r="B932" s="4" t="s">
        <v>5</v>
      </c>
    </row>
    <row r="933" spans="1:9">
      <c r="A933" t="n">
        <v>7832</v>
      </c>
      <c r="B933" s="24" t="n">
        <v>28</v>
      </c>
    </row>
    <row r="934" spans="1:9">
      <c r="A934" t="s">
        <v>4</v>
      </c>
      <c r="B934" s="4" t="s">
        <v>5</v>
      </c>
      <c r="C934" s="4" t="s">
        <v>7</v>
      </c>
      <c r="D934" s="4" t="s">
        <v>10</v>
      </c>
      <c r="E934" s="4" t="s">
        <v>8</v>
      </c>
    </row>
    <row r="935" spans="1:9">
      <c r="A935" t="n">
        <v>7833</v>
      </c>
      <c r="B935" s="54" t="n">
        <v>51</v>
      </c>
      <c r="C935" s="7" t="n">
        <v>4</v>
      </c>
      <c r="D935" s="7" t="n">
        <v>16</v>
      </c>
      <c r="E935" s="7" t="s">
        <v>138</v>
      </c>
    </row>
    <row r="936" spans="1:9">
      <c r="A936" t="s">
        <v>4</v>
      </c>
      <c r="B936" s="4" t="s">
        <v>5</v>
      </c>
      <c r="C936" s="4" t="s">
        <v>10</v>
      </c>
    </row>
    <row r="937" spans="1:9">
      <c r="A937" t="n">
        <v>7846</v>
      </c>
      <c r="B937" s="26" t="n">
        <v>16</v>
      </c>
      <c r="C937" s="7" t="n">
        <v>0</v>
      </c>
    </row>
    <row r="938" spans="1:9">
      <c r="A938" t="s">
        <v>4</v>
      </c>
      <c r="B938" s="4" t="s">
        <v>5</v>
      </c>
      <c r="C938" s="4" t="s">
        <v>10</v>
      </c>
      <c r="D938" s="4" t="s">
        <v>7</v>
      </c>
      <c r="E938" s="4" t="s">
        <v>17</v>
      </c>
      <c r="F938" s="4" t="s">
        <v>28</v>
      </c>
      <c r="G938" s="4" t="s">
        <v>7</v>
      </c>
      <c r="H938" s="4" t="s">
        <v>7</v>
      </c>
      <c r="I938" s="4" t="s">
        <v>7</v>
      </c>
      <c r="J938" s="4" t="s">
        <v>17</v>
      </c>
      <c r="K938" s="4" t="s">
        <v>28</v>
      </c>
      <c r="L938" s="4" t="s">
        <v>7</v>
      </c>
      <c r="M938" s="4" t="s">
        <v>7</v>
      </c>
    </row>
    <row r="939" spans="1:9">
      <c r="A939" t="n">
        <v>7849</v>
      </c>
      <c r="B939" s="55" t="n">
        <v>26</v>
      </c>
      <c r="C939" s="7" t="n">
        <v>16</v>
      </c>
      <c r="D939" s="7" t="n">
        <v>17</v>
      </c>
      <c r="E939" s="7" t="n">
        <v>14435</v>
      </c>
      <c r="F939" s="7" t="s">
        <v>139</v>
      </c>
      <c r="G939" s="7" t="n">
        <v>2</v>
      </c>
      <c r="H939" s="7" t="n">
        <v>3</v>
      </c>
      <c r="I939" s="7" t="n">
        <v>17</v>
      </c>
      <c r="J939" s="7" t="n">
        <v>14436</v>
      </c>
      <c r="K939" s="7" t="s">
        <v>140</v>
      </c>
      <c r="L939" s="7" t="n">
        <v>2</v>
      </c>
      <c r="M939" s="7" t="n">
        <v>0</v>
      </c>
    </row>
    <row r="940" spans="1:9">
      <c r="A940" t="s">
        <v>4</v>
      </c>
      <c r="B940" s="4" t="s">
        <v>5</v>
      </c>
    </row>
    <row r="941" spans="1:9">
      <c r="A941" t="n">
        <v>7989</v>
      </c>
      <c r="B941" s="24" t="n">
        <v>28</v>
      </c>
    </row>
    <row r="942" spans="1:9">
      <c r="A942" t="s">
        <v>4</v>
      </c>
      <c r="B942" s="4" t="s">
        <v>5</v>
      </c>
      <c r="C942" s="4" t="s">
        <v>7</v>
      </c>
      <c r="D942" s="4" t="s">
        <v>10</v>
      </c>
      <c r="E942" s="4" t="s">
        <v>8</v>
      </c>
    </row>
    <row r="943" spans="1:9">
      <c r="A943" t="n">
        <v>7990</v>
      </c>
      <c r="B943" s="54" t="n">
        <v>51</v>
      </c>
      <c r="C943" s="7" t="n">
        <v>4</v>
      </c>
      <c r="D943" s="7" t="n">
        <v>0</v>
      </c>
      <c r="E943" s="7" t="s">
        <v>131</v>
      </c>
    </row>
    <row r="944" spans="1:9">
      <c r="A944" t="s">
        <v>4</v>
      </c>
      <c r="B944" s="4" t="s">
        <v>5</v>
      </c>
      <c r="C944" s="4" t="s">
        <v>10</v>
      </c>
    </row>
    <row r="945" spans="1:13">
      <c r="A945" t="n">
        <v>8004</v>
      </c>
      <c r="B945" s="26" t="n">
        <v>16</v>
      </c>
      <c r="C945" s="7" t="n">
        <v>0</v>
      </c>
    </row>
    <row r="946" spans="1:13">
      <c r="A946" t="s">
        <v>4</v>
      </c>
      <c r="B946" s="4" t="s">
        <v>5</v>
      </c>
      <c r="C946" s="4" t="s">
        <v>10</v>
      </c>
      <c r="D946" s="4" t="s">
        <v>7</v>
      </c>
      <c r="E946" s="4" t="s">
        <v>17</v>
      </c>
      <c r="F946" s="4" t="s">
        <v>28</v>
      </c>
      <c r="G946" s="4" t="s">
        <v>7</v>
      </c>
      <c r="H946" s="4" t="s">
        <v>7</v>
      </c>
    </row>
    <row r="947" spans="1:13">
      <c r="A947" t="n">
        <v>8007</v>
      </c>
      <c r="B947" s="55" t="n">
        <v>26</v>
      </c>
      <c r="C947" s="7" t="n">
        <v>0</v>
      </c>
      <c r="D947" s="7" t="n">
        <v>17</v>
      </c>
      <c r="E947" s="7" t="n">
        <v>65125</v>
      </c>
      <c r="F947" s="7" t="s">
        <v>141</v>
      </c>
      <c r="G947" s="7" t="n">
        <v>2</v>
      </c>
      <c r="H947" s="7" t="n">
        <v>0</v>
      </c>
    </row>
    <row r="948" spans="1:13">
      <c r="A948" t="s">
        <v>4</v>
      </c>
      <c r="B948" s="4" t="s">
        <v>5</v>
      </c>
    </row>
    <row r="949" spans="1:13">
      <c r="A949" t="n">
        <v>8032</v>
      </c>
      <c r="B949" s="24" t="n">
        <v>28</v>
      </c>
    </row>
    <row r="950" spans="1:13">
      <c r="A950" t="s">
        <v>4</v>
      </c>
      <c r="B950" s="4" t="s">
        <v>5</v>
      </c>
      <c r="C950" s="4" t="s">
        <v>7</v>
      </c>
      <c r="D950" s="4" t="s">
        <v>10</v>
      </c>
      <c r="E950" s="4" t="s">
        <v>8</v>
      </c>
    </row>
    <row r="951" spans="1:13">
      <c r="A951" t="n">
        <v>8033</v>
      </c>
      <c r="B951" s="54" t="n">
        <v>51</v>
      </c>
      <c r="C951" s="7" t="n">
        <v>4</v>
      </c>
      <c r="D951" s="7" t="n">
        <v>16</v>
      </c>
      <c r="E951" s="7" t="s">
        <v>142</v>
      </c>
    </row>
    <row r="952" spans="1:13">
      <c r="A952" t="s">
        <v>4</v>
      </c>
      <c r="B952" s="4" t="s">
        <v>5</v>
      </c>
      <c r="C952" s="4" t="s">
        <v>10</v>
      </c>
    </row>
    <row r="953" spans="1:13">
      <c r="A953" t="n">
        <v>8047</v>
      </c>
      <c r="B953" s="26" t="n">
        <v>16</v>
      </c>
      <c r="C953" s="7" t="n">
        <v>0</v>
      </c>
    </row>
    <row r="954" spans="1:13">
      <c r="A954" t="s">
        <v>4</v>
      </c>
      <c r="B954" s="4" t="s">
        <v>5</v>
      </c>
      <c r="C954" s="4" t="s">
        <v>10</v>
      </c>
      <c r="D954" s="4" t="s">
        <v>7</v>
      </c>
      <c r="E954" s="4" t="s">
        <v>17</v>
      </c>
      <c r="F954" s="4" t="s">
        <v>28</v>
      </c>
      <c r="G954" s="4" t="s">
        <v>7</v>
      </c>
      <c r="H954" s="4" t="s">
        <v>7</v>
      </c>
      <c r="I954" s="4" t="s">
        <v>7</v>
      </c>
      <c r="J954" s="4" t="s">
        <v>17</v>
      </c>
      <c r="K954" s="4" t="s">
        <v>28</v>
      </c>
      <c r="L954" s="4" t="s">
        <v>7</v>
      </c>
      <c r="M954" s="4" t="s">
        <v>7</v>
      </c>
      <c r="N954" s="4" t="s">
        <v>7</v>
      </c>
      <c r="O954" s="4" t="s">
        <v>17</v>
      </c>
      <c r="P954" s="4" t="s">
        <v>28</v>
      </c>
      <c r="Q954" s="4" t="s">
        <v>7</v>
      </c>
      <c r="R954" s="4" t="s">
        <v>7</v>
      </c>
      <c r="S954" s="4" t="s">
        <v>7</v>
      </c>
      <c r="T954" s="4" t="s">
        <v>17</v>
      </c>
      <c r="U954" s="4" t="s">
        <v>28</v>
      </c>
      <c r="V954" s="4" t="s">
        <v>7</v>
      </c>
      <c r="W954" s="4" t="s">
        <v>7</v>
      </c>
    </row>
    <row r="955" spans="1:13">
      <c r="A955" t="n">
        <v>8050</v>
      </c>
      <c r="B955" s="55" t="n">
        <v>26</v>
      </c>
      <c r="C955" s="7" t="n">
        <v>16</v>
      </c>
      <c r="D955" s="7" t="n">
        <v>17</v>
      </c>
      <c r="E955" s="7" t="n">
        <v>14437</v>
      </c>
      <c r="F955" s="7" t="s">
        <v>143</v>
      </c>
      <c r="G955" s="7" t="n">
        <v>2</v>
      </c>
      <c r="H955" s="7" t="n">
        <v>3</v>
      </c>
      <c r="I955" s="7" t="n">
        <v>17</v>
      </c>
      <c r="J955" s="7" t="n">
        <v>14438</v>
      </c>
      <c r="K955" s="7" t="s">
        <v>144</v>
      </c>
      <c r="L955" s="7" t="n">
        <v>2</v>
      </c>
      <c r="M955" s="7" t="n">
        <v>3</v>
      </c>
      <c r="N955" s="7" t="n">
        <v>17</v>
      </c>
      <c r="O955" s="7" t="n">
        <v>14439</v>
      </c>
      <c r="P955" s="7" t="s">
        <v>145</v>
      </c>
      <c r="Q955" s="7" t="n">
        <v>2</v>
      </c>
      <c r="R955" s="7" t="n">
        <v>3</v>
      </c>
      <c r="S955" s="7" t="n">
        <v>17</v>
      </c>
      <c r="T955" s="7" t="n">
        <v>14440</v>
      </c>
      <c r="U955" s="7" t="s">
        <v>146</v>
      </c>
      <c r="V955" s="7" t="n">
        <v>2</v>
      </c>
      <c r="W955" s="7" t="n">
        <v>0</v>
      </c>
    </row>
    <row r="956" spans="1:13">
      <c r="A956" t="s">
        <v>4</v>
      </c>
      <c r="B956" s="4" t="s">
        <v>5</v>
      </c>
    </row>
    <row r="957" spans="1:13">
      <c r="A957" t="n">
        <v>8422</v>
      </c>
      <c r="B957" s="24" t="n">
        <v>28</v>
      </c>
    </row>
    <row r="958" spans="1:13">
      <c r="A958" t="s">
        <v>4</v>
      </c>
      <c r="B958" s="4" t="s">
        <v>5</v>
      </c>
      <c r="C958" s="4" t="s">
        <v>10</v>
      </c>
    </row>
    <row r="959" spans="1:13">
      <c r="A959" t="n">
        <v>8423</v>
      </c>
      <c r="B959" s="26" t="n">
        <v>16</v>
      </c>
      <c r="C959" s="7" t="n">
        <v>300</v>
      </c>
    </row>
    <row r="960" spans="1:13">
      <c r="A960" t="s">
        <v>4</v>
      </c>
      <c r="B960" s="4" t="s">
        <v>5</v>
      </c>
      <c r="C960" s="4" t="s">
        <v>7</v>
      </c>
      <c r="D960" s="4" t="s">
        <v>16</v>
      </c>
      <c r="E960" s="4" t="s">
        <v>16</v>
      </c>
      <c r="F960" s="4" t="s">
        <v>16</v>
      </c>
    </row>
    <row r="961" spans="1:23">
      <c r="A961" t="n">
        <v>8426</v>
      </c>
      <c r="B961" s="40" t="n">
        <v>45</v>
      </c>
      <c r="C961" s="7" t="n">
        <v>9</v>
      </c>
      <c r="D961" s="7" t="n">
        <v>0.0299999993294477</v>
      </c>
      <c r="E961" s="7" t="n">
        <v>0.0299999993294477</v>
      </c>
      <c r="F961" s="7" t="n">
        <v>0.150000005960464</v>
      </c>
    </row>
    <row r="962" spans="1:23">
      <c r="A962" t="s">
        <v>4</v>
      </c>
      <c r="B962" s="4" t="s">
        <v>5</v>
      </c>
      <c r="C962" s="4" t="s">
        <v>7</v>
      </c>
      <c r="D962" s="4" t="s">
        <v>10</v>
      </c>
      <c r="E962" s="4" t="s">
        <v>8</v>
      </c>
    </row>
    <row r="963" spans="1:23">
      <c r="A963" t="n">
        <v>8440</v>
      </c>
      <c r="B963" s="54" t="n">
        <v>51</v>
      </c>
      <c r="C963" s="7" t="n">
        <v>4</v>
      </c>
      <c r="D963" s="7" t="n">
        <v>0</v>
      </c>
      <c r="E963" s="7" t="s">
        <v>147</v>
      </c>
    </row>
    <row r="964" spans="1:23">
      <c r="A964" t="s">
        <v>4</v>
      </c>
      <c r="B964" s="4" t="s">
        <v>5</v>
      </c>
      <c r="C964" s="4" t="s">
        <v>10</v>
      </c>
    </row>
    <row r="965" spans="1:23">
      <c r="A965" t="n">
        <v>8454</v>
      </c>
      <c r="B965" s="26" t="n">
        <v>16</v>
      </c>
      <c r="C965" s="7" t="n">
        <v>0</v>
      </c>
    </row>
    <row r="966" spans="1:23">
      <c r="A966" t="s">
        <v>4</v>
      </c>
      <c r="B966" s="4" t="s">
        <v>5</v>
      </c>
      <c r="C966" s="4" t="s">
        <v>10</v>
      </c>
      <c r="D966" s="4" t="s">
        <v>7</v>
      </c>
      <c r="E966" s="4" t="s">
        <v>17</v>
      </c>
      <c r="F966" s="4" t="s">
        <v>28</v>
      </c>
      <c r="G966" s="4" t="s">
        <v>7</v>
      </c>
      <c r="H966" s="4" t="s">
        <v>7</v>
      </c>
    </row>
    <row r="967" spans="1:23">
      <c r="A967" t="n">
        <v>8457</v>
      </c>
      <c r="B967" s="55" t="n">
        <v>26</v>
      </c>
      <c r="C967" s="7" t="n">
        <v>0</v>
      </c>
      <c r="D967" s="7" t="n">
        <v>17</v>
      </c>
      <c r="E967" s="7" t="n">
        <v>65126</v>
      </c>
      <c r="F967" s="7" t="s">
        <v>148</v>
      </c>
      <c r="G967" s="7" t="n">
        <v>2</v>
      </c>
      <c r="H967" s="7" t="n">
        <v>0</v>
      </c>
    </row>
    <row r="968" spans="1:23">
      <c r="A968" t="s">
        <v>4</v>
      </c>
      <c r="B968" s="4" t="s">
        <v>5</v>
      </c>
    </row>
    <row r="969" spans="1:23">
      <c r="A969" t="n">
        <v>8473</v>
      </c>
      <c r="B969" s="24" t="n">
        <v>28</v>
      </c>
    </row>
    <row r="970" spans="1:23">
      <c r="A970" t="s">
        <v>4</v>
      </c>
      <c r="B970" s="4" t="s">
        <v>5</v>
      </c>
      <c r="C970" s="4" t="s">
        <v>7</v>
      </c>
      <c r="D970" s="4" t="s">
        <v>16</v>
      </c>
      <c r="E970" s="4" t="s">
        <v>10</v>
      </c>
      <c r="F970" s="4" t="s">
        <v>7</v>
      </c>
    </row>
    <row r="971" spans="1:23">
      <c r="A971" t="n">
        <v>8474</v>
      </c>
      <c r="B971" s="51" t="n">
        <v>49</v>
      </c>
      <c r="C971" s="7" t="n">
        <v>3</v>
      </c>
      <c r="D971" s="7" t="n">
        <v>0.5</v>
      </c>
      <c r="E971" s="7" t="n">
        <v>500</v>
      </c>
      <c r="F971" s="7" t="n">
        <v>0</v>
      </c>
    </row>
    <row r="972" spans="1:23">
      <c r="A972" t="s">
        <v>4</v>
      </c>
      <c r="B972" s="4" t="s">
        <v>5</v>
      </c>
      <c r="C972" s="4" t="s">
        <v>7</v>
      </c>
      <c r="D972" s="4" t="s">
        <v>10</v>
      </c>
      <c r="E972" s="4" t="s">
        <v>17</v>
      </c>
      <c r="F972" s="4" t="s">
        <v>10</v>
      </c>
    </row>
    <row r="973" spans="1:23">
      <c r="A973" t="n">
        <v>8483</v>
      </c>
      <c r="B973" s="14" t="n">
        <v>50</v>
      </c>
      <c r="C973" s="7" t="n">
        <v>3</v>
      </c>
      <c r="D973" s="7" t="n">
        <v>8080</v>
      </c>
      <c r="E973" s="7" t="n">
        <v>1036831949</v>
      </c>
      <c r="F973" s="7" t="n">
        <v>500</v>
      </c>
    </row>
    <row r="974" spans="1:23">
      <c r="A974" t="s">
        <v>4</v>
      </c>
      <c r="B974" s="4" t="s">
        <v>5</v>
      </c>
      <c r="C974" s="4" t="s">
        <v>7</v>
      </c>
      <c r="D974" s="4" t="s">
        <v>10</v>
      </c>
      <c r="E974" s="4" t="s">
        <v>17</v>
      </c>
      <c r="F974" s="4" t="s">
        <v>10</v>
      </c>
    </row>
    <row r="975" spans="1:23">
      <c r="A975" t="n">
        <v>8493</v>
      </c>
      <c r="B975" s="14" t="n">
        <v>50</v>
      </c>
      <c r="C975" s="7" t="n">
        <v>3</v>
      </c>
      <c r="D975" s="7" t="n">
        <v>8063</v>
      </c>
      <c r="E975" s="7" t="n">
        <v>1036831949</v>
      </c>
      <c r="F975" s="7" t="n">
        <v>500</v>
      </c>
    </row>
    <row r="976" spans="1:23">
      <c r="A976" t="s">
        <v>4</v>
      </c>
      <c r="B976" s="4" t="s">
        <v>5</v>
      </c>
      <c r="C976" s="4" t="s">
        <v>7</v>
      </c>
      <c r="D976" s="4" t="s">
        <v>7</v>
      </c>
      <c r="E976" s="4" t="s">
        <v>7</v>
      </c>
      <c r="F976" s="4" t="s">
        <v>16</v>
      </c>
      <c r="G976" s="4" t="s">
        <v>16</v>
      </c>
      <c r="H976" s="4" t="s">
        <v>16</v>
      </c>
      <c r="I976" s="4" t="s">
        <v>16</v>
      </c>
      <c r="J976" s="4" t="s">
        <v>16</v>
      </c>
    </row>
    <row r="977" spans="1:10">
      <c r="A977" t="n">
        <v>8503</v>
      </c>
      <c r="B977" s="48" t="n">
        <v>76</v>
      </c>
      <c r="C977" s="7" t="n">
        <v>0</v>
      </c>
      <c r="D977" s="7" t="n">
        <v>3</v>
      </c>
      <c r="E977" s="7" t="n">
        <v>0</v>
      </c>
      <c r="F977" s="7" t="n">
        <v>1</v>
      </c>
      <c r="G977" s="7" t="n">
        <v>1</v>
      </c>
      <c r="H977" s="7" t="n">
        <v>1</v>
      </c>
      <c r="I977" s="7" t="n">
        <v>1</v>
      </c>
      <c r="J977" s="7" t="n">
        <v>1000</v>
      </c>
    </row>
    <row r="978" spans="1:10">
      <c r="A978" t="s">
        <v>4</v>
      </c>
      <c r="B978" s="4" t="s">
        <v>5</v>
      </c>
      <c r="C978" s="4" t="s">
        <v>7</v>
      </c>
      <c r="D978" s="4" t="s">
        <v>7</v>
      </c>
    </row>
    <row r="979" spans="1:10">
      <c r="A979" t="n">
        <v>8527</v>
      </c>
      <c r="B979" s="63" t="n">
        <v>77</v>
      </c>
      <c r="C979" s="7" t="n">
        <v>0</v>
      </c>
      <c r="D979" s="7" t="n">
        <v>3</v>
      </c>
    </row>
    <row r="980" spans="1:10">
      <c r="A980" t="s">
        <v>4</v>
      </c>
      <c r="B980" s="4" t="s">
        <v>5</v>
      </c>
      <c r="C980" s="4" t="s">
        <v>10</v>
      </c>
    </row>
    <row r="981" spans="1:10">
      <c r="A981" t="n">
        <v>8530</v>
      </c>
      <c r="B981" s="26" t="n">
        <v>16</v>
      </c>
      <c r="C981" s="7" t="n">
        <v>2000</v>
      </c>
    </row>
    <row r="982" spans="1:10">
      <c r="A982" t="s">
        <v>4</v>
      </c>
      <c r="B982" s="4" t="s">
        <v>5</v>
      </c>
      <c r="C982" s="4" t="s">
        <v>7</v>
      </c>
    </row>
    <row r="983" spans="1:10">
      <c r="A983" t="n">
        <v>8533</v>
      </c>
      <c r="B983" s="40" t="n">
        <v>45</v>
      </c>
      <c r="C983" s="7" t="n">
        <v>0</v>
      </c>
    </row>
    <row r="984" spans="1:10">
      <c r="A984" t="s">
        <v>4</v>
      </c>
      <c r="B984" s="4" t="s">
        <v>5</v>
      </c>
      <c r="C984" s="4" t="s">
        <v>7</v>
      </c>
      <c r="D984" s="4" t="s">
        <v>7</v>
      </c>
      <c r="E984" s="4" t="s">
        <v>16</v>
      </c>
      <c r="F984" s="4" t="s">
        <v>16</v>
      </c>
      <c r="G984" s="4" t="s">
        <v>16</v>
      </c>
      <c r="H984" s="4" t="s">
        <v>10</v>
      </c>
    </row>
    <row r="985" spans="1:10">
      <c r="A985" t="n">
        <v>8535</v>
      </c>
      <c r="B985" s="40" t="n">
        <v>45</v>
      </c>
      <c r="C985" s="7" t="n">
        <v>2</v>
      </c>
      <c r="D985" s="7" t="n">
        <v>3</v>
      </c>
      <c r="E985" s="7" t="n">
        <v>4.03000020980835</v>
      </c>
      <c r="F985" s="7" t="n">
        <v>1.53999996185303</v>
      </c>
      <c r="G985" s="7" t="n">
        <v>-7.61999988555908</v>
      </c>
      <c r="H985" s="7" t="n">
        <v>0</v>
      </c>
    </row>
    <row r="986" spans="1:10">
      <c r="A986" t="s">
        <v>4</v>
      </c>
      <c r="B986" s="4" t="s">
        <v>5</v>
      </c>
      <c r="C986" s="4" t="s">
        <v>7</v>
      </c>
      <c r="D986" s="4" t="s">
        <v>7</v>
      </c>
      <c r="E986" s="4" t="s">
        <v>16</v>
      </c>
      <c r="F986" s="4" t="s">
        <v>16</v>
      </c>
      <c r="G986" s="4" t="s">
        <v>16</v>
      </c>
      <c r="H986" s="4" t="s">
        <v>10</v>
      </c>
      <c r="I986" s="4" t="s">
        <v>7</v>
      </c>
    </row>
    <row r="987" spans="1:10">
      <c r="A987" t="n">
        <v>8552</v>
      </c>
      <c r="B987" s="40" t="n">
        <v>45</v>
      </c>
      <c r="C987" s="7" t="n">
        <v>4</v>
      </c>
      <c r="D987" s="7" t="n">
        <v>3</v>
      </c>
      <c r="E987" s="7" t="n">
        <v>7.30999994277954</v>
      </c>
      <c r="F987" s="7" t="n">
        <v>30.1200008392334</v>
      </c>
      <c r="G987" s="7" t="n">
        <v>0</v>
      </c>
      <c r="H987" s="7" t="n">
        <v>0</v>
      </c>
      <c r="I987" s="7" t="n">
        <v>1</v>
      </c>
    </row>
    <row r="988" spans="1:10">
      <c r="A988" t="s">
        <v>4</v>
      </c>
      <c r="B988" s="4" t="s">
        <v>5</v>
      </c>
      <c r="C988" s="4" t="s">
        <v>7</v>
      </c>
      <c r="D988" s="4" t="s">
        <v>7</v>
      </c>
      <c r="E988" s="4" t="s">
        <v>16</v>
      </c>
      <c r="F988" s="4" t="s">
        <v>10</v>
      </c>
    </row>
    <row r="989" spans="1:10">
      <c r="A989" t="n">
        <v>8570</v>
      </c>
      <c r="B989" s="40" t="n">
        <v>45</v>
      </c>
      <c r="C989" s="7" t="n">
        <v>5</v>
      </c>
      <c r="D989" s="7" t="n">
        <v>3</v>
      </c>
      <c r="E989" s="7" t="n">
        <v>1.29999995231628</v>
      </c>
      <c r="F989" s="7" t="n">
        <v>0</v>
      </c>
    </row>
    <row r="990" spans="1:10">
      <c r="A990" t="s">
        <v>4</v>
      </c>
      <c r="B990" s="4" t="s">
        <v>5</v>
      </c>
      <c r="C990" s="4" t="s">
        <v>7</v>
      </c>
      <c r="D990" s="4" t="s">
        <v>7</v>
      </c>
      <c r="E990" s="4" t="s">
        <v>16</v>
      </c>
      <c r="F990" s="4" t="s">
        <v>10</v>
      </c>
    </row>
    <row r="991" spans="1:10">
      <c r="A991" t="n">
        <v>8579</v>
      </c>
      <c r="B991" s="40" t="n">
        <v>45</v>
      </c>
      <c r="C991" s="7" t="n">
        <v>11</v>
      </c>
      <c r="D991" s="7" t="n">
        <v>3</v>
      </c>
      <c r="E991" s="7" t="n">
        <v>38</v>
      </c>
      <c r="F991" s="7" t="n">
        <v>0</v>
      </c>
    </row>
    <row r="992" spans="1:10">
      <c r="A992" t="s">
        <v>4</v>
      </c>
      <c r="B992" s="4" t="s">
        <v>5</v>
      </c>
      <c r="C992" s="4" t="s">
        <v>7</v>
      </c>
      <c r="D992" s="4" t="s">
        <v>16</v>
      </c>
      <c r="E992" s="4" t="s">
        <v>10</v>
      </c>
      <c r="F992" s="4" t="s">
        <v>7</v>
      </c>
    </row>
    <row r="993" spans="1:10">
      <c r="A993" t="n">
        <v>8588</v>
      </c>
      <c r="B993" s="51" t="n">
        <v>49</v>
      </c>
      <c r="C993" s="7" t="n">
        <v>3</v>
      </c>
      <c r="D993" s="7" t="n">
        <v>0.800000011920929</v>
      </c>
      <c r="E993" s="7" t="n">
        <v>1000</v>
      </c>
      <c r="F993" s="7" t="n">
        <v>0</v>
      </c>
    </row>
    <row r="994" spans="1:10">
      <c r="A994" t="s">
        <v>4</v>
      </c>
      <c r="B994" s="4" t="s">
        <v>5</v>
      </c>
      <c r="C994" s="4" t="s">
        <v>7</v>
      </c>
      <c r="D994" s="4" t="s">
        <v>10</v>
      </c>
      <c r="E994" s="4" t="s">
        <v>17</v>
      </c>
      <c r="F994" s="4" t="s">
        <v>10</v>
      </c>
    </row>
    <row r="995" spans="1:10">
      <c r="A995" t="n">
        <v>8597</v>
      </c>
      <c r="B995" s="14" t="n">
        <v>50</v>
      </c>
      <c r="C995" s="7" t="n">
        <v>3</v>
      </c>
      <c r="D995" s="7" t="n">
        <v>8080</v>
      </c>
      <c r="E995" s="7" t="n">
        <v>1050253722</v>
      </c>
      <c r="F995" s="7" t="n">
        <v>1000</v>
      </c>
    </row>
    <row r="996" spans="1:10">
      <c r="A996" t="s">
        <v>4</v>
      </c>
      <c r="B996" s="4" t="s">
        <v>5</v>
      </c>
      <c r="C996" s="4" t="s">
        <v>7</v>
      </c>
      <c r="D996" s="4" t="s">
        <v>10</v>
      </c>
      <c r="E996" s="4" t="s">
        <v>17</v>
      </c>
      <c r="F996" s="4" t="s">
        <v>10</v>
      </c>
    </row>
    <row r="997" spans="1:10">
      <c r="A997" t="n">
        <v>8607</v>
      </c>
      <c r="B997" s="14" t="n">
        <v>50</v>
      </c>
      <c r="C997" s="7" t="n">
        <v>3</v>
      </c>
      <c r="D997" s="7" t="n">
        <v>8063</v>
      </c>
      <c r="E997" s="7" t="n">
        <v>1056964608</v>
      </c>
      <c r="F997" s="7" t="n">
        <v>1000</v>
      </c>
    </row>
    <row r="998" spans="1:10">
      <c r="A998" t="s">
        <v>4</v>
      </c>
      <c r="B998" s="4" t="s">
        <v>5</v>
      </c>
      <c r="C998" s="4" t="s">
        <v>7</v>
      </c>
      <c r="D998" s="4" t="s">
        <v>7</v>
      </c>
      <c r="E998" s="4" t="s">
        <v>7</v>
      </c>
      <c r="F998" s="4" t="s">
        <v>16</v>
      </c>
      <c r="G998" s="4" t="s">
        <v>16</v>
      </c>
      <c r="H998" s="4" t="s">
        <v>16</v>
      </c>
      <c r="I998" s="4" t="s">
        <v>16</v>
      </c>
      <c r="J998" s="4" t="s">
        <v>16</v>
      </c>
    </row>
    <row r="999" spans="1:10">
      <c r="A999" t="n">
        <v>8617</v>
      </c>
      <c r="B999" s="48" t="n">
        <v>76</v>
      </c>
      <c r="C999" s="7" t="n">
        <v>0</v>
      </c>
      <c r="D999" s="7" t="n">
        <v>3</v>
      </c>
      <c r="E999" s="7" t="n">
        <v>0</v>
      </c>
      <c r="F999" s="7" t="n">
        <v>1</v>
      </c>
      <c r="G999" s="7" t="n">
        <v>1</v>
      </c>
      <c r="H999" s="7" t="n">
        <v>1</v>
      </c>
      <c r="I999" s="7" t="n">
        <v>0</v>
      </c>
      <c r="J999" s="7" t="n">
        <v>1000</v>
      </c>
    </row>
    <row r="1000" spans="1:10">
      <c r="A1000" t="s">
        <v>4</v>
      </c>
      <c r="B1000" s="4" t="s">
        <v>5</v>
      </c>
      <c r="C1000" s="4" t="s">
        <v>7</v>
      </c>
      <c r="D1000" s="4" t="s">
        <v>7</v>
      </c>
    </row>
    <row r="1001" spans="1:10">
      <c r="A1001" t="n">
        <v>8641</v>
      </c>
      <c r="B1001" s="63" t="n">
        <v>77</v>
      </c>
      <c r="C1001" s="7" t="n">
        <v>0</v>
      </c>
      <c r="D1001" s="7" t="n">
        <v>3</v>
      </c>
    </row>
    <row r="1002" spans="1:10">
      <c r="A1002" t="s">
        <v>4</v>
      </c>
      <c r="B1002" s="4" t="s">
        <v>5</v>
      </c>
      <c r="C1002" s="4" t="s">
        <v>7</v>
      </c>
      <c r="D1002" s="4" t="s">
        <v>7</v>
      </c>
      <c r="E1002" s="4" t="s">
        <v>16</v>
      </c>
      <c r="F1002" s="4" t="s">
        <v>16</v>
      </c>
      <c r="G1002" s="4" t="s">
        <v>16</v>
      </c>
      <c r="H1002" s="4" t="s">
        <v>10</v>
      </c>
    </row>
    <row r="1003" spans="1:10">
      <c r="A1003" t="n">
        <v>8644</v>
      </c>
      <c r="B1003" s="40" t="n">
        <v>45</v>
      </c>
      <c r="C1003" s="7" t="n">
        <v>2</v>
      </c>
      <c r="D1003" s="7" t="n">
        <v>3</v>
      </c>
      <c r="E1003" s="7" t="n">
        <v>4.03000020980835</v>
      </c>
      <c r="F1003" s="7" t="n">
        <v>1.53999996185303</v>
      </c>
      <c r="G1003" s="7" t="n">
        <v>-7.61999988555908</v>
      </c>
      <c r="H1003" s="7" t="n">
        <v>30000</v>
      </c>
    </row>
    <row r="1004" spans="1:10">
      <c r="A1004" t="s">
        <v>4</v>
      </c>
      <c r="B1004" s="4" t="s">
        <v>5</v>
      </c>
      <c r="C1004" s="4" t="s">
        <v>7</v>
      </c>
      <c r="D1004" s="4" t="s">
        <v>7</v>
      </c>
      <c r="E1004" s="4" t="s">
        <v>16</v>
      </c>
      <c r="F1004" s="4" t="s">
        <v>16</v>
      </c>
      <c r="G1004" s="4" t="s">
        <v>16</v>
      </c>
      <c r="H1004" s="4" t="s">
        <v>10</v>
      </c>
      <c r="I1004" s="4" t="s">
        <v>7</v>
      </c>
    </row>
    <row r="1005" spans="1:10">
      <c r="A1005" t="n">
        <v>8661</v>
      </c>
      <c r="B1005" s="40" t="n">
        <v>45</v>
      </c>
      <c r="C1005" s="7" t="n">
        <v>4</v>
      </c>
      <c r="D1005" s="7" t="n">
        <v>3</v>
      </c>
      <c r="E1005" s="7" t="n">
        <v>5.42000007629395</v>
      </c>
      <c r="F1005" s="7" t="n">
        <v>17.4099998474121</v>
      </c>
      <c r="G1005" s="7" t="n">
        <v>0</v>
      </c>
      <c r="H1005" s="7" t="n">
        <v>30000</v>
      </c>
      <c r="I1005" s="7" t="n">
        <v>1</v>
      </c>
    </row>
    <row r="1006" spans="1:10">
      <c r="A1006" t="s">
        <v>4</v>
      </c>
      <c r="B1006" s="4" t="s">
        <v>5</v>
      </c>
      <c r="C1006" s="4" t="s">
        <v>10</v>
      </c>
    </row>
    <row r="1007" spans="1:10">
      <c r="A1007" t="n">
        <v>8679</v>
      </c>
      <c r="B1007" s="26" t="n">
        <v>16</v>
      </c>
      <c r="C1007" s="7" t="n">
        <v>500</v>
      </c>
    </row>
    <row r="1008" spans="1:10">
      <c r="A1008" t="s">
        <v>4</v>
      </c>
      <c r="B1008" s="4" t="s">
        <v>5</v>
      </c>
      <c r="C1008" s="4" t="s">
        <v>10</v>
      </c>
      <c r="D1008" s="4" t="s">
        <v>7</v>
      </c>
      <c r="E1008" s="4" t="s">
        <v>8</v>
      </c>
      <c r="F1008" s="4" t="s">
        <v>16</v>
      </c>
      <c r="G1008" s="4" t="s">
        <v>16</v>
      </c>
      <c r="H1008" s="4" t="s">
        <v>16</v>
      </c>
    </row>
    <row r="1009" spans="1:10">
      <c r="A1009" t="n">
        <v>8682</v>
      </c>
      <c r="B1009" s="62" t="n">
        <v>48</v>
      </c>
      <c r="C1009" s="7" t="n">
        <v>16</v>
      </c>
      <c r="D1009" s="7" t="n">
        <v>0</v>
      </c>
      <c r="E1009" s="7" t="s">
        <v>94</v>
      </c>
      <c r="F1009" s="7" t="n">
        <v>-1</v>
      </c>
      <c r="G1009" s="7" t="n">
        <v>1</v>
      </c>
      <c r="H1009" s="7" t="n">
        <v>0</v>
      </c>
    </row>
    <row r="1010" spans="1:10">
      <c r="A1010" t="s">
        <v>4</v>
      </c>
      <c r="B1010" s="4" t="s">
        <v>5</v>
      </c>
      <c r="C1010" s="4" t="s">
        <v>7</v>
      </c>
      <c r="D1010" s="4" t="s">
        <v>10</v>
      </c>
      <c r="E1010" s="4" t="s">
        <v>8</v>
      </c>
    </row>
    <row r="1011" spans="1:10">
      <c r="A1011" t="n">
        <v>8716</v>
      </c>
      <c r="B1011" s="54" t="n">
        <v>51</v>
      </c>
      <c r="C1011" s="7" t="n">
        <v>4</v>
      </c>
      <c r="D1011" s="7" t="n">
        <v>16</v>
      </c>
      <c r="E1011" s="7" t="s">
        <v>134</v>
      </c>
    </row>
    <row r="1012" spans="1:10">
      <c r="A1012" t="s">
        <v>4</v>
      </c>
      <c r="B1012" s="4" t="s">
        <v>5</v>
      </c>
      <c r="C1012" s="4" t="s">
        <v>10</v>
      </c>
    </row>
    <row r="1013" spans="1:10">
      <c r="A1013" t="n">
        <v>8730</v>
      </c>
      <c r="B1013" s="26" t="n">
        <v>16</v>
      </c>
      <c r="C1013" s="7" t="n">
        <v>0</v>
      </c>
    </row>
    <row r="1014" spans="1:10">
      <c r="A1014" t="s">
        <v>4</v>
      </c>
      <c r="B1014" s="4" t="s">
        <v>5</v>
      </c>
      <c r="C1014" s="4" t="s">
        <v>10</v>
      </c>
      <c r="D1014" s="4" t="s">
        <v>7</v>
      </c>
      <c r="E1014" s="4" t="s">
        <v>17</v>
      </c>
      <c r="F1014" s="4" t="s">
        <v>28</v>
      </c>
      <c r="G1014" s="4" t="s">
        <v>7</v>
      </c>
      <c r="H1014" s="4" t="s">
        <v>7</v>
      </c>
    </row>
    <row r="1015" spans="1:10">
      <c r="A1015" t="n">
        <v>8733</v>
      </c>
      <c r="B1015" s="55" t="n">
        <v>26</v>
      </c>
      <c r="C1015" s="7" t="n">
        <v>16</v>
      </c>
      <c r="D1015" s="7" t="n">
        <v>17</v>
      </c>
      <c r="E1015" s="7" t="n">
        <v>14441</v>
      </c>
      <c r="F1015" s="7" t="s">
        <v>149</v>
      </c>
      <c r="G1015" s="7" t="n">
        <v>2</v>
      </c>
      <c r="H1015" s="7" t="n">
        <v>0</v>
      </c>
    </row>
    <row r="1016" spans="1:10">
      <c r="A1016" t="s">
        <v>4</v>
      </c>
      <c r="B1016" s="4" t="s">
        <v>5</v>
      </c>
    </row>
    <row r="1017" spans="1:10">
      <c r="A1017" t="n">
        <v>8761</v>
      </c>
      <c r="B1017" s="24" t="n">
        <v>28</v>
      </c>
    </row>
    <row r="1018" spans="1:10">
      <c r="A1018" t="s">
        <v>4</v>
      </c>
      <c r="B1018" s="4" t="s">
        <v>5</v>
      </c>
      <c r="C1018" s="4" t="s">
        <v>7</v>
      </c>
      <c r="D1018" s="4" t="s">
        <v>7</v>
      </c>
      <c r="E1018" s="4" t="s">
        <v>7</v>
      </c>
      <c r="F1018" s="4" t="s">
        <v>7</v>
      </c>
    </row>
    <row r="1019" spans="1:10">
      <c r="A1019" t="n">
        <v>8762</v>
      </c>
      <c r="B1019" s="12" t="n">
        <v>14</v>
      </c>
      <c r="C1019" s="7" t="n">
        <v>0</v>
      </c>
      <c r="D1019" s="7" t="n">
        <v>1</v>
      </c>
      <c r="E1019" s="7" t="n">
        <v>0</v>
      </c>
      <c r="F1019" s="7" t="n">
        <v>0</v>
      </c>
    </row>
    <row r="1020" spans="1:10">
      <c r="A1020" t="s">
        <v>4</v>
      </c>
      <c r="B1020" s="4" t="s">
        <v>5</v>
      </c>
      <c r="C1020" s="4" t="s">
        <v>7</v>
      </c>
      <c r="D1020" s="4" t="s">
        <v>10</v>
      </c>
      <c r="E1020" s="4" t="s">
        <v>8</v>
      </c>
    </row>
    <row r="1021" spans="1:10">
      <c r="A1021" t="n">
        <v>8767</v>
      </c>
      <c r="B1021" s="54" t="n">
        <v>51</v>
      </c>
      <c r="C1021" s="7" t="n">
        <v>4</v>
      </c>
      <c r="D1021" s="7" t="n">
        <v>0</v>
      </c>
      <c r="E1021" s="7" t="s">
        <v>131</v>
      </c>
    </row>
    <row r="1022" spans="1:10">
      <c r="A1022" t="s">
        <v>4</v>
      </c>
      <c r="B1022" s="4" t="s">
        <v>5</v>
      </c>
      <c r="C1022" s="4" t="s">
        <v>10</v>
      </c>
    </row>
    <row r="1023" spans="1:10">
      <c r="A1023" t="n">
        <v>8781</v>
      </c>
      <c r="B1023" s="26" t="n">
        <v>16</v>
      </c>
      <c r="C1023" s="7" t="n">
        <v>0</v>
      </c>
    </row>
    <row r="1024" spans="1:10">
      <c r="A1024" t="s">
        <v>4</v>
      </c>
      <c r="B1024" s="4" t="s">
        <v>5</v>
      </c>
      <c r="C1024" s="4" t="s">
        <v>10</v>
      </c>
      <c r="D1024" s="4" t="s">
        <v>7</v>
      </c>
      <c r="E1024" s="4" t="s">
        <v>17</v>
      </c>
      <c r="F1024" s="4" t="s">
        <v>28</v>
      </c>
      <c r="G1024" s="4" t="s">
        <v>7</v>
      </c>
      <c r="H1024" s="4" t="s">
        <v>7</v>
      </c>
      <c r="I1024" s="4" t="s">
        <v>7</v>
      </c>
      <c r="J1024" s="4" t="s">
        <v>17</v>
      </c>
      <c r="K1024" s="4" t="s">
        <v>28</v>
      </c>
      <c r="L1024" s="4" t="s">
        <v>7</v>
      </c>
      <c r="M1024" s="4" t="s">
        <v>7</v>
      </c>
      <c r="N1024" s="4" t="s">
        <v>7</v>
      </c>
      <c r="O1024" s="4" t="s">
        <v>17</v>
      </c>
      <c r="P1024" s="4" t="s">
        <v>28</v>
      </c>
      <c r="Q1024" s="4" t="s">
        <v>7</v>
      </c>
      <c r="R1024" s="4" t="s">
        <v>7</v>
      </c>
      <c r="S1024" s="4" t="s">
        <v>7</v>
      </c>
      <c r="T1024" s="4" t="s">
        <v>17</v>
      </c>
      <c r="U1024" s="4" t="s">
        <v>28</v>
      </c>
      <c r="V1024" s="4" t="s">
        <v>7</v>
      </c>
      <c r="W1024" s="4" t="s">
        <v>7</v>
      </c>
    </row>
    <row r="1025" spans="1:23">
      <c r="A1025" t="n">
        <v>8784</v>
      </c>
      <c r="B1025" s="55" t="n">
        <v>26</v>
      </c>
      <c r="C1025" s="7" t="n">
        <v>0</v>
      </c>
      <c r="D1025" s="7" t="n">
        <v>17</v>
      </c>
      <c r="E1025" s="7" t="n">
        <v>65127</v>
      </c>
      <c r="F1025" s="7" t="s">
        <v>150</v>
      </c>
      <c r="G1025" s="7" t="n">
        <v>2</v>
      </c>
      <c r="H1025" s="7" t="n">
        <v>3</v>
      </c>
      <c r="I1025" s="7" t="n">
        <v>17</v>
      </c>
      <c r="J1025" s="7" t="n">
        <v>65128</v>
      </c>
      <c r="K1025" s="7" t="s">
        <v>151</v>
      </c>
      <c r="L1025" s="7" t="n">
        <v>2</v>
      </c>
      <c r="M1025" s="7" t="n">
        <v>3</v>
      </c>
      <c r="N1025" s="7" t="n">
        <v>17</v>
      </c>
      <c r="O1025" s="7" t="n">
        <v>65129</v>
      </c>
      <c r="P1025" s="7" t="s">
        <v>152</v>
      </c>
      <c r="Q1025" s="7" t="n">
        <v>2</v>
      </c>
      <c r="R1025" s="7" t="n">
        <v>3</v>
      </c>
      <c r="S1025" s="7" t="n">
        <v>17</v>
      </c>
      <c r="T1025" s="7" t="n">
        <v>65130</v>
      </c>
      <c r="U1025" s="7" t="s">
        <v>153</v>
      </c>
      <c r="V1025" s="7" t="n">
        <v>2</v>
      </c>
      <c r="W1025" s="7" t="n">
        <v>0</v>
      </c>
    </row>
    <row r="1026" spans="1:23">
      <c r="A1026" t="s">
        <v>4</v>
      </c>
      <c r="B1026" s="4" t="s">
        <v>5</v>
      </c>
    </row>
    <row r="1027" spans="1:23">
      <c r="A1027" t="n">
        <v>9074</v>
      </c>
      <c r="B1027" s="24" t="n">
        <v>28</v>
      </c>
    </row>
    <row r="1028" spans="1:23">
      <c r="A1028" t="s">
        <v>4</v>
      </c>
      <c r="B1028" s="4" t="s">
        <v>5</v>
      </c>
      <c r="C1028" s="4" t="s">
        <v>17</v>
      </c>
    </row>
    <row r="1029" spans="1:23">
      <c r="A1029" t="n">
        <v>9075</v>
      </c>
      <c r="B1029" s="44" t="n">
        <v>15</v>
      </c>
      <c r="C1029" s="7" t="n">
        <v>256</v>
      </c>
    </row>
    <row r="1030" spans="1:23">
      <c r="A1030" t="s">
        <v>4</v>
      </c>
      <c r="B1030" s="4" t="s">
        <v>5</v>
      </c>
      <c r="C1030" s="4" t="s">
        <v>7</v>
      </c>
      <c r="D1030" s="4" t="s">
        <v>10</v>
      </c>
      <c r="E1030" s="4" t="s">
        <v>8</v>
      </c>
    </row>
    <row r="1031" spans="1:23">
      <c r="A1031" t="n">
        <v>9080</v>
      </c>
      <c r="B1031" s="54" t="n">
        <v>51</v>
      </c>
      <c r="C1031" s="7" t="n">
        <v>4</v>
      </c>
      <c r="D1031" s="7" t="n">
        <v>16</v>
      </c>
      <c r="E1031" s="7" t="s">
        <v>117</v>
      </c>
    </row>
    <row r="1032" spans="1:23">
      <c r="A1032" t="s">
        <v>4</v>
      </c>
      <c r="B1032" s="4" t="s">
        <v>5</v>
      </c>
      <c r="C1032" s="4" t="s">
        <v>10</v>
      </c>
    </row>
    <row r="1033" spans="1:23">
      <c r="A1033" t="n">
        <v>9094</v>
      </c>
      <c r="B1033" s="26" t="n">
        <v>16</v>
      </c>
      <c r="C1033" s="7" t="n">
        <v>0</v>
      </c>
    </row>
    <row r="1034" spans="1:23">
      <c r="A1034" t="s">
        <v>4</v>
      </c>
      <c r="B1034" s="4" t="s">
        <v>5</v>
      </c>
      <c r="C1034" s="4" t="s">
        <v>10</v>
      </c>
      <c r="D1034" s="4" t="s">
        <v>7</v>
      </c>
      <c r="E1034" s="4" t="s">
        <v>17</v>
      </c>
      <c r="F1034" s="4" t="s">
        <v>28</v>
      </c>
      <c r="G1034" s="4" t="s">
        <v>7</v>
      </c>
      <c r="H1034" s="4" t="s">
        <v>7</v>
      </c>
    </row>
    <row r="1035" spans="1:23">
      <c r="A1035" t="n">
        <v>9097</v>
      </c>
      <c r="B1035" s="55" t="n">
        <v>26</v>
      </c>
      <c r="C1035" s="7" t="n">
        <v>16</v>
      </c>
      <c r="D1035" s="7" t="n">
        <v>17</v>
      </c>
      <c r="E1035" s="7" t="n">
        <v>14442</v>
      </c>
      <c r="F1035" s="7" t="s">
        <v>154</v>
      </c>
      <c r="G1035" s="7" t="n">
        <v>2</v>
      </c>
      <c r="H1035" s="7" t="n">
        <v>0</v>
      </c>
    </row>
    <row r="1036" spans="1:23">
      <c r="A1036" t="s">
        <v>4</v>
      </c>
      <c r="B1036" s="4" t="s">
        <v>5</v>
      </c>
    </row>
    <row r="1037" spans="1:23">
      <c r="A1037" t="n">
        <v>9128</v>
      </c>
      <c r="B1037" s="24" t="n">
        <v>28</v>
      </c>
    </row>
    <row r="1038" spans="1:23">
      <c r="A1038" t="s">
        <v>4</v>
      </c>
      <c r="B1038" s="4" t="s">
        <v>5</v>
      </c>
      <c r="C1038" s="4" t="s">
        <v>7</v>
      </c>
      <c r="D1038" s="4" t="s">
        <v>10</v>
      </c>
      <c r="E1038" s="4" t="s">
        <v>8</v>
      </c>
      <c r="F1038" s="4" t="s">
        <v>8</v>
      </c>
      <c r="G1038" s="4" t="s">
        <v>8</v>
      </c>
      <c r="H1038" s="4" t="s">
        <v>8</v>
      </c>
    </row>
    <row r="1039" spans="1:23">
      <c r="A1039" t="n">
        <v>9129</v>
      </c>
      <c r="B1039" s="54" t="n">
        <v>51</v>
      </c>
      <c r="C1039" s="7" t="n">
        <v>3</v>
      </c>
      <c r="D1039" s="7" t="n">
        <v>0</v>
      </c>
      <c r="E1039" s="7" t="s">
        <v>155</v>
      </c>
      <c r="F1039" s="7" t="s">
        <v>130</v>
      </c>
      <c r="G1039" s="7" t="s">
        <v>113</v>
      </c>
      <c r="H1039" s="7" t="s">
        <v>112</v>
      </c>
    </row>
    <row r="1040" spans="1:23">
      <c r="A1040" t="s">
        <v>4</v>
      </c>
      <c r="B1040" s="4" t="s">
        <v>5</v>
      </c>
      <c r="C1040" s="4" t="s">
        <v>10</v>
      </c>
      <c r="D1040" s="4" t="s">
        <v>7</v>
      </c>
      <c r="E1040" s="4" t="s">
        <v>16</v>
      </c>
      <c r="F1040" s="4" t="s">
        <v>10</v>
      </c>
    </row>
    <row r="1041" spans="1:23">
      <c r="A1041" t="n">
        <v>9142</v>
      </c>
      <c r="B1041" s="53" t="n">
        <v>59</v>
      </c>
      <c r="C1041" s="7" t="n">
        <v>0</v>
      </c>
      <c r="D1041" s="7" t="n">
        <v>1</v>
      </c>
      <c r="E1041" s="7" t="n">
        <v>0.150000005960464</v>
      </c>
      <c r="F1041" s="7" t="n">
        <v>0</v>
      </c>
    </row>
    <row r="1042" spans="1:23">
      <c r="A1042" t="s">
        <v>4</v>
      </c>
      <c r="B1042" s="4" t="s">
        <v>5</v>
      </c>
      <c r="C1042" s="4" t="s">
        <v>10</v>
      </c>
    </row>
    <row r="1043" spans="1:23">
      <c r="A1043" t="n">
        <v>9152</v>
      </c>
      <c r="B1043" s="26" t="n">
        <v>16</v>
      </c>
      <c r="C1043" s="7" t="n">
        <v>1000</v>
      </c>
    </row>
    <row r="1044" spans="1:23">
      <c r="A1044" t="s">
        <v>4</v>
      </c>
      <c r="B1044" s="4" t="s">
        <v>5</v>
      </c>
      <c r="C1044" s="4" t="s">
        <v>7</v>
      </c>
      <c r="D1044" s="4" t="s">
        <v>10</v>
      </c>
      <c r="E1044" s="4" t="s">
        <v>8</v>
      </c>
    </row>
    <row r="1045" spans="1:23">
      <c r="A1045" t="n">
        <v>9155</v>
      </c>
      <c r="B1045" s="54" t="n">
        <v>51</v>
      </c>
      <c r="C1045" s="7" t="n">
        <v>4</v>
      </c>
      <c r="D1045" s="7" t="n">
        <v>0</v>
      </c>
      <c r="E1045" s="7" t="s">
        <v>108</v>
      </c>
    </row>
    <row r="1046" spans="1:23">
      <c r="A1046" t="s">
        <v>4</v>
      </c>
      <c r="B1046" s="4" t="s">
        <v>5</v>
      </c>
      <c r="C1046" s="4" t="s">
        <v>10</v>
      </c>
    </row>
    <row r="1047" spans="1:23">
      <c r="A1047" t="n">
        <v>9169</v>
      </c>
      <c r="B1047" s="26" t="n">
        <v>16</v>
      </c>
      <c r="C1047" s="7" t="n">
        <v>0</v>
      </c>
    </row>
    <row r="1048" spans="1:23">
      <c r="A1048" t="s">
        <v>4</v>
      </c>
      <c r="B1048" s="4" t="s">
        <v>5</v>
      </c>
      <c r="C1048" s="4" t="s">
        <v>10</v>
      </c>
      <c r="D1048" s="4" t="s">
        <v>7</v>
      </c>
      <c r="E1048" s="4" t="s">
        <v>17</v>
      </c>
      <c r="F1048" s="4" t="s">
        <v>28</v>
      </c>
      <c r="G1048" s="4" t="s">
        <v>7</v>
      </c>
      <c r="H1048" s="4" t="s">
        <v>7</v>
      </c>
    </row>
    <row r="1049" spans="1:23">
      <c r="A1049" t="n">
        <v>9172</v>
      </c>
      <c r="B1049" s="55" t="n">
        <v>26</v>
      </c>
      <c r="C1049" s="7" t="n">
        <v>0</v>
      </c>
      <c r="D1049" s="7" t="n">
        <v>17</v>
      </c>
      <c r="E1049" s="7" t="n">
        <v>65131</v>
      </c>
      <c r="F1049" s="7" t="s">
        <v>156</v>
      </c>
      <c r="G1049" s="7" t="n">
        <v>2</v>
      </c>
      <c r="H1049" s="7" t="n">
        <v>0</v>
      </c>
    </row>
    <row r="1050" spans="1:23">
      <c r="A1050" t="s">
        <v>4</v>
      </c>
      <c r="B1050" s="4" t="s">
        <v>5</v>
      </c>
    </row>
    <row r="1051" spans="1:23">
      <c r="A1051" t="n">
        <v>9193</v>
      </c>
      <c r="B1051" s="24" t="n">
        <v>28</v>
      </c>
    </row>
    <row r="1052" spans="1:23">
      <c r="A1052" t="s">
        <v>4</v>
      </c>
      <c r="B1052" s="4" t="s">
        <v>5</v>
      </c>
      <c r="C1052" s="4" t="s">
        <v>7</v>
      </c>
      <c r="D1052" s="4" t="s">
        <v>10</v>
      </c>
      <c r="E1052" s="4" t="s">
        <v>8</v>
      </c>
    </row>
    <row r="1053" spans="1:23">
      <c r="A1053" t="n">
        <v>9194</v>
      </c>
      <c r="B1053" s="54" t="n">
        <v>51</v>
      </c>
      <c r="C1053" s="7" t="n">
        <v>4</v>
      </c>
      <c r="D1053" s="7" t="n">
        <v>16</v>
      </c>
      <c r="E1053" s="7" t="s">
        <v>138</v>
      </c>
    </row>
    <row r="1054" spans="1:23">
      <c r="A1054" t="s">
        <v>4</v>
      </c>
      <c r="B1054" s="4" t="s">
        <v>5</v>
      </c>
      <c r="C1054" s="4" t="s">
        <v>10</v>
      </c>
    </row>
    <row r="1055" spans="1:23">
      <c r="A1055" t="n">
        <v>9207</v>
      </c>
      <c r="B1055" s="26" t="n">
        <v>16</v>
      </c>
      <c r="C1055" s="7" t="n">
        <v>0</v>
      </c>
    </row>
    <row r="1056" spans="1:23">
      <c r="A1056" t="s">
        <v>4</v>
      </c>
      <c r="B1056" s="4" t="s">
        <v>5</v>
      </c>
      <c r="C1056" s="4" t="s">
        <v>10</v>
      </c>
      <c r="D1056" s="4" t="s">
        <v>7</v>
      </c>
      <c r="E1056" s="4" t="s">
        <v>17</v>
      </c>
      <c r="F1056" s="4" t="s">
        <v>28</v>
      </c>
      <c r="G1056" s="4" t="s">
        <v>7</v>
      </c>
      <c r="H1056" s="4" t="s">
        <v>7</v>
      </c>
      <c r="I1056" s="4" t="s">
        <v>7</v>
      </c>
      <c r="J1056" s="4" t="s">
        <v>17</v>
      </c>
      <c r="K1056" s="4" t="s">
        <v>28</v>
      </c>
      <c r="L1056" s="4" t="s">
        <v>7</v>
      </c>
      <c r="M1056" s="4" t="s">
        <v>7</v>
      </c>
      <c r="N1056" s="4" t="s">
        <v>7</v>
      </c>
      <c r="O1056" s="4" t="s">
        <v>17</v>
      </c>
      <c r="P1056" s="4" t="s">
        <v>28</v>
      </c>
      <c r="Q1056" s="4" t="s">
        <v>7</v>
      </c>
      <c r="R1056" s="4" t="s">
        <v>7</v>
      </c>
    </row>
    <row r="1057" spans="1:18">
      <c r="A1057" t="n">
        <v>9210</v>
      </c>
      <c r="B1057" s="55" t="n">
        <v>26</v>
      </c>
      <c r="C1057" s="7" t="n">
        <v>16</v>
      </c>
      <c r="D1057" s="7" t="n">
        <v>17</v>
      </c>
      <c r="E1057" s="7" t="n">
        <v>14443</v>
      </c>
      <c r="F1057" s="7" t="s">
        <v>157</v>
      </c>
      <c r="G1057" s="7" t="n">
        <v>2</v>
      </c>
      <c r="H1057" s="7" t="n">
        <v>3</v>
      </c>
      <c r="I1057" s="7" t="n">
        <v>17</v>
      </c>
      <c r="J1057" s="7" t="n">
        <v>14444</v>
      </c>
      <c r="K1057" s="7" t="s">
        <v>158</v>
      </c>
      <c r="L1057" s="7" t="n">
        <v>2</v>
      </c>
      <c r="M1057" s="7" t="n">
        <v>3</v>
      </c>
      <c r="N1057" s="7" t="n">
        <v>17</v>
      </c>
      <c r="O1057" s="7" t="n">
        <v>14445</v>
      </c>
      <c r="P1057" s="7" t="s">
        <v>159</v>
      </c>
      <c r="Q1057" s="7" t="n">
        <v>2</v>
      </c>
      <c r="R1057" s="7" t="n">
        <v>0</v>
      </c>
    </row>
    <row r="1058" spans="1:18">
      <c r="A1058" t="s">
        <v>4</v>
      </c>
      <c r="B1058" s="4" t="s">
        <v>5</v>
      </c>
    </row>
    <row r="1059" spans="1:18">
      <c r="A1059" t="n">
        <v>9530</v>
      </c>
      <c r="B1059" s="24" t="n">
        <v>28</v>
      </c>
    </row>
    <row r="1060" spans="1:18">
      <c r="A1060" t="s">
        <v>4</v>
      </c>
      <c r="B1060" s="4" t="s">
        <v>5</v>
      </c>
      <c r="C1060" s="4" t="s">
        <v>7</v>
      </c>
      <c r="D1060" s="4" t="s">
        <v>10</v>
      </c>
      <c r="E1060" s="4" t="s">
        <v>8</v>
      </c>
    </row>
    <row r="1061" spans="1:18">
      <c r="A1061" t="n">
        <v>9531</v>
      </c>
      <c r="B1061" s="54" t="n">
        <v>51</v>
      </c>
      <c r="C1061" s="7" t="n">
        <v>4</v>
      </c>
      <c r="D1061" s="7" t="n">
        <v>0</v>
      </c>
      <c r="E1061" s="7" t="s">
        <v>131</v>
      </c>
    </row>
    <row r="1062" spans="1:18">
      <c r="A1062" t="s">
        <v>4</v>
      </c>
      <c r="B1062" s="4" t="s">
        <v>5</v>
      </c>
      <c r="C1062" s="4" t="s">
        <v>10</v>
      </c>
    </row>
    <row r="1063" spans="1:18">
      <c r="A1063" t="n">
        <v>9545</v>
      </c>
      <c r="B1063" s="26" t="n">
        <v>16</v>
      </c>
      <c r="C1063" s="7" t="n">
        <v>0</v>
      </c>
    </row>
    <row r="1064" spans="1:18">
      <c r="A1064" t="s">
        <v>4</v>
      </c>
      <c r="B1064" s="4" t="s">
        <v>5</v>
      </c>
      <c r="C1064" s="4" t="s">
        <v>10</v>
      </c>
      <c r="D1064" s="4" t="s">
        <v>7</v>
      </c>
      <c r="E1064" s="4" t="s">
        <v>17</v>
      </c>
      <c r="F1064" s="4" t="s">
        <v>28</v>
      </c>
      <c r="G1064" s="4" t="s">
        <v>7</v>
      </c>
      <c r="H1064" s="4" t="s">
        <v>7</v>
      </c>
      <c r="I1064" s="4" t="s">
        <v>7</v>
      </c>
      <c r="J1064" s="4" t="s">
        <v>17</v>
      </c>
      <c r="K1064" s="4" t="s">
        <v>28</v>
      </c>
      <c r="L1064" s="4" t="s">
        <v>7</v>
      </c>
      <c r="M1064" s="4" t="s">
        <v>7</v>
      </c>
    </row>
    <row r="1065" spans="1:18">
      <c r="A1065" t="n">
        <v>9548</v>
      </c>
      <c r="B1065" s="55" t="n">
        <v>26</v>
      </c>
      <c r="C1065" s="7" t="n">
        <v>0</v>
      </c>
      <c r="D1065" s="7" t="n">
        <v>17</v>
      </c>
      <c r="E1065" s="7" t="n">
        <v>65132</v>
      </c>
      <c r="F1065" s="7" t="s">
        <v>160</v>
      </c>
      <c r="G1065" s="7" t="n">
        <v>2</v>
      </c>
      <c r="H1065" s="7" t="n">
        <v>3</v>
      </c>
      <c r="I1065" s="7" t="n">
        <v>17</v>
      </c>
      <c r="J1065" s="7" t="n">
        <v>65133</v>
      </c>
      <c r="K1065" s="7" t="s">
        <v>161</v>
      </c>
      <c r="L1065" s="7" t="n">
        <v>2</v>
      </c>
      <c r="M1065" s="7" t="n">
        <v>0</v>
      </c>
    </row>
    <row r="1066" spans="1:18">
      <c r="A1066" t="s">
        <v>4</v>
      </c>
      <c r="B1066" s="4" t="s">
        <v>5</v>
      </c>
    </row>
    <row r="1067" spans="1:18">
      <c r="A1067" t="n">
        <v>9699</v>
      </c>
      <c r="B1067" s="24" t="n">
        <v>28</v>
      </c>
    </row>
    <row r="1068" spans="1:18">
      <c r="A1068" t="s">
        <v>4</v>
      </c>
      <c r="B1068" s="4" t="s">
        <v>5</v>
      </c>
      <c r="C1068" s="4" t="s">
        <v>7</v>
      </c>
      <c r="D1068" s="4" t="s">
        <v>10</v>
      </c>
      <c r="E1068" s="4" t="s">
        <v>8</v>
      </c>
    </row>
    <row r="1069" spans="1:18">
      <c r="A1069" t="n">
        <v>9700</v>
      </c>
      <c r="B1069" s="54" t="n">
        <v>51</v>
      </c>
      <c r="C1069" s="7" t="n">
        <v>4</v>
      </c>
      <c r="D1069" s="7" t="n">
        <v>16</v>
      </c>
      <c r="E1069" s="7" t="s">
        <v>138</v>
      </c>
    </row>
    <row r="1070" spans="1:18">
      <c r="A1070" t="s">
        <v>4</v>
      </c>
      <c r="B1070" s="4" t="s">
        <v>5</v>
      </c>
      <c r="C1070" s="4" t="s">
        <v>10</v>
      </c>
    </row>
    <row r="1071" spans="1:18">
      <c r="A1071" t="n">
        <v>9713</v>
      </c>
      <c r="B1071" s="26" t="n">
        <v>16</v>
      </c>
      <c r="C1071" s="7" t="n">
        <v>0</v>
      </c>
    </row>
    <row r="1072" spans="1:18">
      <c r="A1072" t="s">
        <v>4</v>
      </c>
      <c r="B1072" s="4" t="s">
        <v>5</v>
      </c>
      <c r="C1072" s="4" t="s">
        <v>10</v>
      </c>
      <c r="D1072" s="4" t="s">
        <v>7</v>
      </c>
      <c r="E1072" s="4" t="s">
        <v>17</v>
      </c>
      <c r="F1072" s="4" t="s">
        <v>28</v>
      </c>
      <c r="G1072" s="4" t="s">
        <v>7</v>
      </c>
      <c r="H1072" s="4" t="s">
        <v>7</v>
      </c>
    </row>
    <row r="1073" spans="1:18">
      <c r="A1073" t="n">
        <v>9716</v>
      </c>
      <c r="B1073" s="55" t="n">
        <v>26</v>
      </c>
      <c r="C1073" s="7" t="n">
        <v>16</v>
      </c>
      <c r="D1073" s="7" t="n">
        <v>17</v>
      </c>
      <c r="E1073" s="7" t="n">
        <v>14446</v>
      </c>
      <c r="F1073" s="7" t="s">
        <v>162</v>
      </c>
      <c r="G1073" s="7" t="n">
        <v>2</v>
      </c>
      <c r="H1073" s="7" t="n">
        <v>0</v>
      </c>
    </row>
    <row r="1074" spans="1:18">
      <c r="A1074" t="s">
        <v>4</v>
      </c>
      <c r="B1074" s="4" t="s">
        <v>5</v>
      </c>
    </row>
    <row r="1075" spans="1:18">
      <c r="A1075" t="n">
        <v>9820</v>
      </c>
      <c r="B1075" s="24" t="n">
        <v>28</v>
      </c>
    </row>
    <row r="1076" spans="1:18">
      <c r="A1076" t="s">
        <v>4</v>
      </c>
      <c r="B1076" s="4" t="s">
        <v>5</v>
      </c>
      <c r="C1076" s="4" t="s">
        <v>10</v>
      </c>
      <c r="D1076" s="4" t="s">
        <v>7</v>
      </c>
    </row>
    <row r="1077" spans="1:18">
      <c r="A1077" t="n">
        <v>9821</v>
      </c>
      <c r="B1077" s="60" t="n">
        <v>89</v>
      </c>
      <c r="C1077" s="7" t="n">
        <v>65533</v>
      </c>
      <c r="D1077" s="7" t="n">
        <v>1</v>
      </c>
    </row>
    <row r="1078" spans="1:18">
      <c r="A1078" t="s">
        <v>4</v>
      </c>
      <c r="B1078" s="4" t="s">
        <v>5</v>
      </c>
      <c r="C1078" s="4" t="s">
        <v>7</v>
      </c>
      <c r="D1078" s="4" t="s">
        <v>10</v>
      </c>
      <c r="E1078" s="4" t="s">
        <v>16</v>
      </c>
    </row>
    <row r="1079" spans="1:18">
      <c r="A1079" t="n">
        <v>9825</v>
      </c>
      <c r="B1079" s="33" t="n">
        <v>58</v>
      </c>
      <c r="C1079" s="7" t="n">
        <v>101</v>
      </c>
      <c r="D1079" s="7" t="n">
        <v>500</v>
      </c>
      <c r="E1079" s="7" t="n">
        <v>1</v>
      </c>
    </row>
    <row r="1080" spans="1:18">
      <c r="A1080" t="s">
        <v>4</v>
      </c>
      <c r="B1080" s="4" t="s">
        <v>5</v>
      </c>
      <c r="C1080" s="4" t="s">
        <v>7</v>
      </c>
      <c r="D1080" s="4" t="s">
        <v>10</v>
      </c>
    </row>
    <row r="1081" spans="1:18">
      <c r="A1081" t="n">
        <v>9833</v>
      </c>
      <c r="B1081" s="33" t="n">
        <v>58</v>
      </c>
      <c r="C1081" s="7" t="n">
        <v>254</v>
      </c>
      <c r="D1081" s="7" t="n">
        <v>0</v>
      </c>
    </row>
    <row r="1082" spans="1:18">
      <c r="A1082" t="s">
        <v>4</v>
      </c>
      <c r="B1082" s="4" t="s">
        <v>5</v>
      </c>
      <c r="C1082" s="4" t="s">
        <v>10</v>
      </c>
      <c r="D1082" s="4" t="s">
        <v>10</v>
      </c>
      <c r="E1082" s="4" t="s">
        <v>10</v>
      </c>
    </row>
    <row r="1083" spans="1:18">
      <c r="A1083" t="n">
        <v>9837</v>
      </c>
      <c r="B1083" s="59" t="n">
        <v>61</v>
      </c>
      <c r="C1083" s="7" t="n">
        <v>0</v>
      </c>
      <c r="D1083" s="7" t="n">
        <v>65533</v>
      </c>
      <c r="E1083" s="7" t="n">
        <v>1000</v>
      </c>
    </row>
    <row r="1084" spans="1:18">
      <c r="A1084" t="s">
        <v>4</v>
      </c>
      <c r="B1084" s="4" t="s">
        <v>5</v>
      </c>
      <c r="C1084" s="4" t="s">
        <v>7</v>
      </c>
      <c r="D1084" s="4" t="s">
        <v>10</v>
      </c>
      <c r="E1084" s="4" t="s">
        <v>8</v>
      </c>
      <c r="F1084" s="4" t="s">
        <v>8</v>
      </c>
      <c r="G1084" s="4" t="s">
        <v>8</v>
      </c>
      <c r="H1084" s="4" t="s">
        <v>8</v>
      </c>
    </row>
    <row r="1085" spans="1:18">
      <c r="A1085" t="n">
        <v>9844</v>
      </c>
      <c r="B1085" s="54" t="n">
        <v>51</v>
      </c>
      <c r="C1085" s="7" t="n">
        <v>3</v>
      </c>
      <c r="D1085" s="7" t="n">
        <v>16</v>
      </c>
      <c r="E1085" s="7" t="s">
        <v>163</v>
      </c>
      <c r="F1085" s="7" t="s">
        <v>122</v>
      </c>
      <c r="G1085" s="7" t="s">
        <v>113</v>
      </c>
      <c r="H1085" s="7" t="s">
        <v>112</v>
      </c>
    </row>
    <row r="1086" spans="1:18">
      <c r="A1086" t="s">
        <v>4</v>
      </c>
      <c r="B1086" s="4" t="s">
        <v>5</v>
      </c>
      <c r="C1086" s="4" t="s">
        <v>7</v>
      </c>
    </row>
    <row r="1087" spans="1:18">
      <c r="A1087" t="n">
        <v>9857</v>
      </c>
      <c r="B1087" s="40" t="n">
        <v>45</v>
      </c>
      <c r="C1087" s="7" t="n">
        <v>0</v>
      </c>
    </row>
    <row r="1088" spans="1:18">
      <c r="A1088" t="s">
        <v>4</v>
      </c>
      <c r="B1088" s="4" t="s">
        <v>5</v>
      </c>
      <c r="C1088" s="4" t="s">
        <v>7</v>
      </c>
      <c r="D1088" s="4" t="s">
        <v>7</v>
      </c>
      <c r="E1088" s="4" t="s">
        <v>16</v>
      </c>
      <c r="F1088" s="4" t="s">
        <v>16</v>
      </c>
      <c r="G1088" s="4" t="s">
        <v>16</v>
      </c>
      <c r="H1088" s="4" t="s">
        <v>10</v>
      </c>
    </row>
    <row r="1089" spans="1:8">
      <c r="A1089" t="n">
        <v>9859</v>
      </c>
      <c r="B1089" s="40" t="n">
        <v>45</v>
      </c>
      <c r="C1089" s="7" t="n">
        <v>2</v>
      </c>
      <c r="D1089" s="7" t="n">
        <v>3</v>
      </c>
      <c r="E1089" s="7" t="n">
        <v>4.36999988555908</v>
      </c>
      <c r="F1089" s="7" t="n">
        <v>1.51999998092651</v>
      </c>
      <c r="G1089" s="7" t="n">
        <v>-7.57000017166138</v>
      </c>
      <c r="H1089" s="7" t="n">
        <v>0</v>
      </c>
    </row>
    <row r="1090" spans="1:8">
      <c r="A1090" t="s">
        <v>4</v>
      </c>
      <c r="B1090" s="4" t="s">
        <v>5</v>
      </c>
      <c r="C1090" s="4" t="s">
        <v>7</v>
      </c>
      <c r="D1090" s="4" t="s">
        <v>7</v>
      </c>
      <c r="E1090" s="4" t="s">
        <v>16</v>
      </c>
      <c r="F1090" s="4" t="s">
        <v>16</v>
      </c>
      <c r="G1090" s="4" t="s">
        <v>16</v>
      </c>
      <c r="H1090" s="4" t="s">
        <v>10</v>
      </c>
      <c r="I1090" s="4" t="s">
        <v>7</v>
      </c>
    </row>
    <row r="1091" spans="1:8">
      <c r="A1091" t="n">
        <v>9876</v>
      </c>
      <c r="B1091" s="40" t="n">
        <v>45</v>
      </c>
      <c r="C1091" s="7" t="n">
        <v>4</v>
      </c>
      <c r="D1091" s="7" t="n">
        <v>3</v>
      </c>
      <c r="E1091" s="7" t="n">
        <v>0.600000023841858</v>
      </c>
      <c r="F1091" s="7" t="n">
        <v>243.479995727539</v>
      </c>
      <c r="G1091" s="7" t="n">
        <v>358</v>
      </c>
      <c r="H1091" s="7" t="n">
        <v>0</v>
      </c>
      <c r="I1091" s="7" t="n">
        <v>1</v>
      </c>
    </row>
    <row r="1092" spans="1:8">
      <c r="A1092" t="s">
        <v>4</v>
      </c>
      <c r="B1092" s="4" t="s">
        <v>5</v>
      </c>
      <c r="C1092" s="4" t="s">
        <v>7</v>
      </c>
      <c r="D1092" s="4" t="s">
        <v>7</v>
      </c>
      <c r="E1092" s="4" t="s">
        <v>16</v>
      </c>
      <c r="F1092" s="4" t="s">
        <v>10</v>
      </c>
    </row>
    <row r="1093" spans="1:8">
      <c r="A1093" t="n">
        <v>9894</v>
      </c>
      <c r="B1093" s="40" t="n">
        <v>45</v>
      </c>
      <c r="C1093" s="7" t="n">
        <v>5</v>
      </c>
      <c r="D1093" s="7" t="n">
        <v>3</v>
      </c>
      <c r="E1093" s="7" t="n">
        <v>1.20000004768372</v>
      </c>
      <c r="F1093" s="7" t="n">
        <v>0</v>
      </c>
    </row>
    <row r="1094" spans="1:8">
      <c r="A1094" t="s">
        <v>4</v>
      </c>
      <c r="B1094" s="4" t="s">
        <v>5</v>
      </c>
      <c r="C1094" s="4" t="s">
        <v>7</v>
      </c>
      <c r="D1094" s="4" t="s">
        <v>7</v>
      </c>
      <c r="E1094" s="4" t="s">
        <v>16</v>
      </c>
      <c r="F1094" s="4" t="s">
        <v>10</v>
      </c>
    </row>
    <row r="1095" spans="1:8">
      <c r="A1095" t="n">
        <v>9903</v>
      </c>
      <c r="B1095" s="40" t="n">
        <v>45</v>
      </c>
      <c r="C1095" s="7" t="n">
        <v>5</v>
      </c>
      <c r="D1095" s="7" t="n">
        <v>3</v>
      </c>
      <c r="E1095" s="7" t="n">
        <v>1.10000002384186</v>
      </c>
      <c r="F1095" s="7" t="n">
        <v>3000</v>
      </c>
    </row>
    <row r="1096" spans="1:8">
      <c r="A1096" t="s">
        <v>4</v>
      </c>
      <c r="B1096" s="4" t="s">
        <v>5</v>
      </c>
      <c r="C1096" s="4" t="s">
        <v>7</v>
      </c>
      <c r="D1096" s="4" t="s">
        <v>7</v>
      </c>
      <c r="E1096" s="4" t="s">
        <v>16</v>
      </c>
      <c r="F1096" s="4" t="s">
        <v>10</v>
      </c>
    </row>
    <row r="1097" spans="1:8">
      <c r="A1097" t="n">
        <v>9912</v>
      </c>
      <c r="B1097" s="40" t="n">
        <v>45</v>
      </c>
      <c r="C1097" s="7" t="n">
        <v>11</v>
      </c>
      <c r="D1097" s="7" t="n">
        <v>3</v>
      </c>
      <c r="E1097" s="7" t="n">
        <v>38</v>
      </c>
      <c r="F1097" s="7" t="n">
        <v>0</v>
      </c>
    </row>
    <row r="1098" spans="1:8">
      <c r="A1098" t="s">
        <v>4</v>
      </c>
      <c r="B1098" s="4" t="s">
        <v>5</v>
      </c>
      <c r="C1098" s="4" t="s">
        <v>7</v>
      </c>
      <c r="D1098" s="4" t="s">
        <v>10</v>
      </c>
    </row>
    <row r="1099" spans="1:8">
      <c r="A1099" t="n">
        <v>9921</v>
      </c>
      <c r="B1099" s="33" t="n">
        <v>58</v>
      </c>
      <c r="C1099" s="7" t="n">
        <v>255</v>
      </c>
      <c r="D1099" s="7" t="n">
        <v>0</v>
      </c>
    </row>
    <row r="1100" spans="1:8">
      <c r="A1100" t="s">
        <v>4</v>
      </c>
      <c r="B1100" s="4" t="s">
        <v>5</v>
      </c>
      <c r="C1100" s="4" t="s">
        <v>10</v>
      </c>
      <c r="D1100" s="4" t="s">
        <v>7</v>
      </c>
      <c r="E1100" s="4" t="s">
        <v>16</v>
      </c>
      <c r="F1100" s="4" t="s">
        <v>10</v>
      </c>
    </row>
    <row r="1101" spans="1:8">
      <c r="A1101" t="n">
        <v>9925</v>
      </c>
      <c r="B1101" s="53" t="n">
        <v>59</v>
      </c>
      <c r="C1101" s="7" t="n">
        <v>16</v>
      </c>
      <c r="D1101" s="7" t="n">
        <v>8</v>
      </c>
      <c r="E1101" s="7" t="n">
        <v>0.150000005960464</v>
      </c>
      <c r="F1101" s="7" t="n">
        <v>0</v>
      </c>
    </row>
    <row r="1102" spans="1:8">
      <c r="A1102" t="s">
        <v>4</v>
      </c>
      <c r="B1102" s="4" t="s">
        <v>5</v>
      </c>
      <c r="C1102" s="4" t="s">
        <v>10</v>
      </c>
    </row>
    <row r="1103" spans="1:8">
      <c r="A1103" t="n">
        <v>9935</v>
      </c>
      <c r="B1103" s="26" t="n">
        <v>16</v>
      </c>
      <c r="C1103" s="7" t="n">
        <v>2000</v>
      </c>
    </row>
    <row r="1104" spans="1:8">
      <c r="A1104" t="s">
        <v>4</v>
      </c>
      <c r="B1104" s="4" t="s">
        <v>5</v>
      </c>
      <c r="C1104" s="4" t="s">
        <v>10</v>
      </c>
      <c r="D1104" s="4" t="s">
        <v>7</v>
      </c>
      <c r="E1104" s="4" t="s">
        <v>16</v>
      </c>
      <c r="F1104" s="4" t="s">
        <v>10</v>
      </c>
    </row>
    <row r="1105" spans="1:9">
      <c r="A1105" t="n">
        <v>9938</v>
      </c>
      <c r="B1105" s="53" t="n">
        <v>59</v>
      </c>
      <c r="C1105" s="7" t="n">
        <v>16</v>
      </c>
      <c r="D1105" s="7" t="n">
        <v>255</v>
      </c>
      <c r="E1105" s="7" t="n">
        <v>0</v>
      </c>
      <c r="F1105" s="7" t="n">
        <v>0</v>
      </c>
    </row>
    <row r="1106" spans="1:9">
      <c r="A1106" t="s">
        <v>4</v>
      </c>
      <c r="B1106" s="4" t="s">
        <v>5</v>
      </c>
      <c r="C1106" s="4" t="s">
        <v>7</v>
      </c>
      <c r="D1106" s="4" t="s">
        <v>10</v>
      </c>
    </row>
    <row r="1107" spans="1:9">
      <c r="A1107" t="n">
        <v>9948</v>
      </c>
      <c r="B1107" s="40" t="n">
        <v>45</v>
      </c>
      <c r="C1107" s="7" t="n">
        <v>7</v>
      </c>
      <c r="D1107" s="7" t="n">
        <v>255</v>
      </c>
    </row>
    <row r="1108" spans="1:9">
      <c r="A1108" t="s">
        <v>4</v>
      </c>
      <c r="B1108" s="4" t="s">
        <v>5</v>
      </c>
      <c r="C1108" s="4" t="s">
        <v>7</v>
      </c>
      <c r="D1108" s="4" t="s">
        <v>10</v>
      </c>
      <c r="E1108" s="4" t="s">
        <v>8</v>
      </c>
    </row>
    <row r="1109" spans="1:9">
      <c r="A1109" t="n">
        <v>9952</v>
      </c>
      <c r="B1109" s="54" t="n">
        <v>51</v>
      </c>
      <c r="C1109" s="7" t="n">
        <v>4</v>
      </c>
      <c r="D1109" s="7" t="n">
        <v>16</v>
      </c>
      <c r="E1109" s="7" t="s">
        <v>164</v>
      </c>
    </row>
    <row r="1110" spans="1:9">
      <c r="A1110" t="s">
        <v>4</v>
      </c>
      <c r="B1110" s="4" t="s">
        <v>5</v>
      </c>
      <c r="C1110" s="4" t="s">
        <v>10</v>
      </c>
    </row>
    <row r="1111" spans="1:9">
      <c r="A1111" t="n">
        <v>9966</v>
      </c>
      <c r="B1111" s="26" t="n">
        <v>16</v>
      </c>
      <c r="C1111" s="7" t="n">
        <v>0</v>
      </c>
    </row>
    <row r="1112" spans="1:9">
      <c r="A1112" t="s">
        <v>4</v>
      </c>
      <c r="B1112" s="4" t="s">
        <v>5</v>
      </c>
      <c r="C1112" s="4" t="s">
        <v>10</v>
      </c>
      <c r="D1112" s="4" t="s">
        <v>7</v>
      </c>
      <c r="E1112" s="4" t="s">
        <v>17</v>
      </c>
      <c r="F1112" s="4" t="s">
        <v>28</v>
      </c>
      <c r="G1112" s="4" t="s">
        <v>7</v>
      </c>
      <c r="H1112" s="4" t="s">
        <v>7</v>
      </c>
      <c r="I1112" s="4" t="s">
        <v>7</v>
      </c>
      <c r="J1112" s="4" t="s">
        <v>17</v>
      </c>
      <c r="K1112" s="4" t="s">
        <v>28</v>
      </c>
      <c r="L1112" s="4" t="s">
        <v>7</v>
      </c>
      <c r="M1112" s="4" t="s">
        <v>7</v>
      </c>
    </row>
    <row r="1113" spans="1:9">
      <c r="A1113" t="n">
        <v>9969</v>
      </c>
      <c r="B1113" s="55" t="n">
        <v>26</v>
      </c>
      <c r="C1113" s="7" t="n">
        <v>16</v>
      </c>
      <c r="D1113" s="7" t="n">
        <v>17</v>
      </c>
      <c r="E1113" s="7" t="n">
        <v>14447</v>
      </c>
      <c r="F1113" s="7" t="s">
        <v>165</v>
      </c>
      <c r="G1113" s="7" t="n">
        <v>2</v>
      </c>
      <c r="H1113" s="7" t="n">
        <v>3</v>
      </c>
      <c r="I1113" s="7" t="n">
        <v>17</v>
      </c>
      <c r="J1113" s="7" t="n">
        <v>14448</v>
      </c>
      <c r="K1113" s="7" t="s">
        <v>166</v>
      </c>
      <c r="L1113" s="7" t="n">
        <v>2</v>
      </c>
      <c r="M1113" s="7" t="n">
        <v>0</v>
      </c>
    </row>
    <row r="1114" spans="1:9">
      <c r="A1114" t="s">
        <v>4</v>
      </c>
      <c r="B1114" s="4" t="s">
        <v>5</v>
      </c>
    </row>
    <row r="1115" spans="1:9">
      <c r="A1115" t="n">
        <v>10097</v>
      </c>
      <c r="B1115" s="24" t="n">
        <v>28</v>
      </c>
    </row>
    <row r="1116" spans="1:9">
      <c r="A1116" t="s">
        <v>4</v>
      </c>
      <c r="B1116" s="4" t="s">
        <v>5</v>
      </c>
      <c r="C1116" s="4" t="s">
        <v>10</v>
      </c>
      <c r="D1116" s="4" t="s">
        <v>7</v>
      </c>
    </row>
    <row r="1117" spans="1:9">
      <c r="A1117" t="n">
        <v>10098</v>
      </c>
      <c r="B1117" s="60" t="n">
        <v>89</v>
      </c>
      <c r="C1117" s="7" t="n">
        <v>16</v>
      </c>
      <c r="D1117" s="7" t="n">
        <v>1</v>
      </c>
    </row>
    <row r="1118" spans="1:9">
      <c r="A1118" t="s">
        <v>4</v>
      </c>
      <c r="B1118" s="4" t="s">
        <v>5</v>
      </c>
      <c r="C1118" s="4" t="s">
        <v>7</v>
      </c>
      <c r="D1118" s="4" t="s">
        <v>10</v>
      </c>
      <c r="E1118" s="4" t="s">
        <v>16</v>
      </c>
    </row>
    <row r="1119" spans="1:9">
      <c r="A1119" t="n">
        <v>10102</v>
      </c>
      <c r="B1119" s="33" t="n">
        <v>58</v>
      </c>
      <c r="C1119" s="7" t="n">
        <v>101</v>
      </c>
      <c r="D1119" s="7" t="n">
        <v>250</v>
      </c>
      <c r="E1119" s="7" t="n">
        <v>1</v>
      </c>
    </row>
    <row r="1120" spans="1:9">
      <c r="A1120" t="s">
        <v>4</v>
      </c>
      <c r="B1120" s="4" t="s">
        <v>5</v>
      </c>
      <c r="C1120" s="4" t="s">
        <v>7</v>
      </c>
      <c r="D1120" s="4" t="s">
        <v>10</v>
      </c>
    </row>
    <row r="1121" spans="1:13">
      <c r="A1121" t="n">
        <v>10110</v>
      </c>
      <c r="B1121" s="33" t="n">
        <v>58</v>
      </c>
      <c r="C1121" s="7" t="n">
        <v>254</v>
      </c>
      <c r="D1121" s="7" t="n">
        <v>0</v>
      </c>
    </row>
    <row r="1122" spans="1:13">
      <c r="A1122" t="s">
        <v>4</v>
      </c>
      <c r="B1122" s="4" t="s">
        <v>5</v>
      </c>
      <c r="C1122" s="4" t="s">
        <v>7</v>
      </c>
      <c r="D1122" s="4" t="s">
        <v>7</v>
      </c>
      <c r="E1122" s="4" t="s">
        <v>16</v>
      </c>
      <c r="F1122" s="4" t="s">
        <v>16</v>
      </c>
      <c r="G1122" s="4" t="s">
        <v>16</v>
      </c>
      <c r="H1122" s="4" t="s">
        <v>10</v>
      </c>
    </row>
    <row r="1123" spans="1:13">
      <c r="A1123" t="n">
        <v>10114</v>
      </c>
      <c r="B1123" s="40" t="n">
        <v>45</v>
      </c>
      <c r="C1123" s="7" t="n">
        <v>2</v>
      </c>
      <c r="D1123" s="7" t="n">
        <v>3</v>
      </c>
      <c r="E1123" s="7" t="n">
        <v>4.09000015258789</v>
      </c>
      <c r="F1123" s="7" t="n">
        <v>1.37999999523163</v>
      </c>
      <c r="G1123" s="7" t="n">
        <v>-7.42000007629395</v>
      </c>
      <c r="H1123" s="7" t="n">
        <v>0</v>
      </c>
    </row>
    <row r="1124" spans="1:13">
      <c r="A1124" t="s">
        <v>4</v>
      </c>
      <c r="B1124" s="4" t="s">
        <v>5</v>
      </c>
      <c r="C1124" s="4" t="s">
        <v>7</v>
      </c>
      <c r="D1124" s="4" t="s">
        <v>7</v>
      </c>
      <c r="E1124" s="4" t="s">
        <v>16</v>
      </c>
      <c r="F1124" s="4" t="s">
        <v>16</v>
      </c>
      <c r="G1124" s="4" t="s">
        <v>16</v>
      </c>
      <c r="H1124" s="4" t="s">
        <v>10</v>
      </c>
      <c r="I1124" s="4" t="s">
        <v>7</v>
      </c>
    </row>
    <row r="1125" spans="1:13">
      <c r="A1125" t="n">
        <v>10131</v>
      </c>
      <c r="B1125" s="40" t="n">
        <v>45</v>
      </c>
      <c r="C1125" s="7" t="n">
        <v>4</v>
      </c>
      <c r="D1125" s="7" t="n">
        <v>3</v>
      </c>
      <c r="E1125" s="7" t="n">
        <v>6.48999977111816</v>
      </c>
      <c r="F1125" s="7" t="n">
        <v>194.850006103516</v>
      </c>
      <c r="G1125" s="7" t="n">
        <v>0</v>
      </c>
      <c r="H1125" s="7" t="n">
        <v>0</v>
      </c>
      <c r="I1125" s="7" t="n">
        <v>1</v>
      </c>
    </row>
    <row r="1126" spans="1:13">
      <c r="A1126" t="s">
        <v>4</v>
      </c>
      <c r="B1126" s="4" t="s">
        <v>5</v>
      </c>
      <c r="C1126" s="4" t="s">
        <v>7</v>
      </c>
      <c r="D1126" s="4" t="s">
        <v>7</v>
      </c>
      <c r="E1126" s="4" t="s">
        <v>16</v>
      </c>
      <c r="F1126" s="4" t="s">
        <v>16</v>
      </c>
      <c r="G1126" s="4" t="s">
        <v>16</v>
      </c>
      <c r="H1126" s="4" t="s">
        <v>10</v>
      </c>
      <c r="I1126" s="4" t="s">
        <v>7</v>
      </c>
    </row>
    <row r="1127" spans="1:13">
      <c r="A1127" t="n">
        <v>10149</v>
      </c>
      <c r="B1127" s="40" t="n">
        <v>45</v>
      </c>
      <c r="C1127" s="7" t="n">
        <v>4</v>
      </c>
      <c r="D1127" s="7" t="n">
        <v>3</v>
      </c>
      <c r="E1127" s="7" t="n">
        <v>6.48999977111816</v>
      </c>
      <c r="F1127" s="7" t="n">
        <v>-157.229995727539</v>
      </c>
      <c r="G1127" s="7" t="n">
        <v>0</v>
      </c>
      <c r="H1127" s="7" t="n">
        <v>30000</v>
      </c>
      <c r="I1127" s="7" t="n">
        <v>1</v>
      </c>
    </row>
    <row r="1128" spans="1:13">
      <c r="A1128" t="s">
        <v>4</v>
      </c>
      <c r="B1128" s="4" t="s">
        <v>5</v>
      </c>
      <c r="C1128" s="4" t="s">
        <v>7</v>
      </c>
      <c r="D1128" s="4" t="s">
        <v>7</v>
      </c>
      <c r="E1128" s="4" t="s">
        <v>16</v>
      </c>
      <c r="F1128" s="4" t="s">
        <v>10</v>
      </c>
    </row>
    <row r="1129" spans="1:13">
      <c r="A1129" t="n">
        <v>10167</v>
      </c>
      <c r="B1129" s="40" t="n">
        <v>45</v>
      </c>
      <c r="C1129" s="7" t="n">
        <v>5</v>
      </c>
      <c r="D1129" s="7" t="n">
        <v>3</v>
      </c>
      <c r="E1129" s="7" t="n">
        <v>2.09999990463257</v>
      </c>
      <c r="F1129" s="7" t="n">
        <v>0</v>
      </c>
    </row>
    <row r="1130" spans="1:13">
      <c r="A1130" t="s">
        <v>4</v>
      </c>
      <c r="B1130" s="4" t="s">
        <v>5</v>
      </c>
      <c r="C1130" s="4" t="s">
        <v>7</v>
      </c>
      <c r="D1130" s="4" t="s">
        <v>7</v>
      </c>
      <c r="E1130" s="4" t="s">
        <v>16</v>
      </c>
      <c r="F1130" s="4" t="s">
        <v>10</v>
      </c>
    </row>
    <row r="1131" spans="1:13">
      <c r="A1131" t="n">
        <v>10176</v>
      </c>
      <c r="B1131" s="40" t="n">
        <v>45</v>
      </c>
      <c r="C1131" s="7" t="n">
        <v>11</v>
      </c>
      <c r="D1131" s="7" t="n">
        <v>3</v>
      </c>
      <c r="E1131" s="7" t="n">
        <v>38</v>
      </c>
      <c r="F1131" s="7" t="n">
        <v>0</v>
      </c>
    </row>
    <row r="1132" spans="1:13">
      <c r="A1132" t="s">
        <v>4</v>
      </c>
      <c r="B1132" s="4" t="s">
        <v>5</v>
      </c>
      <c r="C1132" s="4" t="s">
        <v>7</v>
      </c>
      <c r="D1132" s="4" t="s">
        <v>10</v>
      </c>
      <c r="E1132" s="4" t="s">
        <v>8</v>
      </c>
      <c r="F1132" s="4" t="s">
        <v>8</v>
      </c>
      <c r="G1132" s="4" t="s">
        <v>8</v>
      </c>
      <c r="H1132" s="4" t="s">
        <v>8</v>
      </c>
    </row>
    <row r="1133" spans="1:13">
      <c r="A1133" t="n">
        <v>10185</v>
      </c>
      <c r="B1133" s="54" t="n">
        <v>51</v>
      </c>
      <c r="C1133" s="7" t="n">
        <v>3</v>
      </c>
      <c r="D1133" s="7" t="n">
        <v>16</v>
      </c>
      <c r="E1133" s="7" t="s">
        <v>167</v>
      </c>
      <c r="F1133" s="7" t="s">
        <v>168</v>
      </c>
      <c r="G1133" s="7" t="s">
        <v>113</v>
      </c>
      <c r="H1133" s="7" t="s">
        <v>112</v>
      </c>
    </row>
    <row r="1134" spans="1:13">
      <c r="A1134" t="s">
        <v>4</v>
      </c>
      <c r="B1134" s="4" t="s">
        <v>5</v>
      </c>
      <c r="C1134" s="4" t="s">
        <v>10</v>
      </c>
      <c r="D1134" s="4" t="s">
        <v>10</v>
      </c>
      <c r="E1134" s="4" t="s">
        <v>10</v>
      </c>
    </row>
    <row r="1135" spans="1:13">
      <c r="A1135" t="n">
        <v>10214</v>
      </c>
      <c r="B1135" s="59" t="n">
        <v>61</v>
      </c>
      <c r="C1135" s="7" t="n">
        <v>0</v>
      </c>
      <c r="D1135" s="7" t="n">
        <v>16</v>
      </c>
      <c r="E1135" s="7" t="n">
        <v>0</v>
      </c>
    </row>
    <row r="1136" spans="1:13">
      <c r="A1136" t="s">
        <v>4</v>
      </c>
      <c r="B1136" s="4" t="s">
        <v>5</v>
      </c>
      <c r="C1136" s="4" t="s">
        <v>10</v>
      </c>
      <c r="D1136" s="4" t="s">
        <v>10</v>
      </c>
      <c r="E1136" s="4" t="s">
        <v>10</v>
      </c>
    </row>
    <row r="1137" spans="1:9">
      <c r="A1137" t="n">
        <v>10221</v>
      </c>
      <c r="B1137" s="59" t="n">
        <v>61</v>
      </c>
      <c r="C1137" s="7" t="n">
        <v>16</v>
      </c>
      <c r="D1137" s="7" t="n">
        <v>0</v>
      </c>
      <c r="E1137" s="7" t="n">
        <v>0</v>
      </c>
    </row>
    <row r="1138" spans="1:9">
      <c r="A1138" t="s">
        <v>4</v>
      </c>
      <c r="B1138" s="4" t="s">
        <v>5</v>
      </c>
      <c r="C1138" s="4" t="s">
        <v>7</v>
      </c>
      <c r="D1138" s="4" t="s">
        <v>10</v>
      </c>
    </row>
    <row r="1139" spans="1:9">
      <c r="A1139" t="n">
        <v>10228</v>
      </c>
      <c r="B1139" s="33" t="n">
        <v>58</v>
      </c>
      <c r="C1139" s="7" t="n">
        <v>255</v>
      </c>
      <c r="D1139" s="7" t="n">
        <v>0</v>
      </c>
    </row>
    <row r="1140" spans="1:9">
      <c r="A1140" t="s">
        <v>4</v>
      </c>
      <c r="B1140" s="4" t="s">
        <v>5</v>
      </c>
      <c r="C1140" s="4" t="s">
        <v>10</v>
      </c>
      <c r="D1140" s="4" t="s">
        <v>7</v>
      </c>
      <c r="E1140" s="4" t="s">
        <v>16</v>
      </c>
      <c r="F1140" s="4" t="s">
        <v>10</v>
      </c>
    </row>
    <row r="1141" spans="1:9">
      <c r="A1141" t="n">
        <v>10232</v>
      </c>
      <c r="B1141" s="53" t="n">
        <v>59</v>
      </c>
      <c r="C1141" s="7" t="n">
        <v>0</v>
      </c>
      <c r="D1141" s="7" t="n">
        <v>1</v>
      </c>
      <c r="E1141" s="7" t="n">
        <v>0.150000005960464</v>
      </c>
      <c r="F1141" s="7" t="n">
        <v>0</v>
      </c>
    </row>
    <row r="1142" spans="1:9">
      <c r="A1142" t="s">
        <v>4</v>
      </c>
      <c r="B1142" s="4" t="s">
        <v>5</v>
      </c>
      <c r="C1142" s="4" t="s">
        <v>7</v>
      </c>
      <c r="D1142" s="4" t="s">
        <v>10</v>
      </c>
      <c r="E1142" s="4" t="s">
        <v>8</v>
      </c>
      <c r="F1142" s="4" t="s">
        <v>8</v>
      </c>
      <c r="G1142" s="4" t="s">
        <v>8</v>
      </c>
      <c r="H1142" s="4" t="s">
        <v>8</v>
      </c>
    </row>
    <row r="1143" spans="1:9">
      <c r="A1143" t="n">
        <v>10242</v>
      </c>
      <c r="B1143" s="54" t="n">
        <v>51</v>
      </c>
      <c r="C1143" s="7" t="n">
        <v>3</v>
      </c>
      <c r="D1143" s="7" t="n">
        <v>0</v>
      </c>
      <c r="E1143" s="7" t="s">
        <v>155</v>
      </c>
      <c r="F1143" s="7" t="s">
        <v>130</v>
      </c>
      <c r="G1143" s="7" t="s">
        <v>113</v>
      </c>
      <c r="H1143" s="7" t="s">
        <v>112</v>
      </c>
    </row>
    <row r="1144" spans="1:9">
      <c r="A1144" t="s">
        <v>4</v>
      </c>
      <c r="B1144" s="4" t="s">
        <v>5</v>
      </c>
      <c r="C1144" s="4" t="s">
        <v>10</v>
      </c>
    </row>
    <row r="1145" spans="1:9">
      <c r="A1145" t="n">
        <v>10255</v>
      </c>
      <c r="B1145" s="26" t="n">
        <v>16</v>
      </c>
      <c r="C1145" s="7" t="n">
        <v>1000</v>
      </c>
    </row>
    <row r="1146" spans="1:9">
      <c r="A1146" t="s">
        <v>4</v>
      </c>
      <c r="B1146" s="4" t="s">
        <v>5</v>
      </c>
      <c r="C1146" s="4" t="s">
        <v>7</v>
      </c>
      <c r="D1146" s="4" t="s">
        <v>10</v>
      </c>
      <c r="E1146" s="4" t="s">
        <v>8</v>
      </c>
    </row>
    <row r="1147" spans="1:9">
      <c r="A1147" t="n">
        <v>10258</v>
      </c>
      <c r="B1147" s="54" t="n">
        <v>51</v>
      </c>
      <c r="C1147" s="7" t="n">
        <v>4</v>
      </c>
      <c r="D1147" s="7" t="n">
        <v>0</v>
      </c>
      <c r="E1147" s="7" t="s">
        <v>106</v>
      </c>
    </row>
    <row r="1148" spans="1:9">
      <c r="A1148" t="s">
        <v>4</v>
      </c>
      <c r="B1148" s="4" t="s">
        <v>5</v>
      </c>
      <c r="C1148" s="4" t="s">
        <v>10</v>
      </c>
    </row>
    <row r="1149" spans="1:9">
      <c r="A1149" t="n">
        <v>10273</v>
      </c>
      <c r="B1149" s="26" t="n">
        <v>16</v>
      </c>
      <c r="C1149" s="7" t="n">
        <v>0</v>
      </c>
    </row>
    <row r="1150" spans="1:9">
      <c r="A1150" t="s">
        <v>4</v>
      </c>
      <c r="B1150" s="4" t="s">
        <v>5</v>
      </c>
      <c r="C1150" s="4" t="s">
        <v>10</v>
      </c>
      <c r="D1150" s="4" t="s">
        <v>28</v>
      </c>
      <c r="E1150" s="4" t="s">
        <v>7</v>
      </c>
      <c r="F1150" s="4" t="s">
        <v>17</v>
      </c>
      <c r="G1150" s="4" t="s">
        <v>28</v>
      </c>
      <c r="H1150" s="4" t="s">
        <v>7</v>
      </c>
      <c r="I1150" s="4" t="s">
        <v>7</v>
      </c>
    </row>
    <row r="1151" spans="1:9">
      <c r="A1151" t="n">
        <v>10276</v>
      </c>
      <c r="B1151" s="55" t="n">
        <v>26</v>
      </c>
      <c r="C1151" s="7" t="n">
        <v>0</v>
      </c>
      <c r="D1151" s="7" t="s">
        <v>169</v>
      </c>
      <c r="E1151" s="7" t="n">
        <v>17</v>
      </c>
      <c r="F1151" s="7" t="n">
        <v>65315</v>
      </c>
      <c r="G1151" s="7" t="s">
        <v>170</v>
      </c>
      <c r="H1151" s="7" t="n">
        <v>2</v>
      </c>
      <c r="I1151" s="7" t="n">
        <v>0</v>
      </c>
    </row>
    <row r="1152" spans="1:9">
      <c r="A1152" t="s">
        <v>4</v>
      </c>
      <c r="B1152" s="4" t="s">
        <v>5</v>
      </c>
    </row>
    <row r="1153" spans="1:9">
      <c r="A1153" t="n">
        <v>10293</v>
      </c>
      <c r="B1153" s="24" t="n">
        <v>28</v>
      </c>
    </row>
    <row r="1154" spans="1:9">
      <c r="A1154" t="s">
        <v>4</v>
      </c>
      <c r="B1154" s="4" t="s">
        <v>5</v>
      </c>
      <c r="C1154" s="4" t="s">
        <v>7</v>
      </c>
      <c r="D1154" s="4" t="s">
        <v>10</v>
      </c>
      <c r="E1154" s="4" t="s">
        <v>8</v>
      </c>
    </row>
    <row r="1155" spans="1:9">
      <c r="A1155" t="n">
        <v>10294</v>
      </c>
      <c r="B1155" s="54" t="n">
        <v>51</v>
      </c>
      <c r="C1155" s="7" t="n">
        <v>4</v>
      </c>
      <c r="D1155" s="7" t="n">
        <v>16</v>
      </c>
      <c r="E1155" s="7" t="s">
        <v>171</v>
      </c>
    </row>
    <row r="1156" spans="1:9">
      <c r="A1156" t="s">
        <v>4</v>
      </c>
      <c r="B1156" s="4" t="s">
        <v>5</v>
      </c>
      <c r="C1156" s="4" t="s">
        <v>10</v>
      </c>
    </row>
    <row r="1157" spans="1:9">
      <c r="A1157" t="n">
        <v>10308</v>
      </c>
      <c r="B1157" s="26" t="n">
        <v>16</v>
      </c>
      <c r="C1157" s="7" t="n">
        <v>0</v>
      </c>
    </row>
    <row r="1158" spans="1:9">
      <c r="A1158" t="s">
        <v>4</v>
      </c>
      <c r="B1158" s="4" t="s">
        <v>5</v>
      </c>
      <c r="C1158" s="4" t="s">
        <v>10</v>
      </c>
      <c r="D1158" s="4" t="s">
        <v>7</v>
      </c>
      <c r="E1158" s="4" t="s">
        <v>17</v>
      </c>
      <c r="F1158" s="4" t="s">
        <v>28</v>
      </c>
      <c r="G1158" s="4" t="s">
        <v>7</v>
      </c>
      <c r="H1158" s="4" t="s">
        <v>7</v>
      </c>
      <c r="I1158" s="4" t="s">
        <v>7</v>
      </c>
      <c r="J1158" s="4" t="s">
        <v>17</v>
      </c>
      <c r="K1158" s="4" t="s">
        <v>28</v>
      </c>
      <c r="L1158" s="4" t="s">
        <v>7</v>
      </c>
      <c r="M1158" s="4" t="s">
        <v>7</v>
      </c>
      <c r="N1158" s="4" t="s">
        <v>7</v>
      </c>
      <c r="O1158" s="4" t="s">
        <v>17</v>
      </c>
      <c r="P1158" s="4" t="s">
        <v>28</v>
      </c>
      <c r="Q1158" s="4" t="s">
        <v>7</v>
      </c>
      <c r="R1158" s="4" t="s">
        <v>7</v>
      </c>
      <c r="S1158" s="4" t="s">
        <v>7</v>
      </c>
      <c r="T1158" s="4" t="s">
        <v>17</v>
      </c>
      <c r="U1158" s="4" t="s">
        <v>28</v>
      </c>
      <c r="V1158" s="4" t="s">
        <v>7</v>
      </c>
      <c r="W1158" s="4" t="s">
        <v>7</v>
      </c>
    </row>
    <row r="1159" spans="1:9">
      <c r="A1159" t="n">
        <v>10311</v>
      </c>
      <c r="B1159" s="55" t="n">
        <v>26</v>
      </c>
      <c r="C1159" s="7" t="n">
        <v>16</v>
      </c>
      <c r="D1159" s="7" t="n">
        <v>17</v>
      </c>
      <c r="E1159" s="7" t="n">
        <v>14449</v>
      </c>
      <c r="F1159" s="7" t="s">
        <v>172</v>
      </c>
      <c r="G1159" s="7" t="n">
        <v>2</v>
      </c>
      <c r="H1159" s="7" t="n">
        <v>3</v>
      </c>
      <c r="I1159" s="7" t="n">
        <v>17</v>
      </c>
      <c r="J1159" s="7" t="n">
        <v>14450</v>
      </c>
      <c r="K1159" s="7" t="s">
        <v>173</v>
      </c>
      <c r="L1159" s="7" t="n">
        <v>2</v>
      </c>
      <c r="M1159" s="7" t="n">
        <v>3</v>
      </c>
      <c r="N1159" s="7" t="n">
        <v>17</v>
      </c>
      <c r="O1159" s="7" t="n">
        <v>14451</v>
      </c>
      <c r="P1159" s="7" t="s">
        <v>174</v>
      </c>
      <c r="Q1159" s="7" t="n">
        <v>2</v>
      </c>
      <c r="R1159" s="7" t="n">
        <v>3</v>
      </c>
      <c r="S1159" s="7" t="n">
        <v>17</v>
      </c>
      <c r="T1159" s="7" t="n">
        <v>14452</v>
      </c>
      <c r="U1159" s="7" t="s">
        <v>175</v>
      </c>
      <c r="V1159" s="7" t="n">
        <v>2</v>
      </c>
      <c r="W1159" s="7" t="n">
        <v>0</v>
      </c>
    </row>
    <row r="1160" spans="1:9">
      <c r="A1160" t="s">
        <v>4</v>
      </c>
      <c r="B1160" s="4" t="s">
        <v>5</v>
      </c>
    </row>
    <row r="1161" spans="1:9">
      <c r="A1161" t="n">
        <v>10746</v>
      </c>
      <c r="B1161" s="24" t="n">
        <v>28</v>
      </c>
    </row>
    <row r="1162" spans="1:9">
      <c r="A1162" t="s">
        <v>4</v>
      </c>
      <c r="B1162" s="4" t="s">
        <v>5</v>
      </c>
      <c r="C1162" s="4" t="s">
        <v>7</v>
      </c>
      <c r="D1162" s="4" t="s">
        <v>10</v>
      </c>
      <c r="E1162" s="4" t="s">
        <v>8</v>
      </c>
    </row>
    <row r="1163" spans="1:9">
      <c r="A1163" t="n">
        <v>10747</v>
      </c>
      <c r="B1163" s="54" t="n">
        <v>51</v>
      </c>
      <c r="C1163" s="7" t="n">
        <v>4</v>
      </c>
      <c r="D1163" s="7" t="n">
        <v>0</v>
      </c>
      <c r="E1163" s="7" t="s">
        <v>176</v>
      </c>
    </row>
    <row r="1164" spans="1:9">
      <c r="A1164" t="s">
        <v>4</v>
      </c>
      <c r="B1164" s="4" t="s">
        <v>5</v>
      </c>
      <c r="C1164" s="4" t="s">
        <v>10</v>
      </c>
    </row>
    <row r="1165" spans="1:9">
      <c r="A1165" t="n">
        <v>10761</v>
      </c>
      <c r="B1165" s="26" t="n">
        <v>16</v>
      </c>
      <c r="C1165" s="7" t="n">
        <v>0</v>
      </c>
    </row>
    <row r="1166" spans="1:9">
      <c r="A1166" t="s">
        <v>4</v>
      </c>
      <c r="B1166" s="4" t="s">
        <v>5</v>
      </c>
      <c r="C1166" s="4" t="s">
        <v>10</v>
      </c>
      <c r="D1166" s="4" t="s">
        <v>7</v>
      </c>
      <c r="E1166" s="4" t="s">
        <v>17</v>
      </c>
      <c r="F1166" s="4" t="s">
        <v>28</v>
      </c>
      <c r="G1166" s="4" t="s">
        <v>7</v>
      </c>
      <c r="H1166" s="4" t="s">
        <v>7</v>
      </c>
    </row>
    <row r="1167" spans="1:9">
      <c r="A1167" t="n">
        <v>10764</v>
      </c>
      <c r="B1167" s="55" t="n">
        <v>26</v>
      </c>
      <c r="C1167" s="7" t="n">
        <v>0</v>
      </c>
      <c r="D1167" s="7" t="n">
        <v>17</v>
      </c>
      <c r="E1167" s="7" t="n">
        <v>65134</v>
      </c>
      <c r="F1167" s="7" t="s">
        <v>177</v>
      </c>
      <c r="G1167" s="7" t="n">
        <v>2</v>
      </c>
      <c r="H1167" s="7" t="n">
        <v>0</v>
      </c>
    </row>
    <row r="1168" spans="1:9">
      <c r="A1168" t="s">
        <v>4</v>
      </c>
      <c r="B1168" s="4" t="s">
        <v>5</v>
      </c>
    </row>
    <row r="1169" spans="1:23">
      <c r="A1169" t="n">
        <v>10792</v>
      </c>
      <c r="B1169" s="24" t="n">
        <v>28</v>
      </c>
    </row>
    <row r="1170" spans="1:23">
      <c r="A1170" t="s">
        <v>4</v>
      </c>
      <c r="B1170" s="4" t="s">
        <v>5</v>
      </c>
      <c r="C1170" s="4" t="s">
        <v>10</v>
      </c>
      <c r="D1170" s="4" t="s">
        <v>7</v>
      </c>
    </row>
    <row r="1171" spans="1:23">
      <c r="A1171" t="n">
        <v>10793</v>
      </c>
      <c r="B1171" s="60" t="n">
        <v>89</v>
      </c>
      <c r="C1171" s="7" t="n">
        <v>0</v>
      </c>
      <c r="D1171" s="7" t="n">
        <v>1</v>
      </c>
    </row>
    <row r="1172" spans="1:23">
      <c r="A1172" t="s">
        <v>4</v>
      </c>
      <c r="B1172" s="4" t="s">
        <v>5</v>
      </c>
      <c r="C1172" s="4" t="s">
        <v>7</v>
      </c>
      <c r="D1172" s="4" t="s">
        <v>10</v>
      </c>
      <c r="E1172" s="4" t="s">
        <v>16</v>
      </c>
    </row>
    <row r="1173" spans="1:23">
      <c r="A1173" t="n">
        <v>10797</v>
      </c>
      <c r="B1173" s="33" t="n">
        <v>58</v>
      </c>
      <c r="C1173" s="7" t="n">
        <v>101</v>
      </c>
      <c r="D1173" s="7" t="n">
        <v>500</v>
      </c>
      <c r="E1173" s="7" t="n">
        <v>1</v>
      </c>
    </row>
    <row r="1174" spans="1:23">
      <c r="A1174" t="s">
        <v>4</v>
      </c>
      <c r="B1174" s="4" t="s">
        <v>5</v>
      </c>
      <c r="C1174" s="4" t="s">
        <v>7</v>
      </c>
      <c r="D1174" s="4" t="s">
        <v>10</v>
      </c>
    </row>
    <row r="1175" spans="1:23">
      <c r="A1175" t="n">
        <v>10805</v>
      </c>
      <c r="B1175" s="33" t="n">
        <v>58</v>
      </c>
      <c r="C1175" s="7" t="n">
        <v>254</v>
      </c>
      <c r="D1175" s="7" t="n">
        <v>0</v>
      </c>
    </row>
    <row r="1176" spans="1:23">
      <c r="A1176" t="s">
        <v>4</v>
      </c>
      <c r="B1176" s="4" t="s">
        <v>5</v>
      </c>
      <c r="C1176" s="4" t="s">
        <v>7</v>
      </c>
    </row>
    <row r="1177" spans="1:23">
      <c r="A1177" t="n">
        <v>10809</v>
      </c>
      <c r="B1177" s="40" t="n">
        <v>45</v>
      </c>
      <c r="C1177" s="7" t="n">
        <v>0</v>
      </c>
    </row>
    <row r="1178" spans="1:23">
      <c r="A1178" t="s">
        <v>4</v>
      </c>
      <c r="B1178" s="4" t="s">
        <v>5</v>
      </c>
      <c r="C1178" s="4" t="s">
        <v>7</v>
      </c>
      <c r="D1178" s="4" t="s">
        <v>7</v>
      </c>
      <c r="E1178" s="4" t="s">
        <v>16</v>
      </c>
      <c r="F1178" s="4" t="s">
        <v>16</v>
      </c>
      <c r="G1178" s="4" t="s">
        <v>16</v>
      </c>
      <c r="H1178" s="4" t="s">
        <v>10</v>
      </c>
    </row>
    <row r="1179" spans="1:23">
      <c r="A1179" t="n">
        <v>10811</v>
      </c>
      <c r="B1179" s="40" t="n">
        <v>45</v>
      </c>
      <c r="C1179" s="7" t="n">
        <v>2</v>
      </c>
      <c r="D1179" s="7" t="n">
        <v>3</v>
      </c>
      <c r="E1179" s="7" t="n">
        <v>4.03000020980835</v>
      </c>
      <c r="F1179" s="7" t="n">
        <v>1.52999997138977</v>
      </c>
      <c r="G1179" s="7" t="n">
        <v>-7.61999988555908</v>
      </c>
      <c r="H1179" s="7" t="n">
        <v>0</v>
      </c>
    </row>
    <row r="1180" spans="1:23">
      <c r="A1180" t="s">
        <v>4</v>
      </c>
      <c r="B1180" s="4" t="s">
        <v>5</v>
      </c>
      <c r="C1180" s="4" t="s">
        <v>7</v>
      </c>
      <c r="D1180" s="4" t="s">
        <v>7</v>
      </c>
      <c r="E1180" s="4" t="s">
        <v>16</v>
      </c>
      <c r="F1180" s="4" t="s">
        <v>16</v>
      </c>
      <c r="G1180" s="4" t="s">
        <v>16</v>
      </c>
      <c r="H1180" s="4" t="s">
        <v>10</v>
      </c>
      <c r="I1180" s="4" t="s">
        <v>7</v>
      </c>
    </row>
    <row r="1181" spans="1:23">
      <c r="A1181" t="n">
        <v>10828</v>
      </c>
      <c r="B1181" s="40" t="n">
        <v>45</v>
      </c>
      <c r="C1181" s="7" t="n">
        <v>4</v>
      </c>
      <c r="D1181" s="7" t="n">
        <v>3</v>
      </c>
      <c r="E1181" s="7" t="n">
        <v>6.69999980926514</v>
      </c>
      <c r="F1181" s="7" t="n">
        <v>18.3999996185303</v>
      </c>
      <c r="G1181" s="7" t="n">
        <v>0</v>
      </c>
      <c r="H1181" s="7" t="n">
        <v>0</v>
      </c>
      <c r="I1181" s="7" t="n">
        <v>0</v>
      </c>
    </row>
    <row r="1182" spans="1:23">
      <c r="A1182" t="s">
        <v>4</v>
      </c>
      <c r="B1182" s="4" t="s">
        <v>5</v>
      </c>
      <c r="C1182" s="4" t="s">
        <v>7</v>
      </c>
      <c r="D1182" s="4" t="s">
        <v>7</v>
      </c>
      <c r="E1182" s="4" t="s">
        <v>16</v>
      </c>
      <c r="F1182" s="4" t="s">
        <v>16</v>
      </c>
      <c r="G1182" s="4" t="s">
        <v>16</v>
      </c>
      <c r="H1182" s="4" t="s">
        <v>10</v>
      </c>
      <c r="I1182" s="4" t="s">
        <v>7</v>
      </c>
    </row>
    <row r="1183" spans="1:23">
      <c r="A1183" t="n">
        <v>10846</v>
      </c>
      <c r="B1183" s="40" t="n">
        <v>45</v>
      </c>
      <c r="C1183" s="7" t="n">
        <v>4</v>
      </c>
      <c r="D1183" s="7" t="n">
        <v>3</v>
      </c>
      <c r="E1183" s="7" t="n">
        <v>6.69999980926514</v>
      </c>
      <c r="F1183" s="7" t="n">
        <v>26.9599990844727</v>
      </c>
      <c r="G1183" s="7" t="n">
        <v>0</v>
      </c>
      <c r="H1183" s="7" t="n">
        <v>20000</v>
      </c>
      <c r="I1183" s="7" t="n">
        <v>0</v>
      </c>
    </row>
    <row r="1184" spans="1:23">
      <c r="A1184" t="s">
        <v>4</v>
      </c>
      <c r="B1184" s="4" t="s">
        <v>5</v>
      </c>
      <c r="C1184" s="4" t="s">
        <v>7</v>
      </c>
      <c r="D1184" s="4" t="s">
        <v>7</v>
      </c>
      <c r="E1184" s="4" t="s">
        <v>16</v>
      </c>
      <c r="F1184" s="4" t="s">
        <v>10</v>
      </c>
    </row>
    <row r="1185" spans="1:9">
      <c r="A1185" t="n">
        <v>10864</v>
      </c>
      <c r="B1185" s="40" t="n">
        <v>45</v>
      </c>
      <c r="C1185" s="7" t="n">
        <v>5</v>
      </c>
      <c r="D1185" s="7" t="n">
        <v>3</v>
      </c>
      <c r="E1185" s="7" t="n">
        <v>1.29999995231628</v>
      </c>
      <c r="F1185" s="7" t="n">
        <v>0</v>
      </c>
    </row>
    <row r="1186" spans="1:9">
      <c r="A1186" t="s">
        <v>4</v>
      </c>
      <c r="B1186" s="4" t="s">
        <v>5</v>
      </c>
      <c r="C1186" s="4" t="s">
        <v>7</v>
      </c>
      <c r="D1186" s="4" t="s">
        <v>7</v>
      </c>
      <c r="E1186" s="4" t="s">
        <v>16</v>
      </c>
      <c r="F1186" s="4" t="s">
        <v>10</v>
      </c>
    </row>
    <row r="1187" spans="1:9">
      <c r="A1187" t="n">
        <v>10873</v>
      </c>
      <c r="B1187" s="40" t="n">
        <v>45</v>
      </c>
      <c r="C1187" s="7" t="n">
        <v>11</v>
      </c>
      <c r="D1187" s="7" t="n">
        <v>3</v>
      </c>
      <c r="E1187" s="7" t="n">
        <v>38</v>
      </c>
      <c r="F1187" s="7" t="n">
        <v>0</v>
      </c>
    </row>
    <row r="1188" spans="1:9">
      <c r="A1188" t="s">
        <v>4</v>
      </c>
      <c r="B1188" s="4" t="s">
        <v>5</v>
      </c>
      <c r="C1188" s="4" t="s">
        <v>7</v>
      </c>
      <c r="D1188" s="4" t="s">
        <v>10</v>
      </c>
    </row>
    <row r="1189" spans="1:9">
      <c r="A1189" t="n">
        <v>10882</v>
      </c>
      <c r="B1189" s="33" t="n">
        <v>58</v>
      </c>
      <c r="C1189" s="7" t="n">
        <v>255</v>
      </c>
      <c r="D1189" s="7" t="n">
        <v>0</v>
      </c>
    </row>
    <row r="1190" spans="1:9">
      <c r="A1190" t="s">
        <v>4</v>
      </c>
      <c r="B1190" s="4" t="s">
        <v>5</v>
      </c>
      <c r="C1190" s="4" t="s">
        <v>7</v>
      </c>
      <c r="D1190" s="4" t="s">
        <v>10</v>
      </c>
      <c r="E1190" s="4" t="s">
        <v>8</v>
      </c>
      <c r="F1190" s="4" t="s">
        <v>8</v>
      </c>
      <c r="G1190" s="4" t="s">
        <v>8</v>
      </c>
      <c r="H1190" s="4" t="s">
        <v>8</v>
      </c>
    </row>
    <row r="1191" spans="1:9">
      <c r="A1191" t="n">
        <v>10886</v>
      </c>
      <c r="B1191" s="54" t="n">
        <v>51</v>
      </c>
      <c r="C1191" s="7" t="n">
        <v>3</v>
      </c>
      <c r="D1191" s="7" t="n">
        <v>0</v>
      </c>
      <c r="E1191" s="7" t="s">
        <v>163</v>
      </c>
      <c r="F1191" s="7" t="s">
        <v>112</v>
      </c>
      <c r="G1191" s="7" t="s">
        <v>113</v>
      </c>
      <c r="H1191" s="7" t="s">
        <v>112</v>
      </c>
    </row>
    <row r="1192" spans="1:9">
      <c r="A1192" t="s">
        <v>4</v>
      </c>
      <c r="B1192" s="4" t="s">
        <v>5</v>
      </c>
      <c r="C1192" s="4" t="s">
        <v>10</v>
      </c>
      <c r="D1192" s="4" t="s">
        <v>7</v>
      </c>
      <c r="E1192" s="4" t="s">
        <v>16</v>
      </c>
      <c r="F1192" s="4" t="s">
        <v>10</v>
      </c>
    </row>
    <row r="1193" spans="1:9">
      <c r="A1193" t="n">
        <v>10899</v>
      </c>
      <c r="B1193" s="53" t="n">
        <v>59</v>
      </c>
      <c r="C1193" s="7" t="n">
        <v>0</v>
      </c>
      <c r="D1193" s="7" t="n">
        <v>8</v>
      </c>
      <c r="E1193" s="7" t="n">
        <v>0.150000005960464</v>
      </c>
      <c r="F1193" s="7" t="n">
        <v>0</v>
      </c>
    </row>
    <row r="1194" spans="1:9">
      <c r="A1194" t="s">
        <v>4</v>
      </c>
      <c r="B1194" s="4" t="s">
        <v>5</v>
      </c>
      <c r="C1194" s="4" t="s">
        <v>10</v>
      </c>
    </row>
    <row r="1195" spans="1:9">
      <c r="A1195" t="n">
        <v>10909</v>
      </c>
      <c r="B1195" s="26" t="n">
        <v>16</v>
      </c>
      <c r="C1195" s="7" t="n">
        <v>2000</v>
      </c>
    </row>
    <row r="1196" spans="1:9">
      <c r="A1196" t="s">
        <v>4</v>
      </c>
      <c r="B1196" s="4" t="s">
        <v>5</v>
      </c>
      <c r="C1196" s="4" t="s">
        <v>10</v>
      </c>
      <c r="D1196" s="4" t="s">
        <v>7</v>
      </c>
      <c r="E1196" s="4" t="s">
        <v>16</v>
      </c>
      <c r="F1196" s="4" t="s">
        <v>10</v>
      </c>
    </row>
    <row r="1197" spans="1:9">
      <c r="A1197" t="n">
        <v>10912</v>
      </c>
      <c r="B1197" s="53" t="n">
        <v>59</v>
      </c>
      <c r="C1197" s="7" t="n">
        <v>0</v>
      </c>
      <c r="D1197" s="7" t="n">
        <v>255</v>
      </c>
      <c r="E1197" s="7" t="n">
        <v>0</v>
      </c>
      <c r="F1197" s="7" t="n">
        <v>0</v>
      </c>
    </row>
    <row r="1198" spans="1:9">
      <c r="A1198" t="s">
        <v>4</v>
      </c>
      <c r="B1198" s="4" t="s">
        <v>5</v>
      </c>
      <c r="C1198" s="4" t="s">
        <v>10</v>
      </c>
    </row>
    <row r="1199" spans="1:9">
      <c r="A1199" t="n">
        <v>10922</v>
      </c>
      <c r="B1199" s="26" t="n">
        <v>16</v>
      </c>
      <c r="C1199" s="7" t="n">
        <v>300</v>
      </c>
    </row>
    <row r="1200" spans="1:9">
      <c r="A1200" t="s">
        <v>4</v>
      </c>
      <c r="B1200" s="4" t="s">
        <v>5</v>
      </c>
      <c r="C1200" s="4" t="s">
        <v>7</v>
      </c>
      <c r="D1200" s="4" t="s">
        <v>10</v>
      </c>
      <c r="E1200" s="4" t="s">
        <v>8</v>
      </c>
    </row>
    <row r="1201" spans="1:8">
      <c r="A1201" t="n">
        <v>10925</v>
      </c>
      <c r="B1201" s="54" t="n">
        <v>51</v>
      </c>
      <c r="C1201" s="7" t="n">
        <v>4</v>
      </c>
      <c r="D1201" s="7" t="n">
        <v>0</v>
      </c>
      <c r="E1201" s="7" t="s">
        <v>178</v>
      </c>
    </row>
    <row r="1202" spans="1:8">
      <c r="A1202" t="s">
        <v>4</v>
      </c>
      <c r="B1202" s="4" t="s">
        <v>5</v>
      </c>
      <c r="C1202" s="4" t="s">
        <v>10</v>
      </c>
    </row>
    <row r="1203" spans="1:8">
      <c r="A1203" t="n">
        <v>10938</v>
      </c>
      <c r="B1203" s="26" t="n">
        <v>16</v>
      </c>
      <c r="C1203" s="7" t="n">
        <v>0</v>
      </c>
    </row>
    <row r="1204" spans="1:8">
      <c r="A1204" t="s">
        <v>4</v>
      </c>
      <c r="B1204" s="4" t="s">
        <v>5</v>
      </c>
      <c r="C1204" s="4" t="s">
        <v>10</v>
      </c>
      <c r="D1204" s="4" t="s">
        <v>7</v>
      </c>
      <c r="E1204" s="4" t="s">
        <v>17</v>
      </c>
      <c r="F1204" s="4" t="s">
        <v>28</v>
      </c>
      <c r="G1204" s="4" t="s">
        <v>7</v>
      </c>
      <c r="H1204" s="4" t="s">
        <v>7</v>
      </c>
      <c r="I1204" s="4" t="s">
        <v>7</v>
      </c>
      <c r="J1204" s="4" t="s">
        <v>17</v>
      </c>
      <c r="K1204" s="4" t="s">
        <v>28</v>
      </c>
      <c r="L1204" s="4" t="s">
        <v>7</v>
      </c>
      <c r="M1204" s="4" t="s">
        <v>7</v>
      </c>
      <c r="N1204" s="4" t="s">
        <v>7</v>
      </c>
      <c r="O1204" s="4" t="s">
        <v>17</v>
      </c>
      <c r="P1204" s="4" t="s">
        <v>28</v>
      </c>
      <c r="Q1204" s="4" t="s">
        <v>7</v>
      </c>
      <c r="R1204" s="4" t="s">
        <v>7</v>
      </c>
    </row>
    <row r="1205" spans="1:8">
      <c r="A1205" t="n">
        <v>10941</v>
      </c>
      <c r="B1205" s="55" t="n">
        <v>26</v>
      </c>
      <c r="C1205" s="7" t="n">
        <v>0</v>
      </c>
      <c r="D1205" s="7" t="n">
        <v>17</v>
      </c>
      <c r="E1205" s="7" t="n">
        <v>65135</v>
      </c>
      <c r="F1205" s="7" t="s">
        <v>179</v>
      </c>
      <c r="G1205" s="7" t="n">
        <v>2</v>
      </c>
      <c r="H1205" s="7" t="n">
        <v>3</v>
      </c>
      <c r="I1205" s="7" t="n">
        <v>17</v>
      </c>
      <c r="J1205" s="7" t="n">
        <v>65136</v>
      </c>
      <c r="K1205" s="7" t="s">
        <v>180</v>
      </c>
      <c r="L1205" s="7" t="n">
        <v>2</v>
      </c>
      <c r="M1205" s="7" t="n">
        <v>3</v>
      </c>
      <c r="N1205" s="7" t="n">
        <v>17</v>
      </c>
      <c r="O1205" s="7" t="n">
        <v>65137</v>
      </c>
      <c r="P1205" s="7" t="s">
        <v>181</v>
      </c>
      <c r="Q1205" s="7" t="n">
        <v>2</v>
      </c>
      <c r="R1205" s="7" t="n">
        <v>0</v>
      </c>
    </row>
    <row r="1206" spans="1:8">
      <c r="A1206" t="s">
        <v>4</v>
      </c>
      <c r="B1206" s="4" t="s">
        <v>5</v>
      </c>
    </row>
    <row r="1207" spans="1:8">
      <c r="A1207" t="n">
        <v>11234</v>
      </c>
      <c r="B1207" s="24" t="n">
        <v>28</v>
      </c>
    </row>
    <row r="1208" spans="1:8">
      <c r="A1208" t="s">
        <v>4</v>
      </c>
      <c r="B1208" s="4" t="s">
        <v>5</v>
      </c>
      <c r="C1208" s="4" t="s">
        <v>7</v>
      </c>
      <c r="D1208" s="4" t="s">
        <v>10</v>
      </c>
      <c r="E1208" s="4" t="s">
        <v>8</v>
      </c>
    </row>
    <row r="1209" spans="1:8">
      <c r="A1209" t="n">
        <v>11235</v>
      </c>
      <c r="B1209" s="54" t="n">
        <v>51</v>
      </c>
      <c r="C1209" s="7" t="n">
        <v>4</v>
      </c>
      <c r="D1209" s="7" t="n">
        <v>16</v>
      </c>
      <c r="E1209" s="7" t="s">
        <v>138</v>
      </c>
    </row>
    <row r="1210" spans="1:8">
      <c r="A1210" t="s">
        <v>4</v>
      </c>
      <c r="B1210" s="4" t="s">
        <v>5</v>
      </c>
      <c r="C1210" s="4" t="s">
        <v>10</v>
      </c>
    </row>
    <row r="1211" spans="1:8">
      <c r="A1211" t="n">
        <v>11248</v>
      </c>
      <c r="B1211" s="26" t="n">
        <v>16</v>
      </c>
      <c r="C1211" s="7" t="n">
        <v>0</v>
      </c>
    </row>
    <row r="1212" spans="1:8">
      <c r="A1212" t="s">
        <v>4</v>
      </c>
      <c r="B1212" s="4" t="s">
        <v>5</v>
      </c>
      <c r="C1212" s="4" t="s">
        <v>10</v>
      </c>
      <c r="D1212" s="4" t="s">
        <v>7</v>
      </c>
      <c r="E1212" s="4" t="s">
        <v>17</v>
      </c>
      <c r="F1212" s="4" t="s">
        <v>28</v>
      </c>
      <c r="G1212" s="4" t="s">
        <v>7</v>
      </c>
      <c r="H1212" s="4" t="s">
        <v>7</v>
      </c>
      <c r="I1212" s="4" t="s">
        <v>7</v>
      </c>
      <c r="J1212" s="4" t="s">
        <v>17</v>
      </c>
      <c r="K1212" s="4" t="s">
        <v>28</v>
      </c>
      <c r="L1212" s="4" t="s">
        <v>7</v>
      </c>
      <c r="M1212" s="4" t="s">
        <v>7</v>
      </c>
      <c r="N1212" s="4" t="s">
        <v>7</v>
      </c>
      <c r="O1212" s="4" t="s">
        <v>17</v>
      </c>
      <c r="P1212" s="4" t="s">
        <v>28</v>
      </c>
      <c r="Q1212" s="4" t="s">
        <v>7</v>
      </c>
      <c r="R1212" s="4" t="s">
        <v>7</v>
      </c>
    </row>
    <row r="1213" spans="1:8">
      <c r="A1213" t="n">
        <v>11251</v>
      </c>
      <c r="B1213" s="55" t="n">
        <v>26</v>
      </c>
      <c r="C1213" s="7" t="n">
        <v>16</v>
      </c>
      <c r="D1213" s="7" t="n">
        <v>17</v>
      </c>
      <c r="E1213" s="7" t="n">
        <v>14453</v>
      </c>
      <c r="F1213" s="7" t="s">
        <v>182</v>
      </c>
      <c r="G1213" s="7" t="n">
        <v>2</v>
      </c>
      <c r="H1213" s="7" t="n">
        <v>3</v>
      </c>
      <c r="I1213" s="7" t="n">
        <v>17</v>
      </c>
      <c r="J1213" s="7" t="n">
        <v>14454</v>
      </c>
      <c r="K1213" s="7" t="s">
        <v>183</v>
      </c>
      <c r="L1213" s="7" t="n">
        <v>2</v>
      </c>
      <c r="M1213" s="7" t="n">
        <v>3</v>
      </c>
      <c r="N1213" s="7" t="n">
        <v>17</v>
      </c>
      <c r="O1213" s="7" t="n">
        <v>14455</v>
      </c>
      <c r="P1213" s="7" t="s">
        <v>184</v>
      </c>
      <c r="Q1213" s="7" t="n">
        <v>2</v>
      </c>
      <c r="R1213" s="7" t="n">
        <v>0</v>
      </c>
    </row>
    <row r="1214" spans="1:8">
      <c r="A1214" t="s">
        <v>4</v>
      </c>
      <c r="B1214" s="4" t="s">
        <v>5</v>
      </c>
    </row>
    <row r="1215" spans="1:8">
      <c r="A1215" t="n">
        <v>11541</v>
      </c>
      <c r="B1215" s="24" t="n">
        <v>28</v>
      </c>
    </row>
    <row r="1216" spans="1:8">
      <c r="A1216" t="s">
        <v>4</v>
      </c>
      <c r="B1216" s="4" t="s">
        <v>5</v>
      </c>
      <c r="C1216" s="4" t="s">
        <v>7</v>
      </c>
      <c r="D1216" s="4" t="s">
        <v>10</v>
      </c>
      <c r="E1216" s="4" t="s">
        <v>8</v>
      </c>
    </row>
    <row r="1217" spans="1:18">
      <c r="A1217" t="n">
        <v>11542</v>
      </c>
      <c r="B1217" s="54" t="n">
        <v>51</v>
      </c>
      <c r="C1217" s="7" t="n">
        <v>4</v>
      </c>
      <c r="D1217" s="7" t="n">
        <v>0</v>
      </c>
      <c r="E1217" s="7" t="s">
        <v>185</v>
      </c>
    </row>
    <row r="1218" spans="1:18">
      <c r="A1218" t="s">
        <v>4</v>
      </c>
      <c r="B1218" s="4" t="s">
        <v>5</v>
      </c>
      <c r="C1218" s="4" t="s">
        <v>10</v>
      </c>
    </row>
    <row r="1219" spans="1:18">
      <c r="A1219" t="n">
        <v>11556</v>
      </c>
      <c r="B1219" s="26" t="n">
        <v>16</v>
      </c>
      <c r="C1219" s="7" t="n">
        <v>0</v>
      </c>
    </row>
    <row r="1220" spans="1:18">
      <c r="A1220" t="s">
        <v>4</v>
      </c>
      <c r="B1220" s="4" t="s">
        <v>5</v>
      </c>
      <c r="C1220" s="4" t="s">
        <v>10</v>
      </c>
      <c r="D1220" s="4" t="s">
        <v>7</v>
      </c>
      <c r="E1220" s="4" t="s">
        <v>17</v>
      </c>
      <c r="F1220" s="4" t="s">
        <v>28</v>
      </c>
      <c r="G1220" s="4" t="s">
        <v>7</v>
      </c>
      <c r="H1220" s="4" t="s">
        <v>7</v>
      </c>
    </row>
    <row r="1221" spans="1:18">
      <c r="A1221" t="n">
        <v>11559</v>
      </c>
      <c r="B1221" s="55" t="n">
        <v>26</v>
      </c>
      <c r="C1221" s="7" t="n">
        <v>0</v>
      </c>
      <c r="D1221" s="7" t="n">
        <v>17</v>
      </c>
      <c r="E1221" s="7" t="n">
        <v>65138</v>
      </c>
      <c r="F1221" s="7" t="s">
        <v>186</v>
      </c>
      <c r="G1221" s="7" t="n">
        <v>2</v>
      </c>
      <c r="H1221" s="7" t="n">
        <v>0</v>
      </c>
    </row>
    <row r="1222" spans="1:18">
      <c r="A1222" t="s">
        <v>4</v>
      </c>
      <c r="B1222" s="4" t="s">
        <v>5</v>
      </c>
    </row>
    <row r="1223" spans="1:18">
      <c r="A1223" t="n">
        <v>11595</v>
      </c>
      <c r="B1223" s="24" t="n">
        <v>28</v>
      </c>
    </row>
    <row r="1224" spans="1:18">
      <c r="A1224" t="s">
        <v>4</v>
      </c>
      <c r="B1224" s="4" t="s">
        <v>5</v>
      </c>
      <c r="C1224" s="4" t="s">
        <v>7</v>
      </c>
      <c r="D1224" s="4" t="s">
        <v>10</v>
      </c>
      <c r="E1224" s="4" t="s">
        <v>7</v>
      </c>
    </row>
    <row r="1225" spans="1:18">
      <c r="A1225" t="n">
        <v>11596</v>
      </c>
      <c r="B1225" s="51" t="n">
        <v>49</v>
      </c>
      <c r="C1225" s="7" t="n">
        <v>1</v>
      </c>
      <c r="D1225" s="7" t="n">
        <v>4000</v>
      </c>
      <c r="E1225" s="7" t="n">
        <v>0</v>
      </c>
    </row>
    <row r="1226" spans="1:18">
      <c r="A1226" t="s">
        <v>4</v>
      </c>
      <c r="B1226" s="4" t="s">
        <v>5</v>
      </c>
      <c r="C1226" s="4" t="s">
        <v>10</v>
      </c>
    </row>
    <row r="1227" spans="1:18">
      <c r="A1227" t="n">
        <v>11601</v>
      </c>
      <c r="B1227" s="26" t="n">
        <v>16</v>
      </c>
      <c r="C1227" s="7" t="n">
        <v>300</v>
      </c>
    </row>
    <row r="1228" spans="1:18">
      <c r="A1228" t="s">
        <v>4</v>
      </c>
      <c r="B1228" s="4" t="s">
        <v>5</v>
      </c>
      <c r="C1228" s="4" t="s">
        <v>7</v>
      </c>
      <c r="D1228" s="4" t="s">
        <v>10</v>
      </c>
      <c r="E1228" s="4" t="s">
        <v>10</v>
      </c>
      <c r="F1228" s="4" t="s">
        <v>7</v>
      </c>
    </row>
    <row r="1229" spans="1:18">
      <c r="A1229" t="n">
        <v>11604</v>
      </c>
      <c r="B1229" s="22" t="n">
        <v>25</v>
      </c>
      <c r="C1229" s="7" t="n">
        <v>1</v>
      </c>
      <c r="D1229" s="7" t="n">
        <v>65535</v>
      </c>
      <c r="E1229" s="7" t="n">
        <v>80</v>
      </c>
      <c r="F1229" s="7" t="n">
        <v>5</v>
      </c>
    </row>
    <row r="1230" spans="1:18">
      <c r="A1230" t="s">
        <v>4</v>
      </c>
      <c r="B1230" s="4" t="s">
        <v>5</v>
      </c>
      <c r="C1230" s="4" t="s">
        <v>8</v>
      </c>
      <c r="D1230" s="4" t="s">
        <v>10</v>
      </c>
    </row>
    <row r="1231" spans="1:18">
      <c r="A1231" t="n">
        <v>11611</v>
      </c>
      <c r="B1231" s="56" t="n">
        <v>29</v>
      </c>
      <c r="C1231" s="7" t="s">
        <v>187</v>
      </c>
      <c r="D1231" s="7" t="n">
        <v>65533</v>
      </c>
    </row>
    <row r="1232" spans="1:18">
      <c r="A1232" t="s">
        <v>4</v>
      </c>
      <c r="B1232" s="4" t="s">
        <v>5</v>
      </c>
      <c r="C1232" s="4" t="s">
        <v>7</v>
      </c>
      <c r="D1232" s="4" t="s">
        <v>10</v>
      </c>
      <c r="E1232" s="4" t="s">
        <v>8</v>
      </c>
    </row>
    <row r="1233" spans="1:8">
      <c r="A1233" t="n">
        <v>11627</v>
      </c>
      <c r="B1233" s="54" t="n">
        <v>51</v>
      </c>
      <c r="C1233" s="7" t="n">
        <v>4</v>
      </c>
      <c r="D1233" s="7" t="n">
        <v>18</v>
      </c>
      <c r="E1233" s="7" t="s">
        <v>104</v>
      </c>
    </row>
    <row r="1234" spans="1:8">
      <c r="A1234" t="s">
        <v>4</v>
      </c>
      <c r="B1234" s="4" t="s">
        <v>5</v>
      </c>
      <c r="C1234" s="4" t="s">
        <v>10</v>
      </c>
    </row>
    <row r="1235" spans="1:8">
      <c r="A1235" t="n">
        <v>11640</v>
      </c>
      <c r="B1235" s="26" t="n">
        <v>16</v>
      </c>
      <c r="C1235" s="7" t="n">
        <v>0</v>
      </c>
    </row>
    <row r="1236" spans="1:8">
      <c r="A1236" t="s">
        <v>4</v>
      </c>
      <c r="B1236" s="4" t="s">
        <v>5</v>
      </c>
      <c r="C1236" s="4" t="s">
        <v>10</v>
      </c>
      <c r="D1236" s="4" t="s">
        <v>7</v>
      </c>
      <c r="E1236" s="4" t="s">
        <v>17</v>
      </c>
      <c r="F1236" s="4" t="s">
        <v>28</v>
      </c>
      <c r="G1236" s="4" t="s">
        <v>7</v>
      </c>
      <c r="H1236" s="4" t="s">
        <v>7</v>
      </c>
    </row>
    <row r="1237" spans="1:8">
      <c r="A1237" t="n">
        <v>11643</v>
      </c>
      <c r="B1237" s="55" t="n">
        <v>26</v>
      </c>
      <c r="C1237" s="7" t="n">
        <v>18</v>
      </c>
      <c r="D1237" s="7" t="n">
        <v>17</v>
      </c>
      <c r="E1237" s="7" t="n">
        <v>17478</v>
      </c>
      <c r="F1237" s="7" t="s">
        <v>188</v>
      </c>
      <c r="G1237" s="7" t="n">
        <v>2</v>
      </c>
      <c r="H1237" s="7" t="n">
        <v>0</v>
      </c>
    </row>
    <row r="1238" spans="1:8">
      <c r="A1238" t="s">
        <v>4</v>
      </c>
      <c r="B1238" s="4" t="s">
        <v>5</v>
      </c>
    </row>
    <row r="1239" spans="1:8">
      <c r="A1239" t="n">
        <v>11672</v>
      </c>
      <c r="B1239" s="24" t="n">
        <v>28</v>
      </c>
    </row>
    <row r="1240" spans="1:8">
      <c r="A1240" t="s">
        <v>4</v>
      </c>
      <c r="B1240" s="4" t="s">
        <v>5</v>
      </c>
      <c r="C1240" s="4" t="s">
        <v>8</v>
      </c>
      <c r="D1240" s="4" t="s">
        <v>10</v>
      </c>
    </row>
    <row r="1241" spans="1:8">
      <c r="A1241" t="n">
        <v>11673</v>
      </c>
      <c r="B1241" s="56" t="n">
        <v>29</v>
      </c>
      <c r="C1241" s="7" t="s">
        <v>18</v>
      </c>
      <c r="D1241" s="7" t="n">
        <v>65533</v>
      </c>
    </row>
    <row r="1242" spans="1:8">
      <c r="A1242" t="s">
        <v>4</v>
      </c>
      <c r="B1242" s="4" t="s">
        <v>5</v>
      </c>
      <c r="C1242" s="4" t="s">
        <v>10</v>
      </c>
      <c r="D1242" s="4" t="s">
        <v>7</v>
      </c>
    </row>
    <row r="1243" spans="1:8">
      <c r="A1243" t="n">
        <v>11677</v>
      </c>
      <c r="B1243" s="60" t="n">
        <v>89</v>
      </c>
      <c r="C1243" s="7" t="n">
        <v>18</v>
      </c>
      <c r="D1243" s="7" t="n">
        <v>1</v>
      </c>
    </row>
    <row r="1244" spans="1:8">
      <c r="A1244" t="s">
        <v>4</v>
      </c>
      <c r="B1244" s="4" t="s">
        <v>5</v>
      </c>
      <c r="C1244" s="4" t="s">
        <v>7</v>
      </c>
      <c r="D1244" s="4" t="s">
        <v>10</v>
      </c>
      <c r="E1244" s="4" t="s">
        <v>10</v>
      </c>
      <c r="F1244" s="4" t="s">
        <v>7</v>
      </c>
    </row>
    <row r="1245" spans="1:8">
      <c r="A1245" t="n">
        <v>11681</v>
      </c>
      <c r="B1245" s="22" t="n">
        <v>25</v>
      </c>
      <c r="C1245" s="7" t="n">
        <v>1</v>
      </c>
      <c r="D1245" s="7" t="n">
        <v>65535</v>
      </c>
      <c r="E1245" s="7" t="n">
        <v>65535</v>
      </c>
      <c r="F1245" s="7" t="n">
        <v>0</v>
      </c>
    </row>
    <row r="1246" spans="1:8">
      <c r="A1246" t="s">
        <v>4</v>
      </c>
      <c r="B1246" s="4" t="s">
        <v>5</v>
      </c>
      <c r="C1246" s="4" t="s">
        <v>7</v>
      </c>
      <c r="D1246" s="4" t="s">
        <v>10</v>
      </c>
      <c r="E1246" s="4" t="s">
        <v>7</v>
      </c>
      <c r="F1246" s="4" t="s">
        <v>7</v>
      </c>
      <c r="G1246" s="4" t="s">
        <v>7</v>
      </c>
      <c r="H1246" s="4" t="s">
        <v>7</v>
      </c>
    </row>
    <row r="1247" spans="1:8">
      <c r="A1247" t="n">
        <v>11688</v>
      </c>
      <c r="B1247" s="54" t="n">
        <v>51</v>
      </c>
      <c r="C1247" s="7" t="n">
        <v>2</v>
      </c>
      <c r="D1247" s="7" t="n">
        <v>16</v>
      </c>
      <c r="E1247" s="7" t="n">
        <v>0</v>
      </c>
      <c r="F1247" s="7" t="n">
        <v>0</v>
      </c>
      <c r="G1247" s="7" t="n">
        <v>127</v>
      </c>
      <c r="H1247" s="7" t="n">
        <v>0</v>
      </c>
    </row>
    <row r="1248" spans="1:8">
      <c r="A1248" t="s">
        <v>4</v>
      </c>
      <c r="B1248" s="4" t="s">
        <v>5</v>
      </c>
      <c r="C1248" s="4" t="s">
        <v>7</v>
      </c>
      <c r="D1248" s="4" t="s">
        <v>10</v>
      </c>
      <c r="E1248" s="4" t="s">
        <v>8</v>
      </c>
      <c r="F1248" s="4" t="s">
        <v>8</v>
      </c>
      <c r="G1248" s="4" t="s">
        <v>8</v>
      </c>
      <c r="H1248" s="4" t="s">
        <v>8</v>
      </c>
    </row>
    <row r="1249" spans="1:8">
      <c r="A1249" t="n">
        <v>11696</v>
      </c>
      <c r="B1249" s="54" t="n">
        <v>51</v>
      </c>
      <c r="C1249" s="7" t="n">
        <v>3</v>
      </c>
      <c r="D1249" s="7" t="n">
        <v>0</v>
      </c>
      <c r="E1249" s="7" t="s">
        <v>155</v>
      </c>
      <c r="F1249" s="7" t="s">
        <v>130</v>
      </c>
      <c r="G1249" s="7" t="s">
        <v>113</v>
      </c>
      <c r="H1249" s="7" t="s">
        <v>112</v>
      </c>
    </row>
    <row r="1250" spans="1:8">
      <c r="A1250" t="s">
        <v>4</v>
      </c>
      <c r="B1250" s="4" t="s">
        <v>5</v>
      </c>
      <c r="C1250" s="4" t="s">
        <v>7</v>
      </c>
      <c r="D1250" s="4" t="s">
        <v>10</v>
      </c>
      <c r="E1250" s="4" t="s">
        <v>8</v>
      </c>
      <c r="F1250" s="4" t="s">
        <v>8</v>
      </c>
      <c r="G1250" s="4" t="s">
        <v>8</v>
      </c>
      <c r="H1250" s="4" t="s">
        <v>8</v>
      </c>
    </row>
    <row r="1251" spans="1:8">
      <c r="A1251" t="n">
        <v>11709</v>
      </c>
      <c r="B1251" s="54" t="n">
        <v>51</v>
      </c>
      <c r="C1251" s="7" t="n">
        <v>3</v>
      </c>
      <c r="D1251" s="7" t="n">
        <v>16</v>
      </c>
      <c r="E1251" s="7" t="s">
        <v>155</v>
      </c>
      <c r="F1251" s="7" t="s">
        <v>130</v>
      </c>
      <c r="G1251" s="7" t="s">
        <v>113</v>
      </c>
      <c r="H1251" s="7" t="s">
        <v>112</v>
      </c>
    </row>
    <row r="1252" spans="1:8">
      <c r="A1252" t="s">
        <v>4</v>
      </c>
      <c r="B1252" s="4" t="s">
        <v>5</v>
      </c>
      <c r="C1252" s="4" t="s">
        <v>10</v>
      </c>
      <c r="D1252" s="4" t="s">
        <v>7</v>
      </c>
      <c r="E1252" s="4" t="s">
        <v>16</v>
      </c>
      <c r="F1252" s="4" t="s">
        <v>10</v>
      </c>
    </row>
    <row r="1253" spans="1:8">
      <c r="A1253" t="n">
        <v>11722</v>
      </c>
      <c r="B1253" s="53" t="n">
        <v>59</v>
      </c>
      <c r="C1253" s="7" t="n">
        <v>0</v>
      </c>
      <c r="D1253" s="7" t="n">
        <v>13</v>
      </c>
      <c r="E1253" s="7" t="n">
        <v>0.150000005960464</v>
      </c>
      <c r="F1253" s="7" t="n">
        <v>0</v>
      </c>
    </row>
    <row r="1254" spans="1:8">
      <c r="A1254" t="s">
        <v>4</v>
      </c>
      <c r="B1254" s="4" t="s">
        <v>5</v>
      </c>
      <c r="C1254" s="4" t="s">
        <v>10</v>
      </c>
      <c r="D1254" s="4" t="s">
        <v>7</v>
      </c>
      <c r="E1254" s="4" t="s">
        <v>16</v>
      </c>
      <c r="F1254" s="4" t="s">
        <v>10</v>
      </c>
    </row>
    <row r="1255" spans="1:8">
      <c r="A1255" t="n">
        <v>11732</v>
      </c>
      <c r="B1255" s="53" t="n">
        <v>59</v>
      </c>
      <c r="C1255" s="7" t="n">
        <v>16</v>
      </c>
      <c r="D1255" s="7" t="n">
        <v>13</v>
      </c>
      <c r="E1255" s="7" t="n">
        <v>0.150000005960464</v>
      </c>
      <c r="F1255" s="7" t="n">
        <v>0</v>
      </c>
    </row>
    <row r="1256" spans="1:8">
      <c r="A1256" t="s">
        <v>4</v>
      </c>
      <c r="B1256" s="4" t="s">
        <v>5</v>
      </c>
      <c r="C1256" s="4" t="s">
        <v>10</v>
      </c>
    </row>
    <row r="1257" spans="1:8">
      <c r="A1257" t="n">
        <v>11742</v>
      </c>
      <c r="B1257" s="26" t="n">
        <v>16</v>
      </c>
      <c r="C1257" s="7" t="n">
        <v>1000</v>
      </c>
    </row>
    <row r="1258" spans="1:8">
      <c r="A1258" t="s">
        <v>4</v>
      </c>
      <c r="B1258" s="4" t="s">
        <v>5</v>
      </c>
      <c r="C1258" s="4" t="s">
        <v>7</v>
      </c>
      <c r="D1258" s="4" t="s">
        <v>10</v>
      </c>
      <c r="E1258" s="4" t="s">
        <v>8</v>
      </c>
    </row>
    <row r="1259" spans="1:8">
      <c r="A1259" t="n">
        <v>11745</v>
      </c>
      <c r="B1259" s="54" t="n">
        <v>51</v>
      </c>
      <c r="C1259" s="7" t="n">
        <v>4</v>
      </c>
      <c r="D1259" s="7" t="n">
        <v>0</v>
      </c>
      <c r="E1259" s="7" t="s">
        <v>189</v>
      </c>
    </row>
    <row r="1260" spans="1:8">
      <c r="A1260" t="s">
        <v>4</v>
      </c>
      <c r="B1260" s="4" t="s">
        <v>5</v>
      </c>
      <c r="C1260" s="4" t="s">
        <v>10</v>
      </c>
    </row>
    <row r="1261" spans="1:8">
      <c r="A1261" t="n">
        <v>11759</v>
      </c>
      <c r="B1261" s="26" t="n">
        <v>16</v>
      </c>
      <c r="C1261" s="7" t="n">
        <v>0</v>
      </c>
    </row>
    <row r="1262" spans="1:8">
      <c r="A1262" t="s">
        <v>4</v>
      </c>
      <c r="B1262" s="4" t="s">
        <v>5</v>
      </c>
      <c r="C1262" s="4" t="s">
        <v>10</v>
      </c>
      <c r="D1262" s="4" t="s">
        <v>7</v>
      </c>
      <c r="E1262" s="4" t="s">
        <v>17</v>
      </c>
      <c r="F1262" s="4" t="s">
        <v>28</v>
      </c>
      <c r="G1262" s="4" t="s">
        <v>7</v>
      </c>
      <c r="H1262" s="4" t="s">
        <v>7</v>
      </c>
    </row>
    <row r="1263" spans="1:8">
      <c r="A1263" t="n">
        <v>11762</v>
      </c>
      <c r="B1263" s="55" t="n">
        <v>26</v>
      </c>
      <c r="C1263" s="7" t="n">
        <v>0</v>
      </c>
      <c r="D1263" s="7" t="n">
        <v>17</v>
      </c>
      <c r="E1263" s="7" t="n">
        <v>65316</v>
      </c>
      <c r="F1263" s="7" t="s">
        <v>170</v>
      </c>
      <c r="G1263" s="7" t="n">
        <v>2</v>
      </c>
      <c r="H1263" s="7" t="n">
        <v>0</v>
      </c>
    </row>
    <row r="1264" spans="1:8">
      <c r="A1264" t="s">
        <v>4</v>
      </c>
      <c r="B1264" s="4" t="s">
        <v>5</v>
      </c>
    </row>
    <row r="1265" spans="1:8">
      <c r="A1265" t="n">
        <v>11776</v>
      </c>
      <c r="B1265" s="24" t="n">
        <v>28</v>
      </c>
    </row>
    <row r="1266" spans="1:8">
      <c r="A1266" t="s">
        <v>4</v>
      </c>
      <c r="B1266" s="4" t="s">
        <v>5</v>
      </c>
      <c r="C1266" s="4" t="s">
        <v>7</v>
      </c>
      <c r="D1266" s="4" t="s">
        <v>10</v>
      </c>
      <c r="E1266" s="4" t="s">
        <v>8</v>
      </c>
    </row>
    <row r="1267" spans="1:8">
      <c r="A1267" t="n">
        <v>11777</v>
      </c>
      <c r="B1267" s="54" t="n">
        <v>51</v>
      </c>
      <c r="C1267" s="7" t="n">
        <v>4</v>
      </c>
      <c r="D1267" s="7" t="n">
        <v>16</v>
      </c>
      <c r="E1267" s="7" t="s">
        <v>190</v>
      </c>
    </row>
    <row r="1268" spans="1:8">
      <c r="A1268" t="s">
        <v>4</v>
      </c>
      <c r="B1268" s="4" t="s">
        <v>5</v>
      </c>
      <c r="C1268" s="4" t="s">
        <v>10</v>
      </c>
    </row>
    <row r="1269" spans="1:8">
      <c r="A1269" t="n">
        <v>11790</v>
      </c>
      <c r="B1269" s="26" t="n">
        <v>16</v>
      </c>
      <c r="C1269" s="7" t="n">
        <v>0</v>
      </c>
    </row>
    <row r="1270" spans="1:8">
      <c r="A1270" t="s">
        <v>4</v>
      </c>
      <c r="B1270" s="4" t="s">
        <v>5</v>
      </c>
      <c r="C1270" s="4" t="s">
        <v>10</v>
      </c>
      <c r="D1270" s="4" t="s">
        <v>7</v>
      </c>
      <c r="E1270" s="4" t="s">
        <v>17</v>
      </c>
      <c r="F1270" s="4" t="s">
        <v>28</v>
      </c>
      <c r="G1270" s="4" t="s">
        <v>7</v>
      </c>
      <c r="H1270" s="4" t="s">
        <v>7</v>
      </c>
    </row>
    <row r="1271" spans="1:8">
      <c r="A1271" t="n">
        <v>11793</v>
      </c>
      <c r="B1271" s="55" t="n">
        <v>26</v>
      </c>
      <c r="C1271" s="7" t="n">
        <v>16</v>
      </c>
      <c r="D1271" s="7" t="n">
        <v>17</v>
      </c>
      <c r="E1271" s="7" t="n">
        <v>14456</v>
      </c>
      <c r="F1271" s="7" t="s">
        <v>191</v>
      </c>
      <c r="G1271" s="7" t="n">
        <v>2</v>
      </c>
      <c r="H1271" s="7" t="n">
        <v>0</v>
      </c>
    </row>
    <row r="1272" spans="1:8">
      <c r="A1272" t="s">
        <v>4</v>
      </c>
      <c r="B1272" s="4" t="s">
        <v>5</v>
      </c>
    </row>
    <row r="1273" spans="1:8">
      <c r="A1273" t="n">
        <v>11840</v>
      </c>
      <c r="B1273" s="24" t="n">
        <v>28</v>
      </c>
    </row>
    <row r="1274" spans="1:8">
      <c r="A1274" t="s">
        <v>4</v>
      </c>
      <c r="B1274" s="4" t="s">
        <v>5</v>
      </c>
      <c r="C1274" s="4" t="s">
        <v>7</v>
      </c>
      <c r="D1274" s="4" t="s">
        <v>10</v>
      </c>
      <c r="E1274" s="4" t="s">
        <v>17</v>
      </c>
      <c r="F1274" s="4" t="s">
        <v>10</v>
      </c>
      <c r="G1274" s="4" t="s">
        <v>17</v>
      </c>
      <c r="H1274" s="4" t="s">
        <v>7</v>
      </c>
    </row>
    <row r="1275" spans="1:8">
      <c r="A1275" t="n">
        <v>11841</v>
      </c>
      <c r="B1275" s="51" t="n">
        <v>49</v>
      </c>
      <c r="C1275" s="7" t="n">
        <v>0</v>
      </c>
      <c r="D1275" s="7" t="n">
        <v>551</v>
      </c>
      <c r="E1275" s="7" t="n">
        <v>1060320051</v>
      </c>
      <c r="F1275" s="7" t="n">
        <v>0</v>
      </c>
      <c r="G1275" s="7" t="n">
        <v>0</v>
      </c>
      <c r="H1275" s="7" t="n">
        <v>0</v>
      </c>
    </row>
    <row r="1276" spans="1:8">
      <c r="A1276" t="s">
        <v>4</v>
      </c>
      <c r="B1276" s="4" t="s">
        <v>5</v>
      </c>
      <c r="C1276" s="4" t="s">
        <v>7</v>
      </c>
      <c r="D1276" s="4" t="s">
        <v>10</v>
      </c>
      <c r="E1276" s="4" t="s">
        <v>16</v>
      </c>
    </row>
    <row r="1277" spans="1:8">
      <c r="A1277" t="n">
        <v>11856</v>
      </c>
      <c r="B1277" s="33" t="n">
        <v>58</v>
      </c>
      <c r="C1277" s="7" t="n">
        <v>101</v>
      </c>
      <c r="D1277" s="7" t="n">
        <v>500</v>
      </c>
      <c r="E1277" s="7" t="n">
        <v>1</v>
      </c>
    </row>
    <row r="1278" spans="1:8">
      <c r="A1278" t="s">
        <v>4</v>
      </c>
      <c r="B1278" s="4" t="s">
        <v>5</v>
      </c>
      <c r="C1278" s="4" t="s">
        <v>7</v>
      </c>
      <c r="D1278" s="4" t="s">
        <v>10</v>
      </c>
    </row>
    <row r="1279" spans="1:8">
      <c r="A1279" t="n">
        <v>11864</v>
      </c>
      <c r="B1279" s="33" t="n">
        <v>58</v>
      </c>
      <c r="C1279" s="7" t="n">
        <v>254</v>
      </c>
      <c r="D1279" s="7" t="n">
        <v>0</v>
      </c>
    </row>
    <row r="1280" spans="1:8">
      <c r="A1280" t="s">
        <v>4</v>
      </c>
      <c r="B1280" s="4" t="s">
        <v>5</v>
      </c>
      <c r="C1280" s="4" t="s">
        <v>7</v>
      </c>
      <c r="D1280" s="4" t="s">
        <v>7</v>
      </c>
      <c r="E1280" s="4" t="s">
        <v>16</v>
      </c>
      <c r="F1280" s="4" t="s">
        <v>16</v>
      </c>
      <c r="G1280" s="4" t="s">
        <v>16</v>
      </c>
      <c r="H1280" s="4" t="s">
        <v>10</v>
      </c>
    </row>
    <row r="1281" spans="1:8">
      <c r="A1281" t="n">
        <v>11868</v>
      </c>
      <c r="B1281" s="40" t="n">
        <v>45</v>
      </c>
      <c r="C1281" s="7" t="n">
        <v>2</v>
      </c>
      <c r="D1281" s="7" t="n">
        <v>3</v>
      </c>
      <c r="E1281" s="7" t="n">
        <v>14.6000003814697</v>
      </c>
      <c r="F1281" s="7" t="n">
        <v>3.26999998092651</v>
      </c>
      <c r="G1281" s="7" t="n">
        <v>1.75</v>
      </c>
      <c r="H1281" s="7" t="n">
        <v>0</v>
      </c>
    </row>
    <row r="1282" spans="1:8">
      <c r="A1282" t="s">
        <v>4</v>
      </c>
      <c r="B1282" s="4" t="s">
        <v>5</v>
      </c>
      <c r="C1282" s="4" t="s">
        <v>7</v>
      </c>
      <c r="D1282" s="4" t="s">
        <v>7</v>
      </c>
      <c r="E1282" s="4" t="s">
        <v>16</v>
      </c>
      <c r="F1282" s="4" t="s">
        <v>16</v>
      </c>
      <c r="G1282" s="4" t="s">
        <v>16</v>
      </c>
      <c r="H1282" s="4" t="s">
        <v>10</v>
      </c>
      <c r="I1282" s="4" t="s">
        <v>7</v>
      </c>
    </row>
    <row r="1283" spans="1:8">
      <c r="A1283" t="n">
        <v>11885</v>
      </c>
      <c r="B1283" s="40" t="n">
        <v>45</v>
      </c>
      <c r="C1283" s="7" t="n">
        <v>4</v>
      </c>
      <c r="D1283" s="7" t="n">
        <v>3</v>
      </c>
      <c r="E1283" s="7" t="n">
        <v>357.869995117188</v>
      </c>
      <c r="F1283" s="7" t="n">
        <v>203.809997558594</v>
      </c>
      <c r="G1283" s="7" t="n">
        <v>4</v>
      </c>
      <c r="H1283" s="7" t="n">
        <v>0</v>
      </c>
      <c r="I1283" s="7" t="n">
        <v>0</v>
      </c>
    </row>
    <row r="1284" spans="1:8">
      <c r="A1284" t="s">
        <v>4</v>
      </c>
      <c r="B1284" s="4" t="s">
        <v>5</v>
      </c>
      <c r="C1284" s="4" t="s">
        <v>7</v>
      </c>
      <c r="D1284" s="4" t="s">
        <v>7</v>
      </c>
      <c r="E1284" s="4" t="s">
        <v>16</v>
      </c>
      <c r="F1284" s="4" t="s">
        <v>10</v>
      </c>
    </row>
    <row r="1285" spans="1:8">
      <c r="A1285" t="n">
        <v>11903</v>
      </c>
      <c r="B1285" s="40" t="n">
        <v>45</v>
      </c>
      <c r="C1285" s="7" t="n">
        <v>5</v>
      </c>
      <c r="D1285" s="7" t="n">
        <v>3</v>
      </c>
      <c r="E1285" s="7" t="n">
        <v>1.29999995231628</v>
      </c>
      <c r="F1285" s="7" t="n">
        <v>0</v>
      </c>
    </row>
    <row r="1286" spans="1:8">
      <c r="A1286" t="s">
        <v>4</v>
      </c>
      <c r="B1286" s="4" t="s">
        <v>5</v>
      </c>
      <c r="C1286" s="4" t="s">
        <v>7</v>
      </c>
      <c r="D1286" s="4" t="s">
        <v>7</v>
      </c>
      <c r="E1286" s="4" t="s">
        <v>16</v>
      </c>
      <c r="F1286" s="4" t="s">
        <v>10</v>
      </c>
    </row>
    <row r="1287" spans="1:8">
      <c r="A1287" t="n">
        <v>11912</v>
      </c>
      <c r="B1287" s="40" t="n">
        <v>45</v>
      </c>
      <c r="C1287" s="7" t="n">
        <v>11</v>
      </c>
      <c r="D1287" s="7" t="n">
        <v>3</v>
      </c>
      <c r="E1287" s="7" t="n">
        <v>38</v>
      </c>
      <c r="F1287" s="7" t="n">
        <v>0</v>
      </c>
    </row>
    <row r="1288" spans="1:8">
      <c r="A1288" t="s">
        <v>4</v>
      </c>
      <c r="B1288" s="4" t="s">
        <v>5</v>
      </c>
      <c r="C1288" s="4" t="s">
        <v>7</v>
      </c>
      <c r="D1288" s="4" t="s">
        <v>7</v>
      </c>
      <c r="E1288" s="4" t="s">
        <v>16</v>
      </c>
      <c r="F1288" s="4" t="s">
        <v>16</v>
      </c>
      <c r="G1288" s="4" t="s">
        <v>16</v>
      </c>
      <c r="H1288" s="4" t="s">
        <v>10</v>
      </c>
    </row>
    <row r="1289" spans="1:8">
      <c r="A1289" t="n">
        <v>11921</v>
      </c>
      <c r="B1289" s="40" t="n">
        <v>45</v>
      </c>
      <c r="C1289" s="7" t="n">
        <v>2</v>
      </c>
      <c r="D1289" s="7" t="n">
        <v>3</v>
      </c>
      <c r="E1289" s="7" t="n">
        <v>15.75</v>
      </c>
      <c r="F1289" s="7" t="n">
        <v>3.27999997138977</v>
      </c>
      <c r="G1289" s="7" t="n">
        <v>3.25999999046326</v>
      </c>
      <c r="H1289" s="7" t="n">
        <v>3500</v>
      </c>
    </row>
    <row r="1290" spans="1:8">
      <c r="A1290" t="s">
        <v>4</v>
      </c>
      <c r="B1290" s="4" t="s">
        <v>5</v>
      </c>
      <c r="C1290" s="4" t="s">
        <v>7</v>
      </c>
      <c r="D1290" s="4" t="s">
        <v>7</v>
      </c>
      <c r="E1290" s="4" t="s">
        <v>16</v>
      </c>
      <c r="F1290" s="4" t="s">
        <v>16</v>
      </c>
      <c r="G1290" s="4" t="s">
        <v>16</v>
      </c>
      <c r="H1290" s="4" t="s">
        <v>10</v>
      </c>
      <c r="I1290" s="4" t="s">
        <v>7</v>
      </c>
    </row>
    <row r="1291" spans="1:8">
      <c r="A1291" t="n">
        <v>11938</v>
      </c>
      <c r="B1291" s="40" t="n">
        <v>45</v>
      </c>
      <c r="C1291" s="7" t="n">
        <v>4</v>
      </c>
      <c r="D1291" s="7" t="n">
        <v>3</v>
      </c>
      <c r="E1291" s="7" t="n">
        <v>357.869995117188</v>
      </c>
      <c r="F1291" s="7" t="n">
        <v>205.080001831055</v>
      </c>
      <c r="G1291" s="7" t="n">
        <v>4</v>
      </c>
      <c r="H1291" s="7" t="n">
        <v>3500</v>
      </c>
      <c r="I1291" s="7" t="n">
        <v>1</v>
      </c>
    </row>
    <row r="1292" spans="1:8">
      <c r="A1292" t="s">
        <v>4</v>
      </c>
      <c r="B1292" s="4" t="s">
        <v>5</v>
      </c>
      <c r="C1292" s="4" t="s">
        <v>10</v>
      </c>
      <c r="D1292" s="4" t="s">
        <v>7</v>
      </c>
      <c r="E1292" s="4" t="s">
        <v>8</v>
      </c>
      <c r="F1292" s="4" t="s">
        <v>16</v>
      </c>
      <c r="G1292" s="4" t="s">
        <v>16</v>
      </c>
      <c r="H1292" s="4" t="s">
        <v>16</v>
      </c>
    </row>
    <row r="1293" spans="1:8">
      <c r="A1293" t="n">
        <v>11956</v>
      </c>
      <c r="B1293" s="62" t="n">
        <v>48</v>
      </c>
      <c r="C1293" s="7" t="n">
        <v>16</v>
      </c>
      <c r="D1293" s="7" t="n">
        <v>0</v>
      </c>
      <c r="E1293" s="7" t="s">
        <v>192</v>
      </c>
      <c r="F1293" s="7" t="n">
        <v>0</v>
      </c>
      <c r="G1293" s="7" t="n">
        <v>1</v>
      </c>
      <c r="H1293" s="7" t="n">
        <v>0</v>
      </c>
    </row>
    <row r="1294" spans="1:8">
      <c r="A1294" t="s">
        <v>4</v>
      </c>
      <c r="B1294" s="4" t="s">
        <v>5</v>
      </c>
      <c r="C1294" s="4" t="s">
        <v>10</v>
      </c>
      <c r="D1294" s="4" t="s">
        <v>10</v>
      </c>
      <c r="E1294" s="4" t="s">
        <v>10</v>
      </c>
    </row>
    <row r="1295" spans="1:8">
      <c r="A1295" t="n">
        <v>11982</v>
      </c>
      <c r="B1295" s="59" t="n">
        <v>61</v>
      </c>
      <c r="C1295" s="7" t="n">
        <v>0</v>
      </c>
      <c r="D1295" s="7" t="n">
        <v>65533</v>
      </c>
      <c r="E1295" s="7" t="n">
        <v>0</v>
      </c>
    </row>
    <row r="1296" spans="1:8">
      <c r="A1296" t="s">
        <v>4</v>
      </c>
      <c r="B1296" s="4" t="s">
        <v>5</v>
      </c>
      <c r="C1296" s="4" t="s">
        <v>10</v>
      </c>
      <c r="D1296" s="4" t="s">
        <v>10</v>
      </c>
      <c r="E1296" s="4" t="s">
        <v>10</v>
      </c>
    </row>
    <row r="1297" spans="1:9">
      <c r="A1297" t="n">
        <v>11989</v>
      </c>
      <c r="B1297" s="59" t="n">
        <v>61</v>
      </c>
      <c r="C1297" s="7" t="n">
        <v>16</v>
      </c>
      <c r="D1297" s="7" t="n">
        <v>65533</v>
      </c>
      <c r="E1297" s="7" t="n">
        <v>0</v>
      </c>
    </row>
    <row r="1298" spans="1:9">
      <c r="A1298" t="s">
        <v>4</v>
      </c>
      <c r="B1298" s="4" t="s">
        <v>5</v>
      </c>
      <c r="C1298" s="4" t="s">
        <v>10</v>
      </c>
      <c r="D1298" s="4" t="s">
        <v>17</v>
      </c>
    </row>
    <row r="1299" spans="1:9">
      <c r="A1299" t="n">
        <v>11996</v>
      </c>
      <c r="B1299" s="57" t="n">
        <v>44</v>
      </c>
      <c r="C1299" s="7" t="n">
        <v>18</v>
      </c>
      <c r="D1299" s="7" t="n">
        <v>128</v>
      </c>
    </row>
    <row r="1300" spans="1:9">
      <c r="A1300" t="s">
        <v>4</v>
      </c>
      <c r="B1300" s="4" t="s">
        <v>5</v>
      </c>
      <c r="C1300" s="4" t="s">
        <v>10</v>
      </c>
      <c r="D1300" s="4" t="s">
        <v>17</v>
      </c>
    </row>
    <row r="1301" spans="1:9">
      <c r="A1301" t="n">
        <v>12003</v>
      </c>
      <c r="B1301" s="57" t="n">
        <v>44</v>
      </c>
      <c r="C1301" s="7" t="n">
        <v>18</v>
      </c>
      <c r="D1301" s="7" t="n">
        <v>32</v>
      </c>
    </row>
    <row r="1302" spans="1:9">
      <c r="A1302" t="s">
        <v>4</v>
      </c>
      <c r="B1302" s="4" t="s">
        <v>5</v>
      </c>
      <c r="C1302" s="4" t="s">
        <v>10</v>
      </c>
      <c r="D1302" s="4" t="s">
        <v>17</v>
      </c>
    </row>
    <row r="1303" spans="1:9">
      <c r="A1303" t="n">
        <v>12010</v>
      </c>
      <c r="B1303" s="57" t="n">
        <v>44</v>
      </c>
      <c r="C1303" s="7" t="n">
        <v>17</v>
      </c>
      <c r="D1303" s="7" t="n">
        <v>128</v>
      </c>
    </row>
    <row r="1304" spans="1:9">
      <c r="A1304" t="s">
        <v>4</v>
      </c>
      <c r="B1304" s="4" t="s">
        <v>5</v>
      </c>
      <c r="C1304" s="4" t="s">
        <v>10</v>
      </c>
      <c r="D1304" s="4" t="s">
        <v>17</v>
      </c>
    </row>
    <row r="1305" spans="1:9">
      <c r="A1305" t="n">
        <v>12017</v>
      </c>
      <c r="B1305" s="57" t="n">
        <v>44</v>
      </c>
      <c r="C1305" s="7" t="n">
        <v>17</v>
      </c>
      <c r="D1305" s="7" t="n">
        <v>32</v>
      </c>
    </row>
    <row r="1306" spans="1:9">
      <c r="A1306" t="s">
        <v>4</v>
      </c>
      <c r="B1306" s="4" t="s">
        <v>5</v>
      </c>
      <c r="C1306" s="4" t="s">
        <v>10</v>
      </c>
      <c r="D1306" s="4" t="s">
        <v>17</v>
      </c>
    </row>
    <row r="1307" spans="1:9">
      <c r="A1307" t="n">
        <v>12024</v>
      </c>
      <c r="B1307" s="57" t="n">
        <v>44</v>
      </c>
      <c r="C1307" s="7" t="n">
        <v>15</v>
      </c>
      <c r="D1307" s="7" t="n">
        <v>128</v>
      </c>
    </row>
    <row r="1308" spans="1:9">
      <c r="A1308" t="s">
        <v>4</v>
      </c>
      <c r="B1308" s="4" t="s">
        <v>5</v>
      </c>
      <c r="C1308" s="4" t="s">
        <v>10</v>
      </c>
      <c r="D1308" s="4" t="s">
        <v>17</v>
      </c>
    </row>
    <row r="1309" spans="1:9">
      <c r="A1309" t="n">
        <v>12031</v>
      </c>
      <c r="B1309" s="57" t="n">
        <v>44</v>
      </c>
      <c r="C1309" s="7" t="n">
        <v>15</v>
      </c>
      <c r="D1309" s="7" t="n">
        <v>32</v>
      </c>
    </row>
    <row r="1310" spans="1:9">
      <c r="A1310" t="s">
        <v>4</v>
      </c>
      <c r="B1310" s="4" t="s">
        <v>5</v>
      </c>
      <c r="C1310" s="4" t="s">
        <v>10</v>
      </c>
      <c r="D1310" s="4" t="s">
        <v>16</v>
      </c>
      <c r="E1310" s="4" t="s">
        <v>16</v>
      </c>
      <c r="F1310" s="4" t="s">
        <v>16</v>
      </c>
      <c r="G1310" s="4" t="s">
        <v>16</v>
      </c>
    </row>
    <row r="1311" spans="1:9">
      <c r="A1311" t="n">
        <v>12038</v>
      </c>
      <c r="B1311" s="31" t="n">
        <v>46</v>
      </c>
      <c r="C1311" s="7" t="n">
        <v>18</v>
      </c>
      <c r="D1311" s="7" t="n">
        <v>17.6299991607666</v>
      </c>
      <c r="E1311" s="7" t="n">
        <v>2.21000003814697</v>
      </c>
      <c r="F1311" s="7" t="n">
        <v>5</v>
      </c>
      <c r="G1311" s="7" t="n">
        <v>222.800003051758</v>
      </c>
    </row>
    <row r="1312" spans="1:9">
      <c r="A1312" t="s">
        <v>4</v>
      </c>
      <c r="B1312" s="4" t="s">
        <v>5</v>
      </c>
      <c r="C1312" s="4" t="s">
        <v>10</v>
      </c>
      <c r="D1312" s="4" t="s">
        <v>16</v>
      </c>
      <c r="E1312" s="4" t="s">
        <v>16</v>
      </c>
      <c r="F1312" s="4" t="s">
        <v>16</v>
      </c>
      <c r="G1312" s="4" t="s">
        <v>16</v>
      </c>
    </row>
    <row r="1313" spans="1:7">
      <c r="A1313" t="n">
        <v>12057</v>
      </c>
      <c r="B1313" s="31" t="n">
        <v>46</v>
      </c>
      <c r="C1313" s="7" t="n">
        <v>17</v>
      </c>
      <c r="D1313" s="7" t="n">
        <v>17.3400001525879</v>
      </c>
      <c r="E1313" s="7" t="n">
        <v>2.27999997138977</v>
      </c>
      <c r="F1313" s="7" t="n">
        <v>5.96999979019165</v>
      </c>
      <c r="G1313" s="7" t="n">
        <v>215.600006103516</v>
      </c>
    </row>
    <row r="1314" spans="1:7">
      <c r="A1314" t="s">
        <v>4</v>
      </c>
      <c r="B1314" s="4" t="s">
        <v>5</v>
      </c>
      <c r="C1314" s="4" t="s">
        <v>10</v>
      </c>
      <c r="D1314" s="4" t="s">
        <v>16</v>
      </c>
      <c r="E1314" s="4" t="s">
        <v>16</v>
      </c>
      <c r="F1314" s="4" t="s">
        <v>16</v>
      </c>
      <c r="G1314" s="4" t="s">
        <v>16</v>
      </c>
    </row>
    <row r="1315" spans="1:7">
      <c r="A1315" t="n">
        <v>12076</v>
      </c>
      <c r="B1315" s="31" t="n">
        <v>46</v>
      </c>
      <c r="C1315" s="7" t="n">
        <v>15</v>
      </c>
      <c r="D1315" s="7" t="n">
        <v>18.3600006103516</v>
      </c>
      <c r="E1315" s="7" t="n">
        <v>2.46000003814697</v>
      </c>
      <c r="F1315" s="7" t="n">
        <v>7.23000001907349</v>
      </c>
      <c r="G1315" s="7" t="n">
        <v>217.899993896484</v>
      </c>
    </row>
    <row r="1316" spans="1:7">
      <c r="A1316" t="s">
        <v>4</v>
      </c>
      <c r="B1316" s="4" t="s">
        <v>5</v>
      </c>
      <c r="C1316" s="4" t="s">
        <v>10</v>
      </c>
      <c r="D1316" s="4" t="s">
        <v>16</v>
      </c>
      <c r="E1316" s="4" t="s">
        <v>16</v>
      </c>
      <c r="F1316" s="4" t="s">
        <v>16</v>
      </c>
      <c r="G1316" s="4" t="s">
        <v>10</v>
      </c>
      <c r="H1316" s="4" t="s">
        <v>10</v>
      </c>
    </row>
    <row r="1317" spans="1:7">
      <c r="A1317" t="n">
        <v>12095</v>
      </c>
      <c r="B1317" s="52" t="n">
        <v>60</v>
      </c>
      <c r="C1317" s="7" t="n">
        <v>18</v>
      </c>
      <c r="D1317" s="7" t="n">
        <v>0</v>
      </c>
      <c r="E1317" s="7" t="n">
        <v>-5</v>
      </c>
      <c r="F1317" s="7" t="n">
        <v>0</v>
      </c>
      <c r="G1317" s="7" t="n">
        <v>0</v>
      </c>
      <c r="H1317" s="7" t="n">
        <v>0</v>
      </c>
    </row>
    <row r="1318" spans="1:7">
      <c r="A1318" t="s">
        <v>4</v>
      </c>
      <c r="B1318" s="4" t="s">
        <v>5</v>
      </c>
      <c r="C1318" s="4" t="s">
        <v>10</v>
      </c>
      <c r="D1318" s="4" t="s">
        <v>16</v>
      </c>
      <c r="E1318" s="4" t="s">
        <v>16</v>
      </c>
      <c r="F1318" s="4" t="s">
        <v>16</v>
      </c>
      <c r="G1318" s="4" t="s">
        <v>10</v>
      </c>
      <c r="H1318" s="4" t="s">
        <v>10</v>
      </c>
    </row>
    <row r="1319" spans="1:7">
      <c r="A1319" t="n">
        <v>12114</v>
      </c>
      <c r="B1319" s="52" t="n">
        <v>60</v>
      </c>
      <c r="C1319" s="7" t="n">
        <v>17</v>
      </c>
      <c r="D1319" s="7" t="n">
        <v>0</v>
      </c>
      <c r="E1319" s="7" t="n">
        <v>-5</v>
      </c>
      <c r="F1319" s="7" t="n">
        <v>0</v>
      </c>
      <c r="G1319" s="7" t="n">
        <v>0</v>
      </c>
      <c r="H1319" s="7" t="n">
        <v>0</v>
      </c>
    </row>
    <row r="1320" spans="1:7">
      <c r="A1320" t="s">
        <v>4</v>
      </c>
      <c r="B1320" s="4" t="s">
        <v>5</v>
      </c>
      <c r="C1320" s="4" t="s">
        <v>10</v>
      </c>
      <c r="D1320" s="4" t="s">
        <v>16</v>
      </c>
      <c r="E1320" s="4" t="s">
        <v>16</v>
      </c>
      <c r="F1320" s="4" t="s">
        <v>16</v>
      </c>
      <c r="G1320" s="4" t="s">
        <v>10</v>
      </c>
      <c r="H1320" s="4" t="s">
        <v>10</v>
      </c>
    </row>
    <row r="1321" spans="1:7">
      <c r="A1321" t="n">
        <v>12133</v>
      </c>
      <c r="B1321" s="52" t="n">
        <v>60</v>
      </c>
      <c r="C1321" s="7" t="n">
        <v>15</v>
      </c>
      <c r="D1321" s="7" t="n">
        <v>0</v>
      </c>
      <c r="E1321" s="7" t="n">
        <v>-5</v>
      </c>
      <c r="F1321" s="7" t="n">
        <v>0</v>
      </c>
      <c r="G1321" s="7" t="n">
        <v>0</v>
      </c>
      <c r="H1321" s="7" t="n">
        <v>0</v>
      </c>
    </row>
    <row r="1322" spans="1:7">
      <c r="A1322" t="s">
        <v>4</v>
      </c>
      <c r="B1322" s="4" t="s">
        <v>5</v>
      </c>
      <c r="C1322" s="4" t="s">
        <v>7</v>
      </c>
      <c r="D1322" s="4" t="s">
        <v>10</v>
      </c>
      <c r="E1322" s="4" t="s">
        <v>8</v>
      </c>
      <c r="F1322" s="4" t="s">
        <v>8</v>
      </c>
      <c r="G1322" s="4" t="s">
        <v>8</v>
      </c>
      <c r="H1322" s="4" t="s">
        <v>8</v>
      </c>
    </row>
    <row r="1323" spans="1:7">
      <c r="A1323" t="n">
        <v>12152</v>
      </c>
      <c r="B1323" s="54" t="n">
        <v>51</v>
      </c>
      <c r="C1323" s="7" t="n">
        <v>3</v>
      </c>
      <c r="D1323" s="7" t="n">
        <v>18</v>
      </c>
      <c r="E1323" s="7" t="s">
        <v>112</v>
      </c>
      <c r="F1323" s="7" t="s">
        <v>112</v>
      </c>
      <c r="G1323" s="7" t="s">
        <v>113</v>
      </c>
      <c r="H1323" s="7" t="s">
        <v>112</v>
      </c>
    </row>
    <row r="1324" spans="1:7">
      <c r="A1324" t="s">
        <v>4</v>
      </c>
      <c r="B1324" s="4" t="s">
        <v>5</v>
      </c>
      <c r="C1324" s="4" t="s">
        <v>7</v>
      </c>
      <c r="D1324" s="4" t="s">
        <v>10</v>
      </c>
      <c r="E1324" s="4" t="s">
        <v>8</v>
      </c>
      <c r="F1324" s="4" t="s">
        <v>8</v>
      </c>
      <c r="G1324" s="4" t="s">
        <v>8</v>
      </c>
      <c r="H1324" s="4" t="s">
        <v>8</v>
      </c>
    </row>
    <row r="1325" spans="1:7">
      <c r="A1325" t="n">
        <v>12165</v>
      </c>
      <c r="B1325" s="54" t="n">
        <v>51</v>
      </c>
      <c r="C1325" s="7" t="n">
        <v>3</v>
      </c>
      <c r="D1325" s="7" t="n">
        <v>17</v>
      </c>
      <c r="E1325" s="7" t="s">
        <v>130</v>
      </c>
      <c r="F1325" s="7" t="s">
        <v>193</v>
      </c>
      <c r="G1325" s="7" t="s">
        <v>113</v>
      </c>
      <c r="H1325" s="7" t="s">
        <v>112</v>
      </c>
    </row>
    <row r="1326" spans="1:7">
      <c r="A1326" t="s">
        <v>4</v>
      </c>
      <c r="B1326" s="4" t="s">
        <v>5</v>
      </c>
      <c r="C1326" s="4" t="s">
        <v>7</v>
      </c>
      <c r="D1326" s="4" t="s">
        <v>10</v>
      </c>
      <c r="E1326" s="4" t="s">
        <v>8</v>
      </c>
      <c r="F1326" s="4" t="s">
        <v>8</v>
      </c>
      <c r="G1326" s="4" t="s">
        <v>8</v>
      </c>
      <c r="H1326" s="4" t="s">
        <v>8</v>
      </c>
    </row>
    <row r="1327" spans="1:7">
      <c r="A1327" t="n">
        <v>12178</v>
      </c>
      <c r="B1327" s="54" t="n">
        <v>51</v>
      </c>
      <c r="C1327" s="7" t="n">
        <v>3</v>
      </c>
      <c r="D1327" s="7" t="n">
        <v>15</v>
      </c>
      <c r="E1327" s="7" t="s">
        <v>130</v>
      </c>
      <c r="F1327" s="7" t="s">
        <v>112</v>
      </c>
      <c r="G1327" s="7" t="s">
        <v>113</v>
      </c>
      <c r="H1327" s="7" t="s">
        <v>112</v>
      </c>
    </row>
    <row r="1328" spans="1:7">
      <c r="A1328" t="s">
        <v>4</v>
      </c>
      <c r="B1328" s="4" t="s">
        <v>5</v>
      </c>
      <c r="C1328" s="4" t="s">
        <v>10</v>
      </c>
      <c r="D1328" s="4" t="s">
        <v>10</v>
      </c>
      <c r="E1328" s="4" t="s">
        <v>16</v>
      </c>
      <c r="F1328" s="4" t="s">
        <v>16</v>
      </c>
      <c r="G1328" s="4" t="s">
        <v>16</v>
      </c>
      <c r="H1328" s="4" t="s">
        <v>16</v>
      </c>
      <c r="I1328" s="4" t="s">
        <v>7</v>
      </c>
      <c r="J1328" s="4" t="s">
        <v>10</v>
      </c>
    </row>
    <row r="1329" spans="1:10">
      <c r="A1329" t="n">
        <v>12191</v>
      </c>
      <c r="B1329" s="58" t="n">
        <v>55</v>
      </c>
      <c r="C1329" s="7" t="n">
        <v>18</v>
      </c>
      <c r="D1329" s="7" t="n">
        <v>65533</v>
      </c>
      <c r="E1329" s="7" t="n">
        <v>16.3099994659424</v>
      </c>
      <c r="F1329" s="7" t="n">
        <v>1.99000000953674</v>
      </c>
      <c r="G1329" s="7" t="n">
        <v>3.5699999332428</v>
      </c>
      <c r="H1329" s="7" t="n">
        <v>1.20000004768372</v>
      </c>
      <c r="I1329" s="7" t="n">
        <v>1</v>
      </c>
      <c r="J1329" s="7" t="n">
        <v>0</v>
      </c>
    </row>
    <row r="1330" spans="1:10">
      <c r="A1330" t="s">
        <v>4</v>
      </c>
      <c r="B1330" s="4" t="s">
        <v>5</v>
      </c>
      <c r="C1330" s="4" t="s">
        <v>10</v>
      </c>
    </row>
    <row r="1331" spans="1:10">
      <c r="A1331" t="n">
        <v>12215</v>
      </c>
      <c r="B1331" s="26" t="n">
        <v>16</v>
      </c>
      <c r="C1331" s="7" t="n">
        <v>50</v>
      </c>
    </row>
    <row r="1332" spans="1:10">
      <c r="A1332" t="s">
        <v>4</v>
      </c>
      <c r="B1332" s="4" t="s">
        <v>5</v>
      </c>
      <c r="C1332" s="4" t="s">
        <v>10</v>
      </c>
      <c r="D1332" s="4" t="s">
        <v>10</v>
      </c>
      <c r="E1332" s="4" t="s">
        <v>16</v>
      </c>
      <c r="F1332" s="4" t="s">
        <v>16</v>
      </c>
      <c r="G1332" s="4" t="s">
        <v>16</v>
      </c>
      <c r="H1332" s="4" t="s">
        <v>16</v>
      </c>
      <c r="I1332" s="4" t="s">
        <v>7</v>
      </c>
      <c r="J1332" s="4" t="s">
        <v>10</v>
      </c>
    </row>
    <row r="1333" spans="1:10">
      <c r="A1333" t="n">
        <v>12218</v>
      </c>
      <c r="B1333" s="58" t="n">
        <v>55</v>
      </c>
      <c r="C1333" s="7" t="n">
        <v>17</v>
      </c>
      <c r="D1333" s="7" t="n">
        <v>65533</v>
      </c>
      <c r="E1333" s="7" t="n">
        <v>16</v>
      </c>
      <c r="F1333" s="7" t="n">
        <v>2.03999996185303</v>
      </c>
      <c r="G1333" s="7" t="n">
        <v>4.09000015258789</v>
      </c>
      <c r="H1333" s="7" t="n">
        <v>1.20000004768372</v>
      </c>
      <c r="I1333" s="7" t="n">
        <v>1</v>
      </c>
      <c r="J1333" s="7" t="n">
        <v>0</v>
      </c>
    </row>
    <row r="1334" spans="1:10">
      <c r="A1334" t="s">
        <v>4</v>
      </c>
      <c r="B1334" s="4" t="s">
        <v>5</v>
      </c>
      <c r="C1334" s="4" t="s">
        <v>10</v>
      </c>
    </row>
    <row r="1335" spans="1:10">
      <c r="A1335" t="n">
        <v>12242</v>
      </c>
      <c r="B1335" s="26" t="n">
        <v>16</v>
      </c>
      <c r="C1335" s="7" t="n">
        <v>100</v>
      </c>
    </row>
    <row r="1336" spans="1:10">
      <c r="A1336" t="s">
        <v>4</v>
      </c>
      <c r="B1336" s="4" t="s">
        <v>5</v>
      </c>
      <c r="C1336" s="4" t="s">
        <v>10</v>
      </c>
      <c r="D1336" s="4" t="s">
        <v>10</v>
      </c>
      <c r="E1336" s="4" t="s">
        <v>16</v>
      </c>
      <c r="F1336" s="4" t="s">
        <v>16</v>
      </c>
      <c r="G1336" s="4" t="s">
        <v>16</v>
      </c>
      <c r="H1336" s="4" t="s">
        <v>16</v>
      </c>
      <c r="I1336" s="4" t="s">
        <v>7</v>
      </c>
      <c r="J1336" s="4" t="s">
        <v>10</v>
      </c>
    </row>
    <row r="1337" spans="1:10">
      <c r="A1337" t="n">
        <v>12245</v>
      </c>
      <c r="B1337" s="58" t="n">
        <v>55</v>
      </c>
      <c r="C1337" s="7" t="n">
        <v>15</v>
      </c>
      <c r="D1337" s="7" t="n">
        <v>65533</v>
      </c>
      <c r="E1337" s="7" t="n">
        <v>17.2099990844727</v>
      </c>
      <c r="F1337" s="7" t="n">
        <v>2.24000000953674</v>
      </c>
      <c r="G1337" s="7" t="n">
        <v>5.75</v>
      </c>
      <c r="H1337" s="7" t="n">
        <v>1.20000004768372</v>
      </c>
      <c r="I1337" s="7" t="n">
        <v>1</v>
      </c>
      <c r="J1337" s="7" t="n">
        <v>0</v>
      </c>
    </row>
    <row r="1338" spans="1:10">
      <c r="A1338" t="s">
        <v>4</v>
      </c>
      <c r="B1338" s="4" t="s">
        <v>5</v>
      </c>
      <c r="C1338" s="4" t="s">
        <v>7</v>
      </c>
      <c r="D1338" s="4" t="s">
        <v>10</v>
      </c>
    </row>
    <row r="1339" spans="1:10">
      <c r="A1339" t="n">
        <v>12269</v>
      </c>
      <c r="B1339" s="40" t="n">
        <v>45</v>
      </c>
      <c r="C1339" s="7" t="n">
        <v>7</v>
      </c>
      <c r="D1339" s="7" t="n">
        <v>255</v>
      </c>
    </row>
    <row r="1340" spans="1:10">
      <c r="A1340" t="s">
        <v>4</v>
      </c>
      <c r="B1340" s="4" t="s">
        <v>5</v>
      </c>
      <c r="C1340" s="4" t="s">
        <v>7</v>
      </c>
      <c r="D1340" s="4" t="s">
        <v>10</v>
      </c>
      <c r="E1340" s="4" t="s">
        <v>10</v>
      </c>
      <c r="F1340" s="4" t="s">
        <v>7</v>
      </c>
    </row>
    <row r="1341" spans="1:10">
      <c r="A1341" t="n">
        <v>12273</v>
      </c>
      <c r="B1341" s="22" t="n">
        <v>25</v>
      </c>
      <c r="C1341" s="7" t="n">
        <v>1</v>
      </c>
      <c r="D1341" s="7" t="n">
        <v>260</v>
      </c>
      <c r="E1341" s="7" t="n">
        <v>640</v>
      </c>
      <c r="F1341" s="7" t="n">
        <v>2</v>
      </c>
    </row>
    <row r="1342" spans="1:10">
      <c r="A1342" t="s">
        <v>4</v>
      </c>
      <c r="B1342" s="4" t="s">
        <v>5</v>
      </c>
      <c r="C1342" s="4" t="s">
        <v>7</v>
      </c>
      <c r="D1342" s="4" t="s">
        <v>10</v>
      </c>
      <c r="E1342" s="4" t="s">
        <v>8</v>
      </c>
    </row>
    <row r="1343" spans="1:10">
      <c r="A1343" t="n">
        <v>12280</v>
      </c>
      <c r="B1343" s="54" t="n">
        <v>51</v>
      </c>
      <c r="C1343" s="7" t="n">
        <v>4</v>
      </c>
      <c r="D1343" s="7" t="n">
        <v>0</v>
      </c>
      <c r="E1343" s="7" t="s">
        <v>108</v>
      </c>
    </row>
    <row r="1344" spans="1:10">
      <c r="A1344" t="s">
        <v>4</v>
      </c>
      <c r="B1344" s="4" t="s">
        <v>5</v>
      </c>
      <c r="C1344" s="4" t="s">
        <v>10</v>
      </c>
    </row>
    <row r="1345" spans="1:10">
      <c r="A1345" t="n">
        <v>12294</v>
      </c>
      <c r="B1345" s="26" t="n">
        <v>16</v>
      </c>
      <c r="C1345" s="7" t="n">
        <v>0</v>
      </c>
    </row>
    <row r="1346" spans="1:10">
      <c r="A1346" t="s">
        <v>4</v>
      </c>
      <c r="B1346" s="4" t="s">
        <v>5</v>
      </c>
      <c r="C1346" s="4" t="s">
        <v>10</v>
      </c>
      <c r="D1346" s="4" t="s">
        <v>7</v>
      </c>
      <c r="E1346" s="4" t="s">
        <v>17</v>
      </c>
      <c r="F1346" s="4" t="s">
        <v>28</v>
      </c>
      <c r="G1346" s="4" t="s">
        <v>7</v>
      </c>
      <c r="H1346" s="4" t="s">
        <v>7</v>
      </c>
    </row>
    <row r="1347" spans="1:10">
      <c r="A1347" t="n">
        <v>12297</v>
      </c>
      <c r="B1347" s="55" t="n">
        <v>26</v>
      </c>
      <c r="C1347" s="7" t="n">
        <v>0</v>
      </c>
      <c r="D1347" s="7" t="n">
        <v>17</v>
      </c>
      <c r="E1347" s="7" t="n">
        <v>65139</v>
      </c>
      <c r="F1347" s="7" t="s">
        <v>194</v>
      </c>
      <c r="G1347" s="7" t="n">
        <v>2</v>
      </c>
      <c r="H1347" s="7" t="n">
        <v>0</v>
      </c>
    </row>
    <row r="1348" spans="1:10">
      <c r="A1348" t="s">
        <v>4</v>
      </c>
      <c r="B1348" s="4" t="s">
        <v>5</v>
      </c>
    </row>
    <row r="1349" spans="1:10">
      <c r="A1349" t="n">
        <v>12335</v>
      </c>
      <c r="B1349" s="24" t="n">
        <v>28</v>
      </c>
    </row>
    <row r="1350" spans="1:10">
      <c r="A1350" t="s">
        <v>4</v>
      </c>
      <c r="B1350" s="4" t="s">
        <v>5</v>
      </c>
      <c r="C1350" s="4" t="s">
        <v>10</v>
      </c>
      <c r="D1350" s="4" t="s">
        <v>7</v>
      </c>
    </row>
    <row r="1351" spans="1:10">
      <c r="A1351" t="n">
        <v>12336</v>
      </c>
      <c r="B1351" s="60" t="n">
        <v>89</v>
      </c>
      <c r="C1351" s="7" t="n">
        <v>0</v>
      </c>
      <c r="D1351" s="7" t="n">
        <v>1</v>
      </c>
    </row>
    <row r="1352" spans="1:10">
      <c r="A1352" t="s">
        <v>4</v>
      </c>
      <c r="B1352" s="4" t="s">
        <v>5</v>
      </c>
      <c r="C1352" s="4" t="s">
        <v>7</v>
      </c>
      <c r="D1352" s="4" t="s">
        <v>10</v>
      </c>
      <c r="E1352" s="4" t="s">
        <v>10</v>
      </c>
      <c r="F1352" s="4" t="s">
        <v>7</v>
      </c>
    </row>
    <row r="1353" spans="1:10">
      <c r="A1353" t="n">
        <v>12340</v>
      </c>
      <c r="B1353" s="22" t="n">
        <v>25</v>
      </c>
      <c r="C1353" s="7" t="n">
        <v>1</v>
      </c>
      <c r="D1353" s="7" t="n">
        <v>65535</v>
      </c>
      <c r="E1353" s="7" t="n">
        <v>65535</v>
      </c>
      <c r="F1353" s="7" t="n">
        <v>0</v>
      </c>
    </row>
    <row r="1354" spans="1:10">
      <c r="A1354" t="s">
        <v>4</v>
      </c>
      <c r="B1354" s="4" t="s">
        <v>5</v>
      </c>
      <c r="C1354" s="4" t="s">
        <v>7</v>
      </c>
      <c r="D1354" s="4" t="s">
        <v>10</v>
      </c>
      <c r="E1354" s="4" t="s">
        <v>10</v>
      </c>
      <c r="F1354" s="4" t="s">
        <v>7</v>
      </c>
    </row>
    <row r="1355" spans="1:10">
      <c r="A1355" t="n">
        <v>12347</v>
      </c>
      <c r="B1355" s="22" t="n">
        <v>25</v>
      </c>
      <c r="C1355" s="7" t="n">
        <v>1</v>
      </c>
      <c r="D1355" s="7" t="n">
        <v>60</v>
      </c>
      <c r="E1355" s="7" t="n">
        <v>640</v>
      </c>
      <c r="F1355" s="7" t="n">
        <v>2</v>
      </c>
    </row>
    <row r="1356" spans="1:10">
      <c r="A1356" t="s">
        <v>4</v>
      </c>
      <c r="B1356" s="4" t="s">
        <v>5</v>
      </c>
      <c r="C1356" s="4" t="s">
        <v>7</v>
      </c>
      <c r="D1356" s="4" t="s">
        <v>10</v>
      </c>
      <c r="E1356" s="4" t="s">
        <v>8</v>
      </c>
    </row>
    <row r="1357" spans="1:10">
      <c r="A1357" t="n">
        <v>12354</v>
      </c>
      <c r="B1357" s="54" t="n">
        <v>51</v>
      </c>
      <c r="C1357" s="7" t="n">
        <v>4</v>
      </c>
      <c r="D1357" s="7" t="n">
        <v>16</v>
      </c>
      <c r="E1357" s="7" t="s">
        <v>138</v>
      </c>
    </row>
    <row r="1358" spans="1:10">
      <c r="A1358" t="s">
        <v>4</v>
      </c>
      <c r="B1358" s="4" t="s">
        <v>5</v>
      </c>
      <c r="C1358" s="4" t="s">
        <v>10</v>
      </c>
    </row>
    <row r="1359" spans="1:10">
      <c r="A1359" t="n">
        <v>12367</v>
      </c>
      <c r="B1359" s="26" t="n">
        <v>16</v>
      </c>
      <c r="C1359" s="7" t="n">
        <v>0</v>
      </c>
    </row>
    <row r="1360" spans="1:10">
      <c r="A1360" t="s">
        <v>4</v>
      </c>
      <c r="B1360" s="4" t="s">
        <v>5</v>
      </c>
      <c r="C1360" s="4" t="s">
        <v>10</v>
      </c>
      <c r="D1360" s="4" t="s">
        <v>7</v>
      </c>
      <c r="E1360" s="4" t="s">
        <v>17</v>
      </c>
      <c r="F1360" s="4" t="s">
        <v>28</v>
      </c>
      <c r="G1360" s="4" t="s">
        <v>7</v>
      </c>
      <c r="H1360" s="4" t="s">
        <v>7</v>
      </c>
    </row>
    <row r="1361" spans="1:8">
      <c r="A1361" t="n">
        <v>12370</v>
      </c>
      <c r="B1361" s="55" t="n">
        <v>26</v>
      </c>
      <c r="C1361" s="7" t="n">
        <v>16</v>
      </c>
      <c r="D1361" s="7" t="n">
        <v>17</v>
      </c>
      <c r="E1361" s="7" t="n">
        <v>14457</v>
      </c>
      <c r="F1361" s="7" t="s">
        <v>195</v>
      </c>
      <c r="G1361" s="7" t="n">
        <v>2</v>
      </c>
      <c r="H1361" s="7" t="n">
        <v>0</v>
      </c>
    </row>
    <row r="1362" spans="1:8">
      <c r="A1362" t="s">
        <v>4</v>
      </c>
      <c r="B1362" s="4" t="s">
        <v>5</v>
      </c>
    </row>
    <row r="1363" spans="1:8">
      <c r="A1363" t="n">
        <v>12425</v>
      </c>
      <c r="B1363" s="24" t="n">
        <v>28</v>
      </c>
    </row>
    <row r="1364" spans="1:8">
      <c r="A1364" t="s">
        <v>4</v>
      </c>
      <c r="B1364" s="4" t="s">
        <v>5</v>
      </c>
      <c r="C1364" s="4" t="s">
        <v>10</v>
      </c>
      <c r="D1364" s="4" t="s">
        <v>7</v>
      </c>
    </row>
    <row r="1365" spans="1:8">
      <c r="A1365" t="n">
        <v>12426</v>
      </c>
      <c r="B1365" s="60" t="n">
        <v>89</v>
      </c>
      <c r="C1365" s="7" t="n">
        <v>65533</v>
      </c>
      <c r="D1365" s="7" t="n">
        <v>1</v>
      </c>
    </row>
    <row r="1366" spans="1:8">
      <c r="A1366" t="s">
        <v>4</v>
      </c>
      <c r="B1366" s="4" t="s">
        <v>5</v>
      </c>
      <c r="C1366" s="4" t="s">
        <v>7</v>
      </c>
      <c r="D1366" s="4" t="s">
        <v>10</v>
      </c>
      <c r="E1366" s="4" t="s">
        <v>10</v>
      </c>
      <c r="F1366" s="4" t="s">
        <v>7</v>
      </c>
    </row>
    <row r="1367" spans="1:8">
      <c r="A1367" t="n">
        <v>12430</v>
      </c>
      <c r="B1367" s="22" t="n">
        <v>25</v>
      </c>
      <c r="C1367" s="7" t="n">
        <v>1</v>
      </c>
      <c r="D1367" s="7" t="n">
        <v>65535</v>
      </c>
      <c r="E1367" s="7" t="n">
        <v>65535</v>
      </c>
      <c r="F1367" s="7" t="n">
        <v>0</v>
      </c>
    </row>
    <row r="1368" spans="1:8">
      <c r="A1368" t="s">
        <v>4</v>
      </c>
      <c r="B1368" s="4" t="s">
        <v>5</v>
      </c>
      <c r="C1368" s="4" t="s">
        <v>7</v>
      </c>
      <c r="D1368" s="4" t="s">
        <v>7</v>
      </c>
      <c r="E1368" s="4" t="s">
        <v>16</v>
      </c>
      <c r="F1368" s="4" t="s">
        <v>16</v>
      </c>
      <c r="G1368" s="4" t="s">
        <v>16</v>
      </c>
      <c r="H1368" s="4" t="s">
        <v>10</v>
      </c>
    </row>
    <row r="1369" spans="1:8">
      <c r="A1369" t="n">
        <v>12437</v>
      </c>
      <c r="B1369" s="40" t="n">
        <v>45</v>
      </c>
      <c r="C1369" s="7" t="n">
        <v>2</v>
      </c>
      <c r="D1369" s="7" t="n">
        <v>0</v>
      </c>
      <c r="E1369" s="7" t="n">
        <v>11.1199998855591</v>
      </c>
      <c r="F1369" s="7" t="n">
        <v>3.14000010490417</v>
      </c>
      <c r="G1369" s="7" t="n">
        <v>-2.55999994277954</v>
      </c>
      <c r="H1369" s="7" t="n">
        <v>5000</v>
      </c>
    </row>
    <row r="1370" spans="1:8">
      <c r="A1370" t="s">
        <v>4</v>
      </c>
      <c r="B1370" s="4" t="s">
        <v>5</v>
      </c>
      <c r="C1370" s="4" t="s">
        <v>7</v>
      </c>
      <c r="D1370" s="4" t="s">
        <v>10</v>
      </c>
      <c r="E1370" s="4" t="s">
        <v>8</v>
      </c>
      <c r="F1370" s="4" t="s">
        <v>8</v>
      </c>
      <c r="G1370" s="4" t="s">
        <v>8</v>
      </c>
      <c r="H1370" s="4" t="s">
        <v>8</v>
      </c>
    </row>
    <row r="1371" spans="1:8">
      <c r="A1371" t="n">
        <v>12454</v>
      </c>
      <c r="B1371" s="54" t="n">
        <v>51</v>
      </c>
      <c r="C1371" s="7" t="n">
        <v>3</v>
      </c>
      <c r="D1371" s="7" t="n">
        <v>18</v>
      </c>
      <c r="E1371" s="7" t="s">
        <v>196</v>
      </c>
      <c r="F1371" s="7" t="s">
        <v>112</v>
      </c>
      <c r="G1371" s="7" t="s">
        <v>113</v>
      </c>
      <c r="H1371" s="7" t="s">
        <v>112</v>
      </c>
    </row>
    <row r="1372" spans="1:8">
      <c r="A1372" t="s">
        <v>4</v>
      </c>
      <c r="B1372" s="4" t="s">
        <v>5</v>
      </c>
      <c r="C1372" s="4" t="s">
        <v>10</v>
      </c>
      <c r="D1372" s="4" t="s">
        <v>10</v>
      </c>
      <c r="E1372" s="4" t="s">
        <v>16</v>
      </c>
      <c r="F1372" s="4" t="s">
        <v>16</v>
      </c>
      <c r="G1372" s="4" t="s">
        <v>16</v>
      </c>
      <c r="H1372" s="4" t="s">
        <v>16</v>
      </c>
      <c r="I1372" s="4" t="s">
        <v>7</v>
      </c>
      <c r="J1372" s="4" t="s">
        <v>10</v>
      </c>
    </row>
    <row r="1373" spans="1:8">
      <c r="A1373" t="n">
        <v>12467</v>
      </c>
      <c r="B1373" s="58" t="n">
        <v>55</v>
      </c>
      <c r="C1373" s="7" t="n">
        <v>18</v>
      </c>
      <c r="D1373" s="7" t="n">
        <v>65533</v>
      </c>
      <c r="E1373" s="7" t="n">
        <v>13.9300003051758</v>
      </c>
      <c r="F1373" s="7" t="n">
        <v>1.67999994754791</v>
      </c>
      <c r="G1373" s="7" t="n">
        <v>0.850000023841858</v>
      </c>
      <c r="H1373" s="7" t="n">
        <v>1.20000004768372</v>
      </c>
      <c r="I1373" s="7" t="n">
        <v>1</v>
      </c>
      <c r="J1373" s="7" t="n">
        <v>0</v>
      </c>
    </row>
    <row r="1374" spans="1:8">
      <c r="A1374" t="s">
        <v>4</v>
      </c>
      <c r="B1374" s="4" t="s">
        <v>5</v>
      </c>
      <c r="C1374" s="4" t="s">
        <v>10</v>
      </c>
    </row>
    <row r="1375" spans="1:8">
      <c r="A1375" t="n">
        <v>12491</v>
      </c>
      <c r="B1375" s="26" t="n">
        <v>16</v>
      </c>
      <c r="C1375" s="7" t="n">
        <v>100</v>
      </c>
    </row>
    <row r="1376" spans="1:8">
      <c r="A1376" t="s">
        <v>4</v>
      </c>
      <c r="B1376" s="4" t="s">
        <v>5</v>
      </c>
      <c r="C1376" s="4" t="s">
        <v>10</v>
      </c>
      <c r="D1376" s="4" t="s">
        <v>10</v>
      </c>
      <c r="E1376" s="4" t="s">
        <v>16</v>
      </c>
      <c r="F1376" s="4" t="s">
        <v>16</v>
      </c>
      <c r="G1376" s="4" t="s">
        <v>16</v>
      </c>
      <c r="H1376" s="4" t="s">
        <v>16</v>
      </c>
      <c r="I1376" s="4" t="s">
        <v>7</v>
      </c>
      <c r="J1376" s="4" t="s">
        <v>10</v>
      </c>
    </row>
    <row r="1377" spans="1:10">
      <c r="A1377" t="n">
        <v>12494</v>
      </c>
      <c r="B1377" s="58" t="n">
        <v>55</v>
      </c>
      <c r="C1377" s="7" t="n">
        <v>17</v>
      </c>
      <c r="D1377" s="7" t="n">
        <v>65533</v>
      </c>
      <c r="E1377" s="7" t="n">
        <v>12.6899995803833</v>
      </c>
      <c r="F1377" s="7" t="n">
        <v>1.60000002384186</v>
      </c>
      <c r="G1377" s="7" t="n">
        <v>0.980000019073486</v>
      </c>
      <c r="H1377" s="7" t="n">
        <v>1.20000004768372</v>
      </c>
      <c r="I1377" s="7" t="n">
        <v>1</v>
      </c>
      <c r="J1377" s="7" t="n">
        <v>0</v>
      </c>
    </row>
    <row r="1378" spans="1:10">
      <c r="A1378" t="s">
        <v>4</v>
      </c>
      <c r="B1378" s="4" t="s">
        <v>5</v>
      </c>
      <c r="C1378" s="4" t="s">
        <v>10</v>
      </c>
    </row>
    <row r="1379" spans="1:10">
      <c r="A1379" t="n">
        <v>12518</v>
      </c>
      <c r="B1379" s="26" t="n">
        <v>16</v>
      </c>
      <c r="C1379" s="7" t="n">
        <v>200</v>
      </c>
    </row>
    <row r="1380" spans="1:10">
      <c r="A1380" t="s">
        <v>4</v>
      </c>
      <c r="B1380" s="4" t="s">
        <v>5</v>
      </c>
      <c r="C1380" s="4" t="s">
        <v>10</v>
      </c>
      <c r="D1380" s="4" t="s">
        <v>10</v>
      </c>
      <c r="E1380" s="4" t="s">
        <v>16</v>
      </c>
      <c r="F1380" s="4" t="s">
        <v>16</v>
      </c>
      <c r="G1380" s="4" t="s">
        <v>16</v>
      </c>
      <c r="H1380" s="4" t="s">
        <v>16</v>
      </c>
      <c r="I1380" s="4" t="s">
        <v>7</v>
      </c>
      <c r="J1380" s="4" t="s">
        <v>10</v>
      </c>
    </row>
    <row r="1381" spans="1:10">
      <c r="A1381" t="n">
        <v>12521</v>
      </c>
      <c r="B1381" s="58" t="n">
        <v>55</v>
      </c>
      <c r="C1381" s="7" t="n">
        <v>15</v>
      </c>
      <c r="D1381" s="7" t="n">
        <v>65024</v>
      </c>
      <c r="E1381" s="7" t="n">
        <v>0</v>
      </c>
      <c r="F1381" s="7" t="n">
        <v>0</v>
      </c>
      <c r="G1381" s="7" t="n">
        <v>3</v>
      </c>
      <c r="H1381" s="7" t="n">
        <v>1.20000004768372</v>
      </c>
      <c r="I1381" s="7" t="n">
        <v>1</v>
      </c>
      <c r="J1381" s="7" t="n">
        <v>0</v>
      </c>
    </row>
    <row r="1382" spans="1:10">
      <c r="A1382" t="s">
        <v>4</v>
      </c>
      <c r="B1382" s="4" t="s">
        <v>5</v>
      </c>
      <c r="C1382" s="4" t="s">
        <v>10</v>
      </c>
    </row>
    <row r="1383" spans="1:10">
      <c r="A1383" t="n">
        <v>12545</v>
      </c>
      <c r="B1383" s="26" t="n">
        <v>16</v>
      </c>
      <c r="C1383" s="7" t="n">
        <v>500</v>
      </c>
    </row>
    <row r="1384" spans="1:10">
      <c r="A1384" t="s">
        <v>4</v>
      </c>
      <c r="B1384" s="4" t="s">
        <v>5</v>
      </c>
      <c r="C1384" s="4" t="s">
        <v>7</v>
      </c>
      <c r="D1384" s="4" t="s">
        <v>10</v>
      </c>
      <c r="E1384" s="4" t="s">
        <v>16</v>
      </c>
    </row>
    <row r="1385" spans="1:10">
      <c r="A1385" t="n">
        <v>12548</v>
      </c>
      <c r="B1385" s="33" t="n">
        <v>58</v>
      </c>
      <c r="C1385" s="7" t="n">
        <v>0</v>
      </c>
      <c r="D1385" s="7" t="n">
        <v>1000</v>
      </c>
      <c r="E1385" s="7" t="n">
        <v>1</v>
      </c>
    </row>
    <row r="1386" spans="1:10">
      <c r="A1386" t="s">
        <v>4</v>
      </c>
      <c r="B1386" s="4" t="s">
        <v>5</v>
      </c>
      <c r="C1386" s="4" t="s">
        <v>7</v>
      </c>
      <c r="D1386" s="4" t="s">
        <v>10</v>
      </c>
    </row>
    <row r="1387" spans="1:10">
      <c r="A1387" t="n">
        <v>12556</v>
      </c>
      <c r="B1387" s="33" t="n">
        <v>58</v>
      </c>
      <c r="C1387" s="7" t="n">
        <v>255</v>
      </c>
      <c r="D1387" s="7" t="n">
        <v>0</v>
      </c>
    </row>
    <row r="1388" spans="1:10">
      <c r="A1388" t="s">
        <v>4</v>
      </c>
      <c r="B1388" s="4" t="s">
        <v>5</v>
      </c>
      <c r="C1388" s="4" t="s">
        <v>7</v>
      </c>
    </row>
    <row r="1389" spans="1:10">
      <c r="A1389" t="n">
        <v>12560</v>
      </c>
      <c r="B1389" s="40" t="n">
        <v>45</v>
      </c>
      <c r="C1389" s="7" t="n">
        <v>0</v>
      </c>
    </row>
    <row r="1390" spans="1:10">
      <c r="A1390" t="s">
        <v>4</v>
      </c>
      <c r="B1390" s="4" t="s">
        <v>5</v>
      </c>
      <c r="C1390" s="4" t="s">
        <v>7</v>
      </c>
      <c r="D1390" s="4" t="s">
        <v>7</v>
      </c>
      <c r="E1390" s="4" t="s">
        <v>16</v>
      </c>
      <c r="F1390" s="4" t="s">
        <v>16</v>
      </c>
      <c r="G1390" s="4" t="s">
        <v>16</v>
      </c>
      <c r="H1390" s="4" t="s">
        <v>10</v>
      </c>
    </row>
    <row r="1391" spans="1:10">
      <c r="A1391" t="n">
        <v>12562</v>
      </c>
      <c r="B1391" s="40" t="n">
        <v>45</v>
      </c>
      <c r="C1391" s="7" t="n">
        <v>2</v>
      </c>
      <c r="D1391" s="7" t="n">
        <v>3</v>
      </c>
      <c r="E1391" s="7" t="n">
        <v>1.79999995231628</v>
      </c>
      <c r="F1391" s="7" t="n">
        <v>1.44000005722046</v>
      </c>
      <c r="G1391" s="7" t="n">
        <v>-10.0200004577637</v>
      </c>
      <c r="H1391" s="7" t="n">
        <v>0</v>
      </c>
    </row>
    <row r="1392" spans="1:10">
      <c r="A1392" t="s">
        <v>4</v>
      </c>
      <c r="B1392" s="4" t="s">
        <v>5</v>
      </c>
      <c r="C1392" s="4" t="s">
        <v>7</v>
      </c>
      <c r="D1392" s="4" t="s">
        <v>7</v>
      </c>
      <c r="E1392" s="4" t="s">
        <v>16</v>
      </c>
      <c r="F1392" s="4" t="s">
        <v>16</v>
      </c>
      <c r="G1392" s="4" t="s">
        <v>16</v>
      </c>
      <c r="H1392" s="4" t="s">
        <v>10</v>
      </c>
      <c r="I1392" s="4" t="s">
        <v>7</v>
      </c>
    </row>
    <row r="1393" spans="1:10">
      <c r="A1393" t="n">
        <v>12579</v>
      </c>
      <c r="B1393" s="40" t="n">
        <v>45</v>
      </c>
      <c r="C1393" s="7" t="n">
        <v>4</v>
      </c>
      <c r="D1393" s="7" t="n">
        <v>3</v>
      </c>
      <c r="E1393" s="7" t="n">
        <v>7.23999977111816</v>
      </c>
      <c r="F1393" s="7" t="n">
        <v>247.270004272461</v>
      </c>
      <c r="G1393" s="7" t="n">
        <v>0</v>
      </c>
      <c r="H1393" s="7" t="n">
        <v>0</v>
      </c>
      <c r="I1393" s="7" t="n">
        <v>0</v>
      </c>
    </row>
    <row r="1394" spans="1:10">
      <c r="A1394" t="s">
        <v>4</v>
      </c>
      <c r="B1394" s="4" t="s">
        <v>5</v>
      </c>
      <c r="C1394" s="4" t="s">
        <v>7</v>
      </c>
      <c r="D1394" s="4" t="s">
        <v>7</v>
      </c>
      <c r="E1394" s="4" t="s">
        <v>16</v>
      </c>
      <c r="F1394" s="4" t="s">
        <v>10</v>
      </c>
    </row>
    <row r="1395" spans="1:10">
      <c r="A1395" t="n">
        <v>12597</v>
      </c>
      <c r="B1395" s="40" t="n">
        <v>45</v>
      </c>
      <c r="C1395" s="7" t="n">
        <v>5</v>
      </c>
      <c r="D1395" s="7" t="n">
        <v>3</v>
      </c>
      <c r="E1395" s="7" t="n">
        <v>1.79999995231628</v>
      </c>
      <c r="F1395" s="7" t="n">
        <v>0</v>
      </c>
    </row>
    <row r="1396" spans="1:10">
      <c r="A1396" t="s">
        <v>4</v>
      </c>
      <c r="B1396" s="4" t="s">
        <v>5</v>
      </c>
      <c r="C1396" s="4" t="s">
        <v>7</v>
      </c>
      <c r="D1396" s="4" t="s">
        <v>7</v>
      </c>
      <c r="E1396" s="4" t="s">
        <v>16</v>
      </c>
      <c r="F1396" s="4" t="s">
        <v>10</v>
      </c>
    </row>
    <row r="1397" spans="1:10">
      <c r="A1397" t="n">
        <v>12606</v>
      </c>
      <c r="B1397" s="40" t="n">
        <v>45</v>
      </c>
      <c r="C1397" s="7" t="n">
        <v>11</v>
      </c>
      <c r="D1397" s="7" t="n">
        <v>3</v>
      </c>
      <c r="E1397" s="7" t="n">
        <v>27.7000007629395</v>
      </c>
      <c r="F1397" s="7" t="n">
        <v>0</v>
      </c>
    </row>
    <row r="1398" spans="1:10">
      <c r="A1398" t="s">
        <v>4</v>
      </c>
      <c r="B1398" s="4" t="s">
        <v>5</v>
      </c>
      <c r="C1398" s="4" t="s">
        <v>7</v>
      </c>
      <c r="D1398" s="4" t="s">
        <v>7</v>
      </c>
      <c r="E1398" s="4" t="s">
        <v>16</v>
      </c>
      <c r="F1398" s="4" t="s">
        <v>16</v>
      </c>
      <c r="G1398" s="4" t="s">
        <v>16</v>
      </c>
      <c r="H1398" s="4" t="s">
        <v>10</v>
      </c>
    </row>
    <row r="1399" spans="1:10">
      <c r="A1399" t="n">
        <v>12615</v>
      </c>
      <c r="B1399" s="40" t="n">
        <v>45</v>
      </c>
      <c r="C1399" s="7" t="n">
        <v>2</v>
      </c>
      <c r="D1399" s="7" t="n">
        <v>3</v>
      </c>
      <c r="E1399" s="7" t="n">
        <v>2.11999988555908</v>
      </c>
      <c r="F1399" s="7" t="n">
        <v>1.44000005722046</v>
      </c>
      <c r="G1399" s="7" t="n">
        <v>-10.6800003051758</v>
      </c>
      <c r="H1399" s="7" t="n">
        <v>0</v>
      </c>
    </row>
    <row r="1400" spans="1:10">
      <c r="A1400" t="s">
        <v>4</v>
      </c>
      <c r="B1400" s="4" t="s">
        <v>5</v>
      </c>
      <c r="C1400" s="4" t="s">
        <v>7</v>
      </c>
      <c r="D1400" s="4" t="s">
        <v>7</v>
      </c>
      <c r="E1400" s="4" t="s">
        <v>16</v>
      </c>
      <c r="F1400" s="4" t="s">
        <v>16</v>
      </c>
      <c r="G1400" s="4" t="s">
        <v>16</v>
      </c>
      <c r="H1400" s="4" t="s">
        <v>10</v>
      </c>
      <c r="I1400" s="4" t="s">
        <v>7</v>
      </c>
    </row>
    <row r="1401" spans="1:10">
      <c r="A1401" t="n">
        <v>12632</v>
      </c>
      <c r="B1401" s="40" t="n">
        <v>45</v>
      </c>
      <c r="C1401" s="7" t="n">
        <v>4</v>
      </c>
      <c r="D1401" s="7" t="n">
        <v>3</v>
      </c>
      <c r="E1401" s="7" t="n">
        <v>7.23999977111816</v>
      </c>
      <c r="F1401" s="7" t="n">
        <v>193.399993896484</v>
      </c>
      <c r="G1401" s="7" t="n">
        <v>0</v>
      </c>
      <c r="H1401" s="7" t="n">
        <v>0</v>
      </c>
      <c r="I1401" s="7" t="n">
        <v>0</v>
      </c>
    </row>
    <row r="1402" spans="1:10">
      <c r="A1402" t="s">
        <v>4</v>
      </c>
      <c r="B1402" s="4" t="s">
        <v>5</v>
      </c>
      <c r="C1402" s="4" t="s">
        <v>7</v>
      </c>
      <c r="D1402" s="4" t="s">
        <v>7</v>
      </c>
      <c r="E1402" s="4" t="s">
        <v>16</v>
      </c>
      <c r="F1402" s="4" t="s">
        <v>10</v>
      </c>
    </row>
    <row r="1403" spans="1:10">
      <c r="A1403" t="n">
        <v>12650</v>
      </c>
      <c r="B1403" s="40" t="n">
        <v>45</v>
      </c>
      <c r="C1403" s="7" t="n">
        <v>5</v>
      </c>
      <c r="D1403" s="7" t="n">
        <v>3</v>
      </c>
      <c r="E1403" s="7" t="n">
        <v>1.79999995231628</v>
      </c>
      <c r="F1403" s="7" t="n">
        <v>0</v>
      </c>
    </row>
    <row r="1404" spans="1:10">
      <c r="A1404" t="s">
        <v>4</v>
      </c>
      <c r="B1404" s="4" t="s">
        <v>5</v>
      </c>
      <c r="C1404" s="4" t="s">
        <v>7</v>
      </c>
      <c r="D1404" s="4" t="s">
        <v>7</v>
      </c>
      <c r="E1404" s="4" t="s">
        <v>16</v>
      </c>
      <c r="F1404" s="4" t="s">
        <v>10</v>
      </c>
    </row>
    <row r="1405" spans="1:10">
      <c r="A1405" t="n">
        <v>12659</v>
      </c>
      <c r="B1405" s="40" t="n">
        <v>45</v>
      </c>
      <c r="C1405" s="7" t="n">
        <v>11</v>
      </c>
      <c r="D1405" s="7" t="n">
        <v>3</v>
      </c>
      <c r="E1405" s="7" t="n">
        <v>27.7000007629395</v>
      </c>
      <c r="F1405" s="7" t="n">
        <v>0</v>
      </c>
    </row>
    <row r="1406" spans="1:10">
      <c r="A1406" t="s">
        <v>4</v>
      </c>
      <c r="B1406" s="4" t="s">
        <v>5</v>
      </c>
      <c r="C1406" s="4" t="s">
        <v>7</v>
      </c>
      <c r="D1406" s="4" t="s">
        <v>10</v>
      </c>
      <c r="E1406" s="4" t="s">
        <v>8</v>
      </c>
      <c r="F1406" s="4" t="s">
        <v>8</v>
      </c>
      <c r="G1406" s="4" t="s">
        <v>8</v>
      </c>
      <c r="H1406" s="4" t="s">
        <v>8</v>
      </c>
    </row>
    <row r="1407" spans="1:10">
      <c r="A1407" t="n">
        <v>12668</v>
      </c>
      <c r="B1407" s="54" t="n">
        <v>51</v>
      </c>
      <c r="C1407" s="7" t="n">
        <v>3</v>
      </c>
      <c r="D1407" s="7" t="n">
        <v>18</v>
      </c>
      <c r="E1407" s="7" t="s">
        <v>167</v>
      </c>
      <c r="F1407" s="7" t="s">
        <v>168</v>
      </c>
      <c r="G1407" s="7" t="s">
        <v>113</v>
      </c>
      <c r="H1407" s="7" t="s">
        <v>112</v>
      </c>
    </row>
    <row r="1408" spans="1:10">
      <c r="A1408" t="s">
        <v>4</v>
      </c>
      <c r="B1408" s="4" t="s">
        <v>5</v>
      </c>
      <c r="C1408" s="4" t="s">
        <v>10</v>
      </c>
      <c r="D1408" s="4" t="s">
        <v>7</v>
      </c>
    </row>
    <row r="1409" spans="1:9">
      <c r="A1409" t="n">
        <v>12697</v>
      </c>
      <c r="B1409" s="61" t="n">
        <v>56</v>
      </c>
      <c r="C1409" s="7" t="n">
        <v>18</v>
      </c>
      <c r="D1409" s="7" t="n">
        <v>1</v>
      </c>
    </row>
    <row r="1410" spans="1:9">
      <c r="A1410" t="s">
        <v>4</v>
      </c>
      <c r="B1410" s="4" t="s">
        <v>5</v>
      </c>
      <c r="C1410" s="4" t="s">
        <v>10</v>
      </c>
      <c r="D1410" s="4" t="s">
        <v>7</v>
      </c>
    </row>
    <row r="1411" spans="1:9">
      <c r="A1411" t="n">
        <v>12701</v>
      </c>
      <c r="B1411" s="61" t="n">
        <v>56</v>
      </c>
      <c r="C1411" s="7" t="n">
        <v>17</v>
      </c>
      <c r="D1411" s="7" t="n">
        <v>1</v>
      </c>
    </row>
    <row r="1412" spans="1:9">
      <c r="A1412" t="s">
        <v>4</v>
      </c>
      <c r="B1412" s="4" t="s">
        <v>5</v>
      </c>
      <c r="C1412" s="4" t="s">
        <v>10</v>
      </c>
      <c r="D1412" s="4" t="s">
        <v>7</v>
      </c>
    </row>
    <row r="1413" spans="1:9">
      <c r="A1413" t="n">
        <v>12705</v>
      </c>
      <c r="B1413" s="61" t="n">
        <v>56</v>
      </c>
      <c r="C1413" s="7" t="n">
        <v>15</v>
      </c>
      <c r="D1413" s="7" t="n">
        <v>1</v>
      </c>
    </row>
    <row r="1414" spans="1:9">
      <c r="A1414" t="s">
        <v>4</v>
      </c>
      <c r="B1414" s="4" t="s">
        <v>5</v>
      </c>
      <c r="C1414" s="4" t="s">
        <v>10</v>
      </c>
      <c r="D1414" s="4" t="s">
        <v>16</v>
      </c>
      <c r="E1414" s="4" t="s">
        <v>16</v>
      </c>
      <c r="F1414" s="4" t="s">
        <v>16</v>
      </c>
      <c r="G1414" s="4" t="s">
        <v>10</v>
      </c>
      <c r="H1414" s="4" t="s">
        <v>10</v>
      </c>
    </row>
    <row r="1415" spans="1:9">
      <c r="A1415" t="n">
        <v>12709</v>
      </c>
      <c r="B1415" s="52" t="n">
        <v>60</v>
      </c>
      <c r="C1415" s="7" t="n">
        <v>18</v>
      </c>
      <c r="D1415" s="7" t="n">
        <v>0</v>
      </c>
      <c r="E1415" s="7" t="n">
        <v>0</v>
      </c>
      <c r="F1415" s="7" t="n">
        <v>0</v>
      </c>
      <c r="G1415" s="7" t="n">
        <v>0</v>
      </c>
      <c r="H1415" s="7" t="n">
        <v>0</v>
      </c>
    </row>
    <row r="1416" spans="1:9">
      <c r="A1416" t="s">
        <v>4</v>
      </c>
      <c r="B1416" s="4" t="s">
        <v>5</v>
      </c>
      <c r="C1416" s="4" t="s">
        <v>10</v>
      </c>
      <c r="D1416" s="4" t="s">
        <v>16</v>
      </c>
      <c r="E1416" s="4" t="s">
        <v>16</v>
      </c>
      <c r="F1416" s="4" t="s">
        <v>16</v>
      </c>
      <c r="G1416" s="4" t="s">
        <v>10</v>
      </c>
      <c r="H1416" s="4" t="s">
        <v>10</v>
      </c>
    </row>
    <row r="1417" spans="1:9">
      <c r="A1417" t="n">
        <v>12728</v>
      </c>
      <c r="B1417" s="52" t="n">
        <v>60</v>
      </c>
      <c r="C1417" s="7" t="n">
        <v>17</v>
      </c>
      <c r="D1417" s="7" t="n">
        <v>0</v>
      </c>
      <c r="E1417" s="7" t="n">
        <v>0</v>
      </c>
      <c r="F1417" s="7" t="n">
        <v>0</v>
      </c>
      <c r="G1417" s="7" t="n">
        <v>0</v>
      </c>
      <c r="H1417" s="7" t="n">
        <v>0</v>
      </c>
    </row>
    <row r="1418" spans="1:9">
      <c r="A1418" t="s">
        <v>4</v>
      </c>
      <c r="B1418" s="4" t="s">
        <v>5</v>
      </c>
      <c r="C1418" s="4" t="s">
        <v>10</v>
      </c>
      <c r="D1418" s="4" t="s">
        <v>16</v>
      </c>
      <c r="E1418" s="4" t="s">
        <v>16</v>
      </c>
      <c r="F1418" s="4" t="s">
        <v>16</v>
      </c>
      <c r="G1418" s="4" t="s">
        <v>10</v>
      </c>
      <c r="H1418" s="4" t="s">
        <v>10</v>
      </c>
    </row>
    <row r="1419" spans="1:9">
      <c r="A1419" t="n">
        <v>12747</v>
      </c>
      <c r="B1419" s="52" t="n">
        <v>60</v>
      </c>
      <c r="C1419" s="7" t="n">
        <v>15</v>
      </c>
      <c r="D1419" s="7" t="n">
        <v>0</v>
      </c>
      <c r="E1419" s="7" t="n">
        <v>0</v>
      </c>
      <c r="F1419" s="7" t="n">
        <v>0</v>
      </c>
      <c r="G1419" s="7" t="n">
        <v>0</v>
      </c>
      <c r="H1419" s="7" t="n">
        <v>0</v>
      </c>
    </row>
    <row r="1420" spans="1:9">
      <c r="A1420" t="s">
        <v>4</v>
      </c>
      <c r="B1420" s="4" t="s">
        <v>5</v>
      </c>
      <c r="C1420" s="4" t="s">
        <v>10</v>
      </c>
      <c r="D1420" s="4" t="s">
        <v>10</v>
      </c>
      <c r="E1420" s="4" t="s">
        <v>10</v>
      </c>
    </row>
    <row r="1421" spans="1:9">
      <c r="A1421" t="n">
        <v>12766</v>
      </c>
      <c r="B1421" s="59" t="n">
        <v>61</v>
      </c>
      <c r="C1421" s="7" t="n">
        <v>17</v>
      </c>
      <c r="D1421" s="7" t="n">
        <v>0</v>
      </c>
      <c r="E1421" s="7" t="n">
        <v>0</v>
      </c>
    </row>
    <row r="1422" spans="1:9">
      <c r="A1422" t="s">
        <v>4</v>
      </c>
      <c r="B1422" s="4" t="s">
        <v>5</v>
      </c>
      <c r="C1422" s="4" t="s">
        <v>10</v>
      </c>
      <c r="D1422" s="4" t="s">
        <v>10</v>
      </c>
      <c r="E1422" s="4" t="s">
        <v>10</v>
      </c>
    </row>
    <row r="1423" spans="1:9">
      <c r="A1423" t="n">
        <v>12773</v>
      </c>
      <c r="B1423" s="59" t="n">
        <v>61</v>
      </c>
      <c r="C1423" s="7" t="n">
        <v>18</v>
      </c>
      <c r="D1423" s="7" t="n">
        <v>0</v>
      </c>
      <c r="E1423" s="7" t="n">
        <v>0</v>
      </c>
    </row>
    <row r="1424" spans="1:9">
      <c r="A1424" t="s">
        <v>4</v>
      </c>
      <c r="B1424" s="4" t="s">
        <v>5</v>
      </c>
      <c r="C1424" s="4" t="s">
        <v>10</v>
      </c>
      <c r="D1424" s="4" t="s">
        <v>10</v>
      </c>
      <c r="E1424" s="4" t="s">
        <v>10</v>
      </c>
    </row>
    <row r="1425" spans="1:8">
      <c r="A1425" t="n">
        <v>12780</v>
      </c>
      <c r="B1425" s="59" t="n">
        <v>61</v>
      </c>
      <c r="C1425" s="7" t="n">
        <v>15</v>
      </c>
      <c r="D1425" s="7" t="n">
        <v>0</v>
      </c>
      <c r="E1425" s="7" t="n">
        <v>0</v>
      </c>
    </row>
    <row r="1426" spans="1:8">
      <c r="A1426" t="s">
        <v>4</v>
      </c>
      <c r="B1426" s="4" t="s">
        <v>5</v>
      </c>
      <c r="C1426" s="4" t="s">
        <v>10</v>
      </c>
      <c r="D1426" s="4" t="s">
        <v>16</v>
      </c>
      <c r="E1426" s="4" t="s">
        <v>16</v>
      </c>
      <c r="F1426" s="4" t="s">
        <v>16</v>
      </c>
      <c r="G1426" s="4" t="s">
        <v>16</v>
      </c>
    </row>
    <row r="1427" spans="1:8">
      <c r="A1427" t="n">
        <v>12787</v>
      </c>
      <c r="B1427" s="31" t="n">
        <v>46</v>
      </c>
      <c r="C1427" s="7" t="n">
        <v>0</v>
      </c>
      <c r="D1427" s="7" t="n">
        <v>2.01999998092651</v>
      </c>
      <c r="E1427" s="7" t="n">
        <v>0</v>
      </c>
      <c r="F1427" s="7" t="n">
        <v>-10.4200000762939</v>
      </c>
      <c r="G1427" s="7" t="n">
        <v>46.7999992370605</v>
      </c>
    </row>
    <row r="1428" spans="1:8">
      <c r="A1428" t="s">
        <v>4</v>
      </c>
      <c r="B1428" s="4" t="s">
        <v>5</v>
      </c>
      <c r="C1428" s="4" t="s">
        <v>10</v>
      </c>
      <c r="D1428" s="4" t="s">
        <v>16</v>
      </c>
      <c r="E1428" s="4" t="s">
        <v>16</v>
      </c>
      <c r="F1428" s="4" t="s">
        <v>16</v>
      </c>
      <c r="G1428" s="4" t="s">
        <v>16</v>
      </c>
    </row>
    <row r="1429" spans="1:8">
      <c r="A1429" t="n">
        <v>12806</v>
      </c>
      <c r="B1429" s="31" t="n">
        <v>46</v>
      </c>
      <c r="C1429" s="7" t="n">
        <v>16</v>
      </c>
      <c r="D1429" s="7" t="n">
        <v>1.54999995231628</v>
      </c>
      <c r="E1429" s="7" t="n">
        <v>0</v>
      </c>
      <c r="F1429" s="7" t="n">
        <v>-9.53999996185303</v>
      </c>
      <c r="G1429" s="7" t="n">
        <v>87.5999984741211</v>
      </c>
    </row>
    <row r="1430" spans="1:8">
      <c r="A1430" t="s">
        <v>4</v>
      </c>
      <c r="B1430" s="4" t="s">
        <v>5</v>
      </c>
      <c r="C1430" s="4" t="s">
        <v>10</v>
      </c>
      <c r="D1430" s="4" t="s">
        <v>16</v>
      </c>
      <c r="E1430" s="4" t="s">
        <v>16</v>
      </c>
      <c r="F1430" s="4" t="s">
        <v>16</v>
      </c>
      <c r="G1430" s="4" t="s">
        <v>16</v>
      </c>
    </row>
    <row r="1431" spans="1:8">
      <c r="A1431" t="n">
        <v>12825</v>
      </c>
      <c r="B1431" s="31" t="n">
        <v>46</v>
      </c>
      <c r="C1431" s="7" t="n">
        <v>18</v>
      </c>
      <c r="D1431" s="7" t="n">
        <v>3.21000003814697</v>
      </c>
      <c r="E1431" s="7" t="n">
        <v>0</v>
      </c>
      <c r="F1431" s="7" t="n">
        <v>-9.67000007629395</v>
      </c>
      <c r="G1431" s="7" t="n">
        <v>241.199996948242</v>
      </c>
    </row>
    <row r="1432" spans="1:8">
      <c r="A1432" t="s">
        <v>4</v>
      </c>
      <c r="B1432" s="4" t="s">
        <v>5</v>
      </c>
      <c r="C1432" s="4" t="s">
        <v>10</v>
      </c>
      <c r="D1432" s="4" t="s">
        <v>16</v>
      </c>
      <c r="E1432" s="4" t="s">
        <v>16</v>
      </c>
      <c r="F1432" s="4" t="s">
        <v>16</v>
      </c>
      <c r="G1432" s="4" t="s">
        <v>16</v>
      </c>
    </row>
    <row r="1433" spans="1:8">
      <c r="A1433" t="n">
        <v>12844</v>
      </c>
      <c r="B1433" s="31" t="n">
        <v>46</v>
      </c>
      <c r="C1433" s="7" t="n">
        <v>17</v>
      </c>
      <c r="D1433" s="7" t="n">
        <v>2.79999995231628</v>
      </c>
      <c r="E1433" s="7" t="n">
        <v>0</v>
      </c>
      <c r="F1433" s="7" t="n">
        <v>-9.19999980926514</v>
      </c>
      <c r="G1433" s="7" t="n">
        <v>230.399993896484</v>
      </c>
    </row>
    <row r="1434" spans="1:8">
      <c r="A1434" t="s">
        <v>4</v>
      </c>
      <c r="B1434" s="4" t="s">
        <v>5</v>
      </c>
      <c r="C1434" s="4" t="s">
        <v>10</v>
      </c>
      <c r="D1434" s="4" t="s">
        <v>16</v>
      </c>
      <c r="E1434" s="4" t="s">
        <v>16</v>
      </c>
      <c r="F1434" s="4" t="s">
        <v>16</v>
      </c>
      <c r="G1434" s="4" t="s">
        <v>16</v>
      </c>
    </row>
    <row r="1435" spans="1:8">
      <c r="A1435" t="n">
        <v>12863</v>
      </c>
      <c r="B1435" s="31" t="n">
        <v>46</v>
      </c>
      <c r="C1435" s="7" t="n">
        <v>15</v>
      </c>
      <c r="D1435" s="7" t="n">
        <v>4.76000022888184</v>
      </c>
      <c r="E1435" s="7" t="n">
        <v>0</v>
      </c>
      <c r="F1435" s="7" t="n">
        <v>-9.44999980926514</v>
      </c>
      <c r="G1435" s="7" t="n">
        <v>250.600006103516</v>
      </c>
    </row>
    <row r="1436" spans="1:8">
      <c r="A1436" t="s">
        <v>4</v>
      </c>
      <c r="B1436" s="4" t="s">
        <v>5</v>
      </c>
      <c r="C1436" s="4" t="s">
        <v>7</v>
      </c>
      <c r="D1436" s="4" t="s">
        <v>10</v>
      </c>
      <c r="E1436" s="4" t="s">
        <v>16</v>
      </c>
    </row>
    <row r="1437" spans="1:8">
      <c r="A1437" t="n">
        <v>12882</v>
      </c>
      <c r="B1437" s="33" t="n">
        <v>58</v>
      </c>
      <c r="C1437" s="7" t="n">
        <v>100</v>
      </c>
      <c r="D1437" s="7" t="n">
        <v>2000</v>
      </c>
      <c r="E1437" s="7" t="n">
        <v>1</v>
      </c>
    </row>
    <row r="1438" spans="1:8">
      <c r="A1438" t="s">
        <v>4</v>
      </c>
      <c r="B1438" s="4" t="s">
        <v>5</v>
      </c>
      <c r="C1438" s="4" t="s">
        <v>7</v>
      </c>
      <c r="D1438" s="4" t="s">
        <v>10</v>
      </c>
    </row>
    <row r="1439" spans="1:8">
      <c r="A1439" t="n">
        <v>12890</v>
      </c>
      <c r="B1439" s="33" t="n">
        <v>58</v>
      </c>
      <c r="C1439" s="7" t="n">
        <v>255</v>
      </c>
      <c r="D1439" s="7" t="n">
        <v>0</v>
      </c>
    </row>
    <row r="1440" spans="1:8">
      <c r="A1440" t="s">
        <v>4</v>
      </c>
      <c r="B1440" s="4" t="s">
        <v>5</v>
      </c>
      <c r="C1440" s="4" t="s">
        <v>7</v>
      </c>
      <c r="D1440" s="4" t="s">
        <v>10</v>
      </c>
      <c r="E1440" s="4" t="s">
        <v>8</v>
      </c>
    </row>
    <row r="1441" spans="1:7">
      <c r="A1441" t="n">
        <v>12894</v>
      </c>
      <c r="B1441" s="54" t="n">
        <v>51</v>
      </c>
      <c r="C1441" s="7" t="n">
        <v>4</v>
      </c>
      <c r="D1441" s="7" t="n">
        <v>17</v>
      </c>
      <c r="E1441" s="7" t="s">
        <v>197</v>
      </c>
    </row>
    <row r="1442" spans="1:7">
      <c r="A1442" t="s">
        <v>4</v>
      </c>
      <c r="B1442" s="4" t="s">
        <v>5</v>
      </c>
      <c r="C1442" s="4" t="s">
        <v>10</v>
      </c>
    </row>
    <row r="1443" spans="1:7">
      <c r="A1443" t="n">
        <v>12907</v>
      </c>
      <c r="B1443" s="26" t="n">
        <v>16</v>
      </c>
      <c r="C1443" s="7" t="n">
        <v>0</v>
      </c>
    </row>
    <row r="1444" spans="1:7">
      <c r="A1444" t="s">
        <v>4</v>
      </c>
      <c r="B1444" s="4" t="s">
        <v>5</v>
      </c>
      <c r="C1444" s="4" t="s">
        <v>10</v>
      </c>
      <c r="D1444" s="4" t="s">
        <v>7</v>
      </c>
      <c r="E1444" s="4" t="s">
        <v>17</v>
      </c>
      <c r="F1444" s="4" t="s">
        <v>28</v>
      </c>
      <c r="G1444" s="4" t="s">
        <v>7</v>
      </c>
      <c r="H1444" s="4" t="s">
        <v>7</v>
      </c>
    </row>
    <row r="1445" spans="1:7">
      <c r="A1445" t="n">
        <v>12910</v>
      </c>
      <c r="B1445" s="55" t="n">
        <v>26</v>
      </c>
      <c r="C1445" s="7" t="n">
        <v>17</v>
      </c>
      <c r="D1445" s="7" t="n">
        <v>17</v>
      </c>
      <c r="E1445" s="7" t="n">
        <v>16442</v>
      </c>
      <c r="F1445" s="7" t="s">
        <v>198</v>
      </c>
      <c r="G1445" s="7" t="n">
        <v>2</v>
      </c>
      <c r="H1445" s="7" t="n">
        <v>0</v>
      </c>
    </row>
    <row r="1446" spans="1:7">
      <c r="A1446" t="s">
        <v>4</v>
      </c>
      <c r="B1446" s="4" t="s">
        <v>5</v>
      </c>
      <c r="C1446" s="4" t="s">
        <v>10</v>
      </c>
      <c r="D1446" s="4" t="s">
        <v>10</v>
      </c>
      <c r="E1446" s="4" t="s">
        <v>10</v>
      </c>
    </row>
    <row r="1447" spans="1:7">
      <c r="A1447" t="n">
        <v>12970</v>
      </c>
      <c r="B1447" s="59" t="n">
        <v>61</v>
      </c>
      <c r="C1447" s="7" t="n">
        <v>17</v>
      </c>
      <c r="D1447" s="7" t="n">
        <v>0</v>
      </c>
      <c r="E1447" s="7" t="n">
        <v>1000</v>
      </c>
    </row>
    <row r="1448" spans="1:7">
      <c r="A1448" t="s">
        <v>4</v>
      </c>
      <c r="B1448" s="4" t="s">
        <v>5</v>
      </c>
      <c r="C1448" s="4" t="s">
        <v>10</v>
      </c>
    </row>
    <row r="1449" spans="1:7">
      <c r="A1449" t="n">
        <v>12977</v>
      </c>
      <c r="B1449" s="26" t="n">
        <v>16</v>
      </c>
      <c r="C1449" s="7" t="n">
        <v>1000</v>
      </c>
    </row>
    <row r="1450" spans="1:7">
      <c r="A1450" t="s">
        <v>4</v>
      </c>
      <c r="B1450" s="4" t="s">
        <v>5</v>
      </c>
      <c r="C1450" s="4" t="s">
        <v>10</v>
      </c>
      <c r="D1450" s="4" t="s">
        <v>10</v>
      </c>
      <c r="E1450" s="4" t="s">
        <v>10</v>
      </c>
    </row>
    <row r="1451" spans="1:7">
      <c r="A1451" t="n">
        <v>12980</v>
      </c>
      <c r="B1451" s="59" t="n">
        <v>61</v>
      </c>
      <c r="C1451" s="7" t="n">
        <v>17</v>
      </c>
      <c r="D1451" s="7" t="n">
        <v>16</v>
      </c>
      <c r="E1451" s="7" t="n">
        <v>1000</v>
      </c>
    </row>
    <row r="1452" spans="1:7">
      <c r="A1452" t="s">
        <v>4</v>
      </c>
      <c r="B1452" s="4" t="s">
        <v>5</v>
      </c>
      <c r="C1452" s="4" t="s">
        <v>10</v>
      </c>
    </row>
    <row r="1453" spans="1:7">
      <c r="A1453" t="n">
        <v>12987</v>
      </c>
      <c r="B1453" s="26" t="n">
        <v>16</v>
      </c>
      <c r="C1453" s="7" t="n">
        <v>1000</v>
      </c>
    </row>
    <row r="1454" spans="1:7">
      <c r="A1454" t="s">
        <v>4</v>
      </c>
      <c r="B1454" s="4" t="s">
        <v>5</v>
      </c>
      <c r="C1454" s="4" t="s">
        <v>10</v>
      </c>
      <c r="D1454" s="4" t="s">
        <v>10</v>
      </c>
      <c r="E1454" s="4" t="s">
        <v>10</v>
      </c>
    </row>
    <row r="1455" spans="1:7">
      <c r="A1455" t="n">
        <v>12990</v>
      </c>
      <c r="B1455" s="59" t="n">
        <v>61</v>
      </c>
      <c r="C1455" s="7" t="n">
        <v>17</v>
      </c>
      <c r="D1455" s="7" t="n">
        <v>0</v>
      </c>
      <c r="E1455" s="7" t="n">
        <v>1000</v>
      </c>
    </row>
    <row r="1456" spans="1:7">
      <c r="A1456" t="s">
        <v>4</v>
      </c>
      <c r="B1456" s="4" t="s">
        <v>5</v>
      </c>
    </row>
    <row r="1457" spans="1:8">
      <c r="A1457" t="n">
        <v>12997</v>
      </c>
      <c r="B1457" s="24" t="n">
        <v>28</v>
      </c>
    </row>
    <row r="1458" spans="1:8">
      <c r="A1458" t="s">
        <v>4</v>
      </c>
      <c r="B1458" s="4" t="s">
        <v>5</v>
      </c>
      <c r="C1458" s="4" t="s">
        <v>10</v>
      </c>
      <c r="D1458" s="4" t="s">
        <v>10</v>
      </c>
      <c r="E1458" s="4" t="s">
        <v>10</v>
      </c>
    </row>
    <row r="1459" spans="1:8">
      <c r="A1459" t="n">
        <v>12998</v>
      </c>
      <c r="B1459" s="59" t="n">
        <v>61</v>
      </c>
      <c r="C1459" s="7" t="n">
        <v>18</v>
      </c>
      <c r="D1459" s="7" t="n">
        <v>16</v>
      </c>
      <c r="E1459" s="7" t="n">
        <v>1000</v>
      </c>
    </row>
    <row r="1460" spans="1:8">
      <c r="A1460" t="s">
        <v>4</v>
      </c>
      <c r="B1460" s="4" t="s">
        <v>5</v>
      </c>
      <c r="C1460" s="4" t="s">
        <v>7</v>
      </c>
      <c r="D1460" s="4" t="s">
        <v>10</v>
      </c>
      <c r="E1460" s="4" t="s">
        <v>8</v>
      </c>
    </row>
    <row r="1461" spans="1:8">
      <c r="A1461" t="n">
        <v>13005</v>
      </c>
      <c r="B1461" s="54" t="n">
        <v>51</v>
      </c>
      <c r="C1461" s="7" t="n">
        <v>4</v>
      </c>
      <c r="D1461" s="7" t="n">
        <v>18</v>
      </c>
      <c r="E1461" s="7" t="s">
        <v>199</v>
      </c>
    </row>
    <row r="1462" spans="1:8">
      <c r="A1462" t="s">
        <v>4</v>
      </c>
      <c r="B1462" s="4" t="s">
        <v>5</v>
      </c>
      <c r="C1462" s="4" t="s">
        <v>10</v>
      </c>
    </row>
    <row r="1463" spans="1:8">
      <c r="A1463" t="n">
        <v>13019</v>
      </c>
      <c r="B1463" s="26" t="n">
        <v>16</v>
      </c>
      <c r="C1463" s="7" t="n">
        <v>0</v>
      </c>
    </row>
    <row r="1464" spans="1:8">
      <c r="A1464" t="s">
        <v>4</v>
      </c>
      <c r="B1464" s="4" t="s">
        <v>5</v>
      </c>
      <c r="C1464" s="4" t="s">
        <v>10</v>
      </c>
      <c r="D1464" s="4" t="s">
        <v>7</v>
      </c>
      <c r="E1464" s="4" t="s">
        <v>17</v>
      </c>
      <c r="F1464" s="4" t="s">
        <v>28</v>
      </c>
      <c r="G1464" s="4" t="s">
        <v>7</v>
      </c>
      <c r="H1464" s="4" t="s">
        <v>7</v>
      </c>
    </row>
    <row r="1465" spans="1:8">
      <c r="A1465" t="n">
        <v>13022</v>
      </c>
      <c r="B1465" s="55" t="n">
        <v>26</v>
      </c>
      <c r="C1465" s="7" t="n">
        <v>18</v>
      </c>
      <c r="D1465" s="7" t="n">
        <v>17</v>
      </c>
      <c r="E1465" s="7" t="n">
        <v>17479</v>
      </c>
      <c r="F1465" s="7" t="s">
        <v>200</v>
      </c>
      <c r="G1465" s="7" t="n">
        <v>2</v>
      </c>
      <c r="H1465" s="7" t="n">
        <v>0</v>
      </c>
    </row>
    <row r="1466" spans="1:8">
      <c r="A1466" t="s">
        <v>4</v>
      </c>
      <c r="B1466" s="4" t="s">
        <v>5</v>
      </c>
    </row>
    <row r="1467" spans="1:8">
      <c r="A1467" t="n">
        <v>13106</v>
      </c>
      <c r="B1467" s="24" t="n">
        <v>28</v>
      </c>
    </row>
    <row r="1468" spans="1:8">
      <c r="A1468" t="s">
        <v>4</v>
      </c>
      <c r="B1468" s="4" t="s">
        <v>5</v>
      </c>
      <c r="C1468" s="4" t="s">
        <v>10</v>
      </c>
      <c r="D1468" s="4" t="s">
        <v>10</v>
      </c>
      <c r="E1468" s="4" t="s">
        <v>10</v>
      </c>
    </row>
    <row r="1469" spans="1:8">
      <c r="A1469" t="n">
        <v>13107</v>
      </c>
      <c r="B1469" s="59" t="n">
        <v>61</v>
      </c>
      <c r="C1469" s="7" t="n">
        <v>0</v>
      </c>
      <c r="D1469" s="7" t="n">
        <v>17</v>
      </c>
      <c r="E1469" s="7" t="n">
        <v>1000</v>
      </c>
    </row>
    <row r="1470" spans="1:8">
      <c r="A1470" t="s">
        <v>4</v>
      </c>
      <c r="B1470" s="4" t="s">
        <v>5</v>
      </c>
      <c r="C1470" s="4" t="s">
        <v>10</v>
      </c>
      <c r="D1470" s="4" t="s">
        <v>7</v>
      </c>
      <c r="E1470" s="4" t="s">
        <v>8</v>
      </c>
      <c r="F1470" s="4" t="s">
        <v>16</v>
      </c>
      <c r="G1470" s="4" t="s">
        <v>16</v>
      </c>
      <c r="H1470" s="4" t="s">
        <v>16</v>
      </c>
    </row>
    <row r="1471" spans="1:8">
      <c r="A1471" t="n">
        <v>13114</v>
      </c>
      <c r="B1471" s="62" t="n">
        <v>48</v>
      </c>
      <c r="C1471" s="7" t="n">
        <v>0</v>
      </c>
      <c r="D1471" s="7" t="n">
        <v>0</v>
      </c>
      <c r="E1471" s="7" t="s">
        <v>88</v>
      </c>
      <c r="F1471" s="7" t="n">
        <v>-1</v>
      </c>
      <c r="G1471" s="7" t="n">
        <v>1</v>
      </c>
      <c r="H1471" s="7" t="n">
        <v>0</v>
      </c>
    </row>
    <row r="1472" spans="1:8">
      <c r="A1472" t="s">
        <v>4</v>
      </c>
      <c r="B1472" s="4" t="s">
        <v>5</v>
      </c>
      <c r="C1472" s="4" t="s">
        <v>7</v>
      </c>
      <c r="D1472" s="4" t="s">
        <v>10</v>
      </c>
      <c r="E1472" s="4" t="s">
        <v>8</v>
      </c>
    </row>
    <row r="1473" spans="1:8">
      <c r="A1473" t="n">
        <v>13142</v>
      </c>
      <c r="B1473" s="54" t="n">
        <v>51</v>
      </c>
      <c r="C1473" s="7" t="n">
        <v>4</v>
      </c>
      <c r="D1473" s="7" t="n">
        <v>0</v>
      </c>
      <c r="E1473" s="7" t="s">
        <v>108</v>
      </c>
    </row>
    <row r="1474" spans="1:8">
      <c r="A1474" t="s">
        <v>4</v>
      </c>
      <c r="B1474" s="4" t="s">
        <v>5</v>
      </c>
      <c r="C1474" s="4" t="s">
        <v>10</v>
      </c>
    </row>
    <row r="1475" spans="1:8">
      <c r="A1475" t="n">
        <v>13156</v>
      </c>
      <c r="B1475" s="26" t="n">
        <v>16</v>
      </c>
      <c r="C1475" s="7" t="n">
        <v>0</v>
      </c>
    </row>
    <row r="1476" spans="1:8">
      <c r="A1476" t="s">
        <v>4</v>
      </c>
      <c r="B1476" s="4" t="s">
        <v>5</v>
      </c>
      <c r="C1476" s="4" t="s">
        <v>10</v>
      </c>
      <c r="D1476" s="4" t="s">
        <v>7</v>
      </c>
      <c r="E1476" s="4" t="s">
        <v>17</v>
      </c>
      <c r="F1476" s="4" t="s">
        <v>28</v>
      </c>
      <c r="G1476" s="4" t="s">
        <v>7</v>
      </c>
      <c r="H1476" s="4" t="s">
        <v>7</v>
      </c>
    </row>
    <row r="1477" spans="1:8">
      <c r="A1477" t="n">
        <v>13159</v>
      </c>
      <c r="B1477" s="55" t="n">
        <v>26</v>
      </c>
      <c r="C1477" s="7" t="n">
        <v>0</v>
      </c>
      <c r="D1477" s="7" t="n">
        <v>17</v>
      </c>
      <c r="E1477" s="7" t="n">
        <v>65140</v>
      </c>
      <c r="F1477" s="7" t="s">
        <v>201</v>
      </c>
      <c r="G1477" s="7" t="n">
        <v>2</v>
      </c>
      <c r="H1477" s="7" t="n">
        <v>0</v>
      </c>
    </row>
    <row r="1478" spans="1:8">
      <c r="A1478" t="s">
        <v>4</v>
      </c>
      <c r="B1478" s="4" t="s">
        <v>5</v>
      </c>
    </row>
    <row r="1479" spans="1:8">
      <c r="A1479" t="n">
        <v>13232</v>
      </c>
      <c r="B1479" s="24" t="n">
        <v>28</v>
      </c>
    </row>
    <row r="1480" spans="1:8">
      <c r="A1480" t="s">
        <v>4</v>
      </c>
      <c r="B1480" s="4" t="s">
        <v>5</v>
      </c>
      <c r="C1480" s="4" t="s">
        <v>10</v>
      </c>
      <c r="D1480" s="4" t="s">
        <v>10</v>
      </c>
      <c r="E1480" s="4" t="s">
        <v>10</v>
      </c>
    </row>
    <row r="1481" spans="1:8">
      <c r="A1481" t="n">
        <v>13233</v>
      </c>
      <c r="B1481" s="59" t="n">
        <v>61</v>
      </c>
      <c r="C1481" s="7" t="n">
        <v>17</v>
      </c>
      <c r="D1481" s="7" t="n">
        <v>0</v>
      </c>
      <c r="E1481" s="7" t="n">
        <v>1000</v>
      </c>
    </row>
    <row r="1482" spans="1:8">
      <c r="A1482" t="s">
        <v>4</v>
      </c>
      <c r="B1482" s="4" t="s">
        <v>5</v>
      </c>
      <c r="C1482" s="4" t="s">
        <v>7</v>
      </c>
      <c r="D1482" s="4" t="s">
        <v>10</v>
      </c>
      <c r="E1482" s="4" t="s">
        <v>8</v>
      </c>
    </row>
    <row r="1483" spans="1:8">
      <c r="A1483" t="n">
        <v>13240</v>
      </c>
      <c r="B1483" s="54" t="n">
        <v>51</v>
      </c>
      <c r="C1483" s="7" t="n">
        <v>4</v>
      </c>
      <c r="D1483" s="7" t="n">
        <v>17</v>
      </c>
      <c r="E1483" s="7" t="s">
        <v>202</v>
      </c>
    </row>
    <row r="1484" spans="1:8">
      <c r="A1484" t="s">
        <v>4</v>
      </c>
      <c r="B1484" s="4" t="s">
        <v>5</v>
      </c>
      <c r="C1484" s="4" t="s">
        <v>10</v>
      </c>
    </row>
    <row r="1485" spans="1:8">
      <c r="A1485" t="n">
        <v>13259</v>
      </c>
      <c r="B1485" s="26" t="n">
        <v>16</v>
      </c>
      <c r="C1485" s="7" t="n">
        <v>0</v>
      </c>
    </row>
    <row r="1486" spans="1:8">
      <c r="A1486" t="s">
        <v>4</v>
      </c>
      <c r="B1486" s="4" t="s">
        <v>5</v>
      </c>
      <c r="C1486" s="4" t="s">
        <v>10</v>
      </c>
      <c r="D1486" s="4" t="s">
        <v>7</v>
      </c>
      <c r="E1486" s="4" t="s">
        <v>17</v>
      </c>
      <c r="F1486" s="4" t="s">
        <v>28</v>
      </c>
      <c r="G1486" s="4" t="s">
        <v>7</v>
      </c>
      <c r="H1486" s="4" t="s">
        <v>7</v>
      </c>
    </row>
    <row r="1487" spans="1:8">
      <c r="A1487" t="n">
        <v>13262</v>
      </c>
      <c r="B1487" s="55" t="n">
        <v>26</v>
      </c>
      <c r="C1487" s="7" t="n">
        <v>17</v>
      </c>
      <c r="D1487" s="7" t="n">
        <v>17</v>
      </c>
      <c r="E1487" s="7" t="n">
        <v>16443</v>
      </c>
      <c r="F1487" s="7" t="s">
        <v>203</v>
      </c>
      <c r="G1487" s="7" t="n">
        <v>2</v>
      </c>
      <c r="H1487" s="7" t="n">
        <v>0</v>
      </c>
    </row>
    <row r="1488" spans="1:8">
      <c r="A1488" t="s">
        <v>4</v>
      </c>
      <c r="B1488" s="4" t="s">
        <v>5</v>
      </c>
      <c r="C1488" s="4" t="s">
        <v>10</v>
      </c>
    </row>
    <row r="1489" spans="1:8">
      <c r="A1489" t="n">
        <v>13343</v>
      </c>
      <c r="B1489" s="26" t="n">
        <v>16</v>
      </c>
      <c r="C1489" s="7" t="n">
        <v>2000</v>
      </c>
    </row>
    <row r="1490" spans="1:8">
      <c r="A1490" t="s">
        <v>4</v>
      </c>
      <c r="B1490" s="4" t="s">
        <v>5</v>
      </c>
      <c r="C1490" s="4" t="s">
        <v>7</v>
      </c>
      <c r="D1490" s="4" t="s">
        <v>10</v>
      </c>
      <c r="E1490" s="4" t="s">
        <v>8</v>
      </c>
      <c r="F1490" s="4" t="s">
        <v>8</v>
      </c>
      <c r="G1490" s="4" t="s">
        <v>8</v>
      </c>
      <c r="H1490" s="4" t="s">
        <v>8</v>
      </c>
    </row>
    <row r="1491" spans="1:8">
      <c r="A1491" t="n">
        <v>13346</v>
      </c>
      <c r="B1491" s="54" t="n">
        <v>51</v>
      </c>
      <c r="C1491" s="7" t="n">
        <v>3</v>
      </c>
      <c r="D1491" s="7" t="n">
        <v>17</v>
      </c>
      <c r="E1491" s="7" t="s">
        <v>125</v>
      </c>
      <c r="F1491" s="7" t="s">
        <v>18</v>
      </c>
      <c r="G1491" s="7" t="s">
        <v>113</v>
      </c>
      <c r="H1491" s="7" t="s">
        <v>204</v>
      </c>
    </row>
    <row r="1492" spans="1:8">
      <c r="A1492" t="s">
        <v>4</v>
      </c>
      <c r="B1492" s="4" t="s">
        <v>5</v>
      </c>
    </row>
    <row r="1493" spans="1:8">
      <c r="A1493" t="n">
        <v>13358</v>
      </c>
      <c r="B1493" s="24" t="n">
        <v>28</v>
      </c>
    </row>
    <row r="1494" spans="1:8">
      <c r="A1494" t="s">
        <v>4</v>
      </c>
      <c r="B1494" s="4" t="s">
        <v>5</v>
      </c>
      <c r="C1494" s="4" t="s">
        <v>10</v>
      </c>
      <c r="D1494" s="4" t="s">
        <v>10</v>
      </c>
      <c r="E1494" s="4" t="s">
        <v>10</v>
      </c>
    </row>
    <row r="1495" spans="1:8">
      <c r="A1495" t="n">
        <v>13359</v>
      </c>
      <c r="B1495" s="59" t="n">
        <v>61</v>
      </c>
      <c r="C1495" s="7" t="n">
        <v>18</v>
      </c>
      <c r="D1495" s="7" t="n">
        <v>0</v>
      </c>
      <c r="E1495" s="7" t="n">
        <v>1000</v>
      </c>
    </row>
    <row r="1496" spans="1:8">
      <c r="A1496" t="s">
        <v>4</v>
      </c>
      <c r="B1496" s="4" t="s">
        <v>5</v>
      </c>
      <c r="C1496" s="4" t="s">
        <v>7</v>
      </c>
      <c r="D1496" s="4" t="s">
        <v>10</v>
      </c>
      <c r="E1496" s="4" t="s">
        <v>8</v>
      </c>
    </row>
    <row r="1497" spans="1:8">
      <c r="A1497" t="n">
        <v>13366</v>
      </c>
      <c r="B1497" s="54" t="n">
        <v>51</v>
      </c>
      <c r="C1497" s="7" t="n">
        <v>4</v>
      </c>
      <c r="D1497" s="7" t="n">
        <v>18</v>
      </c>
      <c r="E1497" s="7" t="s">
        <v>104</v>
      </c>
    </row>
    <row r="1498" spans="1:8">
      <c r="A1498" t="s">
        <v>4</v>
      </c>
      <c r="B1498" s="4" t="s">
        <v>5</v>
      </c>
      <c r="C1498" s="4" t="s">
        <v>10</v>
      </c>
    </row>
    <row r="1499" spans="1:8">
      <c r="A1499" t="n">
        <v>13379</v>
      </c>
      <c r="B1499" s="26" t="n">
        <v>16</v>
      </c>
      <c r="C1499" s="7" t="n">
        <v>0</v>
      </c>
    </row>
    <row r="1500" spans="1:8">
      <c r="A1500" t="s">
        <v>4</v>
      </c>
      <c r="B1500" s="4" t="s">
        <v>5</v>
      </c>
      <c r="C1500" s="4" t="s">
        <v>10</v>
      </c>
      <c r="D1500" s="4" t="s">
        <v>7</v>
      </c>
      <c r="E1500" s="4" t="s">
        <v>17</v>
      </c>
      <c r="F1500" s="4" t="s">
        <v>28</v>
      </c>
      <c r="G1500" s="4" t="s">
        <v>7</v>
      </c>
      <c r="H1500" s="4" t="s">
        <v>7</v>
      </c>
    </row>
    <row r="1501" spans="1:8">
      <c r="A1501" t="n">
        <v>13382</v>
      </c>
      <c r="B1501" s="55" t="n">
        <v>26</v>
      </c>
      <c r="C1501" s="7" t="n">
        <v>18</v>
      </c>
      <c r="D1501" s="7" t="n">
        <v>17</v>
      </c>
      <c r="E1501" s="7" t="n">
        <v>17480</v>
      </c>
      <c r="F1501" s="7" t="s">
        <v>205</v>
      </c>
      <c r="G1501" s="7" t="n">
        <v>2</v>
      </c>
      <c r="H1501" s="7" t="n">
        <v>0</v>
      </c>
    </row>
    <row r="1502" spans="1:8">
      <c r="A1502" t="s">
        <v>4</v>
      </c>
      <c r="B1502" s="4" t="s">
        <v>5</v>
      </c>
      <c r="C1502" s="4" t="s">
        <v>10</v>
      </c>
    </row>
    <row r="1503" spans="1:8">
      <c r="A1503" t="n">
        <v>13495</v>
      </c>
      <c r="B1503" s="26" t="n">
        <v>16</v>
      </c>
      <c r="C1503" s="7" t="n">
        <v>2500</v>
      </c>
    </row>
    <row r="1504" spans="1:8">
      <c r="A1504" t="s">
        <v>4</v>
      </c>
      <c r="B1504" s="4" t="s">
        <v>5</v>
      </c>
      <c r="C1504" s="4" t="s">
        <v>7</v>
      </c>
      <c r="D1504" s="4" t="s">
        <v>10</v>
      </c>
      <c r="E1504" s="4" t="s">
        <v>8</v>
      </c>
      <c r="F1504" s="4" t="s">
        <v>8</v>
      </c>
      <c r="G1504" s="4" t="s">
        <v>8</v>
      </c>
      <c r="H1504" s="4" t="s">
        <v>8</v>
      </c>
    </row>
    <row r="1505" spans="1:8">
      <c r="A1505" t="n">
        <v>13498</v>
      </c>
      <c r="B1505" s="54" t="n">
        <v>51</v>
      </c>
      <c r="C1505" s="7" t="n">
        <v>3</v>
      </c>
      <c r="D1505" s="7" t="n">
        <v>18</v>
      </c>
      <c r="E1505" s="7" t="s">
        <v>196</v>
      </c>
      <c r="F1505" s="7" t="s">
        <v>18</v>
      </c>
      <c r="G1505" s="7" t="s">
        <v>113</v>
      </c>
      <c r="H1505" s="7" t="s">
        <v>112</v>
      </c>
    </row>
    <row r="1506" spans="1:8">
      <c r="A1506" t="s">
        <v>4</v>
      </c>
      <c r="B1506" s="4" t="s">
        <v>5</v>
      </c>
    </row>
    <row r="1507" spans="1:8">
      <c r="A1507" t="n">
        <v>13510</v>
      </c>
      <c r="B1507" s="24" t="n">
        <v>28</v>
      </c>
    </row>
    <row r="1508" spans="1:8">
      <c r="A1508" t="s">
        <v>4</v>
      </c>
      <c r="B1508" s="4" t="s">
        <v>5</v>
      </c>
      <c r="C1508" s="4" t="s">
        <v>10</v>
      </c>
      <c r="D1508" s="4" t="s">
        <v>7</v>
      </c>
      <c r="E1508" s="4" t="s">
        <v>16</v>
      </c>
      <c r="F1508" s="4" t="s">
        <v>10</v>
      </c>
    </row>
    <row r="1509" spans="1:8">
      <c r="A1509" t="n">
        <v>13511</v>
      </c>
      <c r="B1509" s="53" t="n">
        <v>59</v>
      </c>
      <c r="C1509" s="7" t="n">
        <v>0</v>
      </c>
      <c r="D1509" s="7" t="n">
        <v>6</v>
      </c>
      <c r="E1509" s="7" t="n">
        <v>0</v>
      </c>
      <c r="F1509" s="7" t="n">
        <v>0</v>
      </c>
    </row>
    <row r="1510" spans="1:8">
      <c r="A1510" t="s">
        <v>4</v>
      </c>
      <c r="B1510" s="4" t="s">
        <v>5</v>
      </c>
      <c r="C1510" s="4" t="s">
        <v>10</v>
      </c>
    </row>
    <row r="1511" spans="1:8">
      <c r="A1511" t="n">
        <v>13521</v>
      </c>
      <c r="B1511" s="26" t="n">
        <v>16</v>
      </c>
      <c r="C1511" s="7" t="n">
        <v>1000</v>
      </c>
    </row>
    <row r="1512" spans="1:8">
      <c r="A1512" t="s">
        <v>4</v>
      </c>
      <c r="B1512" s="4" t="s">
        <v>5</v>
      </c>
      <c r="C1512" s="4" t="s">
        <v>10</v>
      </c>
      <c r="D1512" s="4" t="s">
        <v>10</v>
      </c>
      <c r="E1512" s="4" t="s">
        <v>10</v>
      </c>
    </row>
    <row r="1513" spans="1:8">
      <c r="A1513" t="n">
        <v>13524</v>
      </c>
      <c r="B1513" s="59" t="n">
        <v>61</v>
      </c>
      <c r="C1513" s="7" t="n">
        <v>0</v>
      </c>
      <c r="D1513" s="7" t="n">
        <v>18</v>
      </c>
      <c r="E1513" s="7" t="n">
        <v>1000</v>
      </c>
    </row>
    <row r="1514" spans="1:8">
      <c r="A1514" t="s">
        <v>4</v>
      </c>
      <c r="B1514" s="4" t="s">
        <v>5</v>
      </c>
      <c r="C1514" s="4" t="s">
        <v>7</v>
      </c>
      <c r="D1514" s="4" t="s">
        <v>10</v>
      </c>
      <c r="E1514" s="4" t="s">
        <v>8</v>
      </c>
    </row>
    <row r="1515" spans="1:8">
      <c r="A1515" t="n">
        <v>13531</v>
      </c>
      <c r="B1515" s="54" t="n">
        <v>51</v>
      </c>
      <c r="C1515" s="7" t="n">
        <v>4</v>
      </c>
      <c r="D1515" s="7" t="n">
        <v>0</v>
      </c>
      <c r="E1515" s="7" t="s">
        <v>206</v>
      </c>
    </row>
    <row r="1516" spans="1:8">
      <c r="A1516" t="s">
        <v>4</v>
      </c>
      <c r="B1516" s="4" t="s">
        <v>5</v>
      </c>
      <c r="C1516" s="4" t="s">
        <v>10</v>
      </c>
    </row>
    <row r="1517" spans="1:8">
      <c r="A1517" t="n">
        <v>13544</v>
      </c>
      <c r="B1517" s="26" t="n">
        <v>16</v>
      </c>
      <c r="C1517" s="7" t="n">
        <v>0</v>
      </c>
    </row>
    <row r="1518" spans="1:8">
      <c r="A1518" t="s">
        <v>4</v>
      </c>
      <c r="B1518" s="4" t="s">
        <v>5</v>
      </c>
      <c r="C1518" s="4" t="s">
        <v>10</v>
      </c>
      <c r="D1518" s="4" t="s">
        <v>7</v>
      </c>
      <c r="E1518" s="4" t="s">
        <v>17</v>
      </c>
      <c r="F1518" s="4" t="s">
        <v>28</v>
      </c>
      <c r="G1518" s="4" t="s">
        <v>7</v>
      </c>
      <c r="H1518" s="4" t="s">
        <v>7</v>
      </c>
    </row>
    <row r="1519" spans="1:8">
      <c r="A1519" t="n">
        <v>13547</v>
      </c>
      <c r="B1519" s="55" t="n">
        <v>26</v>
      </c>
      <c r="C1519" s="7" t="n">
        <v>0</v>
      </c>
      <c r="D1519" s="7" t="n">
        <v>17</v>
      </c>
      <c r="E1519" s="7" t="n">
        <v>65141</v>
      </c>
      <c r="F1519" s="7" t="s">
        <v>207</v>
      </c>
      <c r="G1519" s="7" t="n">
        <v>2</v>
      </c>
      <c r="H1519" s="7" t="n">
        <v>0</v>
      </c>
    </row>
    <row r="1520" spans="1:8">
      <c r="A1520" t="s">
        <v>4</v>
      </c>
      <c r="B1520" s="4" t="s">
        <v>5</v>
      </c>
    </row>
    <row r="1521" spans="1:8">
      <c r="A1521" t="n">
        <v>13654</v>
      </c>
      <c r="B1521" s="24" t="n">
        <v>28</v>
      </c>
    </row>
    <row r="1522" spans="1:8">
      <c r="A1522" t="s">
        <v>4</v>
      </c>
      <c r="B1522" s="4" t="s">
        <v>5</v>
      </c>
      <c r="C1522" s="4" t="s">
        <v>7</v>
      </c>
      <c r="D1522" s="4" t="s">
        <v>10</v>
      </c>
      <c r="E1522" s="4" t="s">
        <v>7</v>
      </c>
      <c r="F1522" s="4" t="s">
        <v>11</v>
      </c>
    </row>
    <row r="1523" spans="1:8">
      <c r="A1523" t="n">
        <v>13655</v>
      </c>
      <c r="B1523" s="9" t="n">
        <v>5</v>
      </c>
      <c r="C1523" s="7" t="n">
        <v>30</v>
      </c>
      <c r="D1523" s="7" t="n">
        <v>10867</v>
      </c>
      <c r="E1523" s="7" t="n">
        <v>1</v>
      </c>
      <c r="F1523" s="10" t="n">
        <f t="normal" ca="1">A1711</f>
        <v>0</v>
      </c>
    </row>
    <row r="1524" spans="1:8">
      <c r="A1524" t="s">
        <v>4</v>
      </c>
      <c r="B1524" s="4" t="s">
        <v>5</v>
      </c>
      <c r="C1524" s="4" t="s">
        <v>7</v>
      </c>
      <c r="D1524" s="4" t="s">
        <v>10</v>
      </c>
      <c r="E1524" s="4" t="s">
        <v>16</v>
      </c>
    </row>
    <row r="1525" spans="1:8">
      <c r="A1525" t="n">
        <v>13664</v>
      </c>
      <c r="B1525" s="33" t="n">
        <v>58</v>
      </c>
      <c r="C1525" s="7" t="n">
        <v>101</v>
      </c>
      <c r="D1525" s="7" t="n">
        <v>500</v>
      </c>
      <c r="E1525" s="7" t="n">
        <v>1</v>
      </c>
    </row>
    <row r="1526" spans="1:8">
      <c r="A1526" t="s">
        <v>4</v>
      </c>
      <c r="B1526" s="4" t="s">
        <v>5</v>
      </c>
      <c r="C1526" s="4" t="s">
        <v>7</v>
      </c>
      <c r="D1526" s="4" t="s">
        <v>10</v>
      </c>
    </row>
    <row r="1527" spans="1:8">
      <c r="A1527" t="n">
        <v>13672</v>
      </c>
      <c r="B1527" s="33" t="n">
        <v>58</v>
      </c>
      <c r="C1527" s="7" t="n">
        <v>254</v>
      </c>
      <c r="D1527" s="7" t="n">
        <v>0</v>
      </c>
    </row>
    <row r="1528" spans="1:8">
      <c r="A1528" t="s">
        <v>4</v>
      </c>
      <c r="B1528" s="4" t="s">
        <v>5</v>
      </c>
      <c r="C1528" s="4" t="s">
        <v>7</v>
      </c>
    </row>
    <row r="1529" spans="1:8">
      <c r="A1529" t="n">
        <v>13676</v>
      </c>
      <c r="B1529" s="46" t="n">
        <v>116</v>
      </c>
      <c r="C1529" s="7" t="n">
        <v>0</v>
      </c>
    </row>
    <row r="1530" spans="1:8">
      <c r="A1530" t="s">
        <v>4</v>
      </c>
      <c r="B1530" s="4" t="s">
        <v>5</v>
      </c>
      <c r="C1530" s="4" t="s">
        <v>7</v>
      </c>
      <c r="D1530" s="4" t="s">
        <v>10</v>
      </c>
    </row>
    <row r="1531" spans="1:8">
      <c r="A1531" t="n">
        <v>13678</v>
      </c>
      <c r="B1531" s="46" t="n">
        <v>116</v>
      </c>
      <c r="C1531" s="7" t="n">
        <v>2</v>
      </c>
      <c r="D1531" s="7" t="n">
        <v>1</v>
      </c>
    </row>
    <row r="1532" spans="1:8">
      <c r="A1532" t="s">
        <v>4</v>
      </c>
      <c r="B1532" s="4" t="s">
        <v>5</v>
      </c>
      <c r="C1532" s="4" t="s">
        <v>7</v>
      </c>
      <c r="D1532" s="4" t="s">
        <v>17</v>
      </c>
    </row>
    <row r="1533" spans="1:8">
      <c r="A1533" t="n">
        <v>13682</v>
      </c>
      <c r="B1533" s="46" t="n">
        <v>116</v>
      </c>
      <c r="C1533" s="7" t="n">
        <v>5</v>
      </c>
      <c r="D1533" s="7" t="n">
        <v>1092616192</v>
      </c>
    </row>
    <row r="1534" spans="1:8">
      <c r="A1534" t="s">
        <v>4</v>
      </c>
      <c r="B1534" s="4" t="s">
        <v>5</v>
      </c>
      <c r="C1534" s="4" t="s">
        <v>7</v>
      </c>
      <c r="D1534" s="4" t="s">
        <v>10</v>
      </c>
    </row>
    <row r="1535" spans="1:8">
      <c r="A1535" t="n">
        <v>13688</v>
      </c>
      <c r="B1535" s="46" t="n">
        <v>116</v>
      </c>
      <c r="C1535" s="7" t="n">
        <v>6</v>
      </c>
      <c r="D1535" s="7" t="n">
        <v>1</v>
      </c>
    </row>
    <row r="1536" spans="1:8">
      <c r="A1536" t="s">
        <v>4</v>
      </c>
      <c r="B1536" s="4" t="s">
        <v>5</v>
      </c>
      <c r="C1536" s="4" t="s">
        <v>7</v>
      </c>
      <c r="D1536" s="4" t="s">
        <v>10</v>
      </c>
      <c r="E1536" s="4" t="s">
        <v>8</v>
      </c>
      <c r="F1536" s="4" t="s">
        <v>8</v>
      </c>
      <c r="G1536" s="4" t="s">
        <v>8</v>
      </c>
      <c r="H1536" s="4" t="s">
        <v>8</v>
      </c>
    </row>
    <row r="1537" spans="1:8">
      <c r="A1537" t="n">
        <v>13692</v>
      </c>
      <c r="B1537" s="54" t="n">
        <v>51</v>
      </c>
      <c r="C1537" s="7" t="n">
        <v>3</v>
      </c>
      <c r="D1537" s="7" t="n">
        <v>17</v>
      </c>
      <c r="E1537" s="7" t="s">
        <v>125</v>
      </c>
      <c r="F1537" s="7" t="s">
        <v>112</v>
      </c>
      <c r="G1537" s="7" t="s">
        <v>113</v>
      </c>
      <c r="H1537" s="7" t="s">
        <v>204</v>
      </c>
    </row>
    <row r="1538" spans="1:8">
      <c r="A1538" t="s">
        <v>4</v>
      </c>
      <c r="B1538" s="4" t="s">
        <v>5</v>
      </c>
      <c r="C1538" s="4" t="s">
        <v>7</v>
      </c>
      <c r="D1538" s="4" t="s">
        <v>10</v>
      </c>
      <c r="E1538" s="4" t="s">
        <v>8</v>
      </c>
      <c r="F1538" s="4" t="s">
        <v>8</v>
      </c>
      <c r="G1538" s="4" t="s">
        <v>8</v>
      </c>
      <c r="H1538" s="4" t="s">
        <v>8</v>
      </c>
    </row>
    <row r="1539" spans="1:8">
      <c r="A1539" t="n">
        <v>13705</v>
      </c>
      <c r="B1539" s="54" t="n">
        <v>51</v>
      </c>
      <c r="C1539" s="7" t="n">
        <v>3</v>
      </c>
      <c r="D1539" s="7" t="n">
        <v>18</v>
      </c>
      <c r="E1539" s="7" t="s">
        <v>112</v>
      </c>
      <c r="F1539" s="7" t="s">
        <v>112</v>
      </c>
      <c r="G1539" s="7" t="s">
        <v>113</v>
      </c>
      <c r="H1539" s="7" t="s">
        <v>204</v>
      </c>
    </row>
    <row r="1540" spans="1:8">
      <c r="A1540" t="s">
        <v>4</v>
      </c>
      <c r="B1540" s="4" t="s">
        <v>5</v>
      </c>
      <c r="C1540" s="4" t="s">
        <v>7</v>
      </c>
      <c r="D1540" s="4" t="s">
        <v>7</v>
      </c>
      <c r="E1540" s="4" t="s">
        <v>16</v>
      </c>
      <c r="F1540" s="4" t="s">
        <v>16</v>
      </c>
      <c r="G1540" s="4" t="s">
        <v>16</v>
      </c>
      <c r="H1540" s="4" t="s">
        <v>10</v>
      </c>
    </row>
    <row r="1541" spans="1:8">
      <c r="A1541" t="n">
        <v>13718</v>
      </c>
      <c r="B1541" s="40" t="n">
        <v>45</v>
      </c>
      <c r="C1541" s="7" t="n">
        <v>2</v>
      </c>
      <c r="D1541" s="7" t="n">
        <v>3</v>
      </c>
      <c r="E1541" s="7" t="n">
        <v>2.25999999046326</v>
      </c>
      <c r="F1541" s="7" t="n">
        <v>1.42999994754791</v>
      </c>
      <c r="G1541" s="7" t="n">
        <v>-10.4899997711182</v>
      </c>
      <c r="H1541" s="7" t="n">
        <v>0</v>
      </c>
    </row>
    <row r="1542" spans="1:8">
      <c r="A1542" t="s">
        <v>4</v>
      </c>
      <c r="B1542" s="4" t="s">
        <v>5</v>
      </c>
      <c r="C1542" s="4" t="s">
        <v>7</v>
      </c>
      <c r="D1542" s="4" t="s">
        <v>7</v>
      </c>
      <c r="E1542" s="4" t="s">
        <v>16</v>
      </c>
      <c r="F1542" s="4" t="s">
        <v>16</v>
      </c>
      <c r="G1542" s="4" t="s">
        <v>16</v>
      </c>
      <c r="H1542" s="4" t="s">
        <v>10</v>
      </c>
      <c r="I1542" s="4" t="s">
        <v>7</v>
      </c>
    </row>
    <row r="1543" spans="1:8">
      <c r="A1543" t="n">
        <v>13735</v>
      </c>
      <c r="B1543" s="40" t="n">
        <v>45</v>
      </c>
      <c r="C1543" s="7" t="n">
        <v>4</v>
      </c>
      <c r="D1543" s="7" t="n">
        <v>3</v>
      </c>
      <c r="E1543" s="7" t="n">
        <v>18.1200008392334</v>
      </c>
      <c r="F1543" s="7" t="n">
        <v>213.440002441406</v>
      </c>
      <c r="G1543" s="7" t="n">
        <v>0</v>
      </c>
      <c r="H1543" s="7" t="n">
        <v>0</v>
      </c>
      <c r="I1543" s="7" t="n">
        <v>1</v>
      </c>
    </row>
    <row r="1544" spans="1:8">
      <c r="A1544" t="s">
        <v>4</v>
      </c>
      <c r="B1544" s="4" t="s">
        <v>5</v>
      </c>
      <c r="C1544" s="4" t="s">
        <v>7</v>
      </c>
      <c r="D1544" s="4" t="s">
        <v>7</v>
      </c>
      <c r="E1544" s="4" t="s">
        <v>16</v>
      </c>
      <c r="F1544" s="4" t="s">
        <v>10</v>
      </c>
    </row>
    <row r="1545" spans="1:8">
      <c r="A1545" t="n">
        <v>13753</v>
      </c>
      <c r="B1545" s="40" t="n">
        <v>45</v>
      </c>
      <c r="C1545" s="7" t="n">
        <v>5</v>
      </c>
      <c r="D1545" s="7" t="n">
        <v>3</v>
      </c>
      <c r="E1545" s="7" t="n">
        <v>1.10000002384186</v>
      </c>
      <c r="F1545" s="7" t="n">
        <v>0</v>
      </c>
    </row>
    <row r="1546" spans="1:8">
      <c r="A1546" t="s">
        <v>4</v>
      </c>
      <c r="B1546" s="4" t="s">
        <v>5</v>
      </c>
      <c r="C1546" s="4" t="s">
        <v>7</v>
      </c>
      <c r="D1546" s="4" t="s">
        <v>7</v>
      </c>
      <c r="E1546" s="4" t="s">
        <v>16</v>
      </c>
      <c r="F1546" s="4" t="s">
        <v>10</v>
      </c>
    </row>
    <row r="1547" spans="1:8">
      <c r="A1547" t="n">
        <v>13762</v>
      </c>
      <c r="B1547" s="40" t="n">
        <v>45</v>
      </c>
      <c r="C1547" s="7" t="n">
        <v>11</v>
      </c>
      <c r="D1547" s="7" t="n">
        <v>3</v>
      </c>
      <c r="E1547" s="7" t="n">
        <v>27.7000007629395</v>
      </c>
      <c r="F1547" s="7" t="n">
        <v>0</v>
      </c>
    </row>
    <row r="1548" spans="1:8">
      <c r="A1548" t="s">
        <v>4</v>
      </c>
      <c r="B1548" s="4" t="s">
        <v>5</v>
      </c>
      <c r="C1548" s="4" t="s">
        <v>10</v>
      </c>
    </row>
    <row r="1549" spans="1:8">
      <c r="A1549" t="n">
        <v>13771</v>
      </c>
      <c r="B1549" s="26" t="n">
        <v>16</v>
      </c>
      <c r="C1549" s="7" t="n">
        <v>500</v>
      </c>
    </row>
    <row r="1550" spans="1:8">
      <c r="A1550" t="s">
        <v>4</v>
      </c>
      <c r="B1550" s="4" t="s">
        <v>5</v>
      </c>
      <c r="C1550" s="4" t="s">
        <v>7</v>
      </c>
      <c r="D1550" s="4" t="s">
        <v>7</v>
      </c>
      <c r="E1550" s="4" t="s">
        <v>16</v>
      </c>
      <c r="F1550" s="4" t="s">
        <v>16</v>
      </c>
      <c r="G1550" s="4" t="s">
        <v>16</v>
      </c>
      <c r="H1550" s="4" t="s">
        <v>10</v>
      </c>
    </row>
    <row r="1551" spans="1:8">
      <c r="A1551" t="n">
        <v>13774</v>
      </c>
      <c r="B1551" s="40" t="n">
        <v>45</v>
      </c>
      <c r="C1551" s="7" t="n">
        <v>2</v>
      </c>
      <c r="D1551" s="7" t="n">
        <v>3</v>
      </c>
      <c r="E1551" s="7" t="n">
        <v>2.29999995231628</v>
      </c>
      <c r="F1551" s="7" t="n">
        <v>1.45000004768372</v>
      </c>
      <c r="G1551" s="7" t="n">
        <v>-10.3599996566772</v>
      </c>
      <c r="H1551" s="7" t="n">
        <v>2000</v>
      </c>
    </row>
    <row r="1552" spans="1:8">
      <c r="A1552" t="s">
        <v>4</v>
      </c>
      <c r="B1552" s="4" t="s">
        <v>5</v>
      </c>
      <c r="C1552" s="4" t="s">
        <v>7</v>
      </c>
      <c r="D1552" s="4" t="s">
        <v>7</v>
      </c>
      <c r="E1552" s="4" t="s">
        <v>16</v>
      </c>
      <c r="F1552" s="4" t="s">
        <v>16</v>
      </c>
      <c r="G1552" s="4" t="s">
        <v>16</v>
      </c>
      <c r="H1552" s="4" t="s">
        <v>10</v>
      </c>
      <c r="I1552" s="4" t="s">
        <v>7</v>
      </c>
    </row>
    <row r="1553" spans="1:9">
      <c r="A1553" t="n">
        <v>13791</v>
      </c>
      <c r="B1553" s="40" t="n">
        <v>45</v>
      </c>
      <c r="C1553" s="7" t="n">
        <v>4</v>
      </c>
      <c r="D1553" s="7" t="n">
        <v>3</v>
      </c>
      <c r="E1553" s="7" t="n">
        <v>16.2299995422363</v>
      </c>
      <c r="F1553" s="7" t="n">
        <v>212.970001220703</v>
      </c>
      <c r="G1553" s="7" t="n">
        <v>0</v>
      </c>
      <c r="H1553" s="7" t="n">
        <v>2000</v>
      </c>
      <c r="I1553" s="7" t="n">
        <v>1</v>
      </c>
    </row>
    <row r="1554" spans="1:9">
      <c r="A1554" t="s">
        <v>4</v>
      </c>
      <c r="B1554" s="4" t="s">
        <v>5</v>
      </c>
      <c r="C1554" s="4" t="s">
        <v>7</v>
      </c>
      <c r="D1554" s="4" t="s">
        <v>7</v>
      </c>
      <c r="E1554" s="4" t="s">
        <v>16</v>
      </c>
      <c r="F1554" s="4" t="s">
        <v>10</v>
      </c>
    </row>
    <row r="1555" spans="1:9">
      <c r="A1555" t="n">
        <v>13809</v>
      </c>
      <c r="B1555" s="40" t="n">
        <v>45</v>
      </c>
      <c r="C1555" s="7" t="n">
        <v>5</v>
      </c>
      <c r="D1555" s="7" t="n">
        <v>3</v>
      </c>
      <c r="E1555" s="7" t="n">
        <v>1.10000002384186</v>
      </c>
      <c r="F1555" s="7" t="n">
        <v>2000</v>
      </c>
    </row>
    <row r="1556" spans="1:9">
      <c r="A1556" t="s">
        <v>4</v>
      </c>
      <c r="B1556" s="4" t="s">
        <v>5</v>
      </c>
      <c r="C1556" s="4" t="s">
        <v>7</v>
      </c>
      <c r="D1556" s="4" t="s">
        <v>7</v>
      </c>
      <c r="E1556" s="4" t="s">
        <v>16</v>
      </c>
      <c r="F1556" s="4" t="s">
        <v>10</v>
      </c>
    </row>
    <row r="1557" spans="1:9">
      <c r="A1557" t="n">
        <v>13818</v>
      </c>
      <c r="B1557" s="40" t="n">
        <v>45</v>
      </c>
      <c r="C1557" s="7" t="n">
        <v>11</v>
      </c>
      <c r="D1557" s="7" t="n">
        <v>3</v>
      </c>
      <c r="E1557" s="7" t="n">
        <v>27.7000007629395</v>
      </c>
      <c r="F1557" s="7" t="n">
        <v>2000</v>
      </c>
    </row>
    <row r="1558" spans="1:9">
      <c r="A1558" t="s">
        <v>4</v>
      </c>
      <c r="B1558" s="4" t="s">
        <v>5</v>
      </c>
      <c r="C1558" s="4" t="s">
        <v>10</v>
      </c>
      <c r="D1558" s="4" t="s">
        <v>10</v>
      </c>
      <c r="E1558" s="4" t="s">
        <v>16</v>
      </c>
      <c r="F1558" s="4" t="s">
        <v>16</v>
      </c>
      <c r="G1558" s="4" t="s">
        <v>16</v>
      </c>
      <c r="H1558" s="4" t="s">
        <v>16</v>
      </c>
      <c r="I1558" s="4" t="s">
        <v>7</v>
      </c>
      <c r="J1558" s="4" t="s">
        <v>10</v>
      </c>
    </row>
    <row r="1559" spans="1:9">
      <c r="A1559" t="n">
        <v>13827</v>
      </c>
      <c r="B1559" s="58" t="n">
        <v>55</v>
      </c>
      <c r="C1559" s="7" t="n">
        <v>18</v>
      </c>
      <c r="D1559" s="7" t="n">
        <v>65533</v>
      </c>
      <c r="E1559" s="7" t="n">
        <v>2.75999999046326</v>
      </c>
      <c r="F1559" s="7" t="n">
        <v>0</v>
      </c>
      <c r="G1559" s="7" t="n">
        <v>-9.94999980926514</v>
      </c>
      <c r="H1559" s="7" t="n">
        <v>1.20000004768372</v>
      </c>
      <c r="I1559" s="7" t="n">
        <v>1</v>
      </c>
      <c r="J1559" s="7" t="n">
        <v>0</v>
      </c>
    </row>
    <row r="1560" spans="1:9">
      <c r="A1560" t="s">
        <v>4</v>
      </c>
      <c r="B1560" s="4" t="s">
        <v>5</v>
      </c>
      <c r="C1560" s="4" t="s">
        <v>10</v>
      </c>
      <c r="D1560" s="4" t="s">
        <v>7</v>
      </c>
    </row>
    <row r="1561" spans="1:9">
      <c r="A1561" t="n">
        <v>13851</v>
      </c>
      <c r="B1561" s="61" t="n">
        <v>56</v>
      </c>
      <c r="C1561" s="7" t="n">
        <v>18</v>
      </c>
      <c r="D1561" s="7" t="n">
        <v>0</v>
      </c>
    </row>
    <row r="1562" spans="1:9">
      <c r="A1562" t="s">
        <v>4</v>
      </c>
      <c r="B1562" s="4" t="s">
        <v>5</v>
      </c>
      <c r="C1562" s="4" t="s">
        <v>7</v>
      </c>
      <c r="D1562" s="4" t="s">
        <v>10</v>
      </c>
    </row>
    <row r="1563" spans="1:9">
      <c r="A1563" t="n">
        <v>13855</v>
      </c>
      <c r="B1563" s="40" t="n">
        <v>45</v>
      </c>
      <c r="C1563" s="7" t="n">
        <v>7</v>
      </c>
      <c r="D1563" s="7" t="n">
        <v>255</v>
      </c>
    </row>
    <row r="1564" spans="1:9">
      <c r="A1564" t="s">
        <v>4</v>
      </c>
      <c r="B1564" s="4" t="s">
        <v>5</v>
      </c>
      <c r="C1564" s="4" t="s">
        <v>7</v>
      </c>
      <c r="D1564" s="4" t="s">
        <v>10</v>
      </c>
      <c r="E1564" s="4" t="s">
        <v>8</v>
      </c>
    </row>
    <row r="1565" spans="1:9">
      <c r="A1565" t="n">
        <v>13859</v>
      </c>
      <c r="B1565" s="54" t="n">
        <v>51</v>
      </c>
      <c r="C1565" s="7" t="n">
        <v>4</v>
      </c>
      <c r="D1565" s="7" t="n">
        <v>18</v>
      </c>
      <c r="E1565" s="7" t="s">
        <v>208</v>
      </c>
    </row>
    <row r="1566" spans="1:9">
      <c r="A1566" t="s">
        <v>4</v>
      </c>
      <c r="B1566" s="4" t="s">
        <v>5</v>
      </c>
      <c r="C1566" s="4" t="s">
        <v>10</v>
      </c>
    </row>
    <row r="1567" spans="1:9">
      <c r="A1567" t="n">
        <v>13877</v>
      </c>
      <c r="B1567" s="26" t="n">
        <v>16</v>
      </c>
      <c r="C1567" s="7" t="n">
        <v>0</v>
      </c>
    </row>
    <row r="1568" spans="1:9">
      <c r="A1568" t="s">
        <v>4</v>
      </c>
      <c r="B1568" s="4" t="s">
        <v>5</v>
      </c>
      <c r="C1568" s="4" t="s">
        <v>10</v>
      </c>
      <c r="D1568" s="4" t="s">
        <v>7</v>
      </c>
      <c r="E1568" s="4" t="s">
        <v>17</v>
      </c>
      <c r="F1568" s="4" t="s">
        <v>28</v>
      </c>
      <c r="G1568" s="4" t="s">
        <v>7</v>
      </c>
      <c r="H1568" s="4" t="s">
        <v>7</v>
      </c>
    </row>
    <row r="1569" spans="1:10">
      <c r="A1569" t="n">
        <v>13880</v>
      </c>
      <c r="B1569" s="55" t="n">
        <v>26</v>
      </c>
      <c r="C1569" s="7" t="n">
        <v>18</v>
      </c>
      <c r="D1569" s="7" t="n">
        <v>17</v>
      </c>
      <c r="E1569" s="7" t="n">
        <v>17481</v>
      </c>
      <c r="F1569" s="7" t="s">
        <v>209</v>
      </c>
      <c r="G1569" s="7" t="n">
        <v>2</v>
      </c>
      <c r="H1569" s="7" t="n">
        <v>0</v>
      </c>
    </row>
    <row r="1570" spans="1:10">
      <c r="A1570" t="s">
        <v>4</v>
      </c>
      <c r="B1570" s="4" t="s">
        <v>5</v>
      </c>
    </row>
    <row r="1571" spans="1:10">
      <c r="A1571" t="n">
        <v>13996</v>
      </c>
      <c r="B1571" s="24" t="n">
        <v>28</v>
      </c>
    </row>
    <row r="1572" spans="1:10">
      <c r="A1572" t="s">
        <v>4</v>
      </c>
      <c r="B1572" s="4" t="s">
        <v>5</v>
      </c>
      <c r="C1572" s="4" t="s">
        <v>7</v>
      </c>
      <c r="D1572" s="4" t="s">
        <v>10</v>
      </c>
      <c r="E1572" s="4" t="s">
        <v>8</v>
      </c>
    </row>
    <row r="1573" spans="1:10">
      <c r="A1573" t="n">
        <v>13997</v>
      </c>
      <c r="B1573" s="54" t="n">
        <v>51</v>
      </c>
      <c r="C1573" s="7" t="n">
        <v>4</v>
      </c>
      <c r="D1573" s="7" t="n">
        <v>0</v>
      </c>
      <c r="E1573" s="7" t="s">
        <v>134</v>
      </c>
    </row>
    <row r="1574" spans="1:10">
      <c r="A1574" t="s">
        <v>4</v>
      </c>
      <c r="B1574" s="4" t="s">
        <v>5</v>
      </c>
      <c r="C1574" s="4" t="s">
        <v>10</v>
      </c>
    </row>
    <row r="1575" spans="1:10">
      <c r="A1575" t="n">
        <v>14011</v>
      </c>
      <c r="B1575" s="26" t="n">
        <v>16</v>
      </c>
      <c r="C1575" s="7" t="n">
        <v>0</v>
      </c>
    </row>
    <row r="1576" spans="1:10">
      <c r="A1576" t="s">
        <v>4</v>
      </c>
      <c r="B1576" s="4" t="s">
        <v>5</v>
      </c>
      <c r="C1576" s="4" t="s">
        <v>10</v>
      </c>
      <c r="D1576" s="4" t="s">
        <v>7</v>
      </c>
      <c r="E1576" s="4" t="s">
        <v>17</v>
      </c>
      <c r="F1576" s="4" t="s">
        <v>28</v>
      </c>
      <c r="G1576" s="4" t="s">
        <v>7</v>
      </c>
      <c r="H1576" s="4" t="s">
        <v>7</v>
      </c>
    </row>
    <row r="1577" spans="1:10">
      <c r="A1577" t="n">
        <v>14014</v>
      </c>
      <c r="B1577" s="55" t="n">
        <v>26</v>
      </c>
      <c r="C1577" s="7" t="n">
        <v>0</v>
      </c>
      <c r="D1577" s="7" t="n">
        <v>17</v>
      </c>
      <c r="E1577" s="7" t="n">
        <v>65142</v>
      </c>
      <c r="F1577" s="7" t="s">
        <v>210</v>
      </c>
      <c r="G1577" s="7" t="n">
        <v>2</v>
      </c>
      <c r="H1577" s="7" t="n">
        <v>0</v>
      </c>
    </row>
    <row r="1578" spans="1:10">
      <c r="A1578" t="s">
        <v>4</v>
      </c>
      <c r="B1578" s="4" t="s">
        <v>5</v>
      </c>
    </row>
    <row r="1579" spans="1:10">
      <c r="A1579" t="n">
        <v>14035</v>
      </c>
      <c r="B1579" s="24" t="n">
        <v>28</v>
      </c>
    </row>
    <row r="1580" spans="1:10">
      <c r="A1580" t="s">
        <v>4</v>
      </c>
      <c r="B1580" s="4" t="s">
        <v>5</v>
      </c>
      <c r="C1580" s="4" t="s">
        <v>7</v>
      </c>
      <c r="D1580" s="4" t="s">
        <v>16</v>
      </c>
      <c r="E1580" s="4" t="s">
        <v>10</v>
      </c>
      <c r="F1580" s="4" t="s">
        <v>7</v>
      </c>
    </row>
    <row r="1581" spans="1:10">
      <c r="A1581" t="n">
        <v>14036</v>
      </c>
      <c r="B1581" s="51" t="n">
        <v>49</v>
      </c>
      <c r="C1581" s="7" t="n">
        <v>3</v>
      </c>
      <c r="D1581" s="7" t="n">
        <v>0.5</v>
      </c>
      <c r="E1581" s="7" t="n">
        <v>500</v>
      </c>
      <c r="F1581" s="7" t="n">
        <v>0</v>
      </c>
    </row>
    <row r="1582" spans="1:10">
      <c r="A1582" t="s">
        <v>4</v>
      </c>
      <c r="B1582" s="4" t="s">
        <v>5</v>
      </c>
      <c r="C1582" s="4" t="s">
        <v>7</v>
      </c>
      <c r="D1582" s="4" t="s">
        <v>10</v>
      </c>
      <c r="E1582" s="4" t="s">
        <v>17</v>
      </c>
      <c r="F1582" s="4" t="s">
        <v>10</v>
      </c>
    </row>
    <row r="1583" spans="1:10">
      <c r="A1583" t="n">
        <v>14045</v>
      </c>
      <c r="B1583" s="14" t="n">
        <v>50</v>
      </c>
      <c r="C1583" s="7" t="n">
        <v>3</v>
      </c>
      <c r="D1583" s="7" t="n">
        <v>8080</v>
      </c>
      <c r="E1583" s="7" t="n">
        <v>1036831949</v>
      </c>
      <c r="F1583" s="7" t="n">
        <v>500</v>
      </c>
    </row>
    <row r="1584" spans="1:10">
      <c r="A1584" t="s">
        <v>4</v>
      </c>
      <c r="B1584" s="4" t="s">
        <v>5</v>
      </c>
      <c r="C1584" s="4" t="s">
        <v>7</v>
      </c>
      <c r="D1584" s="4" t="s">
        <v>10</v>
      </c>
      <c r="E1584" s="4" t="s">
        <v>17</v>
      </c>
      <c r="F1584" s="4" t="s">
        <v>10</v>
      </c>
    </row>
    <row r="1585" spans="1:8">
      <c r="A1585" t="n">
        <v>14055</v>
      </c>
      <c r="B1585" s="14" t="n">
        <v>50</v>
      </c>
      <c r="C1585" s="7" t="n">
        <v>3</v>
      </c>
      <c r="D1585" s="7" t="n">
        <v>8063</v>
      </c>
      <c r="E1585" s="7" t="n">
        <v>1036831949</v>
      </c>
      <c r="F1585" s="7" t="n">
        <v>500</v>
      </c>
    </row>
    <row r="1586" spans="1:8">
      <c r="A1586" t="s">
        <v>4</v>
      </c>
      <c r="B1586" s="4" t="s">
        <v>5</v>
      </c>
      <c r="C1586" s="4" t="s">
        <v>7</v>
      </c>
      <c r="D1586" s="4" t="s">
        <v>7</v>
      </c>
      <c r="E1586" s="4" t="s">
        <v>7</v>
      </c>
      <c r="F1586" s="4" t="s">
        <v>16</v>
      </c>
      <c r="G1586" s="4" t="s">
        <v>16</v>
      </c>
      <c r="H1586" s="4" t="s">
        <v>16</v>
      </c>
      <c r="I1586" s="4" t="s">
        <v>16</v>
      </c>
      <c r="J1586" s="4" t="s">
        <v>16</v>
      </c>
    </row>
    <row r="1587" spans="1:8">
      <c r="A1587" t="n">
        <v>14065</v>
      </c>
      <c r="B1587" s="48" t="n">
        <v>76</v>
      </c>
      <c r="C1587" s="7" t="n">
        <v>1</v>
      </c>
      <c r="D1587" s="7" t="n">
        <v>3</v>
      </c>
      <c r="E1587" s="7" t="n">
        <v>0</v>
      </c>
      <c r="F1587" s="7" t="n">
        <v>1</v>
      </c>
      <c r="G1587" s="7" t="n">
        <v>1</v>
      </c>
      <c r="H1587" s="7" t="n">
        <v>1</v>
      </c>
      <c r="I1587" s="7" t="n">
        <v>1</v>
      </c>
      <c r="J1587" s="7" t="n">
        <v>1000</v>
      </c>
    </row>
    <row r="1588" spans="1:8">
      <c r="A1588" t="s">
        <v>4</v>
      </c>
      <c r="B1588" s="4" t="s">
        <v>5</v>
      </c>
      <c r="C1588" s="4" t="s">
        <v>7</v>
      </c>
      <c r="D1588" s="4" t="s">
        <v>7</v>
      </c>
    </row>
    <row r="1589" spans="1:8">
      <c r="A1589" t="n">
        <v>14089</v>
      </c>
      <c r="B1589" s="63" t="n">
        <v>77</v>
      </c>
      <c r="C1589" s="7" t="n">
        <v>1</v>
      </c>
      <c r="D1589" s="7" t="n">
        <v>3</v>
      </c>
    </row>
    <row r="1590" spans="1:8">
      <c r="A1590" t="s">
        <v>4</v>
      </c>
      <c r="B1590" s="4" t="s">
        <v>5</v>
      </c>
      <c r="C1590" s="4" t="s">
        <v>10</v>
      </c>
    </row>
    <row r="1591" spans="1:8">
      <c r="A1591" t="n">
        <v>14092</v>
      </c>
      <c r="B1591" s="26" t="n">
        <v>16</v>
      </c>
      <c r="C1591" s="7" t="n">
        <v>2000</v>
      </c>
    </row>
    <row r="1592" spans="1:8">
      <c r="A1592" t="s">
        <v>4</v>
      </c>
      <c r="B1592" s="4" t="s">
        <v>5</v>
      </c>
      <c r="C1592" s="4" t="s">
        <v>7</v>
      </c>
      <c r="D1592" s="4" t="s">
        <v>16</v>
      </c>
      <c r="E1592" s="4" t="s">
        <v>10</v>
      </c>
      <c r="F1592" s="4" t="s">
        <v>7</v>
      </c>
    </row>
    <row r="1593" spans="1:8">
      <c r="A1593" t="n">
        <v>14095</v>
      </c>
      <c r="B1593" s="51" t="n">
        <v>49</v>
      </c>
      <c r="C1593" s="7" t="n">
        <v>3</v>
      </c>
      <c r="D1593" s="7" t="n">
        <v>0.699999988079071</v>
      </c>
      <c r="E1593" s="7" t="n">
        <v>1000</v>
      </c>
      <c r="F1593" s="7" t="n">
        <v>0</v>
      </c>
    </row>
    <row r="1594" spans="1:8">
      <c r="A1594" t="s">
        <v>4</v>
      </c>
      <c r="B1594" s="4" t="s">
        <v>5</v>
      </c>
      <c r="C1594" s="4" t="s">
        <v>7</v>
      </c>
      <c r="D1594" s="4" t="s">
        <v>10</v>
      </c>
      <c r="E1594" s="4" t="s">
        <v>17</v>
      </c>
      <c r="F1594" s="4" t="s">
        <v>10</v>
      </c>
    </row>
    <row r="1595" spans="1:8">
      <c r="A1595" t="n">
        <v>14104</v>
      </c>
      <c r="B1595" s="14" t="n">
        <v>50</v>
      </c>
      <c r="C1595" s="7" t="n">
        <v>3</v>
      </c>
      <c r="D1595" s="7" t="n">
        <v>8080</v>
      </c>
      <c r="E1595" s="7" t="n">
        <v>1050253722</v>
      </c>
      <c r="F1595" s="7" t="n">
        <v>1000</v>
      </c>
    </row>
    <row r="1596" spans="1:8">
      <c r="A1596" t="s">
        <v>4</v>
      </c>
      <c r="B1596" s="4" t="s">
        <v>5</v>
      </c>
      <c r="C1596" s="4" t="s">
        <v>7</v>
      </c>
      <c r="D1596" s="4" t="s">
        <v>10</v>
      </c>
      <c r="E1596" s="4" t="s">
        <v>17</v>
      </c>
      <c r="F1596" s="4" t="s">
        <v>10</v>
      </c>
    </row>
    <row r="1597" spans="1:8">
      <c r="A1597" t="n">
        <v>14114</v>
      </c>
      <c r="B1597" s="14" t="n">
        <v>50</v>
      </c>
      <c r="C1597" s="7" t="n">
        <v>3</v>
      </c>
      <c r="D1597" s="7" t="n">
        <v>8063</v>
      </c>
      <c r="E1597" s="7" t="n">
        <v>1056964608</v>
      </c>
      <c r="F1597" s="7" t="n">
        <v>1000</v>
      </c>
    </row>
    <row r="1598" spans="1:8">
      <c r="A1598" t="s">
        <v>4</v>
      </c>
      <c r="B1598" s="4" t="s">
        <v>5</v>
      </c>
      <c r="C1598" s="4" t="s">
        <v>7</v>
      </c>
      <c r="D1598" s="4" t="s">
        <v>7</v>
      </c>
      <c r="E1598" s="4" t="s">
        <v>7</v>
      </c>
      <c r="F1598" s="4" t="s">
        <v>16</v>
      </c>
      <c r="G1598" s="4" t="s">
        <v>16</v>
      </c>
      <c r="H1598" s="4" t="s">
        <v>16</v>
      </c>
      <c r="I1598" s="4" t="s">
        <v>16</v>
      </c>
      <c r="J1598" s="4" t="s">
        <v>16</v>
      </c>
    </row>
    <row r="1599" spans="1:8">
      <c r="A1599" t="n">
        <v>14124</v>
      </c>
      <c r="B1599" s="48" t="n">
        <v>76</v>
      </c>
      <c r="C1599" s="7" t="n">
        <v>1</v>
      </c>
      <c r="D1599" s="7" t="n">
        <v>3</v>
      </c>
      <c r="E1599" s="7" t="n">
        <v>0</v>
      </c>
      <c r="F1599" s="7" t="n">
        <v>1</v>
      </c>
      <c r="G1599" s="7" t="n">
        <v>1</v>
      </c>
      <c r="H1599" s="7" t="n">
        <v>1</v>
      </c>
      <c r="I1599" s="7" t="n">
        <v>0</v>
      </c>
      <c r="J1599" s="7" t="n">
        <v>1000</v>
      </c>
    </row>
    <row r="1600" spans="1:8">
      <c r="A1600" t="s">
        <v>4</v>
      </c>
      <c r="B1600" s="4" t="s">
        <v>5</v>
      </c>
      <c r="C1600" s="4" t="s">
        <v>7</v>
      </c>
      <c r="D1600" s="4" t="s">
        <v>7</v>
      </c>
    </row>
    <row r="1601" spans="1:10">
      <c r="A1601" t="n">
        <v>14148</v>
      </c>
      <c r="B1601" s="63" t="n">
        <v>77</v>
      </c>
      <c r="C1601" s="7" t="n">
        <v>1</v>
      </c>
      <c r="D1601" s="7" t="n">
        <v>3</v>
      </c>
    </row>
    <row r="1602" spans="1:10">
      <c r="A1602" t="s">
        <v>4</v>
      </c>
      <c r="B1602" s="4" t="s">
        <v>5</v>
      </c>
      <c r="C1602" s="4" t="s">
        <v>7</v>
      </c>
      <c r="D1602" s="4" t="s">
        <v>10</v>
      </c>
      <c r="E1602" s="4" t="s">
        <v>8</v>
      </c>
    </row>
    <row r="1603" spans="1:10">
      <c r="A1603" t="n">
        <v>14151</v>
      </c>
      <c r="B1603" s="54" t="n">
        <v>51</v>
      </c>
      <c r="C1603" s="7" t="n">
        <v>4</v>
      </c>
      <c r="D1603" s="7" t="n">
        <v>18</v>
      </c>
      <c r="E1603" s="7" t="s">
        <v>211</v>
      </c>
    </row>
    <row r="1604" spans="1:10">
      <c r="A1604" t="s">
        <v>4</v>
      </c>
      <c r="B1604" s="4" t="s">
        <v>5</v>
      </c>
      <c r="C1604" s="4" t="s">
        <v>10</v>
      </c>
    </row>
    <row r="1605" spans="1:10">
      <c r="A1605" t="n">
        <v>14169</v>
      </c>
      <c r="B1605" s="26" t="n">
        <v>16</v>
      </c>
      <c r="C1605" s="7" t="n">
        <v>0</v>
      </c>
    </row>
    <row r="1606" spans="1:10">
      <c r="A1606" t="s">
        <v>4</v>
      </c>
      <c r="B1606" s="4" t="s">
        <v>5</v>
      </c>
      <c r="C1606" s="4" t="s">
        <v>10</v>
      </c>
      <c r="D1606" s="4" t="s">
        <v>7</v>
      </c>
      <c r="E1606" s="4" t="s">
        <v>17</v>
      </c>
      <c r="F1606" s="4" t="s">
        <v>28</v>
      </c>
      <c r="G1606" s="4" t="s">
        <v>7</v>
      </c>
      <c r="H1606" s="4" t="s">
        <v>7</v>
      </c>
    </row>
    <row r="1607" spans="1:10">
      <c r="A1607" t="n">
        <v>14172</v>
      </c>
      <c r="B1607" s="55" t="n">
        <v>26</v>
      </c>
      <c r="C1607" s="7" t="n">
        <v>18</v>
      </c>
      <c r="D1607" s="7" t="n">
        <v>17</v>
      </c>
      <c r="E1607" s="7" t="n">
        <v>17482</v>
      </c>
      <c r="F1607" s="7" t="s">
        <v>212</v>
      </c>
      <c r="G1607" s="7" t="n">
        <v>2</v>
      </c>
      <c r="H1607" s="7" t="n">
        <v>0</v>
      </c>
    </row>
    <row r="1608" spans="1:10">
      <c r="A1608" t="s">
        <v>4</v>
      </c>
      <c r="B1608" s="4" t="s">
        <v>5</v>
      </c>
      <c r="C1608" s="4" t="s">
        <v>10</v>
      </c>
    </row>
    <row r="1609" spans="1:10">
      <c r="A1609" t="n">
        <v>14243</v>
      </c>
      <c r="B1609" s="26" t="n">
        <v>16</v>
      </c>
      <c r="C1609" s="7" t="n">
        <v>1500</v>
      </c>
    </row>
    <row r="1610" spans="1:10">
      <c r="A1610" t="s">
        <v>4</v>
      </c>
      <c r="B1610" s="4" t="s">
        <v>5</v>
      </c>
      <c r="C1610" s="4" t="s">
        <v>7</v>
      </c>
      <c r="D1610" s="4" t="s">
        <v>10</v>
      </c>
      <c r="E1610" s="4" t="s">
        <v>8</v>
      </c>
      <c r="F1610" s="4" t="s">
        <v>8</v>
      </c>
      <c r="G1610" s="4" t="s">
        <v>8</v>
      </c>
      <c r="H1610" s="4" t="s">
        <v>8</v>
      </c>
    </row>
    <row r="1611" spans="1:10">
      <c r="A1611" t="n">
        <v>14246</v>
      </c>
      <c r="B1611" s="54" t="n">
        <v>51</v>
      </c>
      <c r="C1611" s="7" t="n">
        <v>3</v>
      </c>
      <c r="D1611" s="7" t="n">
        <v>18</v>
      </c>
      <c r="E1611" s="7" t="s">
        <v>121</v>
      </c>
      <c r="F1611" s="7" t="s">
        <v>18</v>
      </c>
      <c r="G1611" s="7" t="s">
        <v>196</v>
      </c>
      <c r="H1611" s="7" t="s">
        <v>204</v>
      </c>
    </row>
    <row r="1612" spans="1:10">
      <c r="A1612" t="s">
        <v>4</v>
      </c>
      <c r="B1612" s="4" t="s">
        <v>5</v>
      </c>
    </row>
    <row r="1613" spans="1:10">
      <c r="A1613" t="n">
        <v>14257</v>
      </c>
      <c r="B1613" s="24" t="n">
        <v>28</v>
      </c>
    </row>
    <row r="1614" spans="1:10">
      <c r="A1614" t="s">
        <v>4</v>
      </c>
      <c r="B1614" s="4" t="s">
        <v>5</v>
      </c>
      <c r="C1614" s="4" t="s">
        <v>7</v>
      </c>
      <c r="D1614" s="4" t="s">
        <v>7</v>
      </c>
      <c r="E1614" s="4" t="s">
        <v>16</v>
      </c>
      <c r="F1614" s="4" t="s">
        <v>16</v>
      </c>
      <c r="G1614" s="4" t="s">
        <v>16</v>
      </c>
      <c r="H1614" s="4" t="s">
        <v>10</v>
      </c>
    </row>
    <row r="1615" spans="1:10">
      <c r="A1615" t="n">
        <v>14258</v>
      </c>
      <c r="B1615" s="40" t="n">
        <v>45</v>
      </c>
      <c r="C1615" s="7" t="n">
        <v>2</v>
      </c>
      <c r="D1615" s="7" t="n">
        <v>3</v>
      </c>
      <c r="E1615" s="7" t="n">
        <v>2.35999989509583</v>
      </c>
      <c r="F1615" s="7" t="n">
        <v>1.45000004768372</v>
      </c>
      <c r="G1615" s="7" t="n">
        <v>-10.3900003433228</v>
      </c>
      <c r="H1615" s="7" t="n">
        <v>1500</v>
      </c>
    </row>
    <row r="1616" spans="1:10">
      <c r="A1616" t="s">
        <v>4</v>
      </c>
      <c r="B1616" s="4" t="s">
        <v>5</v>
      </c>
      <c r="C1616" s="4" t="s">
        <v>7</v>
      </c>
      <c r="D1616" s="4" t="s">
        <v>7</v>
      </c>
      <c r="E1616" s="4" t="s">
        <v>16</v>
      </c>
      <c r="F1616" s="4" t="s">
        <v>16</v>
      </c>
      <c r="G1616" s="4" t="s">
        <v>16</v>
      </c>
      <c r="H1616" s="4" t="s">
        <v>10</v>
      </c>
      <c r="I1616" s="4" t="s">
        <v>7</v>
      </c>
    </row>
    <row r="1617" spans="1:9">
      <c r="A1617" t="n">
        <v>14275</v>
      </c>
      <c r="B1617" s="40" t="n">
        <v>45</v>
      </c>
      <c r="C1617" s="7" t="n">
        <v>4</v>
      </c>
      <c r="D1617" s="7" t="n">
        <v>3</v>
      </c>
      <c r="E1617" s="7" t="n">
        <v>16.2299995422363</v>
      </c>
      <c r="F1617" s="7" t="n">
        <v>204.380004882813</v>
      </c>
      <c r="G1617" s="7" t="n">
        <v>0</v>
      </c>
      <c r="H1617" s="7" t="n">
        <v>1500</v>
      </c>
      <c r="I1617" s="7" t="n">
        <v>1</v>
      </c>
    </row>
    <row r="1618" spans="1:9">
      <c r="A1618" t="s">
        <v>4</v>
      </c>
      <c r="B1618" s="4" t="s">
        <v>5</v>
      </c>
      <c r="C1618" s="4" t="s">
        <v>7</v>
      </c>
      <c r="D1618" s="4" t="s">
        <v>7</v>
      </c>
      <c r="E1618" s="4" t="s">
        <v>16</v>
      </c>
      <c r="F1618" s="4" t="s">
        <v>10</v>
      </c>
    </row>
    <row r="1619" spans="1:9">
      <c r="A1619" t="n">
        <v>14293</v>
      </c>
      <c r="B1619" s="40" t="n">
        <v>45</v>
      </c>
      <c r="C1619" s="7" t="n">
        <v>5</v>
      </c>
      <c r="D1619" s="7" t="n">
        <v>3</v>
      </c>
      <c r="E1619" s="7" t="n">
        <v>1.10000002384186</v>
      </c>
      <c r="F1619" s="7" t="n">
        <v>1500</v>
      </c>
    </row>
    <row r="1620" spans="1:9">
      <c r="A1620" t="s">
        <v>4</v>
      </c>
      <c r="B1620" s="4" t="s">
        <v>5</v>
      </c>
      <c r="C1620" s="4" t="s">
        <v>7</v>
      </c>
      <c r="D1620" s="4" t="s">
        <v>7</v>
      </c>
      <c r="E1620" s="4" t="s">
        <v>16</v>
      </c>
      <c r="F1620" s="4" t="s">
        <v>10</v>
      </c>
    </row>
    <row r="1621" spans="1:9">
      <c r="A1621" t="n">
        <v>14302</v>
      </c>
      <c r="B1621" s="40" t="n">
        <v>45</v>
      </c>
      <c r="C1621" s="7" t="n">
        <v>11</v>
      </c>
      <c r="D1621" s="7" t="n">
        <v>3</v>
      </c>
      <c r="E1621" s="7" t="n">
        <v>27.7000007629395</v>
      </c>
      <c r="F1621" s="7" t="n">
        <v>1500</v>
      </c>
    </row>
    <row r="1622" spans="1:9">
      <c r="A1622" t="s">
        <v>4</v>
      </c>
      <c r="B1622" s="4" t="s">
        <v>5</v>
      </c>
      <c r="C1622" s="4" t="s">
        <v>7</v>
      </c>
      <c r="D1622" s="4" t="s">
        <v>10</v>
      </c>
      <c r="E1622" s="4" t="s">
        <v>8</v>
      </c>
      <c r="F1622" s="4" t="s">
        <v>8</v>
      </c>
      <c r="G1622" s="4" t="s">
        <v>8</v>
      </c>
      <c r="H1622" s="4" t="s">
        <v>8</v>
      </c>
    </row>
    <row r="1623" spans="1:9">
      <c r="A1623" t="n">
        <v>14311</v>
      </c>
      <c r="B1623" s="54" t="n">
        <v>51</v>
      </c>
      <c r="C1623" s="7" t="n">
        <v>3</v>
      </c>
      <c r="D1623" s="7" t="n">
        <v>17</v>
      </c>
      <c r="E1623" s="7" t="s">
        <v>155</v>
      </c>
      <c r="F1623" s="7" t="s">
        <v>130</v>
      </c>
      <c r="G1623" s="7" t="s">
        <v>113</v>
      </c>
      <c r="H1623" s="7" t="s">
        <v>112</v>
      </c>
    </row>
    <row r="1624" spans="1:9">
      <c r="A1624" t="s">
        <v>4</v>
      </c>
      <c r="B1624" s="4" t="s">
        <v>5</v>
      </c>
      <c r="C1624" s="4" t="s">
        <v>10</v>
      </c>
      <c r="D1624" s="4" t="s">
        <v>10</v>
      </c>
      <c r="E1624" s="4" t="s">
        <v>10</v>
      </c>
    </row>
    <row r="1625" spans="1:9">
      <c r="A1625" t="n">
        <v>14324</v>
      </c>
      <c r="B1625" s="59" t="n">
        <v>61</v>
      </c>
      <c r="C1625" s="7" t="n">
        <v>17</v>
      </c>
      <c r="D1625" s="7" t="n">
        <v>18</v>
      </c>
      <c r="E1625" s="7" t="n">
        <v>1000</v>
      </c>
    </row>
    <row r="1626" spans="1:9">
      <c r="A1626" t="s">
        <v>4</v>
      </c>
      <c r="B1626" s="4" t="s">
        <v>5</v>
      </c>
      <c r="C1626" s="4" t="s">
        <v>10</v>
      </c>
    </row>
    <row r="1627" spans="1:9">
      <c r="A1627" t="n">
        <v>14331</v>
      </c>
      <c r="B1627" s="26" t="n">
        <v>16</v>
      </c>
      <c r="C1627" s="7" t="n">
        <v>500</v>
      </c>
    </row>
    <row r="1628" spans="1:9">
      <c r="A1628" t="s">
        <v>4</v>
      </c>
      <c r="B1628" s="4" t="s">
        <v>5</v>
      </c>
      <c r="C1628" s="4" t="s">
        <v>7</v>
      </c>
      <c r="D1628" s="4" t="s">
        <v>7</v>
      </c>
      <c r="E1628" s="4" t="s">
        <v>7</v>
      </c>
      <c r="F1628" s="4" t="s">
        <v>7</v>
      </c>
    </row>
    <row r="1629" spans="1:9">
      <c r="A1629" t="n">
        <v>14334</v>
      </c>
      <c r="B1629" s="12" t="n">
        <v>14</v>
      </c>
      <c r="C1629" s="7" t="n">
        <v>0</v>
      </c>
      <c r="D1629" s="7" t="n">
        <v>1</v>
      </c>
      <c r="E1629" s="7" t="n">
        <v>0</v>
      </c>
      <c r="F1629" s="7" t="n">
        <v>0</v>
      </c>
    </row>
    <row r="1630" spans="1:9">
      <c r="A1630" t="s">
        <v>4</v>
      </c>
      <c r="B1630" s="4" t="s">
        <v>5</v>
      </c>
      <c r="C1630" s="4" t="s">
        <v>7</v>
      </c>
      <c r="D1630" s="4" t="s">
        <v>10</v>
      </c>
      <c r="E1630" s="4" t="s">
        <v>8</v>
      </c>
    </row>
    <row r="1631" spans="1:9">
      <c r="A1631" t="n">
        <v>14339</v>
      </c>
      <c r="B1631" s="54" t="n">
        <v>51</v>
      </c>
      <c r="C1631" s="7" t="n">
        <v>4</v>
      </c>
      <c r="D1631" s="7" t="n">
        <v>17</v>
      </c>
      <c r="E1631" s="7" t="s">
        <v>213</v>
      </c>
    </row>
    <row r="1632" spans="1:9">
      <c r="A1632" t="s">
        <v>4</v>
      </c>
      <c r="B1632" s="4" t="s">
        <v>5</v>
      </c>
      <c r="C1632" s="4" t="s">
        <v>10</v>
      </c>
    </row>
    <row r="1633" spans="1:9">
      <c r="A1633" t="n">
        <v>14353</v>
      </c>
      <c r="B1633" s="26" t="n">
        <v>16</v>
      </c>
      <c r="C1633" s="7" t="n">
        <v>0</v>
      </c>
    </row>
    <row r="1634" spans="1:9">
      <c r="A1634" t="s">
        <v>4</v>
      </c>
      <c r="B1634" s="4" t="s">
        <v>5</v>
      </c>
      <c r="C1634" s="4" t="s">
        <v>10</v>
      </c>
      <c r="D1634" s="4" t="s">
        <v>7</v>
      </c>
      <c r="E1634" s="4" t="s">
        <v>17</v>
      </c>
      <c r="F1634" s="4" t="s">
        <v>28</v>
      </c>
      <c r="G1634" s="4" t="s">
        <v>7</v>
      </c>
      <c r="H1634" s="4" t="s">
        <v>7</v>
      </c>
      <c r="I1634" s="4" t="s">
        <v>7</v>
      </c>
      <c r="J1634" s="4" t="s">
        <v>17</v>
      </c>
      <c r="K1634" s="4" t="s">
        <v>28</v>
      </c>
      <c r="L1634" s="4" t="s">
        <v>7</v>
      </c>
      <c r="M1634" s="4" t="s">
        <v>7</v>
      </c>
    </row>
    <row r="1635" spans="1:9">
      <c r="A1635" t="n">
        <v>14356</v>
      </c>
      <c r="B1635" s="55" t="n">
        <v>26</v>
      </c>
      <c r="C1635" s="7" t="n">
        <v>17</v>
      </c>
      <c r="D1635" s="7" t="n">
        <v>17</v>
      </c>
      <c r="E1635" s="7" t="n">
        <v>16444</v>
      </c>
      <c r="F1635" s="7" t="s">
        <v>214</v>
      </c>
      <c r="G1635" s="7" t="n">
        <v>2</v>
      </c>
      <c r="H1635" s="7" t="n">
        <v>3</v>
      </c>
      <c r="I1635" s="7" t="n">
        <v>17</v>
      </c>
      <c r="J1635" s="7" t="n">
        <v>16445</v>
      </c>
      <c r="K1635" s="7" t="s">
        <v>215</v>
      </c>
      <c r="L1635" s="7" t="n">
        <v>2</v>
      </c>
      <c r="M1635" s="7" t="n">
        <v>0</v>
      </c>
    </row>
    <row r="1636" spans="1:9">
      <c r="A1636" t="s">
        <v>4</v>
      </c>
      <c r="B1636" s="4" t="s">
        <v>5</v>
      </c>
      <c r="C1636" s="4" t="s">
        <v>10</v>
      </c>
    </row>
    <row r="1637" spans="1:9">
      <c r="A1637" t="n">
        <v>14448</v>
      </c>
      <c r="B1637" s="26" t="n">
        <v>16</v>
      </c>
      <c r="C1637" s="7" t="n">
        <v>1000</v>
      </c>
    </row>
    <row r="1638" spans="1:9">
      <c r="A1638" t="s">
        <v>4</v>
      </c>
      <c r="B1638" s="4" t="s">
        <v>5</v>
      </c>
      <c r="C1638" s="4" t="s">
        <v>17</v>
      </c>
    </row>
    <row r="1639" spans="1:9">
      <c r="A1639" t="n">
        <v>14451</v>
      </c>
      <c r="B1639" s="44" t="n">
        <v>15</v>
      </c>
      <c r="C1639" s="7" t="n">
        <v>256</v>
      </c>
    </row>
    <row r="1640" spans="1:9">
      <c r="A1640" t="s">
        <v>4</v>
      </c>
      <c r="B1640" s="4" t="s">
        <v>5</v>
      </c>
    </row>
    <row r="1641" spans="1:9">
      <c r="A1641" t="n">
        <v>14456</v>
      </c>
      <c r="B1641" s="24" t="n">
        <v>28</v>
      </c>
    </row>
    <row r="1642" spans="1:9">
      <c r="A1642" t="s">
        <v>4</v>
      </c>
      <c r="B1642" s="4" t="s">
        <v>5</v>
      </c>
      <c r="C1642" s="4" t="s">
        <v>10</v>
      </c>
      <c r="D1642" s="4" t="s">
        <v>10</v>
      </c>
      <c r="E1642" s="4" t="s">
        <v>10</v>
      </c>
    </row>
    <row r="1643" spans="1:9">
      <c r="A1643" t="n">
        <v>14457</v>
      </c>
      <c r="B1643" s="59" t="n">
        <v>61</v>
      </c>
      <c r="C1643" s="7" t="n">
        <v>18</v>
      </c>
      <c r="D1643" s="7" t="n">
        <v>17</v>
      </c>
      <c r="E1643" s="7" t="n">
        <v>1000</v>
      </c>
    </row>
    <row r="1644" spans="1:9">
      <c r="A1644" t="s">
        <v>4</v>
      </c>
      <c r="B1644" s="4" t="s">
        <v>5</v>
      </c>
      <c r="C1644" s="4" t="s">
        <v>7</v>
      </c>
      <c r="D1644" s="4" t="s">
        <v>10</v>
      </c>
      <c r="E1644" s="4" t="s">
        <v>7</v>
      </c>
      <c r="F1644" s="4" t="s">
        <v>7</v>
      </c>
      <c r="G1644" s="4" t="s">
        <v>7</v>
      </c>
      <c r="H1644" s="4" t="s">
        <v>7</v>
      </c>
    </row>
    <row r="1645" spans="1:9">
      <c r="A1645" t="n">
        <v>14464</v>
      </c>
      <c r="B1645" s="54" t="n">
        <v>51</v>
      </c>
      <c r="C1645" s="7" t="n">
        <v>2</v>
      </c>
      <c r="D1645" s="7" t="n">
        <v>18</v>
      </c>
      <c r="E1645" s="7" t="n">
        <v>1</v>
      </c>
      <c r="F1645" s="7" t="n">
        <v>0</v>
      </c>
      <c r="G1645" s="7" t="n">
        <v>127</v>
      </c>
      <c r="H1645" s="7" t="n">
        <v>0</v>
      </c>
    </row>
    <row r="1646" spans="1:9">
      <c r="A1646" t="s">
        <v>4</v>
      </c>
      <c r="B1646" s="4" t="s">
        <v>5</v>
      </c>
      <c r="C1646" s="4" t="s">
        <v>7</v>
      </c>
      <c r="D1646" s="4" t="s">
        <v>10</v>
      </c>
      <c r="E1646" s="4" t="s">
        <v>8</v>
      </c>
    </row>
    <row r="1647" spans="1:9">
      <c r="A1647" t="n">
        <v>14472</v>
      </c>
      <c r="B1647" s="54" t="n">
        <v>51</v>
      </c>
      <c r="C1647" s="7" t="n">
        <v>4</v>
      </c>
      <c r="D1647" s="7" t="n">
        <v>18</v>
      </c>
      <c r="E1647" s="7" t="s">
        <v>216</v>
      </c>
    </row>
    <row r="1648" spans="1:9">
      <c r="A1648" t="s">
        <v>4</v>
      </c>
      <c r="B1648" s="4" t="s">
        <v>5</v>
      </c>
      <c r="C1648" s="4" t="s">
        <v>10</v>
      </c>
    </row>
    <row r="1649" spans="1:13">
      <c r="A1649" t="n">
        <v>14491</v>
      </c>
      <c r="B1649" s="26" t="n">
        <v>16</v>
      </c>
      <c r="C1649" s="7" t="n">
        <v>0</v>
      </c>
    </row>
    <row r="1650" spans="1:13">
      <c r="A1650" t="s">
        <v>4</v>
      </c>
      <c r="B1650" s="4" t="s">
        <v>5</v>
      </c>
      <c r="C1650" s="4" t="s">
        <v>10</v>
      </c>
      <c r="D1650" s="4" t="s">
        <v>7</v>
      </c>
      <c r="E1650" s="4" t="s">
        <v>17</v>
      </c>
      <c r="F1650" s="4" t="s">
        <v>28</v>
      </c>
      <c r="G1650" s="4" t="s">
        <v>7</v>
      </c>
      <c r="H1650" s="4" t="s">
        <v>7</v>
      </c>
    </row>
    <row r="1651" spans="1:13">
      <c r="A1651" t="n">
        <v>14494</v>
      </c>
      <c r="B1651" s="55" t="n">
        <v>26</v>
      </c>
      <c r="C1651" s="7" t="n">
        <v>18</v>
      </c>
      <c r="D1651" s="7" t="n">
        <v>17</v>
      </c>
      <c r="E1651" s="7" t="n">
        <v>17483</v>
      </c>
      <c r="F1651" s="7" t="s">
        <v>217</v>
      </c>
      <c r="G1651" s="7" t="n">
        <v>2</v>
      </c>
      <c r="H1651" s="7" t="n">
        <v>0</v>
      </c>
    </row>
    <row r="1652" spans="1:13">
      <c r="A1652" t="s">
        <v>4</v>
      </c>
      <c r="B1652" s="4" t="s">
        <v>5</v>
      </c>
    </row>
    <row r="1653" spans="1:13">
      <c r="A1653" t="n">
        <v>14545</v>
      </c>
      <c r="B1653" s="24" t="n">
        <v>28</v>
      </c>
    </row>
    <row r="1654" spans="1:13">
      <c r="A1654" t="s">
        <v>4</v>
      </c>
      <c r="B1654" s="4" t="s">
        <v>5</v>
      </c>
      <c r="C1654" s="4" t="s">
        <v>7</v>
      </c>
      <c r="D1654" s="4" t="s">
        <v>10</v>
      </c>
      <c r="E1654" s="4" t="s">
        <v>8</v>
      </c>
      <c r="F1654" s="4" t="s">
        <v>8</v>
      </c>
      <c r="G1654" s="4" t="s">
        <v>8</v>
      </c>
      <c r="H1654" s="4" t="s">
        <v>8</v>
      </c>
    </row>
    <row r="1655" spans="1:13">
      <c r="A1655" t="n">
        <v>14546</v>
      </c>
      <c r="B1655" s="54" t="n">
        <v>51</v>
      </c>
      <c r="C1655" s="7" t="n">
        <v>3</v>
      </c>
      <c r="D1655" s="7" t="n">
        <v>18</v>
      </c>
      <c r="E1655" s="7" t="s">
        <v>163</v>
      </c>
      <c r="F1655" s="7" t="s">
        <v>112</v>
      </c>
      <c r="G1655" s="7" t="s">
        <v>113</v>
      </c>
      <c r="H1655" s="7" t="s">
        <v>112</v>
      </c>
    </row>
    <row r="1656" spans="1:13">
      <c r="A1656" t="s">
        <v>4</v>
      </c>
      <c r="B1656" s="4" t="s">
        <v>5</v>
      </c>
      <c r="C1656" s="4" t="s">
        <v>10</v>
      </c>
      <c r="D1656" s="4" t="s">
        <v>10</v>
      </c>
      <c r="E1656" s="4" t="s">
        <v>16</v>
      </c>
      <c r="F1656" s="4" t="s">
        <v>16</v>
      </c>
      <c r="G1656" s="4" t="s">
        <v>16</v>
      </c>
      <c r="H1656" s="4" t="s">
        <v>16</v>
      </c>
      <c r="I1656" s="4" t="s">
        <v>7</v>
      </c>
      <c r="J1656" s="4" t="s">
        <v>10</v>
      </c>
    </row>
    <row r="1657" spans="1:13">
      <c r="A1657" t="n">
        <v>14559</v>
      </c>
      <c r="B1657" s="58" t="n">
        <v>55</v>
      </c>
      <c r="C1657" s="7" t="n">
        <v>18</v>
      </c>
      <c r="D1657" s="7" t="n">
        <v>65533</v>
      </c>
      <c r="E1657" s="7" t="n">
        <v>3.21000003814697</v>
      </c>
      <c r="F1657" s="7" t="n">
        <v>0</v>
      </c>
      <c r="G1657" s="7" t="n">
        <v>-9.67000007629395</v>
      </c>
      <c r="H1657" s="7" t="n">
        <v>1.5</v>
      </c>
      <c r="I1657" s="7" t="n">
        <v>1</v>
      </c>
      <c r="J1657" s="7" t="n">
        <v>1</v>
      </c>
    </row>
    <row r="1658" spans="1:13">
      <c r="A1658" t="s">
        <v>4</v>
      </c>
      <c r="B1658" s="4" t="s">
        <v>5</v>
      </c>
      <c r="C1658" s="4" t="s">
        <v>10</v>
      </c>
    </row>
    <row r="1659" spans="1:13">
      <c r="A1659" t="n">
        <v>14583</v>
      </c>
      <c r="B1659" s="26" t="n">
        <v>16</v>
      </c>
      <c r="C1659" s="7" t="n">
        <v>500</v>
      </c>
    </row>
    <row r="1660" spans="1:13">
      <c r="A1660" t="s">
        <v>4</v>
      </c>
      <c r="B1660" s="4" t="s">
        <v>5</v>
      </c>
      <c r="C1660" s="4" t="s">
        <v>7</v>
      </c>
      <c r="D1660" s="4" t="s">
        <v>10</v>
      </c>
      <c r="E1660" s="4" t="s">
        <v>16</v>
      </c>
    </row>
    <row r="1661" spans="1:13">
      <c r="A1661" t="n">
        <v>14586</v>
      </c>
      <c r="B1661" s="33" t="n">
        <v>58</v>
      </c>
      <c r="C1661" s="7" t="n">
        <v>101</v>
      </c>
      <c r="D1661" s="7" t="n">
        <v>500</v>
      </c>
      <c r="E1661" s="7" t="n">
        <v>1</v>
      </c>
    </row>
    <row r="1662" spans="1:13">
      <c r="A1662" t="s">
        <v>4</v>
      </c>
      <c r="B1662" s="4" t="s">
        <v>5</v>
      </c>
      <c r="C1662" s="4" t="s">
        <v>7</v>
      </c>
      <c r="D1662" s="4" t="s">
        <v>10</v>
      </c>
    </row>
    <row r="1663" spans="1:13">
      <c r="A1663" t="n">
        <v>14594</v>
      </c>
      <c r="B1663" s="33" t="n">
        <v>58</v>
      </c>
      <c r="C1663" s="7" t="n">
        <v>254</v>
      </c>
      <c r="D1663" s="7" t="n">
        <v>0</v>
      </c>
    </row>
    <row r="1664" spans="1:13">
      <c r="A1664" t="s">
        <v>4</v>
      </c>
      <c r="B1664" s="4" t="s">
        <v>5</v>
      </c>
      <c r="C1664" s="4" t="s">
        <v>10</v>
      </c>
      <c r="D1664" s="4" t="s">
        <v>10</v>
      </c>
      <c r="E1664" s="4" t="s">
        <v>10</v>
      </c>
    </row>
    <row r="1665" spans="1:10">
      <c r="A1665" t="n">
        <v>14598</v>
      </c>
      <c r="B1665" s="59" t="n">
        <v>61</v>
      </c>
      <c r="C1665" s="7" t="n">
        <v>17</v>
      </c>
      <c r="D1665" s="7" t="n">
        <v>0</v>
      </c>
      <c r="E1665" s="7" t="n">
        <v>1000</v>
      </c>
    </row>
    <row r="1666" spans="1:10">
      <c r="A1666" t="s">
        <v>4</v>
      </c>
      <c r="B1666" s="4" t="s">
        <v>5</v>
      </c>
      <c r="C1666" s="4" t="s">
        <v>10</v>
      </c>
      <c r="D1666" s="4" t="s">
        <v>10</v>
      </c>
      <c r="E1666" s="4" t="s">
        <v>10</v>
      </c>
    </row>
    <row r="1667" spans="1:10">
      <c r="A1667" t="n">
        <v>14605</v>
      </c>
      <c r="B1667" s="59" t="n">
        <v>61</v>
      </c>
      <c r="C1667" s="7" t="n">
        <v>18</v>
      </c>
      <c r="D1667" s="7" t="n">
        <v>0</v>
      </c>
      <c r="E1667" s="7" t="n">
        <v>1000</v>
      </c>
    </row>
    <row r="1668" spans="1:10">
      <c r="A1668" t="s">
        <v>4</v>
      </c>
      <c r="B1668" s="4" t="s">
        <v>5</v>
      </c>
      <c r="C1668" s="4" t="s">
        <v>7</v>
      </c>
      <c r="D1668" s="4" t="s">
        <v>10</v>
      </c>
      <c r="E1668" s="4" t="s">
        <v>8</v>
      </c>
      <c r="F1668" s="4" t="s">
        <v>8</v>
      </c>
      <c r="G1668" s="4" t="s">
        <v>8</v>
      </c>
      <c r="H1668" s="4" t="s">
        <v>8</v>
      </c>
    </row>
    <row r="1669" spans="1:10">
      <c r="A1669" t="n">
        <v>14612</v>
      </c>
      <c r="B1669" s="54" t="n">
        <v>51</v>
      </c>
      <c r="C1669" s="7" t="n">
        <v>3</v>
      </c>
      <c r="D1669" s="7" t="n">
        <v>17</v>
      </c>
      <c r="E1669" s="7" t="s">
        <v>218</v>
      </c>
      <c r="F1669" s="7" t="s">
        <v>112</v>
      </c>
      <c r="G1669" s="7" t="s">
        <v>113</v>
      </c>
      <c r="H1669" s="7" t="s">
        <v>112</v>
      </c>
    </row>
    <row r="1670" spans="1:10">
      <c r="A1670" t="s">
        <v>4</v>
      </c>
      <c r="B1670" s="4" t="s">
        <v>5</v>
      </c>
      <c r="C1670" s="4" t="s">
        <v>7</v>
      </c>
    </row>
    <row r="1671" spans="1:10">
      <c r="A1671" t="n">
        <v>14625</v>
      </c>
      <c r="B1671" s="46" t="n">
        <v>116</v>
      </c>
      <c r="C1671" s="7" t="n">
        <v>0</v>
      </c>
    </row>
    <row r="1672" spans="1:10">
      <c r="A1672" t="s">
        <v>4</v>
      </c>
      <c r="B1672" s="4" t="s">
        <v>5</v>
      </c>
      <c r="C1672" s="4" t="s">
        <v>7</v>
      </c>
      <c r="D1672" s="4" t="s">
        <v>10</v>
      </c>
    </row>
    <row r="1673" spans="1:10">
      <c r="A1673" t="n">
        <v>14627</v>
      </c>
      <c r="B1673" s="46" t="n">
        <v>116</v>
      </c>
      <c r="C1673" s="7" t="n">
        <v>2</v>
      </c>
      <c r="D1673" s="7" t="n">
        <v>1</v>
      </c>
    </row>
    <row r="1674" spans="1:10">
      <c r="A1674" t="s">
        <v>4</v>
      </c>
      <c r="B1674" s="4" t="s">
        <v>5</v>
      </c>
      <c r="C1674" s="4" t="s">
        <v>7</v>
      </c>
      <c r="D1674" s="4" t="s">
        <v>17</v>
      </c>
    </row>
    <row r="1675" spans="1:10">
      <c r="A1675" t="n">
        <v>14631</v>
      </c>
      <c r="B1675" s="46" t="n">
        <v>116</v>
      </c>
      <c r="C1675" s="7" t="n">
        <v>5</v>
      </c>
      <c r="D1675" s="7" t="n">
        <v>1117782016</v>
      </c>
    </row>
    <row r="1676" spans="1:10">
      <c r="A1676" t="s">
        <v>4</v>
      </c>
      <c r="B1676" s="4" t="s">
        <v>5</v>
      </c>
      <c r="C1676" s="4" t="s">
        <v>7</v>
      </c>
      <c r="D1676" s="4" t="s">
        <v>10</v>
      </c>
    </row>
    <row r="1677" spans="1:10">
      <c r="A1677" t="n">
        <v>14637</v>
      </c>
      <c r="B1677" s="46" t="n">
        <v>116</v>
      </c>
      <c r="C1677" s="7" t="n">
        <v>6</v>
      </c>
      <c r="D1677" s="7" t="n">
        <v>1</v>
      </c>
    </row>
    <row r="1678" spans="1:10">
      <c r="A1678" t="s">
        <v>4</v>
      </c>
      <c r="B1678" s="4" t="s">
        <v>5</v>
      </c>
      <c r="C1678" s="4" t="s">
        <v>7</v>
      </c>
      <c r="D1678" s="4" t="s">
        <v>7</v>
      </c>
      <c r="E1678" s="4" t="s">
        <v>16</v>
      </c>
      <c r="F1678" s="4" t="s">
        <v>16</v>
      </c>
      <c r="G1678" s="4" t="s">
        <v>16</v>
      </c>
      <c r="H1678" s="4" t="s">
        <v>10</v>
      </c>
    </row>
    <row r="1679" spans="1:10">
      <c r="A1679" t="n">
        <v>14641</v>
      </c>
      <c r="B1679" s="40" t="n">
        <v>45</v>
      </c>
      <c r="C1679" s="7" t="n">
        <v>2</v>
      </c>
      <c r="D1679" s="7" t="n">
        <v>3</v>
      </c>
      <c r="E1679" s="7" t="n">
        <v>1.91999995708466</v>
      </c>
      <c r="F1679" s="7" t="n">
        <v>1.44000005722046</v>
      </c>
      <c r="G1679" s="7" t="n">
        <v>-9.97000026702881</v>
      </c>
      <c r="H1679" s="7" t="n">
        <v>0</v>
      </c>
    </row>
    <row r="1680" spans="1:10">
      <c r="A1680" t="s">
        <v>4</v>
      </c>
      <c r="B1680" s="4" t="s">
        <v>5</v>
      </c>
      <c r="C1680" s="4" t="s">
        <v>7</v>
      </c>
      <c r="D1680" s="4" t="s">
        <v>7</v>
      </c>
      <c r="E1680" s="4" t="s">
        <v>16</v>
      </c>
      <c r="F1680" s="4" t="s">
        <v>16</v>
      </c>
      <c r="G1680" s="4" t="s">
        <v>16</v>
      </c>
      <c r="H1680" s="4" t="s">
        <v>10</v>
      </c>
      <c r="I1680" s="4" t="s">
        <v>7</v>
      </c>
    </row>
    <row r="1681" spans="1:9">
      <c r="A1681" t="n">
        <v>14658</v>
      </c>
      <c r="B1681" s="40" t="n">
        <v>45</v>
      </c>
      <c r="C1681" s="7" t="n">
        <v>4</v>
      </c>
      <c r="D1681" s="7" t="n">
        <v>3</v>
      </c>
      <c r="E1681" s="7" t="n">
        <v>9</v>
      </c>
      <c r="F1681" s="7" t="n">
        <v>-113.180000305176</v>
      </c>
      <c r="G1681" s="7" t="n">
        <v>0</v>
      </c>
      <c r="H1681" s="7" t="n">
        <v>0</v>
      </c>
      <c r="I1681" s="7" t="n">
        <v>1</v>
      </c>
    </row>
    <row r="1682" spans="1:9">
      <c r="A1682" t="s">
        <v>4</v>
      </c>
      <c r="B1682" s="4" t="s">
        <v>5</v>
      </c>
      <c r="C1682" s="4" t="s">
        <v>7</v>
      </c>
      <c r="D1682" s="4" t="s">
        <v>7</v>
      </c>
      <c r="E1682" s="4" t="s">
        <v>16</v>
      </c>
      <c r="F1682" s="4" t="s">
        <v>10</v>
      </c>
    </row>
    <row r="1683" spans="1:9">
      <c r="A1683" t="n">
        <v>14676</v>
      </c>
      <c r="B1683" s="40" t="n">
        <v>45</v>
      </c>
      <c r="C1683" s="7" t="n">
        <v>5</v>
      </c>
      <c r="D1683" s="7" t="n">
        <v>3</v>
      </c>
      <c r="E1683" s="7" t="n">
        <v>2.09999990463257</v>
      </c>
      <c r="F1683" s="7" t="n">
        <v>0</v>
      </c>
    </row>
    <row r="1684" spans="1:9">
      <c r="A1684" t="s">
        <v>4</v>
      </c>
      <c r="B1684" s="4" t="s">
        <v>5</v>
      </c>
      <c r="C1684" s="4" t="s">
        <v>7</v>
      </c>
      <c r="D1684" s="4" t="s">
        <v>7</v>
      </c>
      <c r="E1684" s="4" t="s">
        <v>16</v>
      </c>
      <c r="F1684" s="4" t="s">
        <v>10</v>
      </c>
    </row>
    <row r="1685" spans="1:9">
      <c r="A1685" t="n">
        <v>14685</v>
      </c>
      <c r="B1685" s="40" t="n">
        <v>45</v>
      </c>
      <c r="C1685" s="7" t="n">
        <v>11</v>
      </c>
      <c r="D1685" s="7" t="n">
        <v>3</v>
      </c>
      <c r="E1685" s="7" t="n">
        <v>27.7000007629395</v>
      </c>
      <c r="F1685" s="7" t="n">
        <v>0</v>
      </c>
    </row>
    <row r="1686" spans="1:9">
      <c r="A1686" t="s">
        <v>4</v>
      </c>
      <c r="B1686" s="4" t="s">
        <v>5</v>
      </c>
      <c r="C1686" s="4" t="s">
        <v>7</v>
      </c>
      <c r="D1686" s="4" t="s">
        <v>7</v>
      </c>
      <c r="E1686" s="4" t="s">
        <v>16</v>
      </c>
      <c r="F1686" s="4" t="s">
        <v>16</v>
      </c>
      <c r="G1686" s="4" t="s">
        <v>16</v>
      </c>
      <c r="H1686" s="4" t="s">
        <v>10</v>
      </c>
    </row>
    <row r="1687" spans="1:9">
      <c r="A1687" t="n">
        <v>14694</v>
      </c>
      <c r="B1687" s="40" t="n">
        <v>45</v>
      </c>
      <c r="C1687" s="7" t="n">
        <v>2</v>
      </c>
      <c r="D1687" s="7" t="n">
        <v>3</v>
      </c>
      <c r="E1687" s="7" t="n">
        <v>2.11999988555908</v>
      </c>
      <c r="F1687" s="7" t="n">
        <v>1.44000005722046</v>
      </c>
      <c r="G1687" s="7" t="n">
        <v>-10.6800003051758</v>
      </c>
      <c r="H1687" s="7" t="n">
        <v>0</v>
      </c>
    </row>
    <row r="1688" spans="1:9">
      <c r="A1688" t="s">
        <v>4</v>
      </c>
      <c r="B1688" s="4" t="s">
        <v>5</v>
      </c>
      <c r="C1688" s="4" t="s">
        <v>7</v>
      </c>
      <c r="D1688" s="4" t="s">
        <v>7</v>
      </c>
      <c r="E1688" s="4" t="s">
        <v>16</v>
      </c>
      <c r="F1688" s="4" t="s">
        <v>16</v>
      </c>
      <c r="G1688" s="4" t="s">
        <v>16</v>
      </c>
      <c r="H1688" s="4" t="s">
        <v>10</v>
      </c>
      <c r="I1688" s="4" t="s">
        <v>7</v>
      </c>
    </row>
    <row r="1689" spans="1:9">
      <c r="A1689" t="n">
        <v>14711</v>
      </c>
      <c r="B1689" s="40" t="n">
        <v>45</v>
      </c>
      <c r="C1689" s="7" t="n">
        <v>4</v>
      </c>
      <c r="D1689" s="7" t="n">
        <v>3</v>
      </c>
      <c r="E1689" s="7" t="n">
        <v>7.23999977111816</v>
      </c>
      <c r="F1689" s="7" t="n">
        <v>193.399993896484</v>
      </c>
      <c r="G1689" s="7" t="n">
        <v>0</v>
      </c>
      <c r="H1689" s="7" t="n">
        <v>0</v>
      </c>
      <c r="I1689" s="7" t="n">
        <v>0</v>
      </c>
    </row>
    <row r="1690" spans="1:9">
      <c r="A1690" t="s">
        <v>4</v>
      </c>
      <c r="B1690" s="4" t="s">
        <v>5</v>
      </c>
      <c r="C1690" s="4" t="s">
        <v>7</v>
      </c>
      <c r="D1690" s="4" t="s">
        <v>7</v>
      </c>
      <c r="E1690" s="4" t="s">
        <v>16</v>
      </c>
      <c r="F1690" s="4" t="s">
        <v>10</v>
      </c>
    </row>
    <row r="1691" spans="1:9">
      <c r="A1691" t="n">
        <v>14729</v>
      </c>
      <c r="B1691" s="40" t="n">
        <v>45</v>
      </c>
      <c r="C1691" s="7" t="n">
        <v>5</v>
      </c>
      <c r="D1691" s="7" t="n">
        <v>3</v>
      </c>
      <c r="E1691" s="7" t="n">
        <v>1.79999995231628</v>
      </c>
      <c r="F1691" s="7" t="n">
        <v>0</v>
      </c>
    </row>
    <row r="1692" spans="1:9">
      <c r="A1692" t="s">
        <v>4</v>
      </c>
      <c r="B1692" s="4" t="s">
        <v>5</v>
      </c>
      <c r="C1692" s="4" t="s">
        <v>7</v>
      </c>
      <c r="D1692" s="4" t="s">
        <v>7</v>
      </c>
      <c r="E1692" s="4" t="s">
        <v>16</v>
      </c>
      <c r="F1692" s="4" t="s">
        <v>10</v>
      </c>
    </row>
    <row r="1693" spans="1:9">
      <c r="A1693" t="n">
        <v>14738</v>
      </c>
      <c r="B1693" s="40" t="n">
        <v>45</v>
      </c>
      <c r="C1693" s="7" t="n">
        <v>11</v>
      </c>
      <c r="D1693" s="7" t="n">
        <v>3</v>
      </c>
      <c r="E1693" s="7" t="n">
        <v>27.7000007629395</v>
      </c>
      <c r="F1693" s="7" t="n">
        <v>0</v>
      </c>
    </row>
    <row r="1694" spans="1:9">
      <c r="A1694" t="s">
        <v>4</v>
      </c>
      <c r="B1694" s="4" t="s">
        <v>5</v>
      </c>
      <c r="C1694" s="4" t="s">
        <v>10</v>
      </c>
    </row>
    <row r="1695" spans="1:9">
      <c r="A1695" t="n">
        <v>14747</v>
      </c>
      <c r="B1695" s="26" t="n">
        <v>16</v>
      </c>
      <c r="C1695" s="7" t="n">
        <v>500</v>
      </c>
    </row>
    <row r="1696" spans="1:9">
      <c r="A1696" t="s">
        <v>4</v>
      </c>
      <c r="B1696" s="4" t="s">
        <v>5</v>
      </c>
      <c r="C1696" s="4" t="s">
        <v>10</v>
      </c>
      <c r="D1696" s="4" t="s">
        <v>7</v>
      </c>
    </row>
    <row r="1697" spans="1:9">
      <c r="A1697" t="n">
        <v>14750</v>
      </c>
      <c r="B1697" s="61" t="n">
        <v>56</v>
      </c>
      <c r="C1697" s="7" t="n">
        <v>18</v>
      </c>
      <c r="D1697" s="7" t="n">
        <v>0</v>
      </c>
    </row>
    <row r="1698" spans="1:9">
      <c r="A1698" t="s">
        <v>4</v>
      </c>
      <c r="B1698" s="4" t="s">
        <v>5</v>
      </c>
      <c r="C1698" s="4" t="s">
        <v>10</v>
      </c>
      <c r="D1698" s="4" t="s">
        <v>7</v>
      </c>
      <c r="E1698" s="4" t="s">
        <v>16</v>
      </c>
      <c r="F1698" s="4" t="s">
        <v>10</v>
      </c>
    </row>
    <row r="1699" spans="1:9">
      <c r="A1699" t="n">
        <v>14754</v>
      </c>
      <c r="B1699" s="53" t="n">
        <v>59</v>
      </c>
      <c r="C1699" s="7" t="n">
        <v>0</v>
      </c>
      <c r="D1699" s="7" t="n">
        <v>6</v>
      </c>
      <c r="E1699" s="7" t="n">
        <v>0</v>
      </c>
      <c r="F1699" s="7" t="n">
        <v>0</v>
      </c>
    </row>
    <row r="1700" spans="1:9">
      <c r="A1700" t="s">
        <v>4</v>
      </c>
      <c r="B1700" s="4" t="s">
        <v>5</v>
      </c>
      <c r="C1700" s="4" t="s">
        <v>10</v>
      </c>
    </row>
    <row r="1701" spans="1:9">
      <c r="A1701" t="n">
        <v>14764</v>
      </c>
      <c r="B1701" s="26" t="n">
        <v>16</v>
      </c>
      <c r="C1701" s="7" t="n">
        <v>1000</v>
      </c>
    </row>
    <row r="1702" spans="1:9">
      <c r="A1702" t="s">
        <v>4</v>
      </c>
      <c r="B1702" s="4" t="s">
        <v>5</v>
      </c>
      <c r="C1702" s="4" t="s">
        <v>7</v>
      </c>
      <c r="D1702" s="4" t="s">
        <v>10</v>
      </c>
      <c r="E1702" s="4" t="s">
        <v>8</v>
      </c>
    </row>
    <row r="1703" spans="1:9">
      <c r="A1703" t="n">
        <v>14767</v>
      </c>
      <c r="B1703" s="54" t="n">
        <v>51</v>
      </c>
      <c r="C1703" s="7" t="n">
        <v>4</v>
      </c>
      <c r="D1703" s="7" t="n">
        <v>0</v>
      </c>
      <c r="E1703" s="7" t="s">
        <v>219</v>
      </c>
    </row>
    <row r="1704" spans="1:9">
      <c r="A1704" t="s">
        <v>4</v>
      </c>
      <c r="B1704" s="4" t="s">
        <v>5</v>
      </c>
      <c r="C1704" s="4" t="s">
        <v>10</v>
      </c>
    </row>
    <row r="1705" spans="1:9">
      <c r="A1705" t="n">
        <v>14782</v>
      </c>
      <c r="B1705" s="26" t="n">
        <v>16</v>
      </c>
      <c r="C1705" s="7" t="n">
        <v>0</v>
      </c>
    </row>
    <row r="1706" spans="1:9">
      <c r="A1706" t="s">
        <v>4</v>
      </c>
      <c r="B1706" s="4" t="s">
        <v>5</v>
      </c>
      <c r="C1706" s="4" t="s">
        <v>10</v>
      </c>
      <c r="D1706" s="4" t="s">
        <v>7</v>
      </c>
      <c r="E1706" s="4" t="s">
        <v>17</v>
      </c>
      <c r="F1706" s="4" t="s">
        <v>28</v>
      </c>
      <c r="G1706" s="4" t="s">
        <v>7</v>
      </c>
      <c r="H1706" s="4" t="s">
        <v>7</v>
      </c>
      <c r="I1706" s="4" t="s">
        <v>7</v>
      </c>
      <c r="J1706" s="4" t="s">
        <v>17</v>
      </c>
      <c r="K1706" s="4" t="s">
        <v>28</v>
      </c>
      <c r="L1706" s="4" t="s">
        <v>7</v>
      </c>
      <c r="M1706" s="4" t="s">
        <v>7</v>
      </c>
    </row>
    <row r="1707" spans="1:9">
      <c r="A1707" t="n">
        <v>14785</v>
      </c>
      <c r="B1707" s="55" t="n">
        <v>26</v>
      </c>
      <c r="C1707" s="7" t="n">
        <v>0</v>
      </c>
      <c r="D1707" s="7" t="n">
        <v>17</v>
      </c>
      <c r="E1707" s="7" t="n">
        <v>65143</v>
      </c>
      <c r="F1707" s="7" t="s">
        <v>220</v>
      </c>
      <c r="G1707" s="7" t="n">
        <v>2</v>
      </c>
      <c r="H1707" s="7" t="n">
        <v>3</v>
      </c>
      <c r="I1707" s="7" t="n">
        <v>17</v>
      </c>
      <c r="J1707" s="7" t="n">
        <v>65144</v>
      </c>
      <c r="K1707" s="7" t="s">
        <v>221</v>
      </c>
      <c r="L1707" s="7" t="n">
        <v>2</v>
      </c>
      <c r="M1707" s="7" t="n">
        <v>0</v>
      </c>
    </row>
    <row r="1708" spans="1:9">
      <c r="A1708" t="s">
        <v>4</v>
      </c>
      <c r="B1708" s="4" t="s">
        <v>5</v>
      </c>
    </row>
    <row r="1709" spans="1:9">
      <c r="A1709" t="n">
        <v>14898</v>
      </c>
      <c r="B1709" s="24" t="n">
        <v>28</v>
      </c>
    </row>
    <row r="1710" spans="1:9">
      <c r="A1710" t="s">
        <v>4</v>
      </c>
      <c r="B1710" s="4" t="s">
        <v>5</v>
      </c>
      <c r="C1710" s="4" t="s">
        <v>10</v>
      </c>
      <c r="D1710" s="4" t="s">
        <v>10</v>
      </c>
      <c r="E1710" s="4" t="s">
        <v>10</v>
      </c>
    </row>
    <row r="1711" spans="1:9">
      <c r="A1711" t="n">
        <v>14899</v>
      </c>
      <c r="B1711" s="59" t="n">
        <v>61</v>
      </c>
      <c r="C1711" s="7" t="n">
        <v>16</v>
      </c>
      <c r="D1711" s="7" t="n">
        <v>15</v>
      </c>
      <c r="E1711" s="7" t="n">
        <v>1000</v>
      </c>
    </row>
    <row r="1712" spans="1:9">
      <c r="A1712" t="s">
        <v>4</v>
      </c>
      <c r="B1712" s="4" t="s">
        <v>5</v>
      </c>
      <c r="C1712" s="4" t="s">
        <v>7</v>
      </c>
      <c r="D1712" s="4" t="s">
        <v>10</v>
      </c>
      <c r="E1712" s="4" t="s">
        <v>8</v>
      </c>
    </row>
    <row r="1713" spans="1:13">
      <c r="A1713" t="n">
        <v>14906</v>
      </c>
      <c r="B1713" s="54" t="n">
        <v>51</v>
      </c>
      <c r="C1713" s="7" t="n">
        <v>4</v>
      </c>
      <c r="D1713" s="7" t="n">
        <v>16</v>
      </c>
      <c r="E1713" s="7" t="s">
        <v>171</v>
      </c>
    </row>
    <row r="1714" spans="1:13">
      <c r="A1714" t="s">
        <v>4</v>
      </c>
      <c r="B1714" s="4" t="s">
        <v>5</v>
      </c>
      <c r="C1714" s="4" t="s">
        <v>10</v>
      </c>
    </row>
    <row r="1715" spans="1:13">
      <c r="A1715" t="n">
        <v>14920</v>
      </c>
      <c r="B1715" s="26" t="n">
        <v>16</v>
      </c>
      <c r="C1715" s="7" t="n">
        <v>0</v>
      </c>
    </row>
    <row r="1716" spans="1:13">
      <c r="A1716" t="s">
        <v>4</v>
      </c>
      <c r="B1716" s="4" t="s">
        <v>5</v>
      </c>
      <c r="C1716" s="4" t="s">
        <v>10</v>
      </c>
      <c r="D1716" s="4" t="s">
        <v>7</v>
      </c>
      <c r="E1716" s="4" t="s">
        <v>17</v>
      </c>
      <c r="F1716" s="4" t="s">
        <v>28</v>
      </c>
      <c r="G1716" s="4" t="s">
        <v>7</v>
      </c>
      <c r="H1716" s="4" t="s">
        <v>7</v>
      </c>
      <c r="I1716" s="4" t="s">
        <v>7</v>
      </c>
      <c r="J1716" s="4" t="s">
        <v>17</v>
      </c>
      <c r="K1716" s="4" t="s">
        <v>28</v>
      </c>
      <c r="L1716" s="4" t="s">
        <v>7</v>
      </c>
      <c r="M1716" s="4" t="s">
        <v>7</v>
      </c>
    </row>
    <row r="1717" spans="1:13">
      <c r="A1717" t="n">
        <v>14923</v>
      </c>
      <c r="B1717" s="55" t="n">
        <v>26</v>
      </c>
      <c r="C1717" s="7" t="n">
        <v>16</v>
      </c>
      <c r="D1717" s="7" t="n">
        <v>17</v>
      </c>
      <c r="E1717" s="7" t="n">
        <v>14458</v>
      </c>
      <c r="F1717" s="7" t="s">
        <v>222</v>
      </c>
      <c r="G1717" s="7" t="n">
        <v>2</v>
      </c>
      <c r="H1717" s="7" t="n">
        <v>3</v>
      </c>
      <c r="I1717" s="7" t="n">
        <v>17</v>
      </c>
      <c r="J1717" s="7" t="n">
        <v>14459</v>
      </c>
      <c r="K1717" s="7" t="s">
        <v>223</v>
      </c>
      <c r="L1717" s="7" t="n">
        <v>2</v>
      </c>
      <c r="M1717" s="7" t="n">
        <v>0</v>
      </c>
    </row>
    <row r="1718" spans="1:13">
      <c r="A1718" t="s">
        <v>4</v>
      </c>
      <c r="B1718" s="4" t="s">
        <v>5</v>
      </c>
    </row>
    <row r="1719" spans="1:13">
      <c r="A1719" t="n">
        <v>15145</v>
      </c>
      <c r="B1719" s="24" t="n">
        <v>28</v>
      </c>
    </row>
    <row r="1720" spans="1:13">
      <c r="A1720" t="s">
        <v>4</v>
      </c>
      <c r="B1720" s="4" t="s">
        <v>5</v>
      </c>
      <c r="C1720" s="4" t="s">
        <v>10</v>
      </c>
      <c r="D1720" s="4" t="s">
        <v>7</v>
      </c>
    </row>
    <row r="1721" spans="1:13">
      <c r="A1721" t="n">
        <v>15146</v>
      </c>
      <c r="B1721" s="60" t="n">
        <v>89</v>
      </c>
      <c r="C1721" s="7" t="n">
        <v>65533</v>
      </c>
      <c r="D1721" s="7" t="n">
        <v>1</v>
      </c>
    </row>
    <row r="1722" spans="1:13">
      <c r="A1722" t="s">
        <v>4</v>
      </c>
      <c r="B1722" s="4" t="s">
        <v>5</v>
      </c>
      <c r="C1722" s="4" t="s">
        <v>7</v>
      </c>
      <c r="D1722" s="4" t="s">
        <v>10</v>
      </c>
      <c r="E1722" s="4" t="s">
        <v>16</v>
      </c>
    </row>
    <row r="1723" spans="1:13">
      <c r="A1723" t="n">
        <v>15150</v>
      </c>
      <c r="B1723" s="33" t="n">
        <v>58</v>
      </c>
      <c r="C1723" s="7" t="n">
        <v>101</v>
      </c>
      <c r="D1723" s="7" t="n">
        <v>500</v>
      </c>
      <c r="E1723" s="7" t="n">
        <v>1</v>
      </c>
    </row>
    <row r="1724" spans="1:13">
      <c r="A1724" t="s">
        <v>4</v>
      </c>
      <c r="B1724" s="4" t="s">
        <v>5</v>
      </c>
      <c r="C1724" s="4" t="s">
        <v>7</v>
      </c>
      <c r="D1724" s="4" t="s">
        <v>10</v>
      </c>
    </row>
    <row r="1725" spans="1:13">
      <c r="A1725" t="n">
        <v>15158</v>
      </c>
      <c r="B1725" s="33" t="n">
        <v>58</v>
      </c>
      <c r="C1725" s="7" t="n">
        <v>254</v>
      </c>
      <c r="D1725" s="7" t="n">
        <v>0</v>
      </c>
    </row>
    <row r="1726" spans="1:13">
      <c r="A1726" t="s">
        <v>4</v>
      </c>
      <c r="B1726" s="4" t="s">
        <v>5</v>
      </c>
      <c r="C1726" s="4" t="s">
        <v>7</v>
      </c>
      <c r="D1726" s="4" t="s">
        <v>7</v>
      </c>
      <c r="E1726" s="4" t="s">
        <v>16</v>
      </c>
      <c r="F1726" s="4" t="s">
        <v>16</v>
      </c>
      <c r="G1726" s="4" t="s">
        <v>16</v>
      </c>
      <c r="H1726" s="4" t="s">
        <v>10</v>
      </c>
    </row>
    <row r="1727" spans="1:13">
      <c r="A1727" t="n">
        <v>15162</v>
      </c>
      <c r="B1727" s="40" t="n">
        <v>45</v>
      </c>
      <c r="C1727" s="7" t="n">
        <v>2</v>
      </c>
      <c r="D1727" s="7" t="n">
        <v>3</v>
      </c>
      <c r="E1727" s="7" t="n">
        <v>4.73000001907349</v>
      </c>
      <c r="F1727" s="7" t="n">
        <v>1.39999997615814</v>
      </c>
      <c r="G1727" s="7" t="n">
        <v>-9.44999980926514</v>
      </c>
      <c r="H1727" s="7" t="n">
        <v>0</v>
      </c>
    </row>
    <row r="1728" spans="1:13">
      <c r="A1728" t="s">
        <v>4</v>
      </c>
      <c r="B1728" s="4" t="s">
        <v>5</v>
      </c>
      <c r="C1728" s="4" t="s">
        <v>7</v>
      </c>
      <c r="D1728" s="4" t="s">
        <v>7</v>
      </c>
      <c r="E1728" s="4" t="s">
        <v>16</v>
      </c>
      <c r="F1728" s="4" t="s">
        <v>16</v>
      </c>
      <c r="G1728" s="4" t="s">
        <v>16</v>
      </c>
      <c r="H1728" s="4" t="s">
        <v>10</v>
      </c>
      <c r="I1728" s="4" t="s">
        <v>7</v>
      </c>
    </row>
    <row r="1729" spans="1:13">
      <c r="A1729" t="n">
        <v>15179</v>
      </c>
      <c r="B1729" s="40" t="n">
        <v>45</v>
      </c>
      <c r="C1729" s="7" t="n">
        <v>4</v>
      </c>
      <c r="D1729" s="7" t="n">
        <v>3</v>
      </c>
      <c r="E1729" s="7" t="n">
        <v>1.1599999666214</v>
      </c>
      <c r="F1729" s="7" t="n">
        <v>235.740005493164</v>
      </c>
      <c r="G1729" s="7" t="n">
        <v>0</v>
      </c>
      <c r="H1729" s="7" t="n">
        <v>0</v>
      </c>
      <c r="I1729" s="7" t="n">
        <v>0</v>
      </c>
    </row>
    <row r="1730" spans="1:13">
      <c r="A1730" t="s">
        <v>4</v>
      </c>
      <c r="B1730" s="4" t="s">
        <v>5</v>
      </c>
      <c r="C1730" s="4" t="s">
        <v>7</v>
      </c>
      <c r="D1730" s="4" t="s">
        <v>7</v>
      </c>
      <c r="E1730" s="4" t="s">
        <v>16</v>
      </c>
      <c r="F1730" s="4" t="s">
        <v>10</v>
      </c>
    </row>
    <row r="1731" spans="1:13">
      <c r="A1731" t="n">
        <v>15197</v>
      </c>
      <c r="B1731" s="40" t="n">
        <v>45</v>
      </c>
      <c r="C1731" s="7" t="n">
        <v>5</v>
      </c>
      <c r="D1731" s="7" t="n">
        <v>3</v>
      </c>
      <c r="E1731" s="7" t="n">
        <v>1.60000002384186</v>
      </c>
      <c r="F1731" s="7" t="n">
        <v>0</v>
      </c>
    </row>
    <row r="1732" spans="1:13">
      <c r="A1732" t="s">
        <v>4</v>
      </c>
      <c r="B1732" s="4" t="s">
        <v>5</v>
      </c>
      <c r="C1732" s="4" t="s">
        <v>7</v>
      </c>
      <c r="D1732" s="4" t="s">
        <v>7</v>
      </c>
      <c r="E1732" s="4" t="s">
        <v>16</v>
      </c>
      <c r="F1732" s="4" t="s">
        <v>10</v>
      </c>
    </row>
    <row r="1733" spans="1:13">
      <c r="A1733" t="n">
        <v>15206</v>
      </c>
      <c r="B1733" s="40" t="n">
        <v>45</v>
      </c>
      <c r="C1733" s="7" t="n">
        <v>11</v>
      </c>
      <c r="D1733" s="7" t="n">
        <v>3</v>
      </c>
      <c r="E1733" s="7" t="n">
        <v>27.7000007629395</v>
      </c>
      <c r="F1733" s="7" t="n">
        <v>0</v>
      </c>
    </row>
    <row r="1734" spans="1:13">
      <c r="A1734" t="s">
        <v>4</v>
      </c>
      <c r="B1734" s="4" t="s">
        <v>5</v>
      </c>
      <c r="C1734" s="4" t="s">
        <v>10</v>
      </c>
      <c r="D1734" s="4" t="s">
        <v>16</v>
      </c>
      <c r="E1734" s="4" t="s">
        <v>16</v>
      </c>
      <c r="F1734" s="4" t="s">
        <v>16</v>
      </c>
      <c r="G1734" s="4" t="s">
        <v>16</v>
      </c>
    </row>
    <row r="1735" spans="1:13">
      <c r="A1735" t="n">
        <v>15215</v>
      </c>
      <c r="B1735" s="31" t="n">
        <v>46</v>
      </c>
      <c r="C1735" s="7" t="n">
        <v>0</v>
      </c>
      <c r="D1735" s="7" t="n">
        <v>3.32999992370605</v>
      </c>
      <c r="E1735" s="7" t="n">
        <v>0</v>
      </c>
      <c r="F1735" s="7" t="n">
        <v>-10.0900001525879</v>
      </c>
      <c r="G1735" s="7" t="n">
        <v>58.2999992370605</v>
      </c>
    </row>
    <row r="1736" spans="1:13">
      <c r="A1736" t="s">
        <v>4</v>
      </c>
      <c r="B1736" s="4" t="s">
        <v>5</v>
      </c>
      <c r="C1736" s="4" t="s">
        <v>10</v>
      </c>
      <c r="D1736" s="4" t="s">
        <v>17</v>
      </c>
    </row>
    <row r="1737" spans="1:13">
      <c r="A1737" t="n">
        <v>15234</v>
      </c>
      <c r="B1737" s="30" t="n">
        <v>43</v>
      </c>
      <c r="C1737" s="7" t="n">
        <v>18</v>
      </c>
      <c r="D1737" s="7" t="n">
        <v>128</v>
      </c>
    </row>
    <row r="1738" spans="1:13">
      <c r="A1738" t="s">
        <v>4</v>
      </c>
      <c r="B1738" s="4" t="s">
        <v>5</v>
      </c>
      <c r="C1738" s="4" t="s">
        <v>10</v>
      </c>
      <c r="D1738" s="4" t="s">
        <v>17</v>
      </c>
    </row>
    <row r="1739" spans="1:13">
      <c r="A1739" t="n">
        <v>15241</v>
      </c>
      <c r="B1739" s="30" t="n">
        <v>43</v>
      </c>
      <c r="C1739" s="7" t="n">
        <v>18</v>
      </c>
      <c r="D1739" s="7" t="n">
        <v>32</v>
      </c>
    </row>
    <row r="1740" spans="1:13">
      <c r="A1740" t="s">
        <v>4</v>
      </c>
      <c r="B1740" s="4" t="s">
        <v>5</v>
      </c>
      <c r="C1740" s="4" t="s">
        <v>10</v>
      </c>
      <c r="D1740" s="4" t="s">
        <v>17</v>
      </c>
    </row>
    <row r="1741" spans="1:13">
      <c r="A1741" t="n">
        <v>15248</v>
      </c>
      <c r="B1741" s="30" t="n">
        <v>43</v>
      </c>
      <c r="C1741" s="7" t="n">
        <v>17</v>
      </c>
      <c r="D1741" s="7" t="n">
        <v>128</v>
      </c>
    </row>
    <row r="1742" spans="1:13">
      <c r="A1742" t="s">
        <v>4</v>
      </c>
      <c r="B1742" s="4" t="s">
        <v>5</v>
      </c>
      <c r="C1742" s="4" t="s">
        <v>10</v>
      </c>
      <c r="D1742" s="4" t="s">
        <v>17</v>
      </c>
    </row>
    <row r="1743" spans="1:13">
      <c r="A1743" t="n">
        <v>15255</v>
      </c>
      <c r="B1743" s="30" t="n">
        <v>43</v>
      </c>
      <c r="C1743" s="7" t="n">
        <v>17</v>
      </c>
      <c r="D1743" s="7" t="n">
        <v>32</v>
      </c>
    </row>
    <row r="1744" spans="1:13">
      <c r="A1744" t="s">
        <v>4</v>
      </c>
      <c r="B1744" s="4" t="s">
        <v>5</v>
      </c>
      <c r="C1744" s="4" t="s">
        <v>10</v>
      </c>
      <c r="D1744" s="4" t="s">
        <v>10</v>
      </c>
      <c r="E1744" s="4" t="s">
        <v>10</v>
      </c>
    </row>
    <row r="1745" spans="1:9">
      <c r="A1745" t="n">
        <v>15262</v>
      </c>
      <c r="B1745" s="59" t="n">
        <v>61</v>
      </c>
      <c r="C1745" s="7" t="n">
        <v>17</v>
      </c>
      <c r="D1745" s="7" t="n">
        <v>65533</v>
      </c>
      <c r="E1745" s="7" t="n">
        <v>0</v>
      </c>
    </row>
    <row r="1746" spans="1:9">
      <c r="A1746" t="s">
        <v>4</v>
      </c>
      <c r="B1746" s="4" t="s">
        <v>5</v>
      </c>
      <c r="C1746" s="4" t="s">
        <v>10</v>
      </c>
      <c r="D1746" s="4" t="s">
        <v>10</v>
      </c>
      <c r="E1746" s="4" t="s">
        <v>10</v>
      </c>
    </row>
    <row r="1747" spans="1:9">
      <c r="A1747" t="n">
        <v>15269</v>
      </c>
      <c r="B1747" s="59" t="n">
        <v>61</v>
      </c>
      <c r="C1747" s="7" t="n">
        <v>18</v>
      </c>
      <c r="D1747" s="7" t="n">
        <v>65533</v>
      </c>
      <c r="E1747" s="7" t="n">
        <v>0</v>
      </c>
    </row>
    <row r="1748" spans="1:9">
      <c r="A1748" t="s">
        <v>4</v>
      </c>
      <c r="B1748" s="4" t="s">
        <v>5</v>
      </c>
      <c r="C1748" s="4" t="s">
        <v>10</v>
      </c>
      <c r="D1748" s="4" t="s">
        <v>10</v>
      </c>
      <c r="E1748" s="4" t="s">
        <v>10</v>
      </c>
    </row>
    <row r="1749" spans="1:9">
      <c r="A1749" t="n">
        <v>15276</v>
      </c>
      <c r="B1749" s="59" t="n">
        <v>61</v>
      </c>
      <c r="C1749" s="7" t="n">
        <v>0</v>
      </c>
      <c r="D1749" s="7" t="n">
        <v>65533</v>
      </c>
      <c r="E1749" s="7" t="n">
        <v>0</v>
      </c>
    </row>
    <row r="1750" spans="1:9">
      <c r="A1750" t="s">
        <v>4</v>
      </c>
      <c r="B1750" s="4" t="s">
        <v>5</v>
      </c>
      <c r="C1750" s="4" t="s">
        <v>10</v>
      </c>
      <c r="D1750" s="4" t="s">
        <v>10</v>
      </c>
      <c r="E1750" s="4" t="s">
        <v>10</v>
      </c>
    </row>
    <row r="1751" spans="1:9">
      <c r="A1751" t="n">
        <v>15283</v>
      </c>
      <c r="B1751" s="59" t="n">
        <v>61</v>
      </c>
      <c r="C1751" s="7" t="n">
        <v>15</v>
      </c>
      <c r="D1751" s="7" t="n">
        <v>16</v>
      </c>
      <c r="E1751" s="7" t="n">
        <v>1000</v>
      </c>
    </row>
    <row r="1752" spans="1:9">
      <c r="A1752" t="s">
        <v>4</v>
      </c>
      <c r="B1752" s="4" t="s">
        <v>5</v>
      </c>
      <c r="C1752" s="4" t="s">
        <v>10</v>
      </c>
    </row>
    <row r="1753" spans="1:9">
      <c r="A1753" t="n">
        <v>15290</v>
      </c>
      <c r="B1753" s="26" t="n">
        <v>16</v>
      </c>
      <c r="C1753" s="7" t="n">
        <v>500</v>
      </c>
    </row>
    <row r="1754" spans="1:9">
      <c r="A1754" t="s">
        <v>4</v>
      </c>
      <c r="B1754" s="4" t="s">
        <v>5</v>
      </c>
      <c r="C1754" s="4" t="s">
        <v>7</v>
      </c>
      <c r="D1754" s="4" t="s">
        <v>10</v>
      </c>
      <c r="E1754" s="4" t="s">
        <v>8</v>
      </c>
    </row>
    <row r="1755" spans="1:9">
      <c r="A1755" t="n">
        <v>15293</v>
      </c>
      <c r="B1755" s="54" t="n">
        <v>51</v>
      </c>
      <c r="C1755" s="7" t="n">
        <v>4</v>
      </c>
      <c r="D1755" s="7" t="n">
        <v>15</v>
      </c>
      <c r="E1755" s="7" t="s">
        <v>117</v>
      </c>
    </row>
    <row r="1756" spans="1:9">
      <c r="A1756" t="s">
        <v>4</v>
      </c>
      <c r="B1756" s="4" t="s">
        <v>5</v>
      </c>
      <c r="C1756" s="4" t="s">
        <v>10</v>
      </c>
    </row>
    <row r="1757" spans="1:9">
      <c r="A1757" t="n">
        <v>15307</v>
      </c>
      <c r="B1757" s="26" t="n">
        <v>16</v>
      </c>
      <c r="C1757" s="7" t="n">
        <v>0</v>
      </c>
    </row>
    <row r="1758" spans="1:9">
      <c r="A1758" t="s">
        <v>4</v>
      </c>
      <c r="B1758" s="4" t="s">
        <v>5</v>
      </c>
      <c r="C1758" s="4" t="s">
        <v>10</v>
      </c>
      <c r="D1758" s="4" t="s">
        <v>7</v>
      </c>
      <c r="E1758" s="4" t="s">
        <v>17</v>
      </c>
      <c r="F1758" s="4" t="s">
        <v>28</v>
      </c>
      <c r="G1758" s="4" t="s">
        <v>7</v>
      </c>
      <c r="H1758" s="4" t="s">
        <v>7</v>
      </c>
      <c r="I1758" s="4" t="s">
        <v>7</v>
      </c>
      <c r="J1758" s="4" t="s">
        <v>17</v>
      </c>
      <c r="K1758" s="4" t="s">
        <v>28</v>
      </c>
      <c r="L1758" s="4" t="s">
        <v>7</v>
      </c>
      <c r="M1758" s="4" t="s">
        <v>7</v>
      </c>
    </row>
    <row r="1759" spans="1:9">
      <c r="A1759" t="n">
        <v>15310</v>
      </c>
      <c r="B1759" s="55" t="n">
        <v>26</v>
      </c>
      <c r="C1759" s="7" t="n">
        <v>15</v>
      </c>
      <c r="D1759" s="7" t="n">
        <v>17</v>
      </c>
      <c r="E1759" s="7" t="n">
        <v>15440</v>
      </c>
      <c r="F1759" s="7" t="s">
        <v>224</v>
      </c>
      <c r="G1759" s="7" t="n">
        <v>2</v>
      </c>
      <c r="H1759" s="7" t="n">
        <v>3</v>
      </c>
      <c r="I1759" s="7" t="n">
        <v>17</v>
      </c>
      <c r="J1759" s="7" t="n">
        <v>15441</v>
      </c>
      <c r="K1759" s="7" t="s">
        <v>225</v>
      </c>
      <c r="L1759" s="7" t="n">
        <v>2</v>
      </c>
      <c r="M1759" s="7" t="n">
        <v>0</v>
      </c>
    </row>
    <row r="1760" spans="1:9">
      <c r="A1760" t="s">
        <v>4</v>
      </c>
      <c r="B1760" s="4" t="s">
        <v>5</v>
      </c>
    </row>
    <row r="1761" spans="1:13">
      <c r="A1761" t="n">
        <v>15398</v>
      </c>
      <c r="B1761" s="24" t="n">
        <v>28</v>
      </c>
    </row>
    <row r="1762" spans="1:13">
      <c r="A1762" t="s">
        <v>4</v>
      </c>
      <c r="B1762" s="4" t="s">
        <v>5</v>
      </c>
      <c r="C1762" s="4" t="s">
        <v>7</v>
      </c>
      <c r="D1762" s="4" t="s">
        <v>10</v>
      </c>
      <c r="E1762" s="4" t="s">
        <v>10</v>
      </c>
      <c r="F1762" s="4" t="s">
        <v>7</v>
      </c>
    </row>
    <row r="1763" spans="1:13">
      <c r="A1763" t="n">
        <v>15399</v>
      </c>
      <c r="B1763" s="22" t="n">
        <v>25</v>
      </c>
      <c r="C1763" s="7" t="n">
        <v>1</v>
      </c>
      <c r="D1763" s="7" t="n">
        <v>60</v>
      </c>
      <c r="E1763" s="7" t="n">
        <v>640</v>
      </c>
      <c r="F1763" s="7" t="n">
        <v>2</v>
      </c>
    </row>
    <row r="1764" spans="1:13">
      <c r="A1764" t="s">
        <v>4</v>
      </c>
      <c r="B1764" s="4" t="s">
        <v>5</v>
      </c>
      <c r="C1764" s="4" t="s">
        <v>7</v>
      </c>
      <c r="D1764" s="4" t="s">
        <v>10</v>
      </c>
      <c r="E1764" s="4" t="s">
        <v>8</v>
      </c>
    </row>
    <row r="1765" spans="1:13">
      <c r="A1765" t="n">
        <v>15406</v>
      </c>
      <c r="B1765" s="54" t="n">
        <v>51</v>
      </c>
      <c r="C1765" s="7" t="n">
        <v>4</v>
      </c>
      <c r="D1765" s="7" t="n">
        <v>16</v>
      </c>
      <c r="E1765" s="7" t="s">
        <v>117</v>
      </c>
    </row>
    <row r="1766" spans="1:13">
      <c r="A1766" t="s">
        <v>4</v>
      </c>
      <c r="B1766" s="4" t="s">
        <v>5</v>
      </c>
      <c r="C1766" s="4" t="s">
        <v>10</v>
      </c>
    </row>
    <row r="1767" spans="1:13">
      <c r="A1767" t="n">
        <v>15420</v>
      </c>
      <c r="B1767" s="26" t="n">
        <v>16</v>
      </c>
      <c r="C1767" s="7" t="n">
        <v>0</v>
      </c>
    </row>
    <row r="1768" spans="1:13">
      <c r="A1768" t="s">
        <v>4</v>
      </c>
      <c r="B1768" s="4" t="s">
        <v>5</v>
      </c>
      <c r="C1768" s="4" t="s">
        <v>10</v>
      </c>
      <c r="D1768" s="4" t="s">
        <v>7</v>
      </c>
      <c r="E1768" s="4" t="s">
        <v>17</v>
      </c>
      <c r="F1768" s="4" t="s">
        <v>28</v>
      </c>
      <c r="G1768" s="4" t="s">
        <v>7</v>
      </c>
      <c r="H1768" s="4" t="s">
        <v>7</v>
      </c>
      <c r="I1768" s="4" t="s">
        <v>7</v>
      </c>
      <c r="J1768" s="4" t="s">
        <v>17</v>
      </c>
      <c r="K1768" s="4" t="s">
        <v>28</v>
      </c>
      <c r="L1768" s="4" t="s">
        <v>7</v>
      </c>
      <c r="M1768" s="4" t="s">
        <v>7</v>
      </c>
    </row>
    <row r="1769" spans="1:13">
      <c r="A1769" t="n">
        <v>15423</v>
      </c>
      <c r="B1769" s="55" t="n">
        <v>26</v>
      </c>
      <c r="C1769" s="7" t="n">
        <v>16</v>
      </c>
      <c r="D1769" s="7" t="n">
        <v>17</v>
      </c>
      <c r="E1769" s="7" t="n">
        <v>14460</v>
      </c>
      <c r="F1769" s="7" t="s">
        <v>226</v>
      </c>
      <c r="G1769" s="7" t="n">
        <v>2</v>
      </c>
      <c r="H1769" s="7" t="n">
        <v>3</v>
      </c>
      <c r="I1769" s="7" t="n">
        <v>17</v>
      </c>
      <c r="J1769" s="7" t="n">
        <v>14461</v>
      </c>
      <c r="K1769" s="7" t="s">
        <v>227</v>
      </c>
      <c r="L1769" s="7" t="n">
        <v>2</v>
      </c>
      <c r="M1769" s="7" t="n">
        <v>0</v>
      </c>
    </row>
    <row r="1770" spans="1:13">
      <c r="A1770" t="s">
        <v>4</v>
      </c>
      <c r="B1770" s="4" t="s">
        <v>5</v>
      </c>
    </row>
    <row r="1771" spans="1:13">
      <c r="A1771" t="n">
        <v>15583</v>
      </c>
      <c r="B1771" s="24" t="n">
        <v>28</v>
      </c>
    </row>
    <row r="1772" spans="1:13">
      <c r="A1772" t="s">
        <v>4</v>
      </c>
      <c r="B1772" s="4" t="s">
        <v>5</v>
      </c>
      <c r="C1772" s="4" t="s">
        <v>10</v>
      </c>
      <c r="D1772" s="4" t="s">
        <v>7</v>
      </c>
    </row>
    <row r="1773" spans="1:13">
      <c r="A1773" t="n">
        <v>15584</v>
      </c>
      <c r="B1773" s="60" t="n">
        <v>89</v>
      </c>
      <c r="C1773" s="7" t="n">
        <v>16</v>
      </c>
      <c r="D1773" s="7" t="n">
        <v>1</v>
      </c>
    </row>
    <row r="1774" spans="1:13">
      <c r="A1774" t="s">
        <v>4</v>
      </c>
      <c r="B1774" s="4" t="s">
        <v>5</v>
      </c>
      <c r="C1774" s="4" t="s">
        <v>7</v>
      </c>
      <c r="D1774" s="4" t="s">
        <v>10</v>
      </c>
      <c r="E1774" s="4" t="s">
        <v>10</v>
      </c>
      <c r="F1774" s="4" t="s">
        <v>7</v>
      </c>
    </row>
    <row r="1775" spans="1:13">
      <c r="A1775" t="n">
        <v>15588</v>
      </c>
      <c r="B1775" s="22" t="n">
        <v>25</v>
      </c>
      <c r="C1775" s="7" t="n">
        <v>1</v>
      </c>
      <c r="D1775" s="7" t="n">
        <v>65535</v>
      </c>
      <c r="E1775" s="7" t="n">
        <v>65535</v>
      </c>
      <c r="F1775" s="7" t="n">
        <v>0</v>
      </c>
    </row>
    <row r="1776" spans="1:13">
      <c r="A1776" t="s">
        <v>4</v>
      </c>
      <c r="B1776" s="4" t="s">
        <v>5</v>
      </c>
      <c r="C1776" s="4" t="s">
        <v>7</v>
      </c>
      <c r="D1776" s="4" t="s">
        <v>10</v>
      </c>
      <c r="E1776" s="4" t="s">
        <v>8</v>
      </c>
    </row>
    <row r="1777" spans="1:13">
      <c r="A1777" t="n">
        <v>15595</v>
      </c>
      <c r="B1777" s="54" t="n">
        <v>51</v>
      </c>
      <c r="C1777" s="7" t="n">
        <v>4</v>
      </c>
      <c r="D1777" s="7" t="n">
        <v>15</v>
      </c>
      <c r="E1777" s="7" t="s">
        <v>228</v>
      </c>
    </row>
    <row r="1778" spans="1:13">
      <c r="A1778" t="s">
        <v>4</v>
      </c>
      <c r="B1778" s="4" t="s">
        <v>5</v>
      </c>
      <c r="C1778" s="4" t="s">
        <v>10</v>
      </c>
    </row>
    <row r="1779" spans="1:13">
      <c r="A1779" t="n">
        <v>15609</v>
      </c>
      <c r="B1779" s="26" t="n">
        <v>16</v>
      </c>
      <c r="C1779" s="7" t="n">
        <v>0</v>
      </c>
    </row>
    <row r="1780" spans="1:13">
      <c r="A1780" t="s">
        <v>4</v>
      </c>
      <c r="B1780" s="4" t="s">
        <v>5</v>
      </c>
      <c r="C1780" s="4" t="s">
        <v>10</v>
      </c>
      <c r="D1780" s="4" t="s">
        <v>7</v>
      </c>
      <c r="E1780" s="4" t="s">
        <v>17</v>
      </c>
      <c r="F1780" s="4" t="s">
        <v>28</v>
      </c>
      <c r="G1780" s="4" t="s">
        <v>7</v>
      </c>
      <c r="H1780" s="4" t="s">
        <v>7</v>
      </c>
      <c r="I1780" s="4" t="s">
        <v>7</v>
      </c>
      <c r="J1780" s="4" t="s">
        <v>17</v>
      </c>
      <c r="K1780" s="4" t="s">
        <v>28</v>
      </c>
      <c r="L1780" s="4" t="s">
        <v>7</v>
      </c>
      <c r="M1780" s="4" t="s">
        <v>7</v>
      </c>
    </row>
    <row r="1781" spans="1:13">
      <c r="A1781" t="n">
        <v>15612</v>
      </c>
      <c r="B1781" s="55" t="n">
        <v>26</v>
      </c>
      <c r="C1781" s="7" t="n">
        <v>15</v>
      </c>
      <c r="D1781" s="7" t="n">
        <v>17</v>
      </c>
      <c r="E1781" s="7" t="n">
        <v>15442</v>
      </c>
      <c r="F1781" s="7" t="s">
        <v>229</v>
      </c>
      <c r="G1781" s="7" t="n">
        <v>2</v>
      </c>
      <c r="H1781" s="7" t="n">
        <v>3</v>
      </c>
      <c r="I1781" s="7" t="n">
        <v>17</v>
      </c>
      <c r="J1781" s="7" t="n">
        <v>15443</v>
      </c>
      <c r="K1781" s="7" t="s">
        <v>230</v>
      </c>
      <c r="L1781" s="7" t="n">
        <v>2</v>
      </c>
      <c r="M1781" s="7" t="n">
        <v>0</v>
      </c>
    </row>
    <row r="1782" spans="1:13">
      <c r="A1782" t="s">
        <v>4</v>
      </c>
      <c r="B1782" s="4" t="s">
        <v>5</v>
      </c>
    </row>
    <row r="1783" spans="1:13">
      <c r="A1783" t="n">
        <v>15681</v>
      </c>
      <c r="B1783" s="24" t="n">
        <v>28</v>
      </c>
    </row>
    <row r="1784" spans="1:13">
      <c r="A1784" t="s">
        <v>4</v>
      </c>
      <c r="B1784" s="4" t="s">
        <v>5</v>
      </c>
      <c r="C1784" s="4" t="s">
        <v>7</v>
      </c>
      <c r="D1784" s="4" t="s">
        <v>10</v>
      </c>
      <c r="E1784" s="4" t="s">
        <v>10</v>
      </c>
      <c r="F1784" s="4" t="s">
        <v>7</v>
      </c>
    </row>
    <row r="1785" spans="1:13">
      <c r="A1785" t="n">
        <v>15682</v>
      </c>
      <c r="B1785" s="22" t="n">
        <v>25</v>
      </c>
      <c r="C1785" s="7" t="n">
        <v>1</v>
      </c>
      <c r="D1785" s="7" t="n">
        <v>260</v>
      </c>
      <c r="E1785" s="7" t="n">
        <v>640</v>
      </c>
      <c r="F1785" s="7" t="n">
        <v>1</v>
      </c>
    </row>
    <row r="1786" spans="1:13">
      <c r="A1786" t="s">
        <v>4</v>
      </c>
      <c r="B1786" s="4" t="s">
        <v>5</v>
      </c>
      <c r="C1786" s="4" t="s">
        <v>7</v>
      </c>
      <c r="D1786" s="4" t="s">
        <v>10</v>
      </c>
      <c r="E1786" s="4" t="s">
        <v>8</v>
      </c>
    </row>
    <row r="1787" spans="1:13">
      <c r="A1787" t="n">
        <v>15689</v>
      </c>
      <c r="B1787" s="54" t="n">
        <v>51</v>
      </c>
      <c r="C1787" s="7" t="n">
        <v>4</v>
      </c>
      <c r="D1787" s="7" t="n">
        <v>0</v>
      </c>
      <c r="E1787" s="7" t="s">
        <v>231</v>
      </c>
    </row>
    <row r="1788" spans="1:13">
      <c r="A1788" t="s">
        <v>4</v>
      </c>
      <c r="B1788" s="4" t="s">
        <v>5</v>
      </c>
      <c r="C1788" s="4" t="s">
        <v>10</v>
      </c>
    </row>
    <row r="1789" spans="1:13">
      <c r="A1789" t="n">
        <v>15703</v>
      </c>
      <c r="B1789" s="26" t="n">
        <v>16</v>
      </c>
      <c r="C1789" s="7" t="n">
        <v>0</v>
      </c>
    </row>
    <row r="1790" spans="1:13">
      <c r="A1790" t="s">
        <v>4</v>
      </c>
      <c r="B1790" s="4" t="s">
        <v>5</v>
      </c>
      <c r="C1790" s="4" t="s">
        <v>10</v>
      </c>
      <c r="D1790" s="4" t="s">
        <v>28</v>
      </c>
      <c r="E1790" s="4" t="s">
        <v>7</v>
      </c>
      <c r="F1790" s="4" t="s">
        <v>17</v>
      </c>
      <c r="G1790" s="4" t="s">
        <v>28</v>
      </c>
      <c r="H1790" s="4" t="s">
        <v>7</v>
      </c>
      <c r="I1790" s="4" t="s">
        <v>7</v>
      </c>
    </row>
    <row r="1791" spans="1:13">
      <c r="A1791" t="n">
        <v>15706</v>
      </c>
      <c r="B1791" s="55" t="n">
        <v>26</v>
      </c>
      <c r="C1791" s="7" t="n">
        <v>0</v>
      </c>
      <c r="D1791" s="7" t="s">
        <v>232</v>
      </c>
      <c r="E1791" s="7" t="n">
        <v>17</v>
      </c>
      <c r="F1791" s="7" t="n">
        <v>65317</v>
      </c>
      <c r="G1791" s="7" t="s">
        <v>233</v>
      </c>
      <c r="H1791" s="7" t="n">
        <v>2</v>
      </c>
      <c r="I1791" s="7" t="n">
        <v>0</v>
      </c>
    </row>
    <row r="1792" spans="1:13">
      <c r="A1792" t="s">
        <v>4</v>
      </c>
      <c r="B1792" s="4" t="s">
        <v>5</v>
      </c>
    </row>
    <row r="1793" spans="1:13">
      <c r="A1793" t="n">
        <v>15726</v>
      </c>
      <c r="B1793" s="24" t="n">
        <v>28</v>
      </c>
    </row>
    <row r="1794" spans="1:13">
      <c r="A1794" t="s">
        <v>4</v>
      </c>
      <c r="B1794" s="4" t="s">
        <v>5</v>
      </c>
      <c r="C1794" s="4" t="s">
        <v>7</v>
      </c>
    </row>
    <row r="1795" spans="1:13">
      <c r="A1795" t="n">
        <v>15727</v>
      </c>
      <c r="B1795" s="40" t="n">
        <v>45</v>
      </c>
      <c r="C1795" s="7" t="n">
        <v>0</v>
      </c>
    </row>
    <row r="1796" spans="1:13">
      <c r="A1796" t="s">
        <v>4</v>
      </c>
      <c r="B1796" s="4" t="s">
        <v>5</v>
      </c>
      <c r="C1796" s="4" t="s">
        <v>7</v>
      </c>
      <c r="D1796" s="4" t="s">
        <v>7</v>
      </c>
      <c r="E1796" s="4" t="s">
        <v>16</v>
      </c>
      <c r="F1796" s="4" t="s">
        <v>16</v>
      </c>
      <c r="G1796" s="4" t="s">
        <v>16</v>
      </c>
      <c r="H1796" s="4" t="s">
        <v>10</v>
      </c>
    </row>
    <row r="1797" spans="1:13">
      <c r="A1797" t="n">
        <v>15729</v>
      </c>
      <c r="B1797" s="40" t="n">
        <v>45</v>
      </c>
      <c r="C1797" s="7" t="n">
        <v>2</v>
      </c>
      <c r="D1797" s="7" t="n">
        <v>3</v>
      </c>
      <c r="E1797" s="7" t="n">
        <v>4.46999979019165</v>
      </c>
      <c r="F1797" s="7" t="n">
        <v>1.44000005722046</v>
      </c>
      <c r="G1797" s="7" t="n">
        <v>-9.43000030517578</v>
      </c>
      <c r="H1797" s="7" t="n">
        <v>2000</v>
      </c>
    </row>
    <row r="1798" spans="1:13">
      <c r="A1798" t="s">
        <v>4</v>
      </c>
      <c r="B1798" s="4" t="s">
        <v>5</v>
      </c>
      <c r="C1798" s="4" t="s">
        <v>7</v>
      </c>
      <c r="D1798" s="4" t="s">
        <v>7</v>
      </c>
      <c r="E1798" s="4" t="s">
        <v>16</v>
      </c>
      <c r="F1798" s="4" t="s">
        <v>16</v>
      </c>
      <c r="G1798" s="4" t="s">
        <v>16</v>
      </c>
      <c r="H1798" s="4" t="s">
        <v>10</v>
      </c>
      <c r="I1798" s="4" t="s">
        <v>7</v>
      </c>
    </row>
    <row r="1799" spans="1:13">
      <c r="A1799" t="n">
        <v>15746</v>
      </c>
      <c r="B1799" s="40" t="n">
        <v>45</v>
      </c>
      <c r="C1799" s="7" t="n">
        <v>4</v>
      </c>
      <c r="D1799" s="7" t="n">
        <v>3</v>
      </c>
      <c r="E1799" s="7" t="n">
        <v>2.69000005722046</v>
      </c>
      <c r="F1799" s="7" t="n">
        <v>229.330001831055</v>
      </c>
      <c r="G1799" s="7" t="n">
        <v>0</v>
      </c>
      <c r="H1799" s="7" t="n">
        <v>2000</v>
      </c>
      <c r="I1799" s="7" t="n">
        <v>1</v>
      </c>
    </row>
    <row r="1800" spans="1:13">
      <c r="A1800" t="s">
        <v>4</v>
      </c>
      <c r="B1800" s="4" t="s">
        <v>5</v>
      </c>
      <c r="C1800" s="4" t="s">
        <v>7</v>
      </c>
      <c r="D1800" s="4" t="s">
        <v>7</v>
      </c>
      <c r="E1800" s="4" t="s">
        <v>16</v>
      </c>
      <c r="F1800" s="4" t="s">
        <v>10</v>
      </c>
    </row>
    <row r="1801" spans="1:13">
      <c r="A1801" t="n">
        <v>15764</v>
      </c>
      <c r="B1801" s="40" t="n">
        <v>45</v>
      </c>
      <c r="C1801" s="7" t="n">
        <v>5</v>
      </c>
      <c r="D1801" s="7" t="n">
        <v>3</v>
      </c>
      <c r="E1801" s="7" t="n">
        <v>2.70000004768372</v>
      </c>
      <c r="F1801" s="7" t="n">
        <v>2000</v>
      </c>
    </row>
    <row r="1802" spans="1:13">
      <c r="A1802" t="s">
        <v>4</v>
      </c>
      <c r="B1802" s="4" t="s">
        <v>5</v>
      </c>
      <c r="C1802" s="4" t="s">
        <v>7</v>
      </c>
      <c r="D1802" s="4" t="s">
        <v>7</v>
      </c>
      <c r="E1802" s="4" t="s">
        <v>16</v>
      </c>
      <c r="F1802" s="4" t="s">
        <v>10</v>
      </c>
    </row>
    <row r="1803" spans="1:13">
      <c r="A1803" t="n">
        <v>15773</v>
      </c>
      <c r="B1803" s="40" t="n">
        <v>45</v>
      </c>
      <c r="C1803" s="7" t="n">
        <v>11</v>
      </c>
      <c r="D1803" s="7" t="n">
        <v>3</v>
      </c>
      <c r="E1803" s="7" t="n">
        <v>27.7000007629395</v>
      </c>
      <c r="F1803" s="7" t="n">
        <v>2000</v>
      </c>
    </row>
    <row r="1804" spans="1:13">
      <c r="A1804" t="s">
        <v>4</v>
      </c>
      <c r="B1804" s="4" t="s">
        <v>5</v>
      </c>
      <c r="C1804" s="4" t="s">
        <v>10</v>
      </c>
    </row>
    <row r="1805" spans="1:13">
      <c r="A1805" t="n">
        <v>15782</v>
      </c>
      <c r="B1805" s="26" t="n">
        <v>16</v>
      </c>
      <c r="C1805" s="7" t="n">
        <v>500</v>
      </c>
    </row>
    <row r="1806" spans="1:13">
      <c r="A1806" t="s">
        <v>4</v>
      </c>
      <c r="B1806" s="4" t="s">
        <v>5</v>
      </c>
      <c r="C1806" s="4" t="s">
        <v>7</v>
      </c>
      <c r="D1806" s="4" t="s">
        <v>10</v>
      </c>
      <c r="E1806" s="4" t="s">
        <v>10</v>
      </c>
      <c r="F1806" s="4" t="s">
        <v>7</v>
      </c>
    </row>
    <row r="1807" spans="1:13">
      <c r="A1807" t="n">
        <v>15785</v>
      </c>
      <c r="B1807" s="22" t="n">
        <v>25</v>
      </c>
      <c r="C1807" s="7" t="n">
        <v>1</v>
      </c>
      <c r="D1807" s="7" t="n">
        <v>65535</v>
      </c>
      <c r="E1807" s="7" t="n">
        <v>65535</v>
      </c>
      <c r="F1807" s="7" t="n">
        <v>0</v>
      </c>
    </row>
    <row r="1808" spans="1:13">
      <c r="A1808" t="s">
        <v>4</v>
      </c>
      <c r="B1808" s="4" t="s">
        <v>5</v>
      </c>
      <c r="C1808" s="4" t="s">
        <v>7</v>
      </c>
      <c r="D1808" s="4" t="s">
        <v>10</v>
      </c>
      <c r="E1808" s="4" t="s">
        <v>8</v>
      </c>
      <c r="F1808" s="4" t="s">
        <v>8</v>
      </c>
      <c r="G1808" s="4" t="s">
        <v>8</v>
      </c>
      <c r="H1808" s="4" t="s">
        <v>8</v>
      </c>
    </row>
    <row r="1809" spans="1:9">
      <c r="A1809" t="n">
        <v>15792</v>
      </c>
      <c r="B1809" s="54" t="n">
        <v>51</v>
      </c>
      <c r="C1809" s="7" t="n">
        <v>3</v>
      </c>
      <c r="D1809" s="7" t="n">
        <v>15</v>
      </c>
      <c r="E1809" s="7" t="s">
        <v>193</v>
      </c>
      <c r="F1809" s="7" t="s">
        <v>112</v>
      </c>
      <c r="G1809" s="7" t="s">
        <v>113</v>
      </c>
      <c r="H1809" s="7" t="s">
        <v>112</v>
      </c>
    </row>
    <row r="1810" spans="1:9">
      <c r="A1810" t="s">
        <v>4</v>
      </c>
      <c r="B1810" s="4" t="s">
        <v>5</v>
      </c>
      <c r="C1810" s="4" t="s">
        <v>10</v>
      </c>
      <c r="D1810" s="4" t="s">
        <v>10</v>
      </c>
      <c r="E1810" s="4" t="s">
        <v>10</v>
      </c>
    </row>
    <row r="1811" spans="1:9">
      <c r="A1811" t="n">
        <v>15805</v>
      </c>
      <c r="B1811" s="59" t="n">
        <v>61</v>
      </c>
      <c r="C1811" s="7" t="n">
        <v>15</v>
      </c>
      <c r="D1811" s="7" t="n">
        <v>0</v>
      </c>
      <c r="E1811" s="7" t="n">
        <v>1000</v>
      </c>
    </row>
    <row r="1812" spans="1:9">
      <c r="A1812" t="s">
        <v>4</v>
      </c>
      <c r="B1812" s="4" t="s">
        <v>5</v>
      </c>
      <c r="C1812" s="4" t="s">
        <v>10</v>
      </c>
      <c r="D1812" s="4" t="s">
        <v>10</v>
      </c>
      <c r="E1812" s="4" t="s">
        <v>10</v>
      </c>
    </row>
    <row r="1813" spans="1:9">
      <c r="A1813" t="n">
        <v>15812</v>
      </c>
      <c r="B1813" s="59" t="n">
        <v>61</v>
      </c>
      <c r="C1813" s="7" t="n">
        <v>0</v>
      </c>
      <c r="D1813" s="7" t="n">
        <v>15</v>
      </c>
      <c r="E1813" s="7" t="n">
        <v>1000</v>
      </c>
    </row>
    <row r="1814" spans="1:9">
      <c r="A1814" t="s">
        <v>4</v>
      </c>
      <c r="B1814" s="4" t="s">
        <v>5</v>
      </c>
      <c r="C1814" s="4" t="s">
        <v>10</v>
      </c>
      <c r="D1814" s="4" t="s">
        <v>7</v>
      </c>
      <c r="E1814" s="4" t="s">
        <v>8</v>
      </c>
      <c r="F1814" s="4" t="s">
        <v>16</v>
      </c>
      <c r="G1814" s="4" t="s">
        <v>16</v>
      </c>
      <c r="H1814" s="4" t="s">
        <v>16</v>
      </c>
    </row>
    <row r="1815" spans="1:9">
      <c r="A1815" t="n">
        <v>15819</v>
      </c>
      <c r="B1815" s="62" t="n">
        <v>48</v>
      </c>
      <c r="C1815" s="7" t="n">
        <v>15</v>
      </c>
      <c r="D1815" s="7" t="n">
        <v>0</v>
      </c>
      <c r="E1815" s="7" t="s">
        <v>98</v>
      </c>
      <c r="F1815" s="7" t="n">
        <v>-1</v>
      </c>
      <c r="G1815" s="7" t="n">
        <v>1</v>
      </c>
      <c r="H1815" s="7" t="n">
        <v>0</v>
      </c>
    </row>
    <row r="1816" spans="1:9">
      <c r="A1816" t="s">
        <v>4</v>
      </c>
      <c r="B1816" s="4" t="s">
        <v>5</v>
      </c>
      <c r="C1816" s="4" t="s">
        <v>10</v>
      </c>
    </row>
    <row r="1817" spans="1:9">
      <c r="A1817" t="n">
        <v>15849</v>
      </c>
      <c r="B1817" s="26" t="n">
        <v>16</v>
      </c>
      <c r="C1817" s="7" t="n">
        <v>1000</v>
      </c>
    </row>
    <row r="1818" spans="1:9">
      <c r="A1818" t="s">
        <v>4</v>
      </c>
      <c r="B1818" s="4" t="s">
        <v>5</v>
      </c>
      <c r="C1818" s="4" t="s">
        <v>7</v>
      </c>
      <c r="D1818" s="4" t="s">
        <v>10</v>
      </c>
    </row>
    <row r="1819" spans="1:9">
      <c r="A1819" t="n">
        <v>15852</v>
      </c>
      <c r="B1819" s="40" t="n">
        <v>45</v>
      </c>
      <c r="C1819" s="7" t="n">
        <v>7</v>
      </c>
      <c r="D1819" s="7" t="n">
        <v>255</v>
      </c>
    </row>
    <row r="1820" spans="1:9">
      <c r="A1820" t="s">
        <v>4</v>
      </c>
      <c r="B1820" s="4" t="s">
        <v>5</v>
      </c>
      <c r="C1820" s="4" t="s">
        <v>10</v>
      </c>
    </row>
    <row r="1821" spans="1:9">
      <c r="A1821" t="n">
        <v>15856</v>
      </c>
      <c r="B1821" s="26" t="n">
        <v>16</v>
      </c>
      <c r="C1821" s="7" t="n">
        <v>300</v>
      </c>
    </row>
    <row r="1822" spans="1:9">
      <c r="A1822" t="s">
        <v>4</v>
      </c>
      <c r="B1822" s="4" t="s">
        <v>5</v>
      </c>
      <c r="C1822" s="4" t="s">
        <v>7</v>
      </c>
      <c r="D1822" s="4" t="s">
        <v>10</v>
      </c>
      <c r="E1822" s="4" t="s">
        <v>8</v>
      </c>
    </row>
    <row r="1823" spans="1:9">
      <c r="A1823" t="n">
        <v>15859</v>
      </c>
      <c r="B1823" s="54" t="n">
        <v>51</v>
      </c>
      <c r="C1823" s="7" t="n">
        <v>4</v>
      </c>
      <c r="D1823" s="7" t="n">
        <v>15</v>
      </c>
      <c r="E1823" s="7" t="s">
        <v>131</v>
      </c>
    </row>
    <row r="1824" spans="1:9">
      <c r="A1824" t="s">
        <v>4</v>
      </c>
      <c r="B1824" s="4" t="s">
        <v>5</v>
      </c>
      <c r="C1824" s="4" t="s">
        <v>10</v>
      </c>
    </row>
    <row r="1825" spans="1:8">
      <c r="A1825" t="n">
        <v>15873</v>
      </c>
      <c r="B1825" s="26" t="n">
        <v>16</v>
      </c>
      <c r="C1825" s="7" t="n">
        <v>0</v>
      </c>
    </row>
    <row r="1826" spans="1:8">
      <c r="A1826" t="s">
        <v>4</v>
      </c>
      <c r="B1826" s="4" t="s">
        <v>5</v>
      </c>
      <c r="C1826" s="4" t="s">
        <v>10</v>
      </c>
      <c r="D1826" s="4" t="s">
        <v>7</v>
      </c>
      <c r="E1826" s="4" t="s">
        <v>17</v>
      </c>
      <c r="F1826" s="4" t="s">
        <v>28</v>
      </c>
      <c r="G1826" s="4" t="s">
        <v>7</v>
      </c>
      <c r="H1826" s="4" t="s">
        <v>7</v>
      </c>
    </row>
    <row r="1827" spans="1:8">
      <c r="A1827" t="n">
        <v>15876</v>
      </c>
      <c r="B1827" s="55" t="n">
        <v>26</v>
      </c>
      <c r="C1827" s="7" t="n">
        <v>15</v>
      </c>
      <c r="D1827" s="7" t="n">
        <v>17</v>
      </c>
      <c r="E1827" s="7" t="n">
        <v>15444</v>
      </c>
      <c r="F1827" s="7" t="s">
        <v>234</v>
      </c>
      <c r="G1827" s="7" t="n">
        <v>2</v>
      </c>
      <c r="H1827" s="7" t="n">
        <v>0</v>
      </c>
    </row>
    <row r="1828" spans="1:8">
      <c r="A1828" t="s">
        <v>4</v>
      </c>
      <c r="B1828" s="4" t="s">
        <v>5</v>
      </c>
    </row>
    <row r="1829" spans="1:8">
      <c r="A1829" t="n">
        <v>15956</v>
      </c>
      <c r="B1829" s="24" t="n">
        <v>28</v>
      </c>
    </row>
    <row r="1830" spans="1:8">
      <c r="A1830" t="s">
        <v>4</v>
      </c>
      <c r="B1830" s="4" t="s">
        <v>5</v>
      </c>
      <c r="C1830" s="4" t="s">
        <v>7</v>
      </c>
      <c r="D1830" s="4" t="s">
        <v>10</v>
      </c>
      <c r="E1830" s="4" t="s">
        <v>8</v>
      </c>
    </row>
    <row r="1831" spans="1:8">
      <c r="A1831" t="n">
        <v>15957</v>
      </c>
      <c r="B1831" s="54" t="n">
        <v>51</v>
      </c>
      <c r="C1831" s="7" t="n">
        <v>4</v>
      </c>
      <c r="D1831" s="7" t="n">
        <v>0</v>
      </c>
      <c r="E1831" s="7" t="s">
        <v>131</v>
      </c>
    </row>
    <row r="1832" spans="1:8">
      <c r="A1832" t="s">
        <v>4</v>
      </c>
      <c r="B1832" s="4" t="s">
        <v>5</v>
      </c>
      <c r="C1832" s="4" t="s">
        <v>10</v>
      </c>
    </row>
    <row r="1833" spans="1:8">
      <c r="A1833" t="n">
        <v>15971</v>
      </c>
      <c r="B1833" s="26" t="n">
        <v>16</v>
      </c>
      <c r="C1833" s="7" t="n">
        <v>0</v>
      </c>
    </row>
    <row r="1834" spans="1:8">
      <c r="A1834" t="s">
        <v>4</v>
      </c>
      <c r="B1834" s="4" t="s">
        <v>5</v>
      </c>
      <c r="C1834" s="4" t="s">
        <v>10</v>
      </c>
      <c r="D1834" s="4" t="s">
        <v>7</v>
      </c>
      <c r="E1834" s="4" t="s">
        <v>17</v>
      </c>
      <c r="F1834" s="4" t="s">
        <v>28</v>
      </c>
      <c r="G1834" s="4" t="s">
        <v>7</v>
      </c>
      <c r="H1834" s="4" t="s">
        <v>7</v>
      </c>
      <c r="I1834" s="4" t="s">
        <v>7</v>
      </c>
      <c r="J1834" s="4" t="s">
        <v>17</v>
      </c>
      <c r="K1834" s="4" t="s">
        <v>28</v>
      </c>
      <c r="L1834" s="4" t="s">
        <v>7</v>
      </c>
      <c r="M1834" s="4" t="s">
        <v>7</v>
      </c>
    </row>
    <row r="1835" spans="1:8">
      <c r="A1835" t="n">
        <v>15974</v>
      </c>
      <c r="B1835" s="55" t="n">
        <v>26</v>
      </c>
      <c r="C1835" s="7" t="n">
        <v>0</v>
      </c>
      <c r="D1835" s="7" t="n">
        <v>17</v>
      </c>
      <c r="E1835" s="7" t="n">
        <v>65145</v>
      </c>
      <c r="F1835" s="7" t="s">
        <v>235</v>
      </c>
      <c r="G1835" s="7" t="n">
        <v>2</v>
      </c>
      <c r="H1835" s="7" t="n">
        <v>3</v>
      </c>
      <c r="I1835" s="7" t="n">
        <v>17</v>
      </c>
      <c r="J1835" s="7" t="n">
        <v>65146</v>
      </c>
      <c r="K1835" s="7" t="s">
        <v>236</v>
      </c>
      <c r="L1835" s="7" t="n">
        <v>2</v>
      </c>
      <c r="M1835" s="7" t="n">
        <v>0</v>
      </c>
    </row>
    <row r="1836" spans="1:8">
      <c r="A1836" t="s">
        <v>4</v>
      </c>
      <c r="B1836" s="4" t="s">
        <v>5</v>
      </c>
    </row>
    <row r="1837" spans="1:8">
      <c r="A1837" t="n">
        <v>16113</v>
      </c>
      <c r="B1837" s="24" t="n">
        <v>28</v>
      </c>
    </row>
    <row r="1838" spans="1:8">
      <c r="A1838" t="s">
        <v>4</v>
      </c>
      <c r="B1838" s="4" t="s">
        <v>5</v>
      </c>
      <c r="C1838" s="4" t="s">
        <v>7</v>
      </c>
      <c r="D1838" s="4" t="s">
        <v>10</v>
      </c>
      <c r="E1838" s="4" t="s">
        <v>8</v>
      </c>
    </row>
    <row r="1839" spans="1:8">
      <c r="A1839" t="n">
        <v>16114</v>
      </c>
      <c r="B1839" s="54" t="n">
        <v>51</v>
      </c>
      <c r="C1839" s="7" t="n">
        <v>4</v>
      </c>
      <c r="D1839" s="7" t="n">
        <v>15</v>
      </c>
      <c r="E1839" s="7" t="s">
        <v>178</v>
      </c>
    </row>
    <row r="1840" spans="1:8">
      <c r="A1840" t="s">
        <v>4</v>
      </c>
      <c r="B1840" s="4" t="s">
        <v>5</v>
      </c>
      <c r="C1840" s="4" t="s">
        <v>10</v>
      </c>
    </row>
    <row r="1841" spans="1:13">
      <c r="A1841" t="n">
        <v>16127</v>
      </c>
      <c r="B1841" s="26" t="n">
        <v>16</v>
      </c>
      <c r="C1841" s="7" t="n">
        <v>0</v>
      </c>
    </row>
    <row r="1842" spans="1:13">
      <c r="A1842" t="s">
        <v>4</v>
      </c>
      <c r="B1842" s="4" t="s">
        <v>5</v>
      </c>
      <c r="C1842" s="4" t="s">
        <v>10</v>
      </c>
      <c r="D1842" s="4" t="s">
        <v>7</v>
      </c>
      <c r="E1842" s="4" t="s">
        <v>17</v>
      </c>
      <c r="F1842" s="4" t="s">
        <v>28</v>
      </c>
      <c r="G1842" s="4" t="s">
        <v>7</v>
      </c>
      <c r="H1842" s="4" t="s">
        <v>7</v>
      </c>
      <c r="I1842" s="4" t="s">
        <v>7</v>
      </c>
      <c r="J1842" s="4" t="s">
        <v>17</v>
      </c>
      <c r="K1842" s="4" t="s">
        <v>28</v>
      </c>
      <c r="L1842" s="4" t="s">
        <v>7</v>
      </c>
      <c r="M1842" s="4" t="s">
        <v>7</v>
      </c>
    </row>
    <row r="1843" spans="1:13">
      <c r="A1843" t="n">
        <v>16130</v>
      </c>
      <c r="B1843" s="55" t="n">
        <v>26</v>
      </c>
      <c r="C1843" s="7" t="n">
        <v>15</v>
      </c>
      <c r="D1843" s="7" t="n">
        <v>17</v>
      </c>
      <c r="E1843" s="7" t="n">
        <v>15445</v>
      </c>
      <c r="F1843" s="7" t="s">
        <v>237</v>
      </c>
      <c r="G1843" s="7" t="n">
        <v>2</v>
      </c>
      <c r="H1843" s="7" t="n">
        <v>3</v>
      </c>
      <c r="I1843" s="7" t="n">
        <v>17</v>
      </c>
      <c r="J1843" s="7" t="n">
        <v>15446</v>
      </c>
      <c r="K1843" s="7" t="s">
        <v>238</v>
      </c>
      <c r="L1843" s="7" t="n">
        <v>2</v>
      </c>
      <c r="M1843" s="7" t="n">
        <v>0</v>
      </c>
    </row>
    <row r="1844" spans="1:13">
      <c r="A1844" t="s">
        <v>4</v>
      </c>
      <c r="B1844" s="4" t="s">
        <v>5</v>
      </c>
    </row>
    <row r="1845" spans="1:13">
      <c r="A1845" t="n">
        <v>16301</v>
      </c>
      <c r="B1845" s="24" t="n">
        <v>28</v>
      </c>
    </row>
    <row r="1846" spans="1:13">
      <c r="A1846" t="s">
        <v>4</v>
      </c>
      <c r="B1846" s="4" t="s">
        <v>5</v>
      </c>
      <c r="C1846" s="4" t="s">
        <v>10</v>
      </c>
    </row>
    <row r="1847" spans="1:13">
      <c r="A1847" t="n">
        <v>16302</v>
      </c>
      <c r="B1847" s="26" t="n">
        <v>16</v>
      </c>
      <c r="C1847" s="7" t="n">
        <v>300</v>
      </c>
    </row>
    <row r="1848" spans="1:13">
      <c r="A1848" t="s">
        <v>4</v>
      </c>
      <c r="B1848" s="4" t="s">
        <v>5</v>
      </c>
      <c r="C1848" s="4" t="s">
        <v>7</v>
      </c>
      <c r="D1848" s="4" t="s">
        <v>16</v>
      </c>
      <c r="E1848" s="4" t="s">
        <v>16</v>
      </c>
      <c r="F1848" s="4" t="s">
        <v>16</v>
      </c>
    </row>
    <row r="1849" spans="1:13">
      <c r="A1849" t="n">
        <v>16305</v>
      </c>
      <c r="B1849" s="40" t="n">
        <v>45</v>
      </c>
      <c r="C1849" s="7" t="n">
        <v>9</v>
      </c>
      <c r="D1849" s="7" t="n">
        <v>0.0299999993294477</v>
      </c>
      <c r="E1849" s="7" t="n">
        <v>0.0299999993294477</v>
      </c>
      <c r="F1849" s="7" t="n">
        <v>0.150000005960464</v>
      </c>
    </row>
    <row r="1850" spans="1:13">
      <c r="A1850" t="s">
        <v>4</v>
      </c>
      <c r="B1850" s="4" t="s">
        <v>5</v>
      </c>
      <c r="C1850" s="4" t="s">
        <v>7</v>
      </c>
      <c r="D1850" s="4" t="s">
        <v>10</v>
      </c>
      <c r="E1850" s="4" t="s">
        <v>8</v>
      </c>
    </row>
    <row r="1851" spans="1:13">
      <c r="A1851" t="n">
        <v>16319</v>
      </c>
      <c r="B1851" s="54" t="n">
        <v>51</v>
      </c>
      <c r="C1851" s="7" t="n">
        <v>4</v>
      </c>
      <c r="D1851" s="7" t="n">
        <v>0</v>
      </c>
      <c r="E1851" s="7" t="s">
        <v>239</v>
      </c>
    </row>
    <row r="1852" spans="1:13">
      <c r="A1852" t="s">
        <v>4</v>
      </c>
      <c r="B1852" s="4" t="s">
        <v>5</v>
      </c>
      <c r="C1852" s="4" t="s">
        <v>10</v>
      </c>
    </row>
    <row r="1853" spans="1:13">
      <c r="A1853" t="n">
        <v>16332</v>
      </c>
      <c r="B1853" s="26" t="n">
        <v>16</v>
      </c>
      <c r="C1853" s="7" t="n">
        <v>0</v>
      </c>
    </row>
    <row r="1854" spans="1:13">
      <c r="A1854" t="s">
        <v>4</v>
      </c>
      <c r="B1854" s="4" t="s">
        <v>5</v>
      </c>
      <c r="C1854" s="4" t="s">
        <v>10</v>
      </c>
      <c r="D1854" s="4" t="s">
        <v>7</v>
      </c>
      <c r="E1854" s="4" t="s">
        <v>17</v>
      </c>
      <c r="F1854" s="4" t="s">
        <v>28</v>
      </c>
      <c r="G1854" s="4" t="s">
        <v>7</v>
      </c>
      <c r="H1854" s="4" t="s">
        <v>7</v>
      </c>
      <c r="I1854" s="4" t="s">
        <v>7</v>
      </c>
      <c r="J1854" s="4" t="s">
        <v>17</v>
      </c>
      <c r="K1854" s="4" t="s">
        <v>28</v>
      </c>
      <c r="L1854" s="4" t="s">
        <v>7</v>
      </c>
      <c r="M1854" s="4" t="s">
        <v>7</v>
      </c>
    </row>
    <row r="1855" spans="1:13">
      <c r="A1855" t="n">
        <v>16335</v>
      </c>
      <c r="B1855" s="55" t="n">
        <v>26</v>
      </c>
      <c r="C1855" s="7" t="n">
        <v>0</v>
      </c>
      <c r="D1855" s="7" t="n">
        <v>17</v>
      </c>
      <c r="E1855" s="7" t="n">
        <v>65147</v>
      </c>
      <c r="F1855" s="7" t="s">
        <v>240</v>
      </c>
      <c r="G1855" s="7" t="n">
        <v>2</v>
      </c>
      <c r="H1855" s="7" t="n">
        <v>3</v>
      </c>
      <c r="I1855" s="7" t="n">
        <v>17</v>
      </c>
      <c r="J1855" s="7" t="n">
        <v>65148</v>
      </c>
      <c r="K1855" s="7" t="s">
        <v>241</v>
      </c>
      <c r="L1855" s="7" t="n">
        <v>2</v>
      </c>
      <c r="M1855" s="7" t="n">
        <v>0</v>
      </c>
    </row>
    <row r="1856" spans="1:13">
      <c r="A1856" t="s">
        <v>4</v>
      </c>
      <c r="B1856" s="4" t="s">
        <v>5</v>
      </c>
    </row>
    <row r="1857" spans="1:13">
      <c r="A1857" t="n">
        <v>16426</v>
      </c>
      <c r="B1857" s="24" t="n">
        <v>28</v>
      </c>
    </row>
    <row r="1858" spans="1:13">
      <c r="A1858" t="s">
        <v>4</v>
      </c>
      <c r="B1858" s="4" t="s">
        <v>5</v>
      </c>
      <c r="C1858" s="4" t="s">
        <v>10</v>
      </c>
      <c r="D1858" s="4" t="s">
        <v>7</v>
      </c>
      <c r="E1858" s="4" t="s">
        <v>16</v>
      </c>
      <c r="F1858" s="4" t="s">
        <v>10</v>
      </c>
    </row>
    <row r="1859" spans="1:13">
      <c r="A1859" t="n">
        <v>16427</v>
      </c>
      <c r="B1859" s="53" t="n">
        <v>59</v>
      </c>
      <c r="C1859" s="7" t="n">
        <v>0</v>
      </c>
      <c r="D1859" s="7" t="n">
        <v>8</v>
      </c>
      <c r="E1859" s="7" t="n">
        <v>0.150000005960464</v>
      </c>
      <c r="F1859" s="7" t="n">
        <v>0</v>
      </c>
    </row>
    <row r="1860" spans="1:13">
      <c r="A1860" t="s">
        <v>4</v>
      </c>
      <c r="B1860" s="4" t="s">
        <v>5</v>
      </c>
      <c r="C1860" s="4" t="s">
        <v>10</v>
      </c>
      <c r="D1860" s="4" t="s">
        <v>7</v>
      </c>
      <c r="E1860" s="4" t="s">
        <v>16</v>
      </c>
      <c r="F1860" s="4" t="s">
        <v>10</v>
      </c>
    </row>
    <row r="1861" spans="1:13">
      <c r="A1861" t="n">
        <v>16437</v>
      </c>
      <c r="B1861" s="53" t="n">
        <v>59</v>
      </c>
      <c r="C1861" s="7" t="n">
        <v>15</v>
      </c>
      <c r="D1861" s="7" t="n">
        <v>8</v>
      </c>
      <c r="E1861" s="7" t="n">
        <v>0.150000005960464</v>
      </c>
      <c r="F1861" s="7" t="n">
        <v>0</v>
      </c>
    </row>
    <row r="1862" spans="1:13">
      <c r="A1862" t="s">
        <v>4</v>
      </c>
      <c r="B1862" s="4" t="s">
        <v>5</v>
      </c>
      <c r="C1862" s="4" t="s">
        <v>10</v>
      </c>
    </row>
    <row r="1863" spans="1:13">
      <c r="A1863" t="n">
        <v>16447</v>
      </c>
      <c r="B1863" s="26" t="n">
        <v>16</v>
      </c>
      <c r="C1863" s="7" t="n">
        <v>1800</v>
      </c>
    </row>
    <row r="1864" spans="1:13">
      <c r="A1864" t="s">
        <v>4</v>
      </c>
      <c r="B1864" s="4" t="s">
        <v>5</v>
      </c>
      <c r="C1864" s="4" t="s">
        <v>10</v>
      </c>
      <c r="D1864" s="4" t="s">
        <v>7</v>
      </c>
      <c r="E1864" s="4" t="s">
        <v>16</v>
      </c>
      <c r="F1864" s="4" t="s">
        <v>10</v>
      </c>
    </row>
    <row r="1865" spans="1:13">
      <c r="A1865" t="n">
        <v>16450</v>
      </c>
      <c r="B1865" s="53" t="n">
        <v>59</v>
      </c>
      <c r="C1865" s="7" t="n">
        <v>0</v>
      </c>
      <c r="D1865" s="7" t="n">
        <v>255</v>
      </c>
      <c r="E1865" s="7" t="n">
        <v>0</v>
      </c>
      <c r="F1865" s="7" t="n">
        <v>0</v>
      </c>
    </row>
    <row r="1866" spans="1:13">
      <c r="A1866" t="s">
        <v>4</v>
      </c>
      <c r="B1866" s="4" t="s">
        <v>5</v>
      </c>
      <c r="C1866" s="4" t="s">
        <v>10</v>
      </c>
      <c r="D1866" s="4" t="s">
        <v>7</v>
      </c>
      <c r="E1866" s="4" t="s">
        <v>16</v>
      </c>
      <c r="F1866" s="4" t="s">
        <v>10</v>
      </c>
    </row>
    <row r="1867" spans="1:13">
      <c r="A1867" t="n">
        <v>16460</v>
      </c>
      <c r="B1867" s="53" t="n">
        <v>59</v>
      </c>
      <c r="C1867" s="7" t="n">
        <v>15</v>
      </c>
      <c r="D1867" s="7" t="n">
        <v>255</v>
      </c>
      <c r="E1867" s="7" t="n">
        <v>0</v>
      </c>
      <c r="F1867" s="7" t="n">
        <v>0</v>
      </c>
    </row>
    <row r="1868" spans="1:13">
      <c r="A1868" t="s">
        <v>4</v>
      </c>
      <c r="B1868" s="4" t="s">
        <v>5</v>
      </c>
      <c r="C1868" s="4" t="s">
        <v>10</v>
      </c>
    </row>
    <row r="1869" spans="1:13">
      <c r="A1869" t="n">
        <v>16470</v>
      </c>
      <c r="B1869" s="26" t="n">
        <v>16</v>
      </c>
      <c r="C1869" s="7" t="n">
        <v>300</v>
      </c>
    </row>
    <row r="1870" spans="1:13">
      <c r="A1870" t="s">
        <v>4</v>
      </c>
      <c r="B1870" s="4" t="s">
        <v>5</v>
      </c>
      <c r="C1870" s="4" t="s">
        <v>10</v>
      </c>
      <c r="D1870" s="4" t="s">
        <v>7</v>
      </c>
      <c r="E1870" s="4" t="s">
        <v>8</v>
      </c>
      <c r="F1870" s="4" t="s">
        <v>16</v>
      </c>
      <c r="G1870" s="4" t="s">
        <v>16</v>
      </c>
      <c r="H1870" s="4" t="s">
        <v>16</v>
      </c>
    </row>
    <row r="1871" spans="1:13">
      <c r="A1871" t="n">
        <v>16473</v>
      </c>
      <c r="B1871" s="62" t="n">
        <v>48</v>
      </c>
      <c r="C1871" s="7" t="n">
        <v>15</v>
      </c>
      <c r="D1871" s="7" t="n">
        <v>0</v>
      </c>
      <c r="E1871" s="7" t="s">
        <v>98</v>
      </c>
      <c r="F1871" s="7" t="n">
        <v>-1</v>
      </c>
      <c r="G1871" s="7" t="n">
        <v>1</v>
      </c>
      <c r="H1871" s="7" t="n">
        <v>2.80259692864963e-45</v>
      </c>
    </row>
    <row r="1872" spans="1:13">
      <c r="A1872" t="s">
        <v>4</v>
      </c>
      <c r="B1872" s="4" t="s">
        <v>5</v>
      </c>
      <c r="C1872" s="4" t="s">
        <v>7</v>
      </c>
      <c r="D1872" s="4" t="s">
        <v>10</v>
      </c>
      <c r="E1872" s="4" t="s">
        <v>8</v>
      </c>
    </row>
    <row r="1873" spans="1:8">
      <c r="A1873" t="n">
        <v>16503</v>
      </c>
      <c r="B1873" s="54" t="n">
        <v>51</v>
      </c>
      <c r="C1873" s="7" t="n">
        <v>4</v>
      </c>
      <c r="D1873" s="7" t="n">
        <v>15</v>
      </c>
      <c r="E1873" s="7" t="s">
        <v>197</v>
      </c>
    </row>
    <row r="1874" spans="1:8">
      <c r="A1874" t="s">
        <v>4</v>
      </c>
      <c r="B1874" s="4" t="s">
        <v>5</v>
      </c>
      <c r="C1874" s="4" t="s">
        <v>10</v>
      </c>
    </row>
    <row r="1875" spans="1:8">
      <c r="A1875" t="n">
        <v>16516</v>
      </c>
      <c r="B1875" s="26" t="n">
        <v>16</v>
      </c>
      <c r="C1875" s="7" t="n">
        <v>0</v>
      </c>
    </row>
    <row r="1876" spans="1:8">
      <c r="A1876" t="s">
        <v>4</v>
      </c>
      <c r="B1876" s="4" t="s">
        <v>5</v>
      </c>
      <c r="C1876" s="4" t="s">
        <v>10</v>
      </c>
      <c r="D1876" s="4" t="s">
        <v>7</v>
      </c>
      <c r="E1876" s="4" t="s">
        <v>17</v>
      </c>
      <c r="F1876" s="4" t="s">
        <v>28</v>
      </c>
      <c r="G1876" s="4" t="s">
        <v>7</v>
      </c>
      <c r="H1876" s="4" t="s">
        <v>7</v>
      </c>
    </row>
    <row r="1877" spans="1:8">
      <c r="A1877" t="n">
        <v>16519</v>
      </c>
      <c r="B1877" s="55" t="n">
        <v>26</v>
      </c>
      <c r="C1877" s="7" t="n">
        <v>15</v>
      </c>
      <c r="D1877" s="7" t="n">
        <v>17</v>
      </c>
      <c r="E1877" s="7" t="n">
        <v>15447</v>
      </c>
      <c r="F1877" s="7" t="s">
        <v>242</v>
      </c>
      <c r="G1877" s="7" t="n">
        <v>2</v>
      </c>
      <c r="H1877" s="7" t="n">
        <v>0</v>
      </c>
    </row>
    <row r="1878" spans="1:8">
      <c r="A1878" t="s">
        <v>4</v>
      </c>
      <c r="B1878" s="4" t="s">
        <v>5</v>
      </c>
    </row>
    <row r="1879" spans="1:8">
      <c r="A1879" t="n">
        <v>16538</v>
      </c>
      <c r="B1879" s="24" t="n">
        <v>28</v>
      </c>
    </row>
    <row r="1880" spans="1:8">
      <c r="A1880" t="s">
        <v>4</v>
      </c>
      <c r="B1880" s="4" t="s">
        <v>5</v>
      </c>
      <c r="C1880" s="4" t="s">
        <v>7</v>
      </c>
      <c r="D1880" s="4" t="s">
        <v>10</v>
      </c>
      <c r="E1880" s="4" t="s">
        <v>8</v>
      </c>
    </row>
    <row r="1881" spans="1:8">
      <c r="A1881" t="n">
        <v>16539</v>
      </c>
      <c r="B1881" s="54" t="n">
        <v>51</v>
      </c>
      <c r="C1881" s="7" t="n">
        <v>4</v>
      </c>
      <c r="D1881" s="7" t="n">
        <v>0</v>
      </c>
      <c r="E1881" s="7" t="s">
        <v>114</v>
      </c>
    </row>
    <row r="1882" spans="1:8">
      <c r="A1882" t="s">
        <v>4</v>
      </c>
      <c r="B1882" s="4" t="s">
        <v>5</v>
      </c>
      <c r="C1882" s="4" t="s">
        <v>10</v>
      </c>
    </row>
    <row r="1883" spans="1:8">
      <c r="A1883" t="n">
        <v>16553</v>
      </c>
      <c r="B1883" s="26" t="n">
        <v>16</v>
      </c>
      <c r="C1883" s="7" t="n">
        <v>0</v>
      </c>
    </row>
    <row r="1884" spans="1:8">
      <c r="A1884" t="s">
        <v>4</v>
      </c>
      <c r="B1884" s="4" t="s">
        <v>5</v>
      </c>
      <c r="C1884" s="4" t="s">
        <v>10</v>
      </c>
      <c r="D1884" s="4" t="s">
        <v>7</v>
      </c>
      <c r="E1884" s="4" t="s">
        <v>17</v>
      </c>
      <c r="F1884" s="4" t="s">
        <v>28</v>
      </c>
      <c r="G1884" s="4" t="s">
        <v>7</v>
      </c>
      <c r="H1884" s="4" t="s">
        <v>7</v>
      </c>
      <c r="I1884" s="4" t="s">
        <v>7</v>
      </c>
      <c r="J1884" s="4" t="s">
        <v>17</v>
      </c>
      <c r="K1884" s="4" t="s">
        <v>28</v>
      </c>
      <c r="L1884" s="4" t="s">
        <v>7</v>
      </c>
      <c r="M1884" s="4" t="s">
        <v>7</v>
      </c>
    </row>
    <row r="1885" spans="1:8">
      <c r="A1885" t="n">
        <v>16556</v>
      </c>
      <c r="B1885" s="55" t="n">
        <v>26</v>
      </c>
      <c r="C1885" s="7" t="n">
        <v>0</v>
      </c>
      <c r="D1885" s="7" t="n">
        <v>17</v>
      </c>
      <c r="E1885" s="7" t="n">
        <v>65149</v>
      </c>
      <c r="F1885" s="7" t="s">
        <v>243</v>
      </c>
      <c r="G1885" s="7" t="n">
        <v>2</v>
      </c>
      <c r="H1885" s="7" t="n">
        <v>3</v>
      </c>
      <c r="I1885" s="7" t="n">
        <v>17</v>
      </c>
      <c r="J1885" s="7" t="n">
        <v>65150</v>
      </c>
      <c r="K1885" s="7" t="s">
        <v>244</v>
      </c>
      <c r="L1885" s="7" t="n">
        <v>2</v>
      </c>
      <c r="M1885" s="7" t="n">
        <v>0</v>
      </c>
    </row>
    <row r="1886" spans="1:8">
      <c r="A1886" t="s">
        <v>4</v>
      </c>
      <c r="B1886" s="4" t="s">
        <v>5</v>
      </c>
    </row>
    <row r="1887" spans="1:8">
      <c r="A1887" t="n">
        <v>16647</v>
      </c>
      <c r="B1887" s="24" t="n">
        <v>28</v>
      </c>
    </row>
    <row r="1888" spans="1:8">
      <c r="A1888" t="s">
        <v>4</v>
      </c>
      <c r="B1888" s="4" t="s">
        <v>5</v>
      </c>
      <c r="C1888" s="4" t="s">
        <v>10</v>
      </c>
      <c r="D1888" s="4" t="s">
        <v>7</v>
      </c>
      <c r="E1888" s="4" t="s">
        <v>8</v>
      </c>
      <c r="F1888" s="4" t="s">
        <v>16</v>
      </c>
      <c r="G1888" s="4" t="s">
        <v>16</v>
      </c>
      <c r="H1888" s="4" t="s">
        <v>16</v>
      </c>
    </row>
    <row r="1889" spans="1:13">
      <c r="A1889" t="n">
        <v>16648</v>
      </c>
      <c r="B1889" s="62" t="n">
        <v>48</v>
      </c>
      <c r="C1889" s="7" t="n">
        <v>15</v>
      </c>
      <c r="D1889" s="7" t="n">
        <v>0</v>
      </c>
      <c r="E1889" s="7" t="s">
        <v>97</v>
      </c>
      <c r="F1889" s="7" t="n">
        <v>-1</v>
      </c>
      <c r="G1889" s="7" t="n">
        <v>1</v>
      </c>
      <c r="H1889" s="7" t="n">
        <v>0</v>
      </c>
    </row>
    <row r="1890" spans="1:13">
      <c r="A1890" t="s">
        <v>4</v>
      </c>
      <c r="B1890" s="4" t="s">
        <v>5</v>
      </c>
      <c r="C1890" s="4" t="s">
        <v>10</v>
      </c>
    </row>
    <row r="1891" spans="1:13">
      <c r="A1891" t="n">
        <v>16676</v>
      </c>
      <c r="B1891" s="26" t="n">
        <v>16</v>
      </c>
      <c r="C1891" s="7" t="n">
        <v>300</v>
      </c>
    </row>
    <row r="1892" spans="1:13">
      <c r="A1892" t="s">
        <v>4</v>
      </c>
      <c r="B1892" s="4" t="s">
        <v>5</v>
      </c>
      <c r="C1892" s="4" t="s">
        <v>7</v>
      </c>
      <c r="D1892" s="4" t="s">
        <v>10</v>
      </c>
      <c r="E1892" s="4" t="s">
        <v>8</v>
      </c>
    </row>
    <row r="1893" spans="1:13">
      <c r="A1893" t="n">
        <v>16679</v>
      </c>
      <c r="B1893" s="54" t="n">
        <v>51</v>
      </c>
      <c r="C1893" s="7" t="n">
        <v>4</v>
      </c>
      <c r="D1893" s="7" t="n">
        <v>15</v>
      </c>
      <c r="E1893" s="7" t="s">
        <v>228</v>
      </c>
    </row>
    <row r="1894" spans="1:13">
      <c r="A1894" t="s">
        <v>4</v>
      </c>
      <c r="B1894" s="4" t="s">
        <v>5</v>
      </c>
      <c r="C1894" s="4" t="s">
        <v>10</v>
      </c>
    </row>
    <row r="1895" spans="1:13">
      <c r="A1895" t="n">
        <v>16693</v>
      </c>
      <c r="B1895" s="26" t="n">
        <v>16</v>
      </c>
      <c r="C1895" s="7" t="n">
        <v>0</v>
      </c>
    </row>
    <row r="1896" spans="1:13">
      <c r="A1896" t="s">
        <v>4</v>
      </c>
      <c r="B1896" s="4" t="s">
        <v>5</v>
      </c>
      <c r="C1896" s="4" t="s">
        <v>10</v>
      </c>
      <c r="D1896" s="4" t="s">
        <v>7</v>
      </c>
      <c r="E1896" s="4" t="s">
        <v>17</v>
      </c>
      <c r="F1896" s="4" t="s">
        <v>28</v>
      </c>
      <c r="G1896" s="4" t="s">
        <v>7</v>
      </c>
      <c r="H1896" s="4" t="s">
        <v>7</v>
      </c>
      <c r="I1896" s="4" t="s">
        <v>7</v>
      </c>
      <c r="J1896" s="4" t="s">
        <v>17</v>
      </c>
      <c r="K1896" s="4" t="s">
        <v>28</v>
      </c>
      <c r="L1896" s="4" t="s">
        <v>7</v>
      </c>
      <c r="M1896" s="4" t="s">
        <v>7</v>
      </c>
    </row>
    <row r="1897" spans="1:13">
      <c r="A1897" t="n">
        <v>16696</v>
      </c>
      <c r="B1897" s="55" t="n">
        <v>26</v>
      </c>
      <c r="C1897" s="7" t="n">
        <v>15</v>
      </c>
      <c r="D1897" s="7" t="n">
        <v>17</v>
      </c>
      <c r="E1897" s="7" t="n">
        <v>15448</v>
      </c>
      <c r="F1897" s="7" t="s">
        <v>245</v>
      </c>
      <c r="G1897" s="7" t="n">
        <v>2</v>
      </c>
      <c r="H1897" s="7" t="n">
        <v>3</v>
      </c>
      <c r="I1897" s="7" t="n">
        <v>17</v>
      </c>
      <c r="J1897" s="7" t="n">
        <v>15449</v>
      </c>
      <c r="K1897" s="7" t="s">
        <v>246</v>
      </c>
      <c r="L1897" s="7" t="n">
        <v>2</v>
      </c>
      <c r="M1897" s="7" t="n">
        <v>0</v>
      </c>
    </row>
    <row r="1898" spans="1:13">
      <c r="A1898" t="s">
        <v>4</v>
      </c>
      <c r="B1898" s="4" t="s">
        <v>5</v>
      </c>
    </row>
    <row r="1899" spans="1:13">
      <c r="A1899" t="n">
        <v>16788</v>
      </c>
      <c r="B1899" s="24" t="n">
        <v>28</v>
      </c>
    </row>
    <row r="1900" spans="1:13">
      <c r="A1900" t="s">
        <v>4</v>
      </c>
      <c r="B1900" s="4" t="s">
        <v>5</v>
      </c>
      <c r="C1900" s="4" t="s">
        <v>10</v>
      </c>
      <c r="D1900" s="4" t="s">
        <v>7</v>
      </c>
    </row>
    <row r="1901" spans="1:13">
      <c r="A1901" t="n">
        <v>16789</v>
      </c>
      <c r="B1901" s="60" t="n">
        <v>89</v>
      </c>
      <c r="C1901" s="7" t="n">
        <v>65533</v>
      </c>
      <c r="D1901" s="7" t="n">
        <v>1</v>
      </c>
    </row>
    <row r="1902" spans="1:13">
      <c r="A1902" t="s">
        <v>4</v>
      </c>
      <c r="B1902" s="4" t="s">
        <v>5</v>
      </c>
      <c r="C1902" s="4" t="s">
        <v>7</v>
      </c>
      <c r="D1902" s="4" t="s">
        <v>10</v>
      </c>
      <c r="E1902" s="4" t="s">
        <v>16</v>
      </c>
    </row>
    <row r="1903" spans="1:13">
      <c r="A1903" t="n">
        <v>16793</v>
      </c>
      <c r="B1903" s="33" t="n">
        <v>58</v>
      </c>
      <c r="C1903" s="7" t="n">
        <v>101</v>
      </c>
      <c r="D1903" s="7" t="n">
        <v>500</v>
      </c>
      <c r="E1903" s="7" t="n">
        <v>1</v>
      </c>
    </row>
    <row r="1904" spans="1:13">
      <c r="A1904" t="s">
        <v>4</v>
      </c>
      <c r="B1904" s="4" t="s">
        <v>5</v>
      </c>
      <c r="C1904" s="4" t="s">
        <v>7</v>
      </c>
      <c r="D1904" s="4" t="s">
        <v>10</v>
      </c>
    </row>
    <row r="1905" spans="1:13">
      <c r="A1905" t="n">
        <v>16801</v>
      </c>
      <c r="B1905" s="33" t="n">
        <v>58</v>
      </c>
      <c r="C1905" s="7" t="n">
        <v>254</v>
      </c>
      <c r="D1905" s="7" t="n">
        <v>0</v>
      </c>
    </row>
    <row r="1906" spans="1:13">
      <c r="A1906" t="s">
        <v>4</v>
      </c>
      <c r="B1906" s="4" t="s">
        <v>5</v>
      </c>
      <c r="C1906" s="4" t="s">
        <v>7</v>
      </c>
      <c r="D1906" s="4" t="s">
        <v>7</v>
      </c>
      <c r="E1906" s="4" t="s">
        <v>16</v>
      </c>
      <c r="F1906" s="4" t="s">
        <v>16</v>
      </c>
      <c r="G1906" s="4" t="s">
        <v>16</v>
      </c>
      <c r="H1906" s="4" t="s">
        <v>10</v>
      </c>
    </row>
    <row r="1907" spans="1:13">
      <c r="A1907" t="n">
        <v>16805</v>
      </c>
      <c r="B1907" s="40" t="n">
        <v>45</v>
      </c>
      <c r="C1907" s="7" t="n">
        <v>2</v>
      </c>
      <c r="D1907" s="7" t="n">
        <v>3</v>
      </c>
      <c r="E1907" s="7" t="n">
        <v>3.60999989509583</v>
      </c>
      <c r="F1907" s="7" t="n">
        <v>1.44000005722046</v>
      </c>
      <c r="G1907" s="7" t="n">
        <v>-7.73999977111816</v>
      </c>
      <c r="H1907" s="7" t="n">
        <v>0</v>
      </c>
    </row>
    <row r="1908" spans="1:13">
      <c r="A1908" t="s">
        <v>4</v>
      </c>
      <c r="B1908" s="4" t="s">
        <v>5</v>
      </c>
      <c r="C1908" s="4" t="s">
        <v>7</v>
      </c>
      <c r="D1908" s="4" t="s">
        <v>7</v>
      </c>
      <c r="E1908" s="4" t="s">
        <v>16</v>
      </c>
      <c r="F1908" s="4" t="s">
        <v>16</v>
      </c>
      <c r="G1908" s="4" t="s">
        <v>16</v>
      </c>
      <c r="H1908" s="4" t="s">
        <v>10</v>
      </c>
      <c r="I1908" s="4" t="s">
        <v>7</v>
      </c>
    </row>
    <row r="1909" spans="1:13">
      <c r="A1909" t="n">
        <v>16822</v>
      </c>
      <c r="B1909" s="40" t="n">
        <v>45</v>
      </c>
      <c r="C1909" s="7" t="n">
        <v>4</v>
      </c>
      <c r="D1909" s="7" t="n">
        <v>3</v>
      </c>
      <c r="E1909" s="7" t="n">
        <v>8.64999961853027</v>
      </c>
      <c r="F1909" s="7" t="n">
        <v>7.69000005722046</v>
      </c>
      <c r="G1909" s="7" t="n">
        <v>0</v>
      </c>
      <c r="H1909" s="7" t="n">
        <v>0</v>
      </c>
      <c r="I1909" s="7" t="n">
        <v>0</v>
      </c>
    </row>
    <row r="1910" spans="1:13">
      <c r="A1910" t="s">
        <v>4</v>
      </c>
      <c r="B1910" s="4" t="s">
        <v>5</v>
      </c>
      <c r="C1910" s="4" t="s">
        <v>7</v>
      </c>
      <c r="D1910" s="4" t="s">
        <v>7</v>
      </c>
      <c r="E1910" s="4" t="s">
        <v>16</v>
      </c>
      <c r="F1910" s="4" t="s">
        <v>10</v>
      </c>
    </row>
    <row r="1911" spans="1:13">
      <c r="A1911" t="n">
        <v>16840</v>
      </c>
      <c r="B1911" s="40" t="n">
        <v>45</v>
      </c>
      <c r="C1911" s="7" t="n">
        <v>5</v>
      </c>
      <c r="D1911" s="7" t="n">
        <v>3</v>
      </c>
      <c r="E1911" s="7" t="n">
        <v>1.89999997615814</v>
      </c>
      <c r="F1911" s="7" t="n">
        <v>0</v>
      </c>
    </row>
    <row r="1912" spans="1:13">
      <c r="A1912" t="s">
        <v>4</v>
      </c>
      <c r="B1912" s="4" t="s">
        <v>5</v>
      </c>
      <c r="C1912" s="4" t="s">
        <v>7</v>
      </c>
      <c r="D1912" s="4" t="s">
        <v>7</v>
      </c>
      <c r="E1912" s="4" t="s">
        <v>16</v>
      </c>
      <c r="F1912" s="4" t="s">
        <v>10</v>
      </c>
    </row>
    <row r="1913" spans="1:13">
      <c r="A1913" t="n">
        <v>16849</v>
      </c>
      <c r="B1913" s="40" t="n">
        <v>45</v>
      </c>
      <c r="C1913" s="7" t="n">
        <v>5</v>
      </c>
      <c r="D1913" s="7" t="n">
        <v>3</v>
      </c>
      <c r="E1913" s="7" t="n">
        <v>2.40000009536743</v>
      </c>
      <c r="F1913" s="7" t="n">
        <v>5000</v>
      </c>
    </row>
    <row r="1914" spans="1:13">
      <c r="A1914" t="s">
        <v>4</v>
      </c>
      <c r="B1914" s="4" t="s">
        <v>5</v>
      </c>
      <c r="C1914" s="4" t="s">
        <v>7</v>
      </c>
      <c r="D1914" s="4" t="s">
        <v>7</v>
      </c>
      <c r="E1914" s="4" t="s">
        <v>16</v>
      </c>
      <c r="F1914" s="4" t="s">
        <v>10</v>
      </c>
    </row>
    <row r="1915" spans="1:13">
      <c r="A1915" t="n">
        <v>16858</v>
      </c>
      <c r="B1915" s="40" t="n">
        <v>45</v>
      </c>
      <c r="C1915" s="7" t="n">
        <v>11</v>
      </c>
      <c r="D1915" s="7" t="n">
        <v>3</v>
      </c>
      <c r="E1915" s="7" t="n">
        <v>26.6000003814697</v>
      </c>
      <c r="F1915" s="7" t="n">
        <v>0</v>
      </c>
    </row>
    <row r="1916" spans="1:13">
      <c r="A1916" t="s">
        <v>4</v>
      </c>
      <c r="B1916" s="4" t="s">
        <v>5</v>
      </c>
      <c r="C1916" s="4" t="s">
        <v>10</v>
      </c>
      <c r="D1916" s="4" t="s">
        <v>16</v>
      </c>
      <c r="E1916" s="4" t="s">
        <v>16</v>
      </c>
      <c r="F1916" s="4" t="s">
        <v>16</v>
      </c>
      <c r="G1916" s="4" t="s">
        <v>16</v>
      </c>
    </row>
    <row r="1917" spans="1:13">
      <c r="A1917" t="n">
        <v>16867</v>
      </c>
      <c r="B1917" s="31" t="n">
        <v>46</v>
      </c>
      <c r="C1917" s="7" t="n">
        <v>0</v>
      </c>
      <c r="D1917" s="7" t="n">
        <v>3.02999997138977</v>
      </c>
      <c r="E1917" s="7" t="n">
        <v>0</v>
      </c>
      <c r="F1917" s="7" t="n">
        <v>-10.5900001525879</v>
      </c>
      <c r="G1917" s="7" t="n">
        <v>58.2999992370605</v>
      </c>
    </row>
    <row r="1918" spans="1:13">
      <c r="A1918" t="s">
        <v>4</v>
      </c>
      <c r="B1918" s="4" t="s">
        <v>5</v>
      </c>
      <c r="C1918" s="4" t="s">
        <v>10</v>
      </c>
      <c r="D1918" s="4" t="s">
        <v>16</v>
      </c>
      <c r="E1918" s="4" t="s">
        <v>16</v>
      </c>
      <c r="F1918" s="4" t="s">
        <v>16</v>
      </c>
      <c r="G1918" s="4" t="s">
        <v>16</v>
      </c>
    </row>
    <row r="1919" spans="1:13">
      <c r="A1919" t="n">
        <v>16886</v>
      </c>
      <c r="B1919" s="31" t="n">
        <v>46</v>
      </c>
      <c r="C1919" s="7" t="n">
        <v>15</v>
      </c>
      <c r="D1919" s="7" t="n">
        <v>3.99000000953674</v>
      </c>
      <c r="E1919" s="7" t="n">
        <v>0</v>
      </c>
      <c r="F1919" s="7" t="n">
        <v>-9.89999961853027</v>
      </c>
      <c r="G1919" s="7" t="n">
        <v>250.600006103516</v>
      </c>
    </row>
    <row r="1920" spans="1:13">
      <c r="A1920" t="s">
        <v>4</v>
      </c>
      <c r="B1920" s="4" t="s">
        <v>5</v>
      </c>
      <c r="C1920" s="4" t="s">
        <v>10</v>
      </c>
      <c r="D1920" s="4" t="s">
        <v>17</v>
      </c>
    </row>
    <row r="1921" spans="1:9">
      <c r="A1921" t="n">
        <v>16905</v>
      </c>
      <c r="B1921" s="57" t="n">
        <v>44</v>
      </c>
      <c r="C1921" s="7" t="n">
        <v>18</v>
      </c>
      <c r="D1921" s="7" t="n">
        <v>128</v>
      </c>
    </row>
    <row r="1922" spans="1:9">
      <c r="A1922" t="s">
        <v>4</v>
      </c>
      <c r="B1922" s="4" t="s">
        <v>5</v>
      </c>
      <c r="C1922" s="4" t="s">
        <v>10</v>
      </c>
      <c r="D1922" s="4" t="s">
        <v>17</v>
      </c>
    </row>
    <row r="1923" spans="1:9">
      <c r="A1923" t="n">
        <v>16912</v>
      </c>
      <c r="B1923" s="57" t="n">
        <v>44</v>
      </c>
      <c r="C1923" s="7" t="n">
        <v>18</v>
      </c>
      <c r="D1923" s="7" t="n">
        <v>32</v>
      </c>
    </row>
    <row r="1924" spans="1:9">
      <c r="A1924" t="s">
        <v>4</v>
      </c>
      <c r="B1924" s="4" t="s">
        <v>5</v>
      </c>
      <c r="C1924" s="4" t="s">
        <v>10</v>
      </c>
      <c r="D1924" s="4" t="s">
        <v>17</v>
      </c>
    </row>
    <row r="1925" spans="1:9">
      <c r="A1925" t="n">
        <v>16919</v>
      </c>
      <c r="B1925" s="57" t="n">
        <v>44</v>
      </c>
      <c r="C1925" s="7" t="n">
        <v>17</v>
      </c>
      <c r="D1925" s="7" t="n">
        <v>128</v>
      </c>
    </row>
    <row r="1926" spans="1:9">
      <c r="A1926" t="s">
        <v>4</v>
      </c>
      <c r="B1926" s="4" t="s">
        <v>5</v>
      </c>
      <c r="C1926" s="4" t="s">
        <v>10</v>
      </c>
      <c r="D1926" s="4" t="s">
        <v>17</v>
      </c>
    </row>
    <row r="1927" spans="1:9">
      <c r="A1927" t="n">
        <v>16926</v>
      </c>
      <c r="B1927" s="57" t="n">
        <v>44</v>
      </c>
      <c r="C1927" s="7" t="n">
        <v>17</v>
      </c>
      <c r="D1927" s="7" t="n">
        <v>32</v>
      </c>
    </row>
    <row r="1928" spans="1:9">
      <c r="A1928" t="s">
        <v>4</v>
      </c>
      <c r="B1928" s="4" t="s">
        <v>5</v>
      </c>
      <c r="C1928" s="4" t="s">
        <v>10</v>
      </c>
      <c r="D1928" s="4" t="s">
        <v>16</v>
      </c>
      <c r="E1928" s="4" t="s">
        <v>16</v>
      </c>
      <c r="F1928" s="4" t="s">
        <v>16</v>
      </c>
      <c r="G1928" s="4" t="s">
        <v>16</v>
      </c>
    </row>
    <row r="1929" spans="1:9">
      <c r="A1929" t="n">
        <v>16933</v>
      </c>
      <c r="B1929" s="31" t="n">
        <v>46</v>
      </c>
      <c r="C1929" s="7" t="n">
        <v>18</v>
      </c>
      <c r="D1929" s="7" t="n">
        <v>4.13000011444092</v>
      </c>
      <c r="E1929" s="7" t="n">
        <v>0</v>
      </c>
      <c r="F1929" s="7" t="n">
        <v>-8.38000011444092</v>
      </c>
      <c r="G1929" s="7" t="n">
        <v>229.699996948242</v>
      </c>
    </row>
    <row r="1930" spans="1:9">
      <c r="A1930" t="s">
        <v>4</v>
      </c>
      <c r="B1930" s="4" t="s">
        <v>5</v>
      </c>
      <c r="C1930" s="4" t="s">
        <v>10</v>
      </c>
      <c r="D1930" s="4" t="s">
        <v>16</v>
      </c>
      <c r="E1930" s="4" t="s">
        <v>16</v>
      </c>
      <c r="F1930" s="4" t="s">
        <v>16</v>
      </c>
      <c r="G1930" s="4" t="s">
        <v>16</v>
      </c>
    </row>
    <row r="1931" spans="1:9">
      <c r="A1931" t="n">
        <v>16952</v>
      </c>
      <c r="B1931" s="31" t="n">
        <v>46</v>
      </c>
      <c r="C1931" s="7" t="n">
        <v>17</v>
      </c>
      <c r="D1931" s="7" t="n">
        <v>3.79999995231628</v>
      </c>
      <c r="E1931" s="7" t="n">
        <v>0</v>
      </c>
      <c r="F1931" s="7" t="n">
        <v>-7.26000022888184</v>
      </c>
      <c r="G1931" s="7" t="n">
        <v>210.300003051758</v>
      </c>
    </row>
    <row r="1932" spans="1:9">
      <c r="A1932" t="s">
        <v>4</v>
      </c>
      <c r="B1932" s="4" t="s">
        <v>5</v>
      </c>
      <c r="C1932" s="4" t="s">
        <v>10</v>
      </c>
      <c r="D1932" s="4" t="s">
        <v>16</v>
      </c>
      <c r="E1932" s="4" t="s">
        <v>16</v>
      </c>
      <c r="F1932" s="4" t="s">
        <v>16</v>
      </c>
      <c r="G1932" s="4" t="s">
        <v>16</v>
      </c>
    </row>
    <row r="1933" spans="1:9">
      <c r="A1933" t="n">
        <v>16971</v>
      </c>
      <c r="B1933" s="31" t="n">
        <v>46</v>
      </c>
      <c r="C1933" s="7" t="n">
        <v>16</v>
      </c>
      <c r="D1933" s="7" t="n">
        <v>2.69000005722046</v>
      </c>
      <c r="E1933" s="7" t="n">
        <v>0</v>
      </c>
      <c r="F1933" s="7" t="n">
        <v>-8.82999992370605</v>
      </c>
      <c r="G1933" s="7" t="n">
        <v>73.1999969482422</v>
      </c>
    </row>
    <row r="1934" spans="1:9">
      <c r="A1934" t="s">
        <v>4</v>
      </c>
      <c r="B1934" s="4" t="s">
        <v>5</v>
      </c>
      <c r="C1934" s="4" t="s">
        <v>10</v>
      </c>
    </row>
    <row r="1935" spans="1:9">
      <c r="A1935" t="n">
        <v>16990</v>
      </c>
      <c r="B1935" s="26" t="n">
        <v>16</v>
      </c>
      <c r="C1935" s="7" t="n">
        <v>0</v>
      </c>
    </row>
    <row r="1936" spans="1:9">
      <c r="A1936" t="s">
        <v>4</v>
      </c>
      <c r="B1936" s="4" t="s">
        <v>5</v>
      </c>
      <c r="C1936" s="4" t="s">
        <v>10</v>
      </c>
      <c r="D1936" s="4" t="s">
        <v>10</v>
      </c>
      <c r="E1936" s="4" t="s">
        <v>10</v>
      </c>
    </row>
    <row r="1937" spans="1:7">
      <c r="A1937" t="n">
        <v>16993</v>
      </c>
      <c r="B1937" s="59" t="n">
        <v>61</v>
      </c>
      <c r="C1937" s="7" t="n">
        <v>0</v>
      </c>
      <c r="D1937" s="7" t="n">
        <v>15</v>
      </c>
      <c r="E1937" s="7" t="n">
        <v>0</v>
      </c>
    </row>
    <row r="1938" spans="1:7">
      <c r="A1938" t="s">
        <v>4</v>
      </c>
      <c r="B1938" s="4" t="s">
        <v>5</v>
      </c>
      <c r="C1938" s="4" t="s">
        <v>10</v>
      </c>
      <c r="D1938" s="4" t="s">
        <v>10</v>
      </c>
      <c r="E1938" s="4" t="s">
        <v>10</v>
      </c>
    </row>
    <row r="1939" spans="1:7">
      <c r="A1939" t="n">
        <v>17000</v>
      </c>
      <c r="B1939" s="59" t="n">
        <v>61</v>
      </c>
      <c r="C1939" s="7" t="n">
        <v>15</v>
      </c>
      <c r="D1939" s="7" t="n">
        <v>0</v>
      </c>
      <c r="E1939" s="7" t="n">
        <v>0</v>
      </c>
    </row>
    <row r="1940" spans="1:7">
      <c r="A1940" t="s">
        <v>4</v>
      </c>
      <c r="B1940" s="4" t="s">
        <v>5</v>
      </c>
      <c r="C1940" s="4" t="s">
        <v>10</v>
      </c>
      <c r="D1940" s="4" t="s">
        <v>10</v>
      </c>
      <c r="E1940" s="4" t="s">
        <v>10</v>
      </c>
    </row>
    <row r="1941" spans="1:7">
      <c r="A1941" t="n">
        <v>17007</v>
      </c>
      <c r="B1941" s="59" t="n">
        <v>61</v>
      </c>
      <c r="C1941" s="7" t="n">
        <v>18</v>
      </c>
      <c r="D1941" s="7" t="n">
        <v>0</v>
      </c>
      <c r="E1941" s="7" t="n">
        <v>0</v>
      </c>
    </row>
    <row r="1942" spans="1:7">
      <c r="A1942" t="s">
        <v>4</v>
      </c>
      <c r="B1942" s="4" t="s">
        <v>5</v>
      </c>
      <c r="C1942" s="4" t="s">
        <v>10</v>
      </c>
      <c r="D1942" s="4" t="s">
        <v>10</v>
      </c>
      <c r="E1942" s="4" t="s">
        <v>10</v>
      </c>
    </row>
    <row r="1943" spans="1:7">
      <c r="A1943" t="n">
        <v>17014</v>
      </c>
      <c r="B1943" s="59" t="n">
        <v>61</v>
      </c>
      <c r="C1943" s="7" t="n">
        <v>17</v>
      </c>
      <c r="D1943" s="7" t="n">
        <v>0</v>
      </c>
      <c r="E1943" s="7" t="n">
        <v>0</v>
      </c>
    </row>
    <row r="1944" spans="1:7">
      <c r="A1944" t="s">
        <v>4</v>
      </c>
      <c r="B1944" s="4" t="s">
        <v>5</v>
      </c>
      <c r="C1944" s="4" t="s">
        <v>10</v>
      </c>
      <c r="D1944" s="4" t="s">
        <v>10</v>
      </c>
      <c r="E1944" s="4" t="s">
        <v>10</v>
      </c>
    </row>
    <row r="1945" spans="1:7">
      <c r="A1945" t="n">
        <v>17021</v>
      </c>
      <c r="B1945" s="59" t="n">
        <v>61</v>
      </c>
      <c r="C1945" s="7" t="n">
        <v>16</v>
      </c>
      <c r="D1945" s="7" t="n">
        <v>15</v>
      </c>
      <c r="E1945" s="7" t="n">
        <v>0</v>
      </c>
    </row>
    <row r="1946" spans="1:7">
      <c r="A1946" t="s">
        <v>4</v>
      </c>
      <c r="B1946" s="4" t="s">
        <v>5</v>
      </c>
      <c r="C1946" s="4" t="s">
        <v>7</v>
      </c>
      <c r="D1946" s="4" t="s">
        <v>10</v>
      </c>
    </row>
    <row r="1947" spans="1:7">
      <c r="A1947" t="n">
        <v>17028</v>
      </c>
      <c r="B1947" s="33" t="n">
        <v>58</v>
      </c>
      <c r="C1947" s="7" t="n">
        <v>255</v>
      </c>
      <c r="D1947" s="7" t="n">
        <v>0</v>
      </c>
    </row>
    <row r="1948" spans="1:7">
      <c r="A1948" t="s">
        <v>4</v>
      </c>
      <c r="B1948" s="4" t="s">
        <v>5</v>
      </c>
      <c r="C1948" s="4" t="s">
        <v>10</v>
      </c>
      <c r="D1948" s="4" t="s">
        <v>7</v>
      </c>
      <c r="E1948" s="4" t="s">
        <v>16</v>
      </c>
      <c r="F1948" s="4" t="s">
        <v>10</v>
      </c>
    </row>
    <row r="1949" spans="1:7">
      <c r="A1949" t="n">
        <v>17032</v>
      </c>
      <c r="B1949" s="53" t="n">
        <v>59</v>
      </c>
      <c r="C1949" s="7" t="n">
        <v>18</v>
      </c>
      <c r="D1949" s="7" t="n">
        <v>8</v>
      </c>
      <c r="E1949" s="7" t="n">
        <v>0.150000005960464</v>
      </c>
      <c r="F1949" s="7" t="n">
        <v>0</v>
      </c>
    </row>
    <row r="1950" spans="1:7">
      <c r="A1950" t="s">
        <v>4</v>
      </c>
      <c r="B1950" s="4" t="s">
        <v>5</v>
      </c>
      <c r="C1950" s="4" t="s">
        <v>10</v>
      </c>
      <c r="D1950" s="4" t="s">
        <v>7</v>
      </c>
      <c r="E1950" s="4" t="s">
        <v>16</v>
      </c>
      <c r="F1950" s="4" t="s">
        <v>10</v>
      </c>
    </row>
    <row r="1951" spans="1:7">
      <c r="A1951" t="n">
        <v>17042</v>
      </c>
      <c r="B1951" s="53" t="n">
        <v>59</v>
      </c>
      <c r="C1951" s="7" t="n">
        <v>17</v>
      </c>
      <c r="D1951" s="7" t="n">
        <v>8</v>
      </c>
      <c r="E1951" s="7" t="n">
        <v>0.150000005960464</v>
      </c>
      <c r="F1951" s="7" t="n">
        <v>0</v>
      </c>
    </row>
    <row r="1952" spans="1:7">
      <c r="A1952" t="s">
        <v>4</v>
      </c>
      <c r="B1952" s="4" t="s">
        <v>5</v>
      </c>
      <c r="C1952" s="4" t="s">
        <v>10</v>
      </c>
      <c r="D1952" s="4" t="s">
        <v>7</v>
      </c>
      <c r="E1952" s="4" t="s">
        <v>16</v>
      </c>
      <c r="F1952" s="4" t="s">
        <v>10</v>
      </c>
    </row>
    <row r="1953" spans="1:6">
      <c r="A1953" t="n">
        <v>17052</v>
      </c>
      <c r="B1953" s="53" t="n">
        <v>59</v>
      </c>
      <c r="C1953" s="7" t="n">
        <v>16</v>
      </c>
      <c r="D1953" s="7" t="n">
        <v>8</v>
      </c>
      <c r="E1953" s="7" t="n">
        <v>0.150000005960464</v>
      </c>
      <c r="F1953" s="7" t="n">
        <v>0</v>
      </c>
    </row>
    <row r="1954" spans="1:6">
      <c r="A1954" t="s">
        <v>4</v>
      </c>
      <c r="B1954" s="4" t="s">
        <v>5</v>
      </c>
      <c r="C1954" s="4" t="s">
        <v>10</v>
      </c>
    </row>
    <row r="1955" spans="1:6">
      <c r="A1955" t="n">
        <v>17062</v>
      </c>
      <c r="B1955" s="26" t="n">
        <v>16</v>
      </c>
      <c r="C1955" s="7" t="n">
        <v>1800</v>
      </c>
    </row>
    <row r="1956" spans="1:6">
      <c r="A1956" t="s">
        <v>4</v>
      </c>
      <c r="B1956" s="4" t="s">
        <v>5</v>
      </c>
      <c r="C1956" s="4" t="s">
        <v>10</v>
      </c>
      <c r="D1956" s="4" t="s">
        <v>7</v>
      </c>
      <c r="E1956" s="4" t="s">
        <v>16</v>
      </c>
      <c r="F1956" s="4" t="s">
        <v>10</v>
      </c>
    </row>
    <row r="1957" spans="1:6">
      <c r="A1957" t="n">
        <v>17065</v>
      </c>
      <c r="B1957" s="53" t="n">
        <v>59</v>
      </c>
      <c r="C1957" s="7" t="n">
        <v>18</v>
      </c>
      <c r="D1957" s="7" t="n">
        <v>255</v>
      </c>
      <c r="E1957" s="7" t="n">
        <v>0</v>
      </c>
      <c r="F1957" s="7" t="n">
        <v>0</v>
      </c>
    </row>
    <row r="1958" spans="1:6">
      <c r="A1958" t="s">
        <v>4</v>
      </c>
      <c r="B1958" s="4" t="s">
        <v>5</v>
      </c>
      <c r="C1958" s="4" t="s">
        <v>10</v>
      </c>
      <c r="D1958" s="4" t="s">
        <v>7</v>
      </c>
      <c r="E1958" s="4" t="s">
        <v>16</v>
      </c>
      <c r="F1958" s="4" t="s">
        <v>10</v>
      </c>
    </row>
    <row r="1959" spans="1:6">
      <c r="A1959" t="n">
        <v>17075</v>
      </c>
      <c r="B1959" s="53" t="n">
        <v>59</v>
      </c>
      <c r="C1959" s="7" t="n">
        <v>17</v>
      </c>
      <c r="D1959" s="7" t="n">
        <v>255</v>
      </c>
      <c r="E1959" s="7" t="n">
        <v>0</v>
      </c>
      <c r="F1959" s="7" t="n">
        <v>0</v>
      </c>
    </row>
    <row r="1960" spans="1:6">
      <c r="A1960" t="s">
        <v>4</v>
      </c>
      <c r="B1960" s="4" t="s">
        <v>5</v>
      </c>
      <c r="C1960" s="4" t="s">
        <v>10</v>
      </c>
      <c r="D1960" s="4" t="s">
        <v>7</v>
      </c>
      <c r="E1960" s="4" t="s">
        <v>16</v>
      </c>
      <c r="F1960" s="4" t="s">
        <v>10</v>
      </c>
    </row>
    <row r="1961" spans="1:6">
      <c r="A1961" t="n">
        <v>17085</v>
      </c>
      <c r="B1961" s="53" t="n">
        <v>59</v>
      </c>
      <c r="C1961" s="7" t="n">
        <v>16</v>
      </c>
      <c r="D1961" s="7" t="n">
        <v>255</v>
      </c>
      <c r="E1961" s="7" t="n">
        <v>0</v>
      </c>
      <c r="F1961" s="7" t="n">
        <v>0</v>
      </c>
    </row>
    <row r="1962" spans="1:6">
      <c r="A1962" t="s">
        <v>4</v>
      </c>
      <c r="B1962" s="4" t="s">
        <v>5</v>
      </c>
      <c r="C1962" s="4" t="s">
        <v>10</v>
      </c>
    </row>
    <row r="1963" spans="1:6">
      <c r="A1963" t="n">
        <v>17095</v>
      </c>
      <c r="B1963" s="26" t="n">
        <v>16</v>
      </c>
      <c r="C1963" s="7" t="n">
        <v>300</v>
      </c>
    </row>
    <row r="1964" spans="1:6">
      <c r="A1964" t="s">
        <v>4</v>
      </c>
      <c r="B1964" s="4" t="s">
        <v>5</v>
      </c>
      <c r="C1964" s="4" t="s">
        <v>7</v>
      </c>
      <c r="D1964" s="4" t="s">
        <v>10</v>
      </c>
      <c r="E1964" s="4" t="s">
        <v>8</v>
      </c>
    </row>
    <row r="1965" spans="1:6">
      <c r="A1965" t="n">
        <v>17098</v>
      </c>
      <c r="B1965" s="54" t="n">
        <v>51</v>
      </c>
      <c r="C1965" s="7" t="n">
        <v>4</v>
      </c>
      <c r="D1965" s="7" t="n">
        <v>17</v>
      </c>
      <c r="E1965" s="7" t="s">
        <v>247</v>
      </c>
    </row>
    <row r="1966" spans="1:6">
      <c r="A1966" t="s">
        <v>4</v>
      </c>
      <c r="B1966" s="4" t="s">
        <v>5</v>
      </c>
      <c r="C1966" s="4" t="s">
        <v>10</v>
      </c>
    </row>
    <row r="1967" spans="1:6">
      <c r="A1967" t="n">
        <v>17118</v>
      </c>
      <c r="B1967" s="26" t="n">
        <v>16</v>
      </c>
      <c r="C1967" s="7" t="n">
        <v>0</v>
      </c>
    </row>
    <row r="1968" spans="1:6">
      <c r="A1968" t="s">
        <v>4</v>
      </c>
      <c r="B1968" s="4" t="s">
        <v>5</v>
      </c>
      <c r="C1968" s="4" t="s">
        <v>10</v>
      </c>
      <c r="D1968" s="4" t="s">
        <v>7</v>
      </c>
      <c r="E1968" s="4" t="s">
        <v>17</v>
      </c>
      <c r="F1968" s="4" t="s">
        <v>28</v>
      </c>
      <c r="G1968" s="4" t="s">
        <v>7</v>
      </c>
      <c r="H1968" s="4" t="s">
        <v>7</v>
      </c>
    </row>
    <row r="1969" spans="1:8">
      <c r="A1969" t="n">
        <v>17121</v>
      </c>
      <c r="B1969" s="55" t="n">
        <v>26</v>
      </c>
      <c r="C1969" s="7" t="n">
        <v>17</v>
      </c>
      <c r="D1969" s="7" t="n">
        <v>17</v>
      </c>
      <c r="E1969" s="7" t="n">
        <v>16952</v>
      </c>
      <c r="F1969" s="7" t="s">
        <v>248</v>
      </c>
      <c r="G1969" s="7" t="n">
        <v>2</v>
      </c>
      <c r="H1969" s="7" t="n">
        <v>0</v>
      </c>
    </row>
    <row r="1970" spans="1:8">
      <c r="A1970" t="s">
        <v>4</v>
      </c>
      <c r="B1970" s="4" t="s">
        <v>5</v>
      </c>
    </row>
    <row r="1971" spans="1:8">
      <c r="A1971" t="n">
        <v>17139</v>
      </c>
      <c r="B1971" s="24" t="n">
        <v>28</v>
      </c>
    </row>
    <row r="1972" spans="1:8">
      <c r="A1972" t="s">
        <v>4</v>
      </c>
      <c r="B1972" s="4" t="s">
        <v>5</v>
      </c>
      <c r="C1972" s="4" t="s">
        <v>7</v>
      </c>
      <c r="D1972" s="4" t="s">
        <v>10</v>
      </c>
      <c r="E1972" s="4" t="s">
        <v>8</v>
      </c>
    </row>
    <row r="1973" spans="1:8">
      <c r="A1973" t="n">
        <v>17140</v>
      </c>
      <c r="B1973" s="54" t="n">
        <v>51</v>
      </c>
      <c r="C1973" s="7" t="n">
        <v>4</v>
      </c>
      <c r="D1973" s="7" t="n">
        <v>18</v>
      </c>
      <c r="E1973" s="7" t="s">
        <v>206</v>
      </c>
    </row>
    <row r="1974" spans="1:8">
      <c r="A1974" t="s">
        <v>4</v>
      </c>
      <c r="B1974" s="4" t="s">
        <v>5</v>
      </c>
      <c r="C1974" s="4" t="s">
        <v>10</v>
      </c>
    </row>
    <row r="1975" spans="1:8">
      <c r="A1975" t="n">
        <v>17153</v>
      </c>
      <c r="B1975" s="26" t="n">
        <v>16</v>
      </c>
      <c r="C1975" s="7" t="n">
        <v>0</v>
      </c>
    </row>
    <row r="1976" spans="1:8">
      <c r="A1976" t="s">
        <v>4</v>
      </c>
      <c r="B1976" s="4" t="s">
        <v>5</v>
      </c>
      <c r="C1976" s="4" t="s">
        <v>10</v>
      </c>
      <c r="D1976" s="4" t="s">
        <v>7</v>
      </c>
      <c r="E1976" s="4" t="s">
        <v>17</v>
      </c>
      <c r="F1976" s="4" t="s">
        <v>28</v>
      </c>
      <c r="G1976" s="4" t="s">
        <v>7</v>
      </c>
      <c r="H1976" s="4" t="s">
        <v>7</v>
      </c>
    </row>
    <row r="1977" spans="1:8">
      <c r="A1977" t="n">
        <v>17156</v>
      </c>
      <c r="B1977" s="55" t="n">
        <v>26</v>
      </c>
      <c r="C1977" s="7" t="n">
        <v>18</v>
      </c>
      <c r="D1977" s="7" t="n">
        <v>17</v>
      </c>
      <c r="E1977" s="7" t="n">
        <v>17484</v>
      </c>
      <c r="F1977" s="7" t="s">
        <v>249</v>
      </c>
      <c r="G1977" s="7" t="n">
        <v>2</v>
      </c>
      <c r="H1977" s="7" t="n">
        <v>0</v>
      </c>
    </row>
    <row r="1978" spans="1:8">
      <c r="A1978" t="s">
        <v>4</v>
      </c>
      <c r="B1978" s="4" t="s">
        <v>5</v>
      </c>
    </row>
    <row r="1979" spans="1:8">
      <c r="A1979" t="n">
        <v>17231</v>
      </c>
      <c r="B1979" s="24" t="n">
        <v>28</v>
      </c>
    </row>
    <row r="1980" spans="1:8">
      <c r="A1980" t="s">
        <v>4</v>
      </c>
      <c r="B1980" s="4" t="s">
        <v>5</v>
      </c>
      <c r="C1980" s="4" t="s">
        <v>10</v>
      </c>
      <c r="D1980" s="4" t="s">
        <v>7</v>
      </c>
      <c r="E1980" s="4" t="s">
        <v>16</v>
      </c>
      <c r="F1980" s="4" t="s">
        <v>10</v>
      </c>
    </row>
    <row r="1981" spans="1:8">
      <c r="A1981" t="n">
        <v>17232</v>
      </c>
      <c r="B1981" s="53" t="n">
        <v>59</v>
      </c>
      <c r="C1981" s="7" t="n">
        <v>17</v>
      </c>
      <c r="D1981" s="7" t="n">
        <v>1</v>
      </c>
      <c r="E1981" s="7" t="n">
        <v>0.150000005960464</v>
      </c>
      <c r="F1981" s="7" t="n">
        <v>0</v>
      </c>
    </row>
    <row r="1982" spans="1:8">
      <c r="A1982" t="s">
        <v>4</v>
      </c>
      <c r="B1982" s="4" t="s">
        <v>5</v>
      </c>
      <c r="C1982" s="4" t="s">
        <v>10</v>
      </c>
    </row>
    <row r="1983" spans="1:8">
      <c r="A1983" t="n">
        <v>17242</v>
      </c>
      <c r="B1983" s="26" t="n">
        <v>16</v>
      </c>
      <c r="C1983" s="7" t="n">
        <v>1000</v>
      </c>
    </row>
    <row r="1984" spans="1:8">
      <c r="A1984" t="s">
        <v>4</v>
      </c>
      <c r="B1984" s="4" t="s">
        <v>5</v>
      </c>
      <c r="C1984" s="4" t="s">
        <v>10</v>
      </c>
      <c r="D1984" s="4" t="s">
        <v>10</v>
      </c>
      <c r="E1984" s="4" t="s">
        <v>10</v>
      </c>
    </row>
    <row r="1985" spans="1:8">
      <c r="A1985" t="n">
        <v>17245</v>
      </c>
      <c r="B1985" s="59" t="n">
        <v>61</v>
      </c>
      <c r="C1985" s="7" t="n">
        <v>17</v>
      </c>
      <c r="D1985" s="7" t="n">
        <v>18</v>
      </c>
      <c r="E1985" s="7" t="n">
        <v>1000</v>
      </c>
    </row>
    <row r="1986" spans="1:8">
      <c r="A1986" t="s">
        <v>4</v>
      </c>
      <c r="B1986" s="4" t="s">
        <v>5</v>
      </c>
      <c r="C1986" s="4" t="s">
        <v>10</v>
      </c>
      <c r="D1986" s="4" t="s">
        <v>7</v>
      </c>
      <c r="E1986" s="4" t="s">
        <v>16</v>
      </c>
      <c r="F1986" s="4" t="s">
        <v>10</v>
      </c>
    </row>
    <row r="1987" spans="1:8">
      <c r="A1987" t="n">
        <v>17252</v>
      </c>
      <c r="B1987" s="53" t="n">
        <v>59</v>
      </c>
      <c r="C1987" s="7" t="n">
        <v>17</v>
      </c>
      <c r="D1987" s="7" t="n">
        <v>14</v>
      </c>
      <c r="E1987" s="7" t="n">
        <v>0.150000005960464</v>
      </c>
      <c r="F1987" s="7" t="n">
        <v>0</v>
      </c>
    </row>
    <row r="1988" spans="1:8">
      <c r="A1988" t="s">
        <v>4</v>
      </c>
      <c r="B1988" s="4" t="s">
        <v>5</v>
      </c>
      <c r="C1988" s="4" t="s">
        <v>10</v>
      </c>
    </row>
    <row r="1989" spans="1:8">
      <c r="A1989" t="n">
        <v>17262</v>
      </c>
      <c r="B1989" s="26" t="n">
        <v>16</v>
      </c>
      <c r="C1989" s="7" t="n">
        <v>300</v>
      </c>
    </row>
    <row r="1990" spans="1:8">
      <c r="A1990" t="s">
        <v>4</v>
      </c>
      <c r="B1990" s="4" t="s">
        <v>5</v>
      </c>
      <c r="C1990" s="4" t="s">
        <v>7</v>
      </c>
      <c r="D1990" s="4" t="s">
        <v>10</v>
      </c>
      <c r="E1990" s="4" t="s">
        <v>8</v>
      </c>
    </row>
    <row r="1991" spans="1:8">
      <c r="A1991" t="n">
        <v>17265</v>
      </c>
      <c r="B1991" s="54" t="n">
        <v>51</v>
      </c>
      <c r="C1991" s="7" t="n">
        <v>4</v>
      </c>
      <c r="D1991" s="7" t="n">
        <v>17</v>
      </c>
      <c r="E1991" s="7" t="s">
        <v>250</v>
      </c>
    </row>
    <row r="1992" spans="1:8">
      <c r="A1992" t="s">
        <v>4</v>
      </c>
      <c r="B1992" s="4" t="s">
        <v>5</v>
      </c>
      <c r="C1992" s="4" t="s">
        <v>10</v>
      </c>
    </row>
    <row r="1993" spans="1:8">
      <c r="A1993" t="n">
        <v>17284</v>
      </c>
      <c r="B1993" s="26" t="n">
        <v>16</v>
      </c>
      <c r="C1993" s="7" t="n">
        <v>0</v>
      </c>
    </row>
    <row r="1994" spans="1:8">
      <c r="A1994" t="s">
        <v>4</v>
      </c>
      <c r="B1994" s="4" t="s">
        <v>5</v>
      </c>
      <c r="C1994" s="4" t="s">
        <v>10</v>
      </c>
      <c r="D1994" s="4" t="s">
        <v>7</v>
      </c>
      <c r="E1994" s="4" t="s">
        <v>17</v>
      </c>
      <c r="F1994" s="4" t="s">
        <v>28</v>
      </c>
      <c r="G1994" s="4" t="s">
        <v>7</v>
      </c>
      <c r="H1994" s="4" t="s">
        <v>7</v>
      </c>
    </row>
    <row r="1995" spans="1:8">
      <c r="A1995" t="n">
        <v>17287</v>
      </c>
      <c r="B1995" s="55" t="n">
        <v>26</v>
      </c>
      <c r="C1995" s="7" t="n">
        <v>17</v>
      </c>
      <c r="D1995" s="7" t="n">
        <v>17</v>
      </c>
      <c r="E1995" s="7" t="n">
        <v>16446</v>
      </c>
      <c r="F1995" s="7" t="s">
        <v>251</v>
      </c>
      <c r="G1995" s="7" t="n">
        <v>2</v>
      </c>
      <c r="H1995" s="7" t="n">
        <v>0</v>
      </c>
    </row>
    <row r="1996" spans="1:8">
      <c r="A1996" t="s">
        <v>4</v>
      </c>
      <c r="B1996" s="4" t="s">
        <v>5</v>
      </c>
    </row>
    <row r="1997" spans="1:8">
      <c r="A1997" t="n">
        <v>17326</v>
      </c>
      <c r="B1997" s="24" t="n">
        <v>28</v>
      </c>
    </row>
    <row r="1998" spans="1:8">
      <c r="A1998" t="s">
        <v>4</v>
      </c>
      <c r="B1998" s="4" t="s">
        <v>5</v>
      </c>
      <c r="C1998" s="4" t="s">
        <v>10</v>
      </c>
      <c r="D1998" s="4" t="s">
        <v>7</v>
      </c>
      <c r="E1998" s="4" t="s">
        <v>8</v>
      </c>
      <c r="F1998" s="4" t="s">
        <v>16</v>
      </c>
      <c r="G1998" s="4" t="s">
        <v>16</v>
      </c>
      <c r="H1998" s="4" t="s">
        <v>16</v>
      </c>
    </row>
    <row r="1999" spans="1:8">
      <c r="A1999" t="n">
        <v>17327</v>
      </c>
      <c r="B1999" s="62" t="n">
        <v>48</v>
      </c>
      <c r="C1999" s="7" t="n">
        <v>16</v>
      </c>
      <c r="D1999" s="7" t="n">
        <v>0</v>
      </c>
      <c r="E1999" s="7" t="s">
        <v>91</v>
      </c>
      <c r="F1999" s="7" t="n">
        <v>-1</v>
      </c>
      <c r="G1999" s="7" t="n">
        <v>1</v>
      </c>
      <c r="H1999" s="7" t="n">
        <v>0</v>
      </c>
    </row>
    <row r="2000" spans="1:8">
      <c r="A2000" t="s">
        <v>4</v>
      </c>
      <c r="B2000" s="4" t="s">
        <v>5</v>
      </c>
      <c r="C2000" s="4" t="s">
        <v>10</v>
      </c>
    </row>
    <row r="2001" spans="1:8">
      <c r="A2001" t="n">
        <v>17356</v>
      </c>
      <c r="B2001" s="26" t="n">
        <v>16</v>
      </c>
      <c r="C2001" s="7" t="n">
        <v>500</v>
      </c>
    </row>
    <row r="2002" spans="1:8">
      <c r="A2002" t="s">
        <v>4</v>
      </c>
      <c r="B2002" s="4" t="s">
        <v>5</v>
      </c>
      <c r="C2002" s="4" t="s">
        <v>7</v>
      </c>
      <c r="D2002" s="4" t="s">
        <v>10</v>
      </c>
      <c r="E2002" s="4" t="s">
        <v>8</v>
      </c>
    </row>
    <row r="2003" spans="1:8">
      <c r="A2003" t="n">
        <v>17359</v>
      </c>
      <c r="B2003" s="54" t="n">
        <v>51</v>
      </c>
      <c r="C2003" s="7" t="n">
        <v>4</v>
      </c>
      <c r="D2003" s="7" t="n">
        <v>16</v>
      </c>
      <c r="E2003" s="7" t="s">
        <v>138</v>
      </c>
    </row>
    <row r="2004" spans="1:8">
      <c r="A2004" t="s">
        <v>4</v>
      </c>
      <c r="B2004" s="4" t="s">
        <v>5</v>
      </c>
      <c r="C2004" s="4" t="s">
        <v>10</v>
      </c>
    </row>
    <row r="2005" spans="1:8">
      <c r="A2005" t="n">
        <v>17372</v>
      </c>
      <c r="B2005" s="26" t="n">
        <v>16</v>
      </c>
      <c r="C2005" s="7" t="n">
        <v>0</v>
      </c>
    </row>
    <row r="2006" spans="1:8">
      <c r="A2006" t="s">
        <v>4</v>
      </c>
      <c r="B2006" s="4" t="s">
        <v>5</v>
      </c>
      <c r="C2006" s="4" t="s">
        <v>10</v>
      </c>
      <c r="D2006" s="4" t="s">
        <v>7</v>
      </c>
      <c r="E2006" s="4" t="s">
        <v>17</v>
      </c>
      <c r="F2006" s="4" t="s">
        <v>28</v>
      </c>
      <c r="G2006" s="4" t="s">
        <v>7</v>
      </c>
      <c r="H2006" s="4" t="s">
        <v>7</v>
      </c>
    </row>
    <row r="2007" spans="1:8">
      <c r="A2007" t="n">
        <v>17375</v>
      </c>
      <c r="B2007" s="55" t="n">
        <v>26</v>
      </c>
      <c r="C2007" s="7" t="n">
        <v>16</v>
      </c>
      <c r="D2007" s="7" t="n">
        <v>17</v>
      </c>
      <c r="E2007" s="7" t="n">
        <v>14462</v>
      </c>
      <c r="F2007" s="7" t="s">
        <v>252</v>
      </c>
      <c r="G2007" s="7" t="n">
        <v>2</v>
      </c>
      <c r="H2007" s="7" t="n">
        <v>0</v>
      </c>
    </row>
    <row r="2008" spans="1:8">
      <c r="A2008" t="s">
        <v>4</v>
      </c>
      <c r="B2008" s="4" t="s">
        <v>5</v>
      </c>
    </row>
    <row r="2009" spans="1:8">
      <c r="A2009" t="n">
        <v>17461</v>
      </c>
      <c r="B2009" s="24" t="n">
        <v>28</v>
      </c>
    </row>
    <row r="2010" spans="1:8">
      <c r="A2010" t="s">
        <v>4</v>
      </c>
      <c r="B2010" s="4" t="s">
        <v>5</v>
      </c>
      <c r="C2010" s="4" t="s">
        <v>10</v>
      </c>
      <c r="D2010" s="4" t="s">
        <v>7</v>
      </c>
    </row>
    <row r="2011" spans="1:8">
      <c r="A2011" t="n">
        <v>17462</v>
      </c>
      <c r="B2011" s="60" t="n">
        <v>89</v>
      </c>
      <c r="C2011" s="7" t="n">
        <v>65533</v>
      </c>
      <c r="D2011" s="7" t="n">
        <v>1</v>
      </c>
    </row>
    <row r="2012" spans="1:8">
      <c r="A2012" t="s">
        <v>4</v>
      </c>
      <c r="B2012" s="4" t="s">
        <v>5</v>
      </c>
      <c r="C2012" s="4" t="s">
        <v>7</v>
      </c>
      <c r="D2012" s="4" t="s">
        <v>10</v>
      </c>
      <c r="E2012" s="4" t="s">
        <v>10</v>
      </c>
      <c r="F2012" s="4" t="s">
        <v>7</v>
      </c>
    </row>
    <row r="2013" spans="1:8">
      <c r="A2013" t="n">
        <v>17466</v>
      </c>
      <c r="B2013" s="22" t="n">
        <v>25</v>
      </c>
      <c r="C2013" s="7" t="n">
        <v>1</v>
      </c>
      <c r="D2013" s="7" t="n">
        <v>60</v>
      </c>
      <c r="E2013" s="7" t="n">
        <v>640</v>
      </c>
      <c r="F2013" s="7" t="n">
        <v>2</v>
      </c>
    </row>
    <row r="2014" spans="1:8">
      <c r="A2014" t="s">
        <v>4</v>
      </c>
      <c r="B2014" s="4" t="s">
        <v>5</v>
      </c>
      <c r="C2014" s="4" t="s">
        <v>8</v>
      </c>
      <c r="D2014" s="4" t="s">
        <v>10</v>
      </c>
    </row>
    <row r="2015" spans="1:8">
      <c r="A2015" t="n">
        <v>17473</v>
      </c>
      <c r="B2015" s="56" t="n">
        <v>29</v>
      </c>
      <c r="C2015" s="7" t="s">
        <v>253</v>
      </c>
      <c r="D2015" s="7" t="n">
        <v>65533</v>
      </c>
    </row>
    <row r="2016" spans="1:8">
      <c r="A2016" t="s">
        <v>4</v>
      </c>
      <c r="B2016" s="4" t="s">
        <v>5</v>
      </c>
      <c r="C2016" s="4" t="s">
        <v>7</v>
      </c>
      <c r="D2016" s="4" t="s">
        <v>10</v>
      </c>
      <c r="E2016" s="4" t="s">
        <v>8</v>
      </c>
    </row>
    <row r="2017" spans="1:8">
      <c r="A2017" t="n">
        <v>17482</v>
      </c>
      <c r="B2017" s="54" t="n">
        <v>51</v>
      </c>
      <c r="C2017" s="7" t="n">
        <v>4</v>
      </c>
      <c r="D2017" s="7" t="n">
        <v>7032</v>
      </c>
      <c r="E2017" s="7" t="s">
        <v>254</v>
      </c>
    </row>
    <row r="2018" spans="1:8">
      <c r="A2018" t="s">
        <v>4</v>
      </c>
      <c r="B2018" s="4" t="s">
        <v>5</v>
      </c>
      <c r="C2018" s="4" t="s">
        <v>10</v>
      </c>
    </row>
    <row r="2019" spans="1:8">
      <c r="A2019" t="n">
        <v>17496</v>
      </c>
      <c r="B2019" s="26" t="n">
        <v>16</v>
      </c>
      <c r="C2019" s="7" t="n">
        <v>0</v>
      </c>
    </row>
    <row r="2020" spans="1:8">
      <c r="A2020" t="s">
        <v>4</v>
      </c>
      <c r="B2020" s="4" t="s">
        <v>5</v>
      </c>
      <c r="C2020" s="4" t="s">
        <v>10</v>
      </c>
      <c r="D2020" s="4" t="s">
        <v>7</v>
      </c>
      <c r="E2020" s="4" t="s">
        <v>17</v>
      </c>
      <c r="F2020" s="4" t="s">
        <v>28</v>
      </c>
      <c r="G2020" s="4" t="s">
        <v>7</v>
      </c>
      <c r="H2020" s="4" t="s">
        <v>7</v>
      </c>
    </row>
    <row r="2021" spans="1:8">
      <c r="A2021" t="n">
        <v>17499</v>
      </c>
      <c r="B2021" s="55" t="n">
        <v>26</v>
      </c>
      <c r="C2021" s="7" t="n">
        <v>7032</v>
      </c>
      <c r="D2021" s="7" t="n">
        <v>17</v>
      </c>
      <c r="E2021" s="7" t="n">
        <v>18538</v>
      </c>
      <c r="F2021" s="7" t="s">
        <v>255</v>
      </c>
      <c r="G2021" s="7" t="n">
        <v>2</v>
      </c>
      <c r="H2021" s="7" t="n">
        <v>0</v>
      </c>
    </row>
    <row r="2022" spans="1:8">
      <c r="A2022" t="s">
        <v>4</v>
      </c>
      <c r="B2022" s="4" t="s">
        <v>5</v>
      </c>
    </row>
    <row r="2023" spans="1:8">
      <c r="A2023" t="n">
        <v>17600</v>
      </c>
      <c r="B2023" s="24" t="n">
        <v>28</v>
      </c>
    </row>
    <row r="2024" spans="1:8">
      <c r="A2024" t="s">
        <v>4</v>
      </c>
      <c r="B2024" s="4" t="s">
        <v>5</v>
      </c>
      <c r="C2024" s="4" t="s">
        <v>7</v>
      </c>
      <c r="D2024" s="4" t="s">
        <v>10</v>
      </c>
      <c r="E2024" s="4" t="s">
        <v>8</v>
      </c>
      <c r="F2024" s="4" t="s">
        <v>8</v>
      </c>
      <c r="G2024" s="4" t="s">
        <v>8</v>
      </c>
      <c r="H2024" s="4" t="s">
        <v>8</v>
      </c>
    </row>
    <row r="2025" spans="1:8">
      <c r="A2025" t="n">
        <v>17601</v>
      </c>
      <c r="B2025" s="54" t="n">
        <v>51</v>
      </c>
      <c r="C2025" s="7" t="n">
        <v>3</v>
      </c>
      <c r="D2025" s="7" t="n">
        <v>0</v>
      </c>
      <c r="E2025" s="7" t="s">
        <v>155</v>
      </c>
      <c r="F2025" s="7" t="s">
        <v>130</v>
      </c>
      <c r="G2025" s="7" t="s">
        <v>113</v>
      </c>
      <c r="H2025" s="7" t="s">
        <v>112</v>
      </c>
    </row>
    <row r="2026" spans="1:8">
      <c r="A2026" t="s">
        <v>4</v>
      </c>
      <c r="B2026" s="4" t="s">
        <v>5</v>
      </c>
      <c r="C2026" s="4" t="s">
        <v>10</v>
      </c>
      <c r="D2026" s="4" t="s">
        <v>7</v>
      </c>
      <c r="E2026" s="4" t="s">
        <v>16</v>
      </c>
      <c r="F2026" s="4" t="s">
        <v>10</v>
      </c>
    </row>
    <row r="2027" spans="1:8">
      <c r="A2027" t="n">
        <v>17614</v>
      </c>
      <c r="B2027" s="53" t="n">
        <v>59</v>
      </c>
      <c r="C2027" s="7" t="n">
        <v>0</v>
      </c>
      <c r="D2027" s="7" t="n">
        <v>13</v>
      </c>
      <c r="E2027" s="7" t="n">
        <v>0.150000005960464</v>
      </c>
      <c r="F2027" s="7" t="n">
        <v>0</v>
      </c>
    </row>
    <row r="2028" spans="1:8">
      <c r="A2028" t="s">
        <v>4</v>
      </c>
      <c r="B2028" s="4" t="s">
        <v>5</v>
      </c>
      <c r="C2028" s="4" t="s">
        <v>10</v>
      </c>
      <c r="D2028" s="4" t="s">
        <v>7</v>
      </c>
      <c r="E2028" s="4" t="s">
        <v>16</v>
      </c>
      <c r="F2028" s="4" t="s">
        <v>10</v>
      </c>
    </row>
    <row r="2029" spans="1:8">
      <c r="A2029" t="n">
        <v>17624</v>
      </c>
      <c r="B2029" s="53" t="n">
        <v>59</v>
      </c>
      <c r="C2029" s="7" t="n">
        <v>16</v>
      </c>
      <c r="D2029" s="7" t="n">
        <v>13</v>
      </c>
      <c r="E2029" s="7" t="n">
        <v>0.150000005960464</v>
      </c>
      <c r="F2029" s="7" t="n">
        <v>0</v>
      </c>
    </row>
    <row r="2030" spans="1:8">
      <c r="A2030" t="s">
        <v>4</v>
      </c>
      <c r="B2030" s="4" t="s">
        <v>5</v>
      </c>
      <c r="C2030" s="4" t="s">
        <v>10</v>
      </c>
    </row>
    <row r="2031" spans="1:8">
      <c r="A2031" t="n">
        <v>17634</v>
      </c>
      <c r="B2031" s="26" t="n">
        <v>16</v>
      </c>
      <c r="C2031" s="7" t="n">
        <v>50</v>
      </c>
    </row>
    <row r="2032" spans="1:8">
      <c r="A2032" t="s">
        <v>4</v>
      </c>
      <c r="B2032" s="4" t="s">
        <v>5</v>
      </c>
      <c r="C2032" s="4" t="s">
        <v>10</v>
      </c>
      <c r="D2032" s="4" t="s">
        <v>7</v>
      </c>
      <c r="E2032" s="4" t="s">
        <v>16</v>
      </c>
      <c r="F2032" s="4" t="s">
        <v>10</v>
      </c>
    </row>
    <row r="2033" spans="1:8">
      <c r="A2033" t="n">
        <v>17637</v>
      </c>
      <c r="B2033" s="53" t="n">
        <v>59</v>
      </c>
      <c r="C2033" s="7" t="n">
        <v>15</v>
      </c>
      <c r="D2033" s="7" t="n">
        <v>13</v>
      </c>
      <c r="E2033" s="7" t="n">
        <v>0.150000005960464</v>
      </c>
      <c r="F2033" s="7" t="n">
        <v>0</v>
      </c>
    </row>
    <row r="2034" spans="1:8">
      <c r="A2034" t="s">
        <v>4</v>
      </c>
      <c r="B2034" s="4" t="s">
        <v>5</v>
      </c>
      <c r="C2034" s="4" t="s">
        <v>10</v>
      </c>
      <c r="D2034" s="4" t="s">
        <v>7</v>
      </c>
      <c r="E2034" s="4" t="s">
        <v>16</v>
      </c>
      <c r="F2034" s="4" t="s">
        <v>10</v>
      </c>
    </row>
    <row r="2035" spans="1:8">
      <c r="A2035" t="n">
        <v>17647</v>
      </c>
      <c r="B2035" s="53" t="n">
        <v>59</v>
      </c>
      <c r="C2035" s="7" t="n">
        <v>18</v>
      </c>
      <c r="D2035" s="7" t="n">
        <v>13</v>
      </c>
      <c r="E2035" s="7" t="n">
        <v>0.150000005960464</v>
      </c>
      <c r="F2035" s="7" t="n">
        <v>0</v>
      </c>
    </row>
    <row r="2036" spans="1:8">
      <c r="A2036" t="s">
        <v>4</v>
      </c>
      <c r="B2036" s="4" t="s">
        <v>5</v>
      </c>
      <c r="C2036" s="4" t="s">
        <v>10</v>
      </c>
      <c r="D2036" s="4" t="s">
        <v>7</v>
      </c>
      <c r="E2036" s="4" t="s">
        <v>16</v>
      </c>
      <c r="F2036" s="4" t="s">
        <v>10</v>
      </c>
    </row>
    <row r="2037" spans="1:8">
      <c r="A2037" t="n">
        <v>17657</v>
      </c>
      <c r="B2037" s="53" t="n">
        <v>59</v>
      </c>
      <c r="C2037" s="7" t="n">
        <v>17</v>
      </c>
      <c r="D2037" s="7" t="n">
        <v>13</v>
      </c>
      <c r="E2037" s="7" t="n">
        <v>0.150000005960464</v>
      </c>
      <c r="F2037" s="7" t="n">
        <v>0</v>
      </c>
    </row>
    <row r="2038" spans="1:8">
      <c r="A2038" t="s">
        <v>4</v>
      </c>
      <c r="B2038" s="4" t="s">
        <v>5</v>
      </c>
      <c r="C2038" s="4" t="s">
        <v>10</v>
      </c>
    </row>
    <row r="2039" spans="1:8">
      <c r="A2039" t="n">
        <v>17667</v>
      </c>
      <c r="B2039" s="26" t="n">
        <v>16</v>
      </c>
      <c r="C2039" s="7" t="n">
        <v>1000</v>
      </c>
    </row>
    <row r="2040" spans="1:8">
      <c r="A2040" t="s">
        <v>4</v>
      </c>
      <c r="B2040" s="4" t="s">
        <v>5</v>
      </c>
      <c r="C2040" s="4" t="s">
        <v>8</v>
      </c>
      <c r="D2040" s="4" t="s">
        <v>10</v>
      </c>
    </row>
    <row r="2041" spans="1:8">
      <c r="A2041" t="n">
        <v>17670</v>
      </c>
      <c r="B2041" s="56" t="n">
        <v>29</v>
      </c>
      <c r="C2041" s="7" t="s">
        <v>18</v>
      </c>
      <c r="D2041" s="7" t="n">
        <v>65533</v>
      </c>
    </row>
    <row r="2042" spans="1:8">
      <c r="A2042" t="s">
        <v>4</v>
      </c>
      <c r="B2042" s="4" t="s">
        <v>5</v>
      </c>
      <c r="C2042" s="4" t="s">
        <v>7</v>
      </c>
      <c r="D2042" s="4" t="s">
        <v>10</v>
      </c>
      <c r="E2042" s="4" t="s">
        <v>16</v>
      </c>
    </row>
    <row r="2043" spans="1:8">
      <c r="A2043" t="n">
        <v>17674</v>
      </c>
      <c r="B2043" s="33" t="n">
        <v>58</v>
      </c>
      <c r="C2043" s="7" t="n">
        <v>101</v>
      </c>
      <c r="D2043" s="7" t="n">
        <v>500</v>
      </c>
      <c r="E2043" s="7" t="n">
        <v>1</v>
      </c>
    </row>
    <row r="2044" spans="1:8">
      <c r="A2044" t="s">
        <v>4</v>
      </c>
      <c r="B2044" s="4" t="s">
        <v>5</v>
      </c>
      <c r="C2044" s="4" t="s">
        <v>7</v>
      </c>
      <c r="D2044" s="4" t="s">
        <v>10</v>
      </c>
    </row>
    <row r="2045" spans="1:8">
      <c r="A2045" t="n">
        <v>17682</v>
      </c>
      <c r="B2045" s="33" t="n">
        <v>58</v>
      </c>
      <c r="C2045" s="7" t="n">
        <v>254</v>
      </c>
      <c r="D2045" s="7" t="n">
        <v>0</v>
      </c>
    </row>
    <row r="2046" spans="1:8">
      <c r="A2046" t="s">
        <v>4</v>
      </c>
      <c r="B2046" s="4" t="s">
        <v>5</v>
      </c>
      <c r="C2046" s="4" t="s">
        <v>7</v>
      </c>
      <c r="D2046" s="4" t="s">
        <v>10</v>
      </c>
      <c r="E2046" s="4" t="s">
        <v>8</v>
      </c>
      <c r="F2046" s="4" t="s">
        <v>8</v>
      </c>
      <c r="G2046" s="4" t="s">
        <v>8</v>
      </c>
      <c r="H2046" s="4" t="s">
        <v>8</v>
      </c>
    </row>
    <row r="2047" spans="1:8">
      <c r="A2047" t="n">
        <v>17686</v>
      </c>
      <c r="B2047" s="54" t="n">
        <v>51</v>
      </c>
      <c r="C2047" s="7" t="n">
        <v>3</v>
      </c>
      <c r="D2047" s="7" t="n">
        <v>0</v>
      </c>
      <c r="E2047" s="7" t="s">
        <v>112</v>
      </c>
      <c r="F2047" s="7" t="s">
        <v>112</v>
      </c>
      <c r="G2047" s="7" t="s">
        <v>113</v>
      </c>
      <c r="H2047" s="7" t="s">
        <v>112</v>
      </c>
    </row>
    <row r="2048" spans="1:8">
      <c r="A2048" t="s">
        <v>4</v>
      </c>
      <c r="B2048" s="4" t="s">
        <v>5</v>
      </c>
      <c r="C2048" s="4" t="s">
        <v>7</v>
      </c>
      <c r="D2048" s="4" t="s">
        <v>10</v>
      </c>
      <c r="E2048" s="4" t="s">
        <v>8</v>
      </c>
      <c r="F2048" s="4" t="s">
        <v>8</v>
      </c>
      <c r="G2048" s="4" t="s">
        <v>8</v>
      </c>
      <c r="H2048" s="4" t="s">
        <v>8</v>
      </c>
    </row>
    <row r="2049" spans="1:8">
      <c r="A2049" t="n">
        <v>17699</v>
      </c>
      <c r="B2049" s="54" t="n">
        <v>51</v>
      </c>
      <c r="C2049" s="7" t="n">
        <v>3</v>
      </c>
      <c r="D2049" s="7" t="n">
        <v>15</v>
      </c>
      <c r="E2049" s="7" t="s">
        <v>112</v>
      </c>
      <c r="F2049" s="7" t="s">
        <v>112</v>
      </c>
      <c r="G2049" s="7" t="s">
        <v>113</v>
      </c>
      <c r="H2049" s="7" t="s">
        <v>112</v>
      </c>
    </row>
    <row r="2050" spans="1:8">
      <c r="A2050" t="s">
        <v>4</v>
      </c>
      <c r="B2050" s="4" t="s">
        <v>5</v>
      </c>
      <c r="C2050" s="4" t="s">
        <v>7</v>
      </c>
      <c r="D2050" s="4" t="s">
        <v>10</v>
      </c>
      <c r="E2050" s="4" t="s">
        <v>8</v>
      </c>
      <c r="F2050" s="4" t="s">
        <v>8</v>
      </c>
      <c r="G2050" s="4" t="s">
        <v>8</v>
      </c>
      <c r="H2050" s="4" t="s">
        <v>8</v>
      </c>
    </row>
    <row r="2051" spans="1:8">
      <c r="A2051" t="n">
        <v>17712</v>
      </c>
      <c r="B2051" s="54" t="n">
        <v>51</v>
      </c>
      <c r="C2051" s="7" t="n">
        <v>3</v>
      </c>
      <c r="D2051" s="7" t="n">
        <v>17</v>
      </c>
      <c r="E2051" s="7" t="s">
        <v>112</v>
      </c>
      <c r="F2051" s="7" t="s">
        <v>112</v>
      </c>
      <c r="G2051" s="7" t="s">
        <v>113</v>
      </c>
      <c r="H2051" s="7" t="s">
        <v>112</v>
      </c>
    </row>
    <row r="2052" spans="1:8">
      <c r="A2052" t="s">
        <v>4</v>
      </c>
      <c r="B2052" s="4" t="s">
        <v>5</v>
      </c>
      <c r="C2052" s="4" t="s">
        <v>7</v>
      </c>
      <c r="D2052" s="4" t="s">
        <v>10</v>
      </c>
      <c r="E2052" s="4" t="s">
        <v>8</v>
      </c>
      <c r="F2052" s="4" t="s">
        <v>8</v>
      </c>
      <c r="G2052" s="4" t="s">
        <v>8</v>
      </c>
      <c r="H2052" s="4" t="s">
        <v>8</v>
      </c>
    </row>
    <row r="2053" spans="1:8">
      <c r="A2053" t="n">
        <v>17725</v>
      </c>
      <c r="B2053" s="54" t="n">
        <v>51</v>
      </c>
      <c r="C2053" s="7" t="n">
        <v>3</v>
      </c>
      <c r="D2053" s="7" t="n">
        <v>16</v>
      </c>
      <c r="E2053" s="7" t="s">
        <v>112</v>
      </c>
      <c r="F2053" s="7" t="s">
        <v>112</v>
      </c>
      <c r="G2053" s="7" t="s">
        <v>113</v>
      </c>
      <c r="H2053" s="7" t="s">
        <v>112</v>
      </c>
    </row>
    <row r="2054" spans="1:8">
      <c r="A2054" t="s">
        <v>4</v>
      </c>
      <c r="B2054" s="4" t="s">
        <v>5</v>
      </c>
      <c r="C2054" s="4" t="s">
        <v>7</v>
      </c>
      <c r="D2054" s="4" t="s">
        <v>10</v>
      </c>
      <c r="E2054" s="4" t="s">
        <v>8</v>
      </c>
      <c r="F2054" s="4" t="s">
        <v>8</v>
      </c>
      <c r="G2054" s="4" t="s">
        <v>8</v>
      </c>
      <c r="H2054" s="4" t="s">
        <v>8</v>
      </c>
    </row>
    <row r="2055" spans="1:8">
      <c r="A2055" t="n">
        <v>17738</v>
      </c>
      <c r="B2055" s="54" t="n">
        <v>51</v>
      </c>
      <c r="C2055" s="7" t="n">
        <v>3</v>
      </c>
      <c r="D2055" s="7" t="n">
        <v>7032</v>
      </c>
      <c r="E2055" s="7" t="s">
        <v>112</v>
      </c>
      <c r="F2055" s="7" t="s">
        <v>112</v>
      </c>
      <c r="G2055" s="7" t="s">
        <v>113</v>
      </c>
      <c r="H2055" s="7" t="s">
        <v>112</v>
      </c>
    </row>
    <row r="2056" spans="1:8">
      <c r="A2056" t="s">
        <v>4</v>
      </c>
      <c r="B2056" s="4" t="s">
        <v>5</v>
      </c>
      <c r="C2056" s="4" t="s">
        <v>10</v>
      </c>
      <c r="D2056" s="4" t="s">
        <v>10</v>
      </c>
      <c r="E2056" s="4" t="s">
        <v>10</v>
      </c>
    </row>
    <row r="2057" spans="1:8">
      <c r="A2057" t="n">
        <v>17751</v>
      </c>
      <c r="B2057" s="59" t="n">
        <v>61</v>
      </c>
      <c r="C2057" s="7" t="n">
        <v>0</v>
      </c>
      <c r="D2057" s="7" t="n">
        <v>65533</v>
      </c>
      <c r="E2057" s="7" t="n">
        <v>0</v>
      </c>
    </row>
    <row r="2058" spans="1:8">
      <c r="A2058" t="s">
        <v>4</v>
      </c>
      <c r="B2058" s="4" t="s">
        <v>5</v>
      </c>
      <c r="C2058" s="4" t="s">
        <v>10</v>
      </c>
      <c r="D2058" s="4" t="s">
        <v>10</v>
      </c>
      <c r="E2058" s="4" t="s">
        <v>10</v>
      </c>
    </row>
    <row r="2059" spans="1:8">
      <c r="A2059" t="n">
        <v>17758</v>
      </c>
      <c r="B2059" s="59" t="n">
        <v>61</v>
      </c>
      <c r="C2059" s="7" t="n">
        <v>15</v>
      </c>
      <c r="D2059" s="7" t="n">
        <v>65533</v>
      </c>
      <c r="E2059" s="7" t="n">
        <v>0</v>
      </c>
    </row>
    <row r="2060" spans="1:8">
      <c r="A2060" t="s">
        <v>4</v>
      </c>
      <c r="B2060" s="4" t="s">
        <v>5</v>
      </c>
      <c r="C2060" s="4" t="s">
        <v>10</v>
      </c>
      <c r="D2060" s="4" t="s">
        <v>10</v>
      </c>
      <c r="E2060" s="4" t="s">
        <v>10</v>
      </c>
    </row>
    <row r="2061" spans="1:8">
      <c r="A2061" t="n">
        <v>17765</v>
      </c>
      <c r="B2061" s="59" t="n">
        <v>61</v>
      </c>
      <c r="C2061" s="7" t="n">
        <v>18</v>
      </c>
      <c r="D2061" s="7" t="n">
        <v>65533</v>
      </c>
      <c r="E2061" s="7" t="n">
        <v>0</v>
      </c>
    </row>
    <row r="2062" spans="1:8">
      <c r="A2062" t="s">
        <v>4</v>
      </c>
      <c r="B2062" s="4" t="s">
        <v>5</v>
      </c>
      <c r="C2062" s="4" t="s">
        <v>10</v>
      </c>
      <c r="D2062" s="4" t="s">
        <v>10</v>
      </c>
      <c r="E2062" s="4" t="s">
        <v>10</v>
      </c>
    </row>
    <row r="2063" spans="1:8">
      <c r="A2063" t="n">
        <v>17772</v>
      </c>
      <c r="B2063" s="59" t="n">
        <v>61</v>
      </c>
      <c r="C2063" s="7" t="n">
        <v>17</v>
      </c>
      <c r="D2063" s="7" t="n">
        <v>65533</v>
      </c>
      <c r="E2063" s="7" t="n">
        <v>0</v>
      </c>
    </row>
    <row r="2064" spans="1:8">
      <c r="A2064" t="s">
        <v>4</v>
      </c>
      <c r="B2064" s="4" t="s">
        <v>5</v>
      </c>
      <c r="C2064" s="4" t="s">
        <v>10</v>
      </c>
      <c r="D2064" s="4" t="s">
        <v>10</v>
      </c>
      <c r="E2064" s="4" t="s">
        <v>10</v>
      </c>
    </row>
    <row r="2065" spans="1:8">
      <c r="A2065" t="n">
        <v>17779</v>
      </c>
      <c r="B2065" s="59" t="n">
        <v>61</v>
      </c>
      <c r="C2065" s="7" t="n">
        <v>16</v>
      </c>
      <c r="D2065" s="7" t="n">
        <v>65533</v>
      </c>
      <c r="E2065" s="7" t="n">
        <v>0</v>
      </c>
    </row>
    <row r="2066" spans="1:8">
      <c r="A2066" t="s">
        <v>4</v>
      </c>
      <c r="B2066" s="4" t="s">
        <v>5</v>
      </c>
      <c r="C2066" s="4" t="s">
        <v>7</v>
      </c>
    </row>
    <row r="2067" spans="1:8">
      <c r="A2067" t="n">
        <v>17786</v>
      </c>
      <c r="B2067" s="40" t="n">
        <v>45</v>
      </c>
      <c r="C2067" s="7" t="n">
        <v>0</v>
      </c>
    </row>
    <row r="2068" spans="1:8">
      <c r="A2068" t="s">
        <v>4</v>
      </c>
      <c r="B2068" s="4" t="s">
        <v>5</v>
      </c>
      <c r="C2068" s="4" t="s">
        <v>7</v>
      </c>
      <c r="D2068" s="4" t="s">
        <v>7</v>
      </c>
      <c r="E2068" s="4" t="s">
        <v>16</v>
      </c>
      <c r="F2068" s="4" t="s">
        <v>16</v>
      </c>
      <c r="G2068" s="4" t="s">
        <v>16</v>
      </c>
      <c r="H2068" s="4" t="s">
        <v>10</v>
      </c>
    </row>
    <row r="2069" spans="1:8">
      <c r="A2069" t="n">
        <v>17788</v>
      </c>
      <c r="B2069" s="40" t="n">
        <v>45</v>
      </c>
      <c r="C2069" s="7" t="n">
        <v>2</v>
      </c>
      <c r="D2069" s="7" t="n">
        <v>3</v>
      </c>
      <c r="E2069" s="7" t="n">
        <v>4.25</v>
      </c>
      <c r="F2069" s="7" t="n">
        <v>0.259999990463257</v>
      </c>
      <c r="G2069" s="7" t="n">
        <v>-8.46000003814697</v>
      </c>
      <c r="H2069" s="7" t="n">
        <v>0</v>
      </c>
    </row>
    <row r="2070" spans="1:8">
      <c r="A2070" t="s">
        <v>4</v>
      </c>
      <c r="B2070" s="4" t="s">
        <v>5</v>
      </c>
      <c r="C2070" s="4" t="s">
        <v>7</v>
      </c>
      <c r="D2070" s="4" t="s">
        <v>7</v>
      </c>
      <c r="E2070" s="4" t="s">
        <v>16</v>
      </c>
      <c r="F2070" s="4" t="s">
        <v>16</v>
      </c>
      <c r="G2070" s="4" t="s">
        <v>16</v>
      </c>
      <c r="H2070" s="4" t="s">
        <v>10</v>
      </c>
      <c r="I2070" s="4" t="s">
        <v>7</v>
      </c>
    </row>
    <row r="2071" spans="1:8">
      <c r="A2071" t="n">
        <v>17805</v>
      </c>
      <c r="B2071" s="40" t="n">
        <v>45</v>
      </c>
      <c r="C2071" s="7" t="n">
        <v>4</v>
      </c>
      <c r="D2071" s="7" t="n">
        <v>3</v>
      </c>
      <c r="E2071" s="7" t="n">
        <v>6.84999990463257</v>
      </c>
      <c r="F2071" s="7" t="n">
        <v>246.789993286133</v>
      </c>
      <c r="G2071" s="7" t="n">
        <v>0</v>
      </c>
      <c r="H2071" s="7" t="n">
        <v>0</v>
      </c>
      <c r="I2071" s="7" t="n">
        <v>0</v>
      </c>
    </row>
    <row r="2072" spans="1:8">
      <c r="A2072" t="s">
        <v>4</v>
      </c>
      <c r="B2072" s="4" t="s">
        <v>5</v>
      </c>
      <c r="C2072" s="4" t="s">
        <v>7</v>
      </c>
      <c r="D2072" s="4" t="s">
        <v>7</v>
      </c>
      <c r="E2072" s="4" t="s">
        <v>16</v>
      </c>
      <c r="F2072" s="4" t="s">
        <v>10</v>
      </c>
    </row>
    <row r="2073" spans="1:8">
      <c r="A2073" t="n">
        <v>17823</v>
      </c>
      <c r="B2073" s="40" t="n">
        <v>45</v>
      </c>
      <c r="C2073" s="7" t="n">
        <v>5</v>
      </c>
      <c r="D2073" s="7" t="n">
        <v>3</v>
      </c>
      <c r="E2073" s="7" t="n">
        <v>2.5</v>
      </c>
      <c r="F2073" s="7" t="n">
        <v>0</v>
      </c>
    </row>
    <row r="2074" spans="1:8">
      <c r="A2074" t="s">
        <v>4</v>
      </c>
      <c r="B2074" s="4" t="s">
        <v>5</v>
      </c>
      <c r="C2074" s="4" t="s">
        <v>7</v>
      </c>
      <c r="D2074" s="4" t="s">
        <v>7</v>
      </c>
      <c r="E2074" s="4" t="s">
        <v>16</v>
      </c>
      <c r="F2074" s="4" t="s">
        <v>10</v>
      </c>
    </row>
    <row r="2075" spans="1:8">
      <c r="A2075" t="n">
        <v>17832</v>
      </c>
      <c r="B2075" s="40" t="n">
        <v>45</v>
      </c>
      <c r="C2075" s="7" t="n">
        <v>11</v>
      </c>
      <c r="D2075" s="7" t="n">
        <v>3</v>
      </c>
      <c r="E2075" s="7" t="n">
        <v>27.7000007629395</v>
      </c>
      <c r="F2075" s="7" t="n">
        <v>0</v>
      </c>
    </row>
    <row r="2076" spans="1:8">
      <c r="A2076" t="s">
        <v>4</v>
      </c>
      <c r="B2076" s="4" t="s">
        <v>5</v>
      </c>
      <c r="C2076" s="4" t="s">
        <v>7</v>
      </c>
      <c r="D2076" s="4" t="s">
        <v>7</v>
      </c>
      <c r="E2076" s="4" t="s">
        <v>16</v>
      </c>
      <c r="F2076" s="4" t="s">
        <v>16</v>
      </c>
      <c r="G2076" s="4" t="s">
        <v>16</v>
      </c>
      <c r="H2076" s="4" t="s">
        <v>10</v>
      </c>
    </row>
    <row r="2077" spans="1:8">
      <c r="A2077" t="n">
        <v>17841</v>
      </c>
      <c r="B2077" s="40" t="n">
        <v>45</v>
      </c>
      <c r="C2077" s="7" t="n">
        <v>2</v>
      </c>
      <c r="D2077" s="7" t="n">
        <v>3</v>
      </c>
      <c r="E2077" s="7" t="n">
        <v>4.71999979019165</v>
      </c>
      <c r="F2077" s="7" t="n">
        <v>0.259999990463257</v>
      </c>
      <c r="G2077" s="7" t="n">
        <v>-8.02999973297119</v>
      </c>
      <c r="H2077" s="7" t="n">
        <v>3000</v>
      </c>
    </row>
    <row r="2078" spans="1:8">
      <c r="A2078" t="s">
        <v>4</v>
      </c>
      <c r="B2078" s="4" t="s">
        <v>5</v>
      </c>
      <c r="C2078" s="4" t="s">
        <v>7</v>
      </c>
      <c r="D2078" s="4" t="s">
        <v>7</v>
      </c>
      <c r="E2078" s="4" t="s">
        <v>16</v>
      </c>
      <c r="F2078" s="4" t="s">
        <v>16</v>
      </c>
      <c r="G2078" s="4" t="s">
        <v>16</v>
      </c>
      <c r="H2078" s="4" t="s">
        <v>10</v>
      </c>
      <c r="I2078" s="4" t="s">
        <v>7</v>
      </c>
    </row>
    <row r="2079" spans="1:8">
      <c r="A2079" t="n">
        <v>17858</v>
      </c>
      <c r="B2079" s="40" t="n">
        <v>45</v>
      </c>
      <c r="C2079" s="7" t="n">
        <v>4</v>
      </c>
      <c r="D2079" s="7" t="n">
        <v>3</v>
      </c>
      <c r="E2079" s="7" t="n">
        <v>6.84999990463257</v>
      </c>
      <c r="F2079" s="7" t="n">
        <v>250.970001220703</v>
      </c>
      <c r="G2079" s="7" t="n">
        <v>0</v>
      </c>
      <c r="H2079" s="7" t="n">
        <v>3000</v>
      </c>
      <c r="I2079" s="7" t="n">
        <v>1</v>
      </c>
    </row>
    <row r="2080" spans="1:8">
      <c r="A2080" t="s">
        <v>4</v>
      </c>
      <c r="B2080" s="4" t="s">
        <v>5</v>
      </c>
      <c r="C2080" s="4" t="s">
        <v>7</v>
      </c>
      <c r="D2080" s="4" t="s">
        <v>7</v>
      </c>
      <c r="E2080" s="4" t="s">
        <v>16</v>
      </c>
      <c r="F2080" s="4" t="s">
        <v>10</v>
      </c>
    </row>
    <row r="2081" spans="1:9">
      <c r="A2081" t="n">
        <v>17876</v>
      </c>
      <c r="B2081" s="40" t="n">
        <v>45</v>
      </c>
      <c r="C2081" s="7" t="n">
        <v>5</v>
      </c>
      <c r="D2081" s="7" t="n">
        <v>3</v>
      </c>
      <c r="E2081" s="7" t="n">
        <v>2.29999995231628</v>
      </c>
      <c r="F2081" s="7" t="n">
        <v>3000</v>
      </c>
    </row>
    <row r="2082" spans="1:9">
      <c r="A2082" t="s">
        <v>4</v>
      </c>
      <c r="B2082" s="4" t="s">
        <v>5</v>
      </c>
      <c r="C2082" s="4" t="s">
        <v>10</v>
      </c>
      <c r="D2082" s="4" t="s">
        <v>17</v>
      </c>
    </row>
    <row r="2083" spans="1:9">
      <c r="A2083" t="n">
        <v>17885</v>
      </c>
      <c r="B2083" s="57" t="n">
        <v>44</v>
      </c>
      <c r="C2083" s="7" t="n">
        <v>7032</v>
      </c>
      <c r="D2083" s="7" t="n">
        <v>128</v>
      </c>
    </row>
    <row r="2084" spans="1:9">
      <c r="A2084" t="s">
        <v>4</v>
      </c>
      <c r="B2084" s="4" t="s">
        <v>5</v>
      </c>
      <c r="C2084" s="4" t="s">
        <v>10</v>
      </c>
      <c r="D2084" s="4" t="s">
        <v>17</v>
      </c>
    </row>
    <row r="2085" spans="1:9">
      <c r="A2085" t="n">
        <v>17892</v>
      </c>
      <c r="B2085" s="57" t="n">
        <v>44</v>
      </c>
      <c r="C2085" s="7" t="n">
        <v>7032</v>
      </c>
      <c r="D2085" s="7" t="n">
        <v>32</v>
      </c>
    </row>
    <row r="2086" spans="1:9">
      <c r="A2086" t="s">
        <v>4</v>
      </c>
      <c r="B2086" s="4" t="s">
        <v>5</v>
      </c>
      <c r="C2086" s="4" t="s">
        <v>10</v>
      </c>
      <c r="D2086" s="4" t="s">
        <v>16</v>
      </c>
      <c r="E2086" s="4" t="s">
        <v>16</v>
      </c>
      <c r="F2086" s="4" t="s">
        <v>16</v>
      </c>
      <c r="G2086" s="4" t="s">
        <v>16</v>
      </c>
    </row>
    <row r="2087" spans="1:9">
      <c r="A2087" t="n">
        <v>17899</v>
      </c>
      <c r="B2087" s="31" t="n">
        <v>46</v>
      </c>
      <c r="C2087" s="7" t="n">
        <v>7032</v>
      </c>
      <c r="D2087" s="7" t="n">
        <v>6.17000007629395</v>
      </c>
      <c r="E2087" s="7" t="n">
        <v>0.150000005960464</v>
      </c>
      <c r="F2087" s="7" t="n">
        <v>-6.40999984741211</v>
      </c>
      <c r="G2087" s="7" t="n">
        <v>223.399993896484</v>
      </c>
    </row>
    <row r="2088" spans="1:9">
      <c r="A2088" t="s">
        <v>4</v>
      </c>
      <c r="B2088" s="4" t="s">
        <v>5</v>
      </c>
      <c r="C2088" s="4" t="s">
        <v>10</v>
      </c>
      <c r="D2088" s="4" t="s">
        <v>10</v>
      </c>
      <c r="E2088" s="4" t="s">
        <v>16</v>
      </c>
      <c r="F2088" s="4" t="s">
        <v>16</v>
      </c>
      <c r="G2088" s="4" t="s">
        <v>16</v>
      </c>
      <c r="H2088" s="4" t="s">
        <v>16</v>
      </c>
      <c r="I2088" s="4" t="s">
        <v>7</v>
      </c>
      <c r="J2088" s="4" t="s">
        <v>10</v>
      </c>
    </row>
    <row r="2089" spans="1:9">
      <c r="A2089" t="n">
        <v>17918</v>
      </c>
      <c r="B2089" s="58" t="n">
        <v>55</v>
      </c>
      <c r="C2089" s="7" t="n">
        <v>7032</v>
      </c>
      <c r="D2089" s="7" t="n">
        <v>65533</v>
      </c>
      <c r="E2089" s="7" t="n">
        <v>4.84999990463257</v>
      </c>
      <c r="F2089" s="7" t="n">
        <v>0</v>
      </c>
      <c r="G2089" s="7" t="n">
        <v>-7.80999994277954</v>
      </c>
      <c r="H2089" s="7" t="n">
        <v>1.5</v>
      </c>
      <c r="I2089" s="7" t="n">
        <v>1</v>
      </c>
      <c r="J2089" s="7" t="n">
        <v>0</v>
      </c>
    </row>
    <row r="2090" spans="1:9">
      <c r="A2090" t="s">
        <v>4</v>
      </c>
      <c r="B2090" s="4" t="s">
        <v>5</v>
      </c>
      <c r="C2090" s="4" t="s">
        <v>10</v>
      </c>
      <c r="D2090" s="4" t="s">
        <v>16</v>
      </c>
      <c r="E2090" s="4" t="s">
        <v>16</v>
      </c>
      <c r="F2090" s="4" t="s">
        <v>16</v>
      </c>
      <c r="G2090" s="4" t="s">
        <v>16</v>
      </c>
    </row>
    <row r="2091" spans="1:9">
      <c r="A2091" t="n">
        <v>17942</v>
      </c>
      <c r="B2091" s="31" t="n">
        <v>46</v>
      </c>
      <c r="C2091" s="7" t="n">
        <v>18</v>
      </c>
      <c r="D2091" s="7" t="n">
        <v>1.83000004291534</v>
      </c>
      <c r="E2091" s="7" t="n">
        <v>0</v>
      </c>
      <c r="F2091" s="7" t="n">
        <v>-5.76999998092651</v>
      </c>
      <c r="G2091" s="7" t="n">
        <v>124.699996948242</v>
      </c>
    </row>
    <row r="2092" spans="1:9">
      <c r="A2092" t="s">
        <v>4</v>
      </c>
      <c r="B2092" s="4" t="s">
        <v>5</v>
      </c>
      <c r="C2092" s="4" t="s">
        <v>10</v>
      </c>
      <c r="D2092" s="4" t="s">
        <v>16</v>
      </c>
      <c r="E2092" s="4" t="s">
        <v>16</v>
      </c>
      <c r="F2092" s="4" t="s">
        <v>16</v>
      </c>
      <c r="G2092" s="4" t="s">
        <v>16</v>
      </c>
    </row>
    <row r="2093" spans="1:9">
      <c r="A2093" t="n">
        <v>17961</v>
      </c>
      <c r="B2093" s="31" t="n">
        <v>46</v>
      </c>
      <c r="C2093" s="7" t="n">
        <v>0</v>
      </c>
      <c r="D2093" s="7" t="n">
        <v>0.0700000002980232</v>
      </c>
      <c r="E2093" s="7" t="n">
        <v>0</v>
      </c>
      <c r="F2093" s="7" t="n">
        <v>-12.0799999237061</v>
      </c>
      <c r="G2093" s="7" t="n">
        <v>44.4000015258789</v>
      </c>
    </row>
    <row r="2094" spans="1:9">
      <c r="A2094" t="s">
        <v>4</v>
      </c>
      <c r="B2094" s="4" t="s">
        <v>5</v>
      </c>
      <c r="C2094" s="4" t="s">
        <v>10</v>
      </c>
      <c r="D2094" s="4" t="s">
        <v>16</v>
      </c>
      <c r="E2094" s="4" t="s">
        <v>16</v>
      </c>
      <c r="F2094" s="4" t="s">
        <v>16</v>
      </c>
      <c r="G2094" s="4" t="s">
        <v>16</v>
      </c>
    </row>
    <row r="2095" spans="1:9">
      <c r="A2095" t="n">
        <v>17980</v>
      </c>
      <c r="B2095" s="31" t="n">
        <v>46</v>
      </c>
      <c r="C2095" s="7" t="n">
        <v>16</v>
      </c>
      <c r="D2095" s="7" t="n">
        <v>1</v>
      </c>
      <c r="E2095" s="7" t="n">
        <v>0</v>
      </c>
      <c r="F2095" s="7" t="n">
        <v>-12.539999961853</v>
      </c>
      <c r="G2095" s="7" t="n">
        <v>23.1000003814697</v>
      </c>
    </row>
    <row r="2096" spans="1:9">
      <c r="A2096" t="s">
        <v>4</v>
      </c>
      <c r="B2096" s="4" t="s">
        <v>5</v>
      </c>
      <c r="C2096" s="4" t="s">
        <v>10</v>
      </c>
      <c r="D2096" s="4" t="s">
        <v>7</v>
      </c>
      <c r="E2096" s="4" t="s">
        <v>7</v>
      </c>
      <c r="F2096" s="4" t="s">
        <v>8</v>
      </c>
    </row>
    <row r="2097" spans="1:10">
      <c r="A2097" t="n">
        <v>17999</v>
      </c>
      <c r="B2097" s="34" t="n">
        <v>47</v>
      </c>
      <c r="C2097" s="7" t="n">
        <v>16</v>
      </c>
      <c r="D2097" s="7" t="n">
        <v>0</v>
      </c>
      <c r="E2097" s="7" t="n">
        <v>0</v>
      </c>
      <c r="F2097" s="7" t="s">
        <v>39</v>
      </c>
    </row>
    <row r="2098" spans="1:10">
      <c r="A2098" t="s">
        <v>4</v>
      </c>
      <c r="B2098" s="4" t="s">
        <v>5</v>
      </c>
      <c r="C2098" s="4" t="s">
        <v>10</v>
      </c>
      <c r="D2098" s="4" t="s">
        <v>16</v>
      </c>
      <c r="E2098" s="4" t="s">
        <v>16</v>
      </c>
      <c r="F2098" s="4" t="s">
        <v>16</v>
      </c>
      <c r="G2098" s="4" t="s">
        <v>16</v>
      </c>
    </row>
    <row r="2099" spans="1:10">
      <c r="A2099" t="n">
        <v>18012</v>
      </c>
      <c r="B2099" s="31" t="n">
        <v>46</v>
      </c>
      <c r="C2099" s="7" t="n">
        <v>17</v>
      </c>
      <c r="D2099" s="7" t="n">
        <v>2.47000002861023</v>
      </c>
      <c r="E2099" s="7" t="n">
        <v>0</v>
      </c>
      <c r="F2099" s="7" t="n">
        <v>-8.07999992370605</v>
      </c>
      <c r="G2099" s="7" t="n">
        <v>198.100006103516</v>
      </c>
    </row>
    <row r="2100" spans="1:10">
      <c r="A2100" t="s">
        <v>4</v>
      </c>
      <c r="B2100" s="4" t="s">
        <v>5</v>
      </c>
      <c r="C2100" s="4" t="s">
        <v>10</v>
      </c>
      <c r="D2100" s="4" t="s">
        <v>16</v>
      </c>
      <c r="E2100" s="4" t="s">
        <v>16</v>
      </c>
      <c r="F2100" s="4" t="s">
        <v>16</v>
      </c>
      <c r="G2100" s="4" t="s">
        <v>16</v>
      </c>
    </row>
    <row r="2101" spans="1:10">
      <c r="A2101" t="n">
        <v>18031</v>
      </c>
      <c r="B2101" s="31" t="n">
        <v>46</v>
      </c>
      <c r="C2101" s="7" t="n">
        <v>15</v>
      </c>
      <c r="D2101" s="7" t="n">
        <v>4.03999996185303</v>
      </c>
      <c r="E2101" s="7" t="n">
        <v>0</v>
      </c>
      <c r="F2101" s="7" t="n">
        <v>-10.1000003814697</v>
      </c>
      <c r="G2101" s="7" t="n">
        <v>241.600006103516</v>
      </c>
    </row>
    <row r="2102" spans="1:10">
      <c r="A2102" t="s">
        <v>4</v>
      </c>
      <c r="B2102" s="4" t="s">
        <v>5</v>
      </c>
      <c r="C2102" s="4" t="s">
        <v>10</v>
      </c>
      <c r="D2102" s="4" t="s">
        <v>7</v>
      </c>
    </row>
    <row r="2103" spans="1:10">
      <c r="A2103" t="n">
        <v>18050</v>
      </c>
      <c r="B2103" s="61" t="n">
        <v>56</v>
      </c>
      <c r="C2103" s="7" t="n">
        <v>7032</v>
      </c>
      <c r="D2103" s="7" t="n">
        <v>0</v>
      </c>
    </row>
    <row r="2104" spans="1:10">
      <c r="A2104" t="s">
        <v>4</v>
      </c>
      <c r="B2104" s="4" t="s">
        <v>5</v>
      </c>
      <c r="C2104" s="4" t="s">
        <v>10</v>
      </c>
    </row>
    <row r="2105" spans="1:10">
      <c r="A2105" t="n">
        <v>18054</v>
      </c>
      <c r="B2105" s="26" t="n">
        <v>16</v>
      </c>
      <c r="C2105" s="7" t="n">
        <v>500</v>
      </c>
    </row>
    <row r="2106" spans="1:10">
      <c r="A2106" t="s">
        <v>4</v>
      </c>
      <c r="B2106" s="4" t="s">
        <v>5</v>
      </c>
      <c r="C2106" s="4" t="s">
        <v>7</v>
      </c>
      <c r="D2106" s="4" t="s">
        <v>10</v>
      </c>
      <c r="E2106" s="4" t="s">
        <v>10</v>
      </c>
      <c r="F2106" s="4" t="s">
        <v>7</v>
      </c>
    </row>
    <row r="2107" spans="1:10">
      <c r="A2107" t="n">
        <v>18057</v>
      </c>
      <c r="B2107" s="22" t="n">
        <v>25</v>
      </c>
      <c r="C2107" s="7" t="n">
        <v>1</v>
      </c>
      <c r="D2107" s="7" t="n">
        <v>60</v>
      </c>
      <c r="E2107" s="7" t="n">
        <v>640</v>
      </c>
      <c r="F2107" s="7" t="n">
        <v>1</v>
      </c>
    </row>
    <row r="2108" spans="1:10">
      <c r="A2108" t="s">
        <v>4</v>
      </c>
      <c r="B2108" s="4" t="s">
        <v>5</v>
      </c>
      <c r="C2108" s="4" t="s">
        <v>7</v>
      </c>
      <c r="D2108" s="4" t="s">
        <v>10</v>
      </c>
      <c r="E2108" s="4" t="s">
        <v>8</v>
      </c>
    </row>
    <row r="2109" spans="1:10">
      <c r="A2109" t="n">
        <v>18064</v>
      </c>
      <c r="B2109" s="54" t="n">
        <v>51</v>
      </c>
      <c r="C2109" s="7" t="n">
        <v>4</v>
      </c>
      <c r="D2109" s="7" t="n">
        <v>0</v>
      </c>
      <c r="E2109" s="7" t="s">
        <v>108</v>
      </c>
    </row>
    <row r="2110" spans="1:10">
      <c r="A2110" t="s">
        <v>4</v>
      </c>
      <c r="B2110" s="4" t="s">
        <v>5</v>
      </c>
      <c r="C2110" s="4" t="s">
        <v>10</v>
      </c>
    </row>
    <row r="2111" spans="1:10">
      <c r="A2111" t="n">
        <v>18078</v>
      </c>
      <c r="B2111" s="26" t="n">
        <v>16</v>
      </c>
      <c r="C2111" s="7" t="n">
        <v>0</v>
      </c>
    </row>
    <row r="2112" spans="1:10">
      <c r="A2112" t="s">
        <v>4</v>
      </c>
      <c r="B2112" s="4" t="s">
        <v>5</v>
      </c>
      <c r="C2112" s="4" t="s">
        <v>10</v>
      </c>
      <c r="D2112" s="4" t="s">
        <v>7</v>
      </c>
      <c r="E2112" s="4" t="s">
        <v>17</v>
      </c>
      <c r="F2112" s="4" t="s">
        <v>28</v>
      </c>
      <c r="G2112" s="4" t="s">
        <v>7</v>
      </c>
      <c r="H2112" s="4" t="s">
        <v>7</v>
      </c>
    </row>
    <row r="2113" spans="1:8">
      <c r="A2113" t="n">
        <v>18081</v>
      </c>
      <c r="B2113" s="55" t="n">
        <v>26</v>
      </c>
      <c r="C2113" s="7" t="n">
        <v>0</v>
      </c>
      <c r="D2113" s="7" t="n">
        <v>17</v>
      </c>
      <c r="E2113" s="7" t="n">
        <v>65151</v>
      </c>
      <c r="F2113" s="7" t="s">
        <v>256</v>
      </c>
      <c r="G2113" s="7" t="n">
        <v>2</v>
      </c>
      <c r="H2113" s="7" t="n">
        <v>0</v>
      </c>
    </row>
    <row r="2114" spans="1:8">
      <c r="A2114" t="s">
        <v>4</v>
      </c>
      <c r="B2114" s="4" t="s">
        <v>5</v>
      </c>
    </row>
    <row r="2115" spans="1:8">
      <c r="A2115" t="n">
        <v>18112</v>
      </c>
      <c r="B2115" s="24" t="n">
        <v>28</v>
      </c>
    </row>
    <row r="2116" spans="1:8">
      <c r="A2116" t="s">
        <v>4</v>
      </c>
      <c r="B2116" s="4" t="s">
        <v>5</v>
      </c>
      <c r="C2116" s="4" t="s">
        <v>10</v>
      </c>
      <c r="D2116" s="4" t="s">
        <v>7</v>
      </c>
    </row>
    <row r="2117" spans="1:8">
      <c r="A2117" t="n">
        <v>18113</v>
      </c>
      <c r="B2117" s="60" t="n">
        <v>89</v>
      </c>
      <c r="C2117" s="7" t="n">
        <v>0</v>
      </c>
      <c r="D2117" s="7" t="n">
        <v>1</v>
      </c>
    </row>
    <row r="2118" spans="1:8">
      <c r="A2118" t="s">
        <v>4</v>
      </c>
      <c r="B2118" s="4" t="s">
        <v>5</v>
      </c>
      <c r="C2118" s="4" t="s">
        <v>7</v>
      </c>
      <c r="D2118" s="4" t="s">
        <v>10</v>
      </c>
      <c r="E2118" s="4" t="s">
        <v>10</v>
      </c>
      <c r="F2118" s="4" t="s">
        <v>7</v>
      </c>
    </row>
    <row r="2119" spans="1:8">
      <c r="A2119" t="n">
        <v>18117</v>
      </c>
      <c r="B2119" s="22" t="n">
        <v>25</v>
      </c>
      <c r="C2119" s="7" t="n">
        <v>1</v>
      </c>
      <c r="D2119" s="7" t="n">
        <v>65535</v>
      </c>
      <c r="E2119" s="7" t="n">
        <v>65535</v>
      </c>
      <c r="F2119" s="7" t="n">
        <v>0</v>
      </c>
    </row>
    <row r="2120" spans="1:8">
      <c r="A2120" t="s">
        <v>4</v>
      </c>
      <c r="B2120" s="4" t="s">
        <v>5</v>
      </c>
      <c r="C2120" s="4" t="s">
        <v>7</v>
      </c>
      <c r="D2120" s="4" t="s">
        <v>10</v>
      </c>
      <c r="E2120" s="4" t="s">
        <v>10</v>
      </c>
      <c r="F2120" s="4" t="s">
        <v>7</v>
      </c>
    </row>
    <row r="2121" spans="1:8">
      <c r="A2121" t="n">
        <v>18124</v>
      </c>
      <c r="B2121" s="22" t="n">
        <v>25</v>
      </c>
      <c r="C2121" s="7" t="n">
        <v>1</v>
      </c>
      <c r="D2121" s="7" t="n">
        <v>260</v>
      </c>
      <c r="E2121" s="7" t="n">
        <v>640</v>
      </c>
      <c r="F2121" s="7" t="n">
        <v>2</v>
      </c>
    </row>
    <row r="2122" spans="1:8">
      <c r="A2122" t="s">
        <v>4</v>
      </c>
      <c r="B2122" s="4" t="s">
        <v>5</v>
      </c>
      <c r="C2122" s="4" t="s">
        <v>7</v>
      </c>
      <c r="D2122" s="4" t="s">
        <v>10</v>
      </c>
      <c r="E2122" s="4" t="s">
        <v>8</v>
      </c>
    </row>
    <row r="2123" spans="1:8">
      <c r="A2123" t="n">
        <v>18131</v>
      </c>
      <c r="B2123" s="54" t="n">
        <v>51</v>
      </c>
      <c r="C2123" s="7" t="n">
        <v>4</v>
      </c>
      <c r="D2123" s="7" t="n">
        <v>18</v>
      </c>
      <c r="E2123" s="7" t="s">
        <v>199</v>
      </c>
    </row>
    <row r="2124" spans="1:8">
      <c r="A2124" t="s">
        <v>4</v>
      </c>
      <c r="B2124" s="4" t="s">
        <v>5</v>
      </c>
      <c r="C2124" s="4" t="s">
        <v>10</v>
      </c>
    </row>
    <row r="2125" spans="1:8">
      <c r="A2125" t="n">
        <v>18145</v>
      </c>
      <c r="B2125" s="26" t="n">
        <v>16</v>
      </c>
      <c r="C2125" s="7" t="n">
        <v>0</v>
      </c>
    </row>
    <row r="2126" spans="1:8">
      <c r="A2126" t="s">
        <v>4</v>
      </c>
      <c r="B2126" s="4" t="s">
        <v>5</v>
      </c>
      <c r="C2126" s="4" t="s">
        <v>10</v>
      </c>
      <c r="D2126" s="4" t="s">
        <v>7</v>
      </c>
      <c r="E2126" s="4" t="s">
        <v>17</v>
      </c>
      <c r="F2126" s="4" t="s">
        <v>28</v>
      </c>
      <c r="G2126" s="4" t="s">
        <v>7</v>
      </c>
      <c r="H2126" s="4" t="s">
        <v>7</v>
      </c>
    </row>
    <row r="2127" spans="1:8">
      <c r="A2127" t="n">
        <v>18148</v>
      </c>
      <c r="B2127" s="55" t="n">
        <v>26</v>
      </c>
      <c r="C2127" s="7" t="n">
        <v>18</v>
      </c>
      <c r="D2127" s="7" t="n">
        <v>17</v>
      </c>
      <c r="E2127" s="7" t="n">
        <v>17485</v>
      </c>
      <c r="F2127" s="7" t="s">
        <v>257</v>
      </c>
      <c r="G2127" s="7" t="n">
        <v>2</v>
      </c>
      <c r="H2127" s="7" t="n">
        <v>0</v>
      </c>
    </row>
    <row r="2128" spans="1:8">
      <c r="A2128" t="s">
        <v>4</v>
      </c>
      <c r="B2128" s="4" t="s">
        <v>5</v>
      </c>
    </row>
    <row r="2129" spans="1:8">
      <c r="A2129" t="n">
        <v>18237</v>
      </c>
      <c r="B2129" s="24" t="n">
        <v>28</v>
      </c>
    </row>
    <row r="2130" spans="1:8">
      <c r="A2130" t="s">
        <v>4</v>
      </c>
      <c r="B2130" s="4" t="s">
        <v>5</v>
      </c>
      <c r="C2130" s="4" t="s">
        <v>10</v>
      </c>
      <c r="D2130" s="4" t="s">
        <v>7</v>
      </c>
    </row>
    <row r="2131" spans="1:8">
      <c r="A2131" t="n">
        <v>18238</v>
      </c>
      <c r="B2131" s="60" t="n">
        <v>89</v>
      </c>
      <c r="C2131" s="7" t="n">
        <v>18</v>
      </c>
      <c r="D2131" s="7" t="n">
        <v>1</v>
      </c>
    </row>
    <row r="2132" spans="1:8">
      <c r="A2132" t="s">
        <v>4</v>
      </c>
      <c r="B2132" s="4" t="s">
        <v>5</v>
      </c>
      <c r="C2132" s="4" t="s">
        <v>7</v>
      </c>
      <c r="D2132" s="4" t="s">
        <v>10</v>
      </c>
      <c r="E2132" s="4" t="s">
        <v>10</v>
      </c>
      <c r="F2132" s="4" t="s">
        <v>7</v>
      </c>
    </row>
    <row r="2133" spans="1:8">
      <c r="A2133" t="n">
        <v>18242</v>
      </c>
      <c r="B2133" s="22" t="n">
        <v>25</v>
      </c>
      <c r="C2133" s="7" t="n">
        <v>1</v>
      </c>
      <c r="D2133" s="7" t="n">
        <v>65535</v>
      </c>
      <c r="E2133" s="7" t="n">
        <v>65535</v>
      </c>
      <c r="F2133" s="7" t="n">
        <v>0</v>
      </c>
    </row>
    <row r="2134" spans="1:8">
      <c r="A2134" t="s">
        <v>4</v>
      </c>
      <c r="B2134" s="4" t="s">
        <v>5</v>
      </c>
      <c r="C2134" s="4" t="s">
        <v>7</v>
      </c>
    </row>
    <row r="2135" spans="1:8">
      <c r="A2135" t="n">
        <v>18249</v>
      </c>
      <c r="B2135" s="40" t="n">
        <v>45</v>
      </c>
      <c r="C2135" s="7" t="n">
        <v>0</v>
      </c>
    </row>
    <row r="2136" spans="1:8">
      <c r="A2136" t="s">
        <v>4</v>
      </c>
      <c r="B2136" s="4" t="s">
        <v>5</v>
      </c>
      <c r="C2136" s="4" t="s">
        <v>7</v>
      </c>
      <c r="D2136" s="4" t="s">
        <v>7</v>
      </c>
      <c r="E2136" s="4" t="s">
        <v>16</v>
      </c>
      <c r="F2136" s="4" t="s">
        <v>16</v>
      </c>
      <c r="G2136" s="4" t="s">
        <v>16</v>
      </c>
      <c r="H2136" s="4" t="s">
        <v>10</v>
      </c>
    </row>
    <row r="2137" spans="1:8">
      <c r="A2137" t="n">
        <v>18251</v>
      </c>
      <c r="B2137" s="40" t="n">
        <v>45</v>
      </c>
      <c r="C2137" s="7" t="n">
        <v>2</v>
      </c>
      <c r="D2137" s="7" t="n">
        <v>3</v>
      </c>
      <c r="E2137" s="7" t="n">
        <v>4.69999980926514</v>
      </c>
      <c r="F2137" s="7" t="n">
        <v>0.469999998807907</v>
      </c>
      <c r="G2137" s="7" t="n">
        <v>-7.80000019073486</v>
      </c>
      <c r="H2137" s="7" t="n">
        <v>2000</v>
      </c>
    </row>
    <row r="2138" spans="1:8">
      <c r="A2138" t="s">
        <v>4</v>
      </c>
      <c r="B2138" s="4" t="s">
        <v>5</v>
      </c>
      <c r="C2138" s="4" t="s">
        <v>7</v>
      </c>
      <c r="D2138" s="4" t="s">
        <v>7</v>
      </c>
      <c r="E2138" s="4" t="s">
        <v>16</v>
      </c>
      <c r="F2138" s="4" t="s">
        <v>16</v>
      </c>
      <c r="G2138" s="4" t="s">
        <v>16</v>
      </c>
      <c r="H2138" s="4" t="s">
        <v>10</v>
      </c>
      <c r="I2138" s="4" t="s">
        <v>7</v>
      </c>
    </row>
    <row r="2139" spans="1:8">
      <c r="A2139" t="n">
        <v>18268</v>
      </c>
      <c r="B2139" s="40" t="n">
        <v>45</v>
      </c>
      <c r="C2139" s="7" t="n">
        <v>4</v>
      </c>
      <c r="D2139" s="7" t="n">
        <v>3</v>
      </c>
      <c r="E2139" s="7" t="n">
        <v>9.36999988555908</v>
      </c>
      <c r="F2139" s="7" t="n">
        <v>236.770004272461</v>
      </c>
      <c r="G2139" s="7" t="n">
        <v>0</v>
      </c>
      <c r="H2139" s="7" t="n">
        <v>2000</v>
      </c>
      <c r="I2139" s="7" t="n">
        <v>1</v>
      </c>
    </row>
    <row r="2140" spans="1:8">
      <c r="A2140" t="s">
        <v>4</v>
      </c>
      <c r="B2140" s="4" t="s">
        <v>5</v>
      </c>
      <c r="C2140" s="4" t="s">
        <v>7</v>
      </c>
      <c r="D2140" s="4" t="s">
        <v>7</v>
      </c>
      <c r="E2140" s="4" t="s">
        <v>16</v>
      </c>
      <c r="F2140" s="4" t="s">
        <v>10</v>
      </c>
    </row>
    <row r="2141" spans="1:8">
      <c r="A2141" t="n">
        <v>18286</v>
      </c>
      <c r="B2141" s="40" t="n">
        <v>45</v>
      </c>
      <c r="C2141" s="7" t="n">
        <v>5</v>
      </c>
      <c r="D2141" s="7" t="n">
        <v>3</v>
      </c>
      <c r="E2141" s="7" t="n">
        <v>2.90000009536743</v>
      </c>
      <c r="F2141" s="7" t="n">
        <v>2000</v>
      </c>
    </row>
    <row r="2142" spans="1:8">
      <c r="A2142" t="s">
        <v>4</v>
      </c>
      <c r="B2142" s="4" t="s">
        <v>5</v>
      </c>
      <c r="C2142" s="4" t="s">
        <v>7</v>
      </c>
      <c r="D2142" s="4" t="s">
        <v>7</v>
      </c>
      <c r="E2142" s="4" t="s">
        <v>16</v>
      </c>
      <c r="F2142" s="4" t="s">
        <v>10</v>
      </c>
    </row>
    <row r="2143" spans="1:8">
      <c r="A2143" t="n">
        <v>18295</v>
      </c>
      <c r="B2143" s="40" t="n">
        <v>45</v>
      </c>
      <c r="C2143" s="7" t="n">
        <v>11</v>
      </c>
      <c r="D2143" s="7" t="n">
        <v>3</v>
      </c>
      <c r="E2143" s="7" t="n">
        <v>28.2999992370605</v>
      </c>
      <c r="F2143" s="7" t="n">
        <v>2000</v>
      </c>
    </row>
    <row r="2144" spans="1:8">
      <c r="A2144" t="s">
        <v>4</v>
      </c>
      <c r="B2144" s="4" t="s">
        <v>5</v>
      </c>
      <c r="C2144" s="4" t="s">
        <v>10</v>
      </c>
      <c r="D2144" s="4" t="s">
        <v>10</v>
      </c>
      <c r="E2144" s="4" t="s">
        <v>16</v>
      </c>
      <c r="F2144" s="4" t="s">
        <v>16</v>
      </c>
      <c r="G2144" s="4" t="s">
        <v>16</v>
      </c>
      <c r="H2144" s="4" t="s">
        <v>16</v>
      </c>
      <c r="I2144" s="4" t="s">
        <v>7</v>
      </c>
      <c r="J2144" s="4" t="s">
        <v>10</v>
      </c>
    </row>
    <row r="2145" spans="1:10">
      <c r="A2145" t="n">
        <v>18304</v>
      </c>
      <c r="B2145" s="58" t="n">
        <v>55</v>
      </c>
      <c r="C2145" s="7" t="n">
        <v>18</v>
      </c>
      <c r="D2145" s="7" t="n">
        <v>65533</v>
      </c>
      <c r="E2145" s="7" t="n">
        <v>4.21999979019165</v>
      </c>
      <c r="F2145" s="7" t="n">
        <v>0</v>
      </c>
      <c r="G2145" s="7" t="n">
        <v>-7.55999994277954</v>
      </c>
      <c r="H2145" s="7" t="n">
        <v>1.5</v>
      </c>
      <c r="I2145" s="7" t="n">
        <v>1</v>
      </c>
      <c r="J2145" s="7" t="n">
        <v>0</v>
      </c>
    </row>
    <row r="2146" spans="1:10">
      <c r="A2146" t="s">
        <v>4</v>
      </c>
      <c r="B2146" s="4" t="s">
        <v>5</v>
      </c>
      <c r="C2146" s="4" t="s">
        <v>10</v>
      </c>
      <c r="D2146" s="4" t="s">
        <v>7</v>
      </c>
    </row>
    <row r="2147" spans="1:10">
      <c r="A2147" t="n">
        <v>18328</v>
      </c>
      <c r="B2147" s="61" t="n">
        <v>56</v>
      </c>
      <c r="C2147" s="7" t="n">
        <v>18</v>
      </c>
      <c r="D2147" s="7" t="n">
        <v>0</v>
      </c>
    </row>
    <row r="2148" spans="1:10">
      <c r="A2148" t="s">
        <v>4</v>
      </c>
      <c r="B2148" s="4" t="s">
        <v>5</v>
      </c>
      <c r="C2148" s="4" t="s">
        <v>10</v>
      </c>
      <c r="D2148" s="4" t="s">
        <v>10</v>
      </c>
      <c r="E2148" s="4" t="s">
        <v>10</v>
      </c>
    </row>
    <row r="2149" spans="1:10">
      <c r="A2149" t="n">
        <v>18332</v>
      </c>
      <c r="B2149" s="59" t="n">
        <v>61</v>
      </c>
      <c r="C2149" s="7" t="n">
        <v>18</v>
      </c>
      <c r="D2149" s="7" t="n">
        <v>7032</v>
      </c>
      <c r="E2149" s="7" t="n">
        <v>1000</v>
      </c>
    </row>
    <row r="2150" spans="1:10">
      <c r="A2150" t="s">
        <v>4</v>
      </c>
      <c r="B2150" s="4" t="s">
        <v>5</v>
      </c>
      <c r="C2150" s="4" t="s">
        <v>10</v>
      </c>
      <c r="D2150" s="4" t="s">
        <v>7</v>
      </c>
      <c r="E2150" s="4" t="s">
        <v>8</v>
      </c>
      <c r="F2150" s="4" t="s">
        <v>16</v>
      </c>
      <c r="G2150" s="4" t="s">
        <v>16</v>
      </c>
      <c r="H2150" s="4" t="s">
        <v>16</v>
      </c>
    </row>
    <row r="2151" spans="1:10">
      <c r="A2151" t="n">
        <v>18339</v>
      </c>
      <c r="B2151" s="62" t="n">
        <v>48</v>
      </c>
      <c r="C2151" s="7" t="n">
        <v>18</v>
      </c>
      <c r="D2151" s="7" t="n">
        <v>0</v>
      </c>
      <c r="E2151" s="7" t="s">
        <v>96</v>
      </c>
      <c r="F2151" s="7" t="n">
        <v>-1</v>
      </c>
      <c r="G2151" s="7" t="n">
        <v>1</v>
      </c>
      <c r="H2151" s="7" t="n">
        <v>0</v>
      </c>
    </row>
    <row r="2152" spans="1:10">
      <c r="A2152" t="s">
        <v>4</v>
      </c>
      <c r="B2152" s="4" t="s">
        <v>5</v>
      </c>
      <c r="C2152" s="4" t="s">
        <v>7</v>
      </c>
      <c r="D2152" s="4" t="s">
        <v>10</v>
      </c>
    </row>
    <row r="2153" spans="1:10">
      <c r="A2153" t="n">
        <v>18368</v>
      </c>
      <c r="B2153" s="40" t="n">
        <v>45</v>
      </c>
      <c r="C2153" s="7" t="n">
        <v>7</v>
      </c>
      <c r="D2153" s="7" t="n">
        <v>255</v>
      </c>
    </row>
    <row r="2154" spans="1:10">
      <c r="A2154" t="s">
        <v>4</v>
      </c>
      <c r="B2154" s="4" t="s">
        <v>5</v>
      </c>
      <c r="C2154" s="4" t="s">
        <v>7</v>
      </c>
      <c r="D2154" s="4" t="s">
        <v>10</v>
      </c>
      <c r="E2154" s="4" t="s">
        <v>16</v>
      </c>
    </row>
    <row r="2155" spans="1:10">
      <c r="A2155" t="n">
        <v>18372</v>
      </c>
      <c r="B2155" s="33" t="n">
        <v>58</v>
      </c>
      <c r="C2155" s="7" t="n">
        <v>0</v>
      </c>
      <c r="D2155" s="7" t="n">
        <v>1000</v>
      </c>
      <c r="E2155" s="7" t="n">
        <v>1</v>
      </c>
    </row>
    <row r="2156" spans="1:10">
      <c r="A2156" t="s">
        <v>4</v>
      </c>
      <c r="B2156" s="4" t="s">
        <v>5</v>
      </c>
      <c r="C2156" s="4" t="s">
        <v>7</v>
      </c>
      <c r="D2156" s="4" t="s">
        <v>10</v>
      </c>
    </row>
    <row r="2157" spans="1:10">
      <c r="A2157" t="n">
        <v>18380</v>
      </c>
      <c r="B2157" s="33" t="n">
        <v>58</v>
      </c>
      <c r="C2157" s="7" t="n">
        <v>255</v>
      </c>
      <c r="D2157" s="7" t="n">
        <v>0</v>
      </c>
    </row>
    <row r="2158" spans="1:10">
      <c r="A2158" t="s">
        <v>4</v>
      </c>
      <c r="B2158" s="4" t="s">
        <v>5</v>
      </c>
      <c r="C2158" s="4" t="s">
        <v>7</v>
      </c>
      <c r="D2158" s="4" t="s">
        <v>10</v>
      </c>
      <c r="E2158" s="4" t="s">
        <v>8</v>
      </c>
      <c r="F2158" s="4" t="s">
        <v>8</v>
      </c>
      <c r="G2158" s="4" t="s">
        <v>8</v>
      </c>
      <c r="H2158" s="4" t="s">
        <v>8</v>
      </c>
    </row>
    <row r="2159" spans="1:10">
      <c r="A2159" t="n">
        <v>18384</v>
      </c>
      <c r="B2159" s="54" t="n">
        <v>51</v>
      </c>
      <c r="C2159" s="7" t="n">
        <v>3</v>
      </c>
      <c r="D2159" s="7" t="n">
        <v>7032</v>
      </c>
      <c r="E2159" s="7" t="s">
        <v>193</v>
      </c>
      <c r="F2159" s="7" t="s">
        <v>112</v>
      </c>
      <c r="G2159" s="7" t="s">
        <v>113</v>
      </c>
      <c r="H2159" s="7" t="s">
        <v>112</v>
      </c>
    </row>
    <row r="2160" spans="1:10">
      <c r="A2160" t="s">
        <v>4</v>
      </c>
      <c r="B2160" s="4" t="s">
        <v>5</v>
      </c>
      <c r="C2160" s="4" t="s">
        <v>10</v>
      </c>
      <c r="D2160" s="4" t="s">
        <v>10</v>
      </c>
      <c r="E2160" s="4" t="s">
        <v>10</v>
      </c>
    </row>
    <row r="2161" spans="1:10">
      <c r="A2161" t="n">
        <v>18397</v>
      </c>
      <c r="B2161" s="59" t="n">
        <v>61</v>
      </c>
      <c r="C2161" s="7" t="n">
        <v>7032</v>
      </c>
      <c r="D2161" s="7" t="n">
        <v>18</v>
      </c>
      <c r="E2161" s="7" t="n">
        <v>1000</v>
      </c>
    </row>
    <row r="2162" spans="1:10">
      <c r="A2162" t="s">
        <v>4</v>
      </c>
      <c r="B2162" s="4" t="s">
        <v>5</v>
      </c>
      <c r="C2162" s="4" t="s">
        <v>10</v>
      </c>
      <c r="D2162" s="4" t="s">
        <v>10</v>
      </c>
      <c r="E2162" s="4" t="s">
        <v>10</v>
      </c>
    </row>
    <row r="2163" spans="1:10">
      <c r="A2163" t="n">
        <v>18404</v>
      </c>
      <c r="B2163" s="59" t="n">
        <v>61</v>
      </c>
      <c r="C2163" s="7" t="n">
        <v>18</v>
      </c>
      <c r="D2163" s="7" t="n">
        <v>65533</v>
      </c>
      <c r="E2163" s="7" t="n">
        <v>0</v>
      </c>
    </row>
    <row r="2164" spans="1:10">
      <c r="A2164" t="s">
        <v>4</v>
      </c>
      <c r="B2164" s="4" t="s">
        <v>5</v>
      </c>
      <c r="C2164" s="4" t="s">
        <v>10</v>
      </c>
      <c r="D2164" s="4" t="s">
        <v>10</v>
      </c>
      <c r="E2164" s="4" t="s">
        <v>10</v>
      </c>
    </row>
    <row r="2165" spans="1:10">
      <c r="A2165" t="n">
        <v>18411</v>
      </c>
      <c r="B2165" s="59" t="n">
        <v>61</v>
      </c>
      <c r="C2165" s="7" t="n">
        <v>7032</v>
      </c>
      <c r="D2165" s="7" t="n">
        <v>65533</v>
      </c>
      <c r="E2165" s="7" t="n">
        <v>0</v>
      </c>
    </row>
    <row r="2166" spans="1:10">
      <c r="A2166" t="s">
        <v>4</v>
      </c>
      <c r="B2166" s="4" t="s">
        <v>5</v>
      </c>
      <c r="C2166" s="4" t="s">
        <v>7</v>
      </c>
    </row>
    <row r="2167" spans="1:10">
      <c r="A2167" t="n">
        <v>18418</v>
      </c>
      <c r="B2167" s="40" t="n">
        <v>45</v>
      </c>
      <c r="C2167" s="7" t="n">
        <v>0</v>
      </c>
    </row>
    <row r="2168" spans="1:10">
      <c r="A2168" t="s">
        <v>4</v>
      </c>
      <c r="B2168" s="4" t="s">
        <v>5</v>
      </c>
      <c r="C2168" s="4" t="s">
        <v>7</v>
      </c>
      <c r="D2168" s="4" t="s">
        <v>7</v>
      </c>
      <c r="E2168" s="4" t="s">
        <v>16</v>
      </c>
      <c r="F2168" s="4" t="s">
        <v>16</v>
      </c>
      <c r="G2168" s="4" t="s">
        <v>16</v>
      </c>
      <c r="H2168" s="4" t="s">
        <v>10</v>
      </c>
    </row>
    <row r="2169" spans="1:10">
      <c r="A2169" t="n">
        <v>18420</v>
      </c>
      <c r="B2169" s="40" t="n">
        <v>45</v>
      </c>
      <c r="C2169" s="7" t="n">
        <v>2</v>
      </c>
      <c r="D2169" s="7" t="n">
        <v>3</v>
      </c>
      <c r="E2169" s="7" t="n">
        <v>1.4099999666214</v>
      </c>
      <c r="F2169" s="7" t="n">
        <v>1.16999995708466</v>
      </c>
      <c r="G2169" s="7" t="n">
        <v>-10.6800003051758</v>
      </c>
      <c r="H2169" s="7" t="n">
        <v>0</v>
      </c>
    </row>
    <row r="2170" spans="1:10">
      <c r="A2170" t="s">
        <v>4</v>
      </c>
      <c r="B2170" s="4" t="s">
        <v>5</v>
      </c>
      <c r="C2170" s="4" t="s">
        <v>7</v>
      </c>
      <c r="D2170" s="4" t="s">
        <v>7</v>
      </c>
      <c r="E2170" s="4" t="s">
        <v>16</v>
      </c>
      <c r="F2170" s="4" t="s">
        <v>16</v>
      </c>
      <c r="G2170" s="4" t="s">
        <v>16</v>
      </c>
      <c r="H2170" s="4" t="s">
        <v>10</v>
      </c>
      <c r="I2170" s="4" t="s">
        <v>7</v>
      </c>
    </row>
    <row r="2171" spans="1:10">
      <c r="A2171" t="n">
        <v>18437</v>
      </c>
      <c r="B2171" s="40" t="n">
        <v>45</v>
      </c>
      <c r="C2171" s="7" t="n">
        <v>4</v>
      </c>
      <c r="D2171" s="7" t="n">
        <v>3</v>
      </c>
      <c r="E2171" s="7" t="n">
        <v>10.9399995803833</v>
      </c>
      <c r="F2171" s="7" t="n">
        <v>200.259994506836</v>
      </c>
      <c r="G2171" s="7" t="n">
        <v>0</v>
      </c>
      <c r="H2171" s="7" t="n">
        <v>0</v>
      </c>
      <c r="I2171" s="7" t="n">
        <v>1</v>
      </c>
    </row>
    <row r="2172" spans="1:10">
      <c r="A2172" t="s">
        <v>4</v>
      </c>
      <c r="B2172" s="4" t="s">
        <v>5</v>
      </c>
      <c r="C2172" s="4" t="s">
        <v>7</v>
      </c>
      <c r="D2172" s="4" t="s">
        <v>7</v>
      </c>
      <c r="E2172" s="4" t="s">
        <v>16</v>
      </c>
      <c r="F2172" s="4" t="s">
        <v>16</v>
      </c>
      <c r="G2172" s="4" t="s">
        <v>16</v>
      </c>
      <c r="H2172" s="4" t="s">
        <v>10</v>
      </c>
      <c r="I2172" s="4" t="s">
        <v>7</v>
      </c>
    </row>
    <row r="2173" spans="1:10">
      <c r="A2173" t="n">
        <v>18455</v>
      </c>
      <c r="B2173" s="40" t="n">
        <v>45</v>
      </c>
      <c r="C2173" s="7" t="n">
        <v>4</v>
      </c>
      <c r="D2173" s="7" t="n">
        <v>3</v>
      </c>
      <c r="E2173" s="7" t="n">
        <v>10.9399995803833</v>
      </c>
      <c r="F2173" s="7" t="n">
        <v>203.940002441406</v>
      </c>
      <c r="G2173" s="7" t="n">
        <v>0</v>
      </c>
      <c r="H2173" s="7" t="n">
        <v>20000</v>
      </c>
      <c r="I2173" s="7" t="n">
        <v>1</v>
      </c>
    </row>
    <row r="2174" spans="1:10">
      <c r="A2174" t="s">
        <v>4</v>
      </c>
      <c r="B2174" s="4" t="s">
        <v>5</v>
      </c>
      <c r="C2174" s="4" t="s">
        <v>7</v>
      </c>
      <c r="D2174" s="4" t="s">
        <v>7</v>
      </c>
      <c r="E2174" s="4" t="s">
        <v>16</v>
      </c>
      <c r="F2174" s="4" t="s">
        <v>10</v>
      </c>
    </row>
    <row r="2175" spans="1:10">
      <c r="A2175" t="n">
        <v>18473</v>
      </c>
      <c r="B2175" s="40" t="n">
        <v>45</v>
      </c>
      <c r="C2175" s="7" t="n">
        <v>5</v>
      </c>
      <c r="D2175" s="7" t="n">
        <v>3</v>
      </c>
      <c r="E2175" s="7" t="n">
        <v>3.40000009536743</v>
      </c>
      <c r="F2175" s="7" t="n">
        <v>0</v>
      </c>
    </row>
    <row r="2176" spans="1:10">
      <c r="A2176" t="s">
        <v>4</v>
      </c>
      <c r="B2176" s="4" t="s">
        <v>5</v>
      </c>
      <c r="C2176" s="4" t="s">
        <v>7</v>
      </c>
      <c r="D2176" s="4" t="s">
        <v>7</v>
      </c>
      <c r="E2176" s="4" t="s">
        <v>16</v>
      </c>
      <c r="F2176" s="4" t="s">
        <v>10</v>
      </c>
    </row>
    <row r="2177" spans="1:9">
      <c r="A2177" t="n">
        <v>18482</v>
      </c>
      <c r="B2177" s="40" t="n">
        <v>45</v>
      </c>
      <c r="C2177" s="7" t="n">
        <v>11</v>
      </c>
      <c r="D2177" s="7" t="n">
        <v>3</v>
      </c>
      <c r="E2177" s="7" t="n">
        <v>27.7000007629395</v>
      </c>
      <c r="F2177" s="7" t="n">
        <v>0</v>
      </c>
    </row>
    <row r="2178" spans="1:9">
      <c r="A2178" t="s">
        <v>4</v>
      </c>
      <c r="B2178" s="4" t="s">
        <v>5</v>
      </c>
      <c r="C2178" s="4" t="s">
        <v>10</v>
      </c>
      <c r="D2178" s="4" t="s">
        <v>16</v>
      </c>
      <c r="E2178" s="4" t="s">
        <v>16</v>
      </c>
      <c r="F2178" s="4" t="s">
        <v>16</v>
      </c>
      <c r="G2178" s="4" t="s">
        <v>16</v>
      </c>
    </row>
    <row r="2179" spans="1:9">
      <c r="A2179" t="n">
        <v>18491</v>
      </c>
      <c r="B2179" s="31" t="n">
        <v>46</v>
      </c>
      <c r="C2179" s="7" t="n">
        <v>0</v>
      </c>
      <c r="D2179" s="7" t="n">
        <v>0.159999996423721</v>
      </c>
      <c r="E2179" s="7" t="n">
        <v>0</v>
      </c>
      <c r="F2179" s="7" t="n">
        <v>-11.9799995422363</v>
      </c>
      <c r="G2179" s="7" t="n">
        <v>53</v>
      </c>
    </row>
    <row r="2180" spans="1:9">
      <c r="A2180" t="s">
        <v>4</v>
      </c>
      <c r="B2180" s="4" t="s">
        <v>5</v>
      </c>
      <c r="C2180" s="4" t="s">
        <v>10</v>
      </c>
      <c r="D2180" s="4" t="s">
        <v>16</v>
      </c>
      <c r="E2180" s="4" t="s">
        <v>16</v>
      </c>
      <c r="F2180" s="4" t="s">
        <v>16</v>
      </c>
      <c r="G2180" s="4" t="s">
        <v>16</v>
      </c>
    </row>
    <row r="2181" spans="1:9">
      <c r="A2181" t="n">
        <v>18510</v>
      </c>
      <c r="B2181" s="31" t="n">
        <v>46</v>
      </c>
      <c r="C2181" s="7" t="n">
        <v>16</v>
      </c>
      <c r="D2181" s="7" t="n">
        <v>1.27999997138977</v>
      </c>
      <c r="E2181" s="7" t="n">
        <v>0</v>
      </c>
      <c r="F2181" s="7" t="n">
        <v>-12.5600004196167</v>
      </c>
      <c r="G2181" s="7" t="n">
        <v>5.90000009536743</v>
      </c>
    </row>
    <row r="2182" spans="1:9">
      <c r="A2182" t="s">
        <v>4</v>
      </c>
      <c r="B2182" s="4" t="s">
        <v>5</v>
      </c>
      <c r="C2182" s="4" t="s">
        <v>10</v>
      </c>
      <c r="D2182" s="4" t="s">
        <v>16</v>
      </c>
      <c r="E2182" s="4" t="s">
        <v>16</v>
      </c>
      <c r="F2182" s="4" t="s">
        <v>16</v>
      </c>
      <c r="G2182" s="4" t="s">
        <v>16</v>
      </c>
    </row>
    <row r="2183" spans="1:9">
      <c r="A2183" t="n">
        <v>18529</v>
      </c>
      <c r="B2183" s="31" t="n">
        <v>46</v>
      </c>
      <c r="C2183" s="7" t="n">
        <v>18</v>
      </c>
      <c r="D2183" s="7" t="n">
        <v>1.67999994754791</v>
      </c>
      <c r="E2183" s="7" t="n">
        <v>0</v>
      </c>
      <c r="F2183" s="7" t="n">
        <v>-10.1599998474121</v>
      </c>
      <c r="G2183" s="7" t="n">
        <v>212.600006103516</v>
      </c>
    </row>
    <row r="2184" spans="1:9">
      <c r="A2184" t="s">
        <v>4</v>
      </c>
      <c r="B2184" s="4" t="s">
        <v>5</v>
      </c>
      <c r="C2184" s="4" t="s">
        <v>10</v>
      </c>
      <c r="D2184" s="4" t="s">
        <v>16</v>
      </c>
      <c r="E2184" s="4" t="s">
        <v>16</v>
      </c>
      <c r="F2184" s="4" t="s">
        <v>16</v>
      </c>
      <c r="G2184" s="4" t="s">
        <v>16</v>
      </c>
    </row>
    <row r="2185" spans="1:9">
      <c r="A2185" t="n">
        <v>18548</v>
      </c>
      <c r="B2185" s="31" t="n">
        <v>46</v>
      </c>
      <c r="C2185" s="7" t="n">
        <v>17</v>
      </c>
      <c r="D2185" s="7" t="n">
        <v>0.860000014305115</v>
      </c>
      <c r="E2185" s="7" t="n">
        <v>0</v>
      </c>
      <c r="F2185" s="7" t="n">
        <v>-10.1499996185303</v>
      </c>
      <c r="G2185" s="7" t="n">
        <v>172.300003051758</v>
      </c>
    </row>
    <row r="2186" spans="1:9">
      <c r="A2186" t="s">
        <v>4</v>
      </c>
      <c r="B2186" s="4" t="s">
        <v>5</v>
      </c>
      <c r="C2186" s="4" t="s">
        <v>10</v>
      </c>
      <c r="D2186" s="4" t="s">
        <v>16</v>
      </c>
      <c r="E2186" s="4" t="s">
        <v>16</v>
      </c>
      <c r="F2186" s="4" t="s">
        <v>16</v>
      </c>
      <c r="G2186" s="4" t="s">
        <v>16</v>
      </c>
    </row>
    <row r="2187" spans="1:9">
      <c r="A2187" t="n">
        <v>18567</v>
      </c>
      <c r="B2187" s="31" t="n">
        <v>46</v>
      </c>
      <c r="C2187" s="7" t="n">
        <v>15</v>
      </c>
      <c r="D2187" s="7" t="n">
        <v>2.22000002861023</v>
      </c>
      <c r="E2187" s="7" t="n">
        <v>0</v>
      </c>
      <c r="F2187" s="7" t="n">
        <v>-10.7600002288818</v>
      </c>
      <c r="G2187" s="7" t="n">
        <v>253.100006103516</v>
      </c>
    </row>
    <row r="2188" spans="1:9">
      <c r="A2188" t="s">
        <v>4</v>
      </c>
      <c r="B2188" s="4" t="s">
        <v>5</v>
      </c>
      <c r="C2188" s="4" t="s">
        <v>10</v>
      </c>
    </row>
    <row r="2189" spans="1:9">
      <c r="A2189" t="n">
        <v>18586</v>
      </c>
      <c r="B2189" s="26" t="n">
        <v>16</v>
      </c>
      <c r="C2189" s="7" t="n">
        <v>0</v>
      </c>
    </row>
    <row r="2190" spans="1:9">
      <c r="A2190" t="s">
        <v>4</v>
      </c>
      <c r="B2190" s="4" t="s">
        <v>5</v>
      </c>
      <c r="C2190" s="4" t="s">
        <v>10</v>
      </c>
      <c r="D2190" s="4" t="s">
        <v>10</v>
      </c>
      <c r="E2190" s="4" t="s">
        <v>10</v>
      </c>
    </row>
    <row r="2191" spans="1:9">
      <c r="A2191" t="n">
        <v>18589</v>
      </c>
      <c r="B2191" s="59" t="n">
        <v>61</v>
      </c>
      <c r="C2191" s="7" t="n">
        <v>0</v>
      </c>
      <c r="D2191" s="7" t="n">
        <v>7032</v>
      </c>
      <c r="E2191" s="7" t="n">
        <v>0</v>
      </c>
    </row>
    <row r="2192" spans="1:9">
      <c r="A2192" t="s">
        <v>4</v>
      </c>
      <c r="B2192" s="4" t="s">
        <v>5</v>
      </c>
      <c r="C2192" s="4" t="s">
        <v>10</v>
      </c>
      <c r="D2192" s="4" t="s">
        <v>10</v>
      </c>
      <c r="E2192" s="4" t="s">
        <v>10</v>
      </c>
    </row>
    <row r="2193" spans="1:7">
      <c r="A2193" t="n">
        <v>18596</v>
      </c>
      <c r="B2193" s="59" t="n">
        <v>61</v>
      </c>
      <c r="C2193" s="7" t="n">
        <v>16</v>
      </c>
      <c r="D2193" s="7" t="n">
        <v>7032</v>
      </c>
      <c r="E2193" s="7" t="n">
        <v>0</v>
      </c>
    </row>
    <row r="2194" spans="1:7">
      <c r="A2194" t="s">
        <v>4</v>
      </c>
      <c r="B2194" s="4" t="s">
        <v>5</v>
      </c>
      <c r="C2194" s="4" t="s">
        <v>10</v>
      </c>
      <c r="D2194" s="4" t="s">
        <v>10</v>
      </c>
      <c r="E2194" s="4" t="s">
        <v>10</v>
      </c>
    </row>
    <row r="2195" spans="1:7">
      <c r="A2195" t="n">
        <v>18603</v>
      </c>
      <c r="B2195" s="59" t="n">
        <v>61</v>
      </c>
      <c r="C2195" s="7" t="n">
        <v>17</v>
      </c>
      <c r="D2195" s="7" t="n">
        <v>18</v>
      </c>
      <c r="E2195" s="7" t="n">
        <v>0</v>
      </c>
    </row>
    <row r="2196" spans="1:7">
      <c r="A2196" t="s">
        <v>4</v>
      </c>
      <c r="B2196" s="4" t="s">
        <v>5</v>
      </c>
      <c r="C2196" s="4" t="s">
        <v>10</v>
      </c>
      <c r="D2196" s="4" t="s">
        <v>10</v>
      </c>
      <c r="E2196" s="4" t="s">
        <v>10</v>
      </c>
    </row>
    <row r="2197" spans="1:7">
      <c r="A2197" t="n">
        <v>18610</v>
      </c>
      <c r="B2197" s="59" t="n">
        <v>61</v>
      </c>
      <c r="C2197" s="7" t="n">
        <v>15</v>
      </c>
      <c r="D2197" s="7" t="n">
        <v>18</v>
      </c>
      <c r="E2197" s="7" t="n">
        <v>0</v>
      </c>
    </row>
    <row r="2198" spans="1:7">
      <c r="A2198" t="s">
        <v>4</v>
      </c>
      <c r="B2198" s="4" t="s">
        <v>5</v>
      </c>
      <c r="C2198" s="4" t="s">
        <v>10</v>
      </c>
      <c r="D2198" s="4" t="s">
        <v>10</v>
      </c>
      <c r="E2198" s="4" t="s">
        <v>10</v>
      </c>
    </row>
    <row r="2199" spans="1:7">
      <c r="A2199" t="n">
        <v>18617</v>
      </c>
      <c r="B2199" s="59" t="n">
        <v>61</v>
      </c>
      <c r="C2199" s="7" t="n">
        <v>7032</v>
      </c>
      <c r="D2199" s="7" t="n">
        <v>18</v>
      </c>
      <c r="E2199" s="7" t="n">
        <v>0</v>
      </c>
    </row>
    <row r="2200" spans="1:7">
      <c r="A2200" t="s">
        <v>4</v>
      </c>
      <c r="B2200" s="4" t="s">
        <v>5</v>
      </c>
      <c r="C2200" s="4" t="s">
        <v>10</v>
      </c>
      <c r="D2200" s="4" t="s">
        <v>10</v>
      </c>
      <c r="E2200" s="4" t="s">
        <v>10</v>
      </c>
    </row>
    <row r="2201" spans="1:7">
      <c r="A2201" t="n">
        <v>18624</v>
      </c>
      <c r="B2201" s="59" t="n">
        <v>61</v>
      </c>
      <c r="C2201" s="7" t="n">
        <v>18</v>
      </c>
      <c r="D2201" s="7" t="n">
        <v>65533</v>
      </c>
      <c r="E2201" s="7" t="n">
        <v>0</v>
      </c>
    </row>
    <row r="2202" spans="1:7">
      <c r="A2202" t="s">
        <v>4</v>
      </c>
      <c r="B2202" s="4" t="s">
        <v>5</v>
      </c>
      <c r="C2202" s="4" t="s">
        <v>10</v>
      </c>
      <c r="D2202" s="4" t="s">
        <v>17</v>
      </c>
    </row>
    <row r="2203" spans="1:7">
      <c r="A2203" t="n">
        <v>18631</v>
      </c>
      <c r="B2203" s="30" t="n">
        <v>43</v>
      </c>
      <c r="C2203" s="7" t="n">
        <v>7032</v>
      </c>
      <c r="D2203" s="7" t="n">
        <v>131072</v>
      </c>
    </row>
    <row r="2204" spans="1:7">
      <c r="A2204" t="s">
        <v>4</v>
      </c>
      <c r="B2204" s="4" t="s">
        <v>5</v>
      </c>
      <c r="C2204" s="4" t="s">
        <v>7</v>
      </c>
      <c r="D2204" s="4" t="s">
        <v>10</v>
      </c>
      <c r="E2204" s="4" t="s">
        <v>10</v>
      </c>
      <c r="F2204" s="4" t="s">
        <v>8</v>
      </c>
      <c r="G2204" s="4" t="s">
        <v>8</v>
      </c>
    </row>
    <row r="2205" spans="1:7">
      <c r="A2205" t="n">
        <v>18638</v>
      </c>
      <c r="B2205" s="64" t="n">
        <v>128</v>
      </c>
      <c r="C2205" s="7" t="n">
        <v>0</v>
      </c>
      <c r="D2205" s="7" t="n">
        <v>7032</v>
      </c>
      <c r="E2205" s="7" t="n">
        <v>18</v>
      </c>
      <c r="F2205" s="7" t="s">
        <v>18</v>
      </c>
      <c r="G2205" s="7" t="s">
        <v>258</v>
      </c>
    </row>
    <row r="2206" spans="1:7">
      <c r="A2206" t="s">
        <v>4</v>
      </c>
      <c r="B2206" s="4" t="s">
        <v>5</v>
      </c>
      <c r="C2206" s="4" t="s">
        <v>10</v>
      </c>
      <c r="D2206" s="4" t="s">
        <v>7</v>
      </c>
      <c r="E2206" s="4" t="s">
        <v>8</v>
      </c>
      <c r="F2206" s="4" t="s">
        <v>16</v>
      </c>
      <c r="G2206" s="4" t="s">
        <v>16</v>
      </c>
      <c r="H2206" s="4" t="s">
        <v>16</v>
      </c>
    </row>
    <row r="2207" spans="1:7">
      <c r="A2207" t="n">
        <v>18657</v>
      </c>
      <c r="B2207" s="62" t="n">
        <v>48</v>
      </c>
      <c r="C2207" s="7" t="n">
        <v>18</v>
      </c>
      <c r="D2207" s="7" t="n">
        <v>0</v>
      </c>
      <c r="E2207" s="7" t="s">
        <v>95</v>
      </c>
      <c r="F2207" s="7" t="n">
        <v>0</v>
      </c>
      <c r="G2207" s="7" t="n">
        <v>1</v>
      </c>
      <c r="H2207" s="7" t="n">
        <v>0</v>
      </c>
    </row>
    <row r="2208" spans="1:7">
      <c r="A2208" t="s">
        <v>4</v>
      </c>
      <c r="B2208" s="4" t="s">
        <v>5</v>
      </c>
      <c r="C2208" s="4" t="s">
        <v>10</v>
      </c>
      <c r="D2208" s="4" t="s">
        <v>7</v>
      </c>
      <c r="E2208" s="4" t="s">
        <v>8</v>
      </c>
      <c r="F2208" s="4" t="s">
        <v>16</v>
      </c>
      <c r="G2208" s="4" t="s">
        <v>16</v>
      </c>
      <c r="H2208" s="4" t="s">
        <v>16</v>
      </c>
    </row>
    <row r="2209" spans="1:8">
      <c r="A2209" t="n">
        <v>18683</v>
      </c>
      <c r="B2209" s="62" t="n">
        <v>48</v>
      </c>
      <c r="C2209" s="7" t="n">
        <v>7032</v>
      </c>
      <c r="D2209" s="7" t="n">
        <v>0</v>
      </c>
      <c r="E2209" s="7" t="s">
        <v>95</v>
      </c>
      <c r="F2209" s="7" t="n">
        <v>0</v>
      </c>
      <c r="G2209" s="7" t="n">
        <v>1</v>
      </c>
      <c r="H2209" s="7" t="n">
        <v>0</v>
      </c>
    </row>
    <row r="2210" spans="1:8">
      <c r="A2210" t="s">
        <v>4</v>
      </c>
      <c r="B2210" s="4" t="s">
        <v>5</v>
      </c>
      <c r="C2210" s="4" t="s">
        <v>10</v>
      </c>
      <c r="D2210" s="4" t="s">
        <v>7</v>
      </c>
      <c r="E2210" s="4" t="s">
        <v>8</v>
      </c>
      <c r="F2210" s="4" t="s">
        <v>16</v>
      </c>
      <c r="G2210" s="4" t="s">
        <v>16</v>
      </c>
      <c r="H2210" s="4" t="s">
        <v>16</v>
      </c>
    </row>
    <row r="2211" spans="1:8">
      <c r="A2211" t="n">
        <v>18709</v>
      </c>
      <c r="B2211" s="62" t="n">
        <v>48</v>
      </c>
      <c r="C2211" s="7" t="n">
        <v>15</v>
      </c>
      <c r="D2211" s="7" t="n">
        <v>0</v>
      </c>
      <c r="E2211" s="7" t="s">
        <v>98</v>
      </c>
      <c r="F2211" s="7" t="n">
        <v>-1</v>
      </c>
      <c r="G2211" s="7" t="n">
        <v>1</v>
      </c>
      <c r="H2211" s="7" t="n">
        <v>1.40129846432482e-45</v>
      </c>
    </row>
    <row r="2212" spans="1:8">
      <c r="A2212" t="s">
        <v>4</v>
      </c>
      <c r="B2212" s="4" t="s">
        <v>5</v>
      </c>
      <c r="C2212" s="4" t="s">
        <v>7</v>
      </c>
      <c r="D2212" s="4" t="s">
        <v>10</v>
      </c>
      <c r="E2212" s="4" t="s">
        <v>8</v>
      </c>
      <c r="F2212" s="4" t="s">
        <v>8</v>
      </c>
      <c r="G2212" s="4" t="s">
        <v>8</v>
      </c>
      <c r="H2212" s="4" t="s">
        <v>8</v>
      </c>
    </row>
    <row r="2213" spans="1:8">
      <c r="A2213" t="n">
        <v>18739</v>
      </c>
      <c r="B2213" s="54" t="n">
        <v>51</v>
      </c>
      <c r="C2213" s="7" t="n">
        <v>3</v>
      </c>
      <c r="D2213" s="7" t="n">
        <v>7032</v>
      </c>
      <c r="E2213" s="7" t="s">
        <v>218</v>
      </c>
      <c r="F2213" s="7" t="s">
        <v>112</v>
      </c>
      <c r="G2213" s="7" t="s">
        <v>113</v>
      </c>
      <c r="H2213" s="7" t="s">
        <v>112</v>
      </c>
    </row>
    <row r="2214" spans="1:8">
      <c r="A2214" t="s">
        <v>4</v>
      </c>
      <c r="B2214" s="4" t="s">
        <v>5</v>
      </c>
      <c r="C2214" s="4" t="s">
        <v>10</v>
      </c>
    </row>
    <row r="2215" spans="1:8">
      <c r="A2215" t="n">
        <v>18752</v>
      </c>
      <c r="B2215" s="26" t="n">
        <v>16</v>
      </c>
      <c r="C2215" s="7" t="n">
        <v>1000</v>
      </c>
    </row>
    <row r="2216" spans="1:8">
      <c r="A2216" t="s">
        <v>4</v>
      </c>
      <c r="B2216" s="4" t="s">
        <v>5</v>
      </c>
      <c r="C2216" s="4" t="s">
        <v>7</v>
      </c>
      <c r="D2216" s="4" t="s">
        <v>10</v>
      </c>
      <c r="E2216" s="4" t="s">
        <v>16</v>
      </c>
    </row>
    <row r="2217" spans="1:8">
      <c r="A2217" t="n">
        <v>18755</v>
      </c>
      <c r="B2217" s="33" t="n">
        <v>58</v>
      </c>
      <c r="C2217" s="7" t="n">
        <v>100</v>
      </c>
      <c r="D2217" s="7" t="n">
        <v>1000</v>
      </c>
      <c r="E2217" s="7" t="n">
        <v>1</v>
      </c>
    </row>
    <row r="2218" spans="1:8">
      <c r="A2218" t="s">
        <v>4</v>
      </c>
      <c r="B2218" s="4" t="s">
        <v>5</v>
      </c>
      <c r="C2218" s="4" t="s">
        <v>7</v>
      </c>
      <c r="D2218" s="4" t="s">
        <v>10</v>
      </c>
    </row>
    <row r="2219" spans="1:8">
      <c r="A2219" t="n">
        <v>18763</v>
      </c>
      <c r="B2219" s="33" t="n">
        <v>58</v>
      </c>
      <c r="C2219" s="7" t="n">
        <v>255</v>
      </c>
      <c r="D2219" s="7" t="n">
        <v>0</v>
      </c>
    </row>
    <row r="2220" spans="1:8">
      <c r="A2220" t="s">
        <v>4</v>
      </c>
      <c r="B2220" s="4" t="s">
        <v>5</v>
      </c>
      <c r="C2220" s="4" t="s">
        <v>7</v>
      </c>
      <c r="D2220" s="4" t="s">
        <v>10</v>
      </c>
      <c r="E2220" s="4" t="s">
        <v>8</v>
      </c>
    </row>
    <row r="2221" spans="1:8">
      <c r="A2221" t="n">
        <v>18767</v>
      </c>
      <c r="B2221" s="54" t="n">
        <v>51</v>
      </c>
      <c r="C2221" s="7" t="n">
        <v>4</v>
      </c>
      <c r="D2221" s="7" t="n">
        <v>7032</v>
      </c>
      <c r="E2221" s="7" t="s">
        <v>259</v>
      </c>
    </row>
    <row r="2222" spans="1:8">
      <c r="A2222" t="s">
        <v>4</v>
      </c>
      <c r="B2222" s="4" t="s">
        <v>5</v>
      </c>
      <c r="C2222" s="4" t="s">
        <v>10</v>
      </c>
    </row>
    <row r="2223" spans="1:8">
      <c r="A2223" t="n">
        <v>18780</v>
      </c>
      <c r="B2223" s="26" t="n">
        <v>16</v>
      </c>
      <c r="C2223" s="7" t="n">
        <v>0</v>
      </c>
    </row>
    <row r="2224" spans="1:8">
      <c r="A2224" t="s">
        <v>4</v>
      </c>
      <c r="B2224" s="4" t="s">
        <v>5</v>
      </c>
      <c r="C2224" s="4" t="s">
        <v>10</v>
      </c>
      <c r="D2224" s="4" t="s">
        <v>7</v>
      </c>
      <c r="E2224" s="4" t="s">
        <v>17</v>
      </c>
      <c r="F2224" s="4" t="s">
        <v>28</v>
      </c>
      <c r="G2224" s="4" t="s">
        <v>7</v>
      </c>
      <c r="H2224" s="4" t="s">
        <v>7</v>
      </c>
    </row>
    <row r="2225" spans="1:8">
      <c r="A2225" t="n">
        <v>18783</v>
      </c>
      <c r="B2225" s="55" t="n">
        <v>26</v>
      </c>
      <c r="C2225" s="7" t="n">
        <v>7032</v>
      </c>
      <c r="D2225" s="7" t="n">
        <v>17</v>
      </c>
      <c r="E2225" s="7" t="n">
        <v>18539</v>
      </c>
      <c r="F2225" s="7" t="s">
        <v>260</v>
      </c>
      <c r="G2225" s="7" t="n">
        <v>2</v>
      </c>
      <c r="H2225" s="7" t="n">
        <v>0</v>
      </c>
    </row>
    <row r="2226" spans="1:8">
      <c r="A2226" t="s">
        <v>4</v>
      </c>
      <c r="B2226" s="4" t="s">
        <v>5</v>
      </c>
    </row>
    <row r="2227" spans="1:8">
      <c r="A2227" t="n">
        <v>18844</v>
      </c>
      <c r="B2227" s="24" t="n">
        <v>28</v>
      </c>
    </row>
    <row r="2228" spans="1:8">
      <c r="A2228" t="s">
        <v>4</v>
      </c>
      <c r="B2228" s="4" t="s">
        <v>5</v>
      </c>
      <c r="C2228" s="4" t="s">
        <v>10</v>
      </c>
      <c r="D2228" s="4" t="s">
        <v>7</v>
      </c>
    </row>
    <row r="2229" spans="1:8">
      <c r="A2229" t="n">
        <v>18845</v>
      </c>
      <c r="B2229" s="60" t="n">
        <v>89</v>
      </c>
      <c r="C2229" s="7" t="n">
        <v>65533</v>
      </c>
      <c r="D2229" s="7" t="n">
        <v>1</v>
      </c>
    </row>
    <row r="2230" spans="1:8">
      <c r="A2230" t="s">
        <v>4</v>
      </c>
      <c r="B2230" s="4" t="s">
        <v>5</v>
      </c>
      <c r="C2230" s="4" t="s">
        <v>10</v>
      </c>
      <c r="D2230" s="4" t="s">
        <v>10</v>
      </c>
      <c r="E2230" s="4" t="s">
        <v>10</v>
      </c>
    </row>
    <row r="2231" spans="1:8">
      <c r="A2231" t="n">
        <v>18849</v>
      </c>
      <c r="B2231" s="59" t="n">
        <v>61</v>
      </c>
      <c r="C2231" s="7" t="n">
        <v>7032</v>
      </c>
      <c r="D2231" s="7" t="n">
        <v>0</v>
      </c>
      <c r="E2231" s="7" t="n">
        <v>1000</v>
      </c>
    </row>
    <row r="2232" spans="1:8">
      <c r="A2232" t="s">
        <v>4</v>
      </c>
      <c r="B2232" s="4" t="s">
        <v>5</v>
      </c>
      <c r="C2232" s="4" t="s">
        <v>10</v>
      </c>
    </row>
    <row r="2233" spans="1:8">
      <c r="A2233" t="n">
        <v>18856</v>
      </c>
      <c r="B2233" s="26" t="n">
        <v>16</v>
      </c>
      <c r="C2233" s="7" t="n">
        <v>300</v>
      </c>
    </row>
    <row r="2234" spans="1:8">
      <c r="A2234" t="s">
        <v>4</v>
      </c>
      <c r="B2234" s="4" t="s">
        <v>5</v>
      </c>
      <c r="C2234" s="4" t="s">
        <v>7</v>
      </c>
      <c r="D2234" s="4" t="s">
        <v>10</v>
      </c>
      <c r="E2234" s="4" t="s">
        <v>8</v>
      </c>
    </row>
    <row r="2235" spans="1:8">
      <c r="A2235" t="n">
        <v>18859</v>
      </c>
      <c r="B2235" s="54" t="n">
        <v>51</v>
      </c>
      <c r="C2235" s="7" t="n">
        <v>4</v>
      </c>
      <c r="D2235" s="7" t="n">
        <v>7032</v>
      </c>
      <c r="E2235" s="7" t="s">
        <v>138</v>
      </c>
    </row>
    <row r="2236" spans="1:8">
      <c r="A2236" t="s">
        <v>4</v>
      </c>
      <c r="B2236" s="4" t="s">
        <v>5</v>
      </c>
      <c r="C2236" s="4" t="s">
        <v>10</v>
      </c>
    </row>
    <row r="2237" spans="1:8">
      <c r="A2237" t="n">
        <v>18872</v>
      </c>
      <c r="B2237" s="26" t="n">
        <v>16</v>
      </c>
      <c r="C2237" s="7" t="n">
        <v>0</v>
      </c>
    </row>
    <row r="2238" spans="1:8">
      <c r="A2238" t="s">
        <v>4</v>
      </c>
      <c r="B2238" s="4" t="s">
        <v>5</v>
      </c>
      <c r="C2238" s="4" t="s">
        <v>10</v>
      </c>
      <c r="D2238" s="4" t="s">
        <v>7</v>
      </c>
      <c r="E2238" s="4" t="s">
        <v>17</v>
      </c>
      <c r="F2238" s="4" t="s">
        <v>28</v>
      </c>
      <c r="G2238" s="4" t="s">
        <v>7</v>
      </c>
      <c r="H2238" s="4" t="s">
        <v>7</v>
      </c>
    </row>
    <row r="2239" spans="1:8">
      <c r="A2239" t="n">
        <v>18875</v>
      </c>
      <c r="B2239" s="55" t="n">
        <v>26</v>
      </c>
      <c r="C2239" s="7" t="n">
        <v>7032</v>
      </c>
      <c r="D2239" s="7" t="n">
        <v>17</v>
      </c>
      <c r="E2239" s="7" t="n">
        <v>18540</v>
      </c>
      <c r="F2239" s="7" t="s">
        <v>261</v>
      </c>
      <c r="G2239" s="7" t="n">
        <v>2</v>
      </c>
      <c r="H2239" s="7" t="n">
        <v>0</v>
      </c>
    </row>
    <row r="2240" spans="1:8">
      <c r="A2240" t="s">
        <v>4</v>
      </c>
      <c r="B2240" s="4" t="s">
        <v>5</v>
      </c>
    </row>
    <row r="2241" spans="1:8">
      <c r="A2241" t="n">
        <v>18964</v>
      </c>
      <c r="B2241" s="24" t="n">
        <v>28</v>
      </c>
    </row>
    <row r="2242" spans="1:8">
      <c r="A2242" t="s">
        <v>4</v>
      </c>
      <c r="B2242" s="4" t="s">
        <v>5</v>
      </c>
      <c r="C2242" s="4" t="s">
        <v>10</v>
      </c>
      <c r="D2242" s="4" t="s">
        <v>7</v>
      </c>
      <c r="E2242" s="4" t="s">
        <v>16</v>
      </c>
      <c r="F2242" s="4" t="s">
        <v>10</v>
      </c>
    </row>
    <row r="2243" spans="1:8">
      <c r="A2243" t="n">
        <v>18965</v>
      </c>
      <c r="B2243" s="53" t="n">
        <v>59</v>
      </c>
      <c r="C2243" s="7" t="n">
        <v>0</v>
      </c>
      <c r="D2243" s="7" t="n">
        <v>13</v>
      </c>
      <c r="E2243" s="7" t="n">
        <v>0.150000005960464</v>
      </c>
      <c r="F2243" s="7" t="n">
        <v>0</v>
      </c>
    </row>
    <row r="2244" spans="1:8">
      <c r="A2244" t="s">
        <v>4</v>
      </c>
      <c r="B2244" s="4" t="s">
        <v>5</v>
      </c>
      <c r="C2244" s="4" t="s">
        <v>10</v>
      </c>
    </row>
    <row r="2245" spans="1:8">
      <c r="A2245" t="n">
        <v>18975</v>
      </c>
      <c r="B2245" s="26" t="n">
        <v>16</v>
      </c>
      <c r="C2245" s="7" t="n">
        <v>1000</v>
      </c>
    </row>
    <row r="2246" spans="1:8">
      <c r="A2246" t="s">
        <v>4</v>
      </c>
      <c r="B2246" s="4" t="s">
        <v>5</v>
      </c>
      <c r="C2246" s="4" t="s">
        <v>7</v>
      </c>
      <c r="D2246" s="4" t="s">
        <v>10</v>
      </c>
      <c r="E2246" s="4" t="s">
        <v>8</v>
      </c>
    </row>
    <row r="2247" spans="1:8">
      <c r="A2247" t="n">
        <v>18978</v>
      </c>
      <c r="B2247" s="54" t="n">
        <v>51</v>
      </c>
      <c r="C2247" s="7" t="n">
        <v>4</v>
      </c>
      <c r="D2247" s="7" t="n">
        <v>0</v>
      </c>
      <c r="E2247" s="7" t="s">
        <v>131</v>
      </c>
    </row>
    <row r="2248" spans="1:8">
      <c r="A2248" t="s">
        <v>4</v>
      </c>
      <c r="B2248" s="4" t="s">
        <v>5</v>
      </c>
      <c r="C2248" s="4" t="s">
        <v>10</v>
      </c>
    </row>
    <row r="2249" spans="1:8">
      <c r="A2249" t="n">
        <v>18992</v>
      </c>
      <c r="B2249" s="26" t="n">
        <v>16</v>
      </c>
      <c r="C2249" s="7" t="n">
        <v>0</v>
      </c>
    </row>
    <row r="2250" spans="1:8">
      <c r="A2250" t="s">
        <v>4</v>
      </c>
      <c r="B2250" s="4" t="s">
        <v>5</v>
      </c>
      <c r="C2250" s="4" t="s">
        <v>10</v>
      </c>
      <c r="D2250" s="4" t="s">
        <v>7</v>
      </c>
      <c r="E2250" s="4" t="s">
        <v>17</v>
      </c>
      <c r="F2250" s="4" t="s">
        <v>28</v>
      </c>
      <c r="G2250" s="4" t="s">
        <v>7</v>
      </c>
      <c r="H2250" s="4" t="s">
        <v>7</v>
      </c>
    </row>
    <row r="2251" spans="1:8">
      <c r="A2251" t="n">
        <v>18995</v>
      </c>
      <c r="B2251" s="55" t="n">
        <v>26</v>
      </c>
      <c r="C2251" s="7" t="n">
        <v>0</v>
      </c>
      <c r="D2251" s="7" t="n">
        <v>17</v>
      </c>
      <c r="E2251" s="7" t="n">
        <v>65152</v>
      </c>
      <c r="F2251" s="7" t="s">
        <v>262</v>
      </c>
      <c r="G2251" s="7" t="n">
        <v>2</v>
      </c>
      <c r="H2251" s="7" t="n">
        <v>0</v>
      </c>
    </row>
    <row r="2252" spans="1:8">
      <c r="A2252" t="s">
        <v>4</v>
      </c>
      <c r="B2252" s="4" t="s">
        <v>5</v>
      </c>
    </row>
    <row r="2253" spans="1:8">
      <c r="A2253" t="n">
        <v>19049</v>
      </c>
      <c r="B2253" s="24" t="n">
        <v>28</v>
      </c>
    </row>
    <row r="2254" spans="1:8">
      <c r="A2254" t="s">
        <v>4</v>
      </c>
      <c r="B2254" s="4" t="s">
        <v>5</v>
      </c>
      <c r="C2254" s="4" t="s">
        <v>10</v>
      </c>
      <c r="D2254" s="4" t="s">
        <v>10</v>
      </c>
      <c r="E2254" s="4" t="s">
        <v>10</v>
      </c>
    </row>
    <row r="2255" spans="1:8">
      <c r="A2255" t="n">
        <v>19050</v>
      </c>
      <c r="B2255" s="59" t="n">
        <v>61</v>
      </c>
      <c r="C2255" s="7" t="n">
        <v>17</v>
      </c>
      <c r="D2255" s="7" t="n">
        <v>0</v>
      </c>
      <c r="E2255" s="7" t="n">
        <v>1000</v>
      </c>
    </row>
    <row r="2256" spans="1:8">
      <c r="A2256" t="s">
        <v>4</v>
      </c>
      <c r="B2256" s="4" t="s">
        <v>5</v>
      </c>
      <c r="C2256" s="4" t="s">
        <v>7</v>
      </c>
      <c r="D2256" s="4" t="s">
        <v>10</v>
      </c>
      <c r="E2256" s="4" t="s">
        <v>8</v>
      </c>
    </row>
    <row r="2257" spans="1:8">
      <c r="A2257" t="n">
        <v>19057</v>
      </c>
      <c r="B2257" s="54" t="n">
        <v>51</v>
      </c>
      <c r="C2257" s="7" t="n">
        <v>4</v>
      </c>
      <c r="D2257" s="7" t="n">
        <v>17</v>
      </c>
      <c r="E2257" s="7" t="s">
        <v>108</v>
      </c>
    </row>
    <row r="2258" spans="1:8">
      <c r="A2258" t="s">
        <v>4</v>
      </c>
      <c r="B2258" s="4" t="s">
        <v>5</v>
      </c>
      <c r="C2258" s="4" t="s">
        <v>10</v>
      </c>
    </row>
    <row r="2259" spans="1:8">
      <c r="A2259" t="n">
        <v>19071</v>
      </c>
      <c r="B2259" s="26" t="n">
        <v>16</v>
      </c>
      <c r="C2259" s="7" t="n">
        <v>0</v>
      </c>
    </row>
    <row r="2260" spans="1:8">
      <c r="A2260" t="s">
        <v>4</v>
      </c>
      <c r="B2260" s="4" t="s">
        <v>5</v>
      </c>
      <c r="C2260" s="4" t="s">
        <v>10</v>
      </c>
      <c r="D2260" s="4" t="s">
        <v>7</v>
      </c>
      <c r="E2260" s="4" t="s">
        <v>17</v>
      </c>
      <c r="F2260" s="4" t="s">
        <v>28</v>
      </c>
      <c r="G2260" s="4" t="s">
        <v>7</v>
      </c>
      <c r="H2260" s="4" t="s">
        <v>7</v>
      </c>
    </row>
    <row r="2261" spans="1:8">
      <c r="A2261" t="n">
        <v>19074</v>
      </c>
      <c r="B2261" s="55" t="n">
        <v>26</v>
      </c>
      <c r="C2261" s="7" t="n">
        <v>17</v>
      </c>
      <c r="D2261" s="7" t="n">
        <v>17</v>
      </c>
      <c r="E2261" s="7" t="n">
        <v>16447</v>
      </c>
      <c r="F2261" s="7" t="s">
        <v>263</v>
      </c>
      <c r="G2261" s="7" t="n">
        <v>2</v>
      </c>
      <c r="H2261" s="7" t="n">
        <v>0</v>
      </c>
    </row>
    <row r="2262" spans="1:8">
      <c r="A2262" t="s">
        <v>4</v>
      </c>
      <c r="B2262" s="4" t="s">
        <v>5</v>
      </c>
    </row>
    <row r="2263" spans="1:8">
      <c r="A2263" t="n">
        <v>19099</v>
      </c>
      <c r="B2263" s="24" t="n">
        <v>28</v>
      </c>
    </row>
    <row r="2264" spans="1:8">
      <c r="A2264" t="s">
        <v>4</v>
      </c>
      <c r="B2264" s="4" t="s">
        <v>5</v>
      </c>
      <c r="C2264" s="4" t="s">
        <v>10</v>
      </c>
      <c r="D2264" s="4" t="s">
        <v>10</v>
      </c>
      <c r="E2264" s="4" t="s">
        <v>10</v>
      </c>
    </row>
    <row r="2265" spans="1:8">
      <c r="A2265" t="n">
        <v>19100</v>
      </c>
      <c r="B2265" s="59" t="n">
        <v>61</v>
      </c>
      <c r="C2265" s="7" t="n">
        <v>15</v>
      </c>
      <c r="D2265" s="7" t="n">
        <v>0</v>
      </c>
      <c r="E2265" s="7" t="n">
        <v>1000</v>
      </c>
    </row>
    <row r="2266" spans="1:8">
      <c r="A2266" t="s">
        <v>4</v>
      </c>
      <c r="B2266" s="4" t="s">
        <v>5</v>
      </c>
      <c r="C2266" s="4" t="s">
        <v>7</v>
      </c>
      <c r="D2266" s="4" t="s">
        <v>10</v>
      </c>
      <c r="E2266" s="4" t="s">
        <v>8</v>
      </c>
    </row>
    <row r="2267" spans="1:8">
      <c r="A2267" t="n">
        <v>19107</v>
      </c>
      <c r="B2267" s="54" t="n">
        <v>51</v>
      </c>
      <c r="C2267" s="7" t="n">
        <v>4</v>
      </c>
      <c r="D2267" s="7" t="n">
        <v>15</v>
      </c>
      <c r="E2267" s="7" t="s">
        <v>138</v>
      </c>
    </row>
    <row r="2268" spans="1:8">
      <c r="A2268" t="s">
        <v>4</v>
      </c>
      <c r="B2268" s="4" t="s">
        <v>5</v>
      </c>
      <c r="C2268" s="4" t="s">
        <v>10</v>
      </c>
    </row>
    <row r="2269" spans="1:8">
      <c r="A2269" t="n">
        <v>19120</v>
      </c>
      <c r="B2269" s="26" t="n">
        <v>16</v>
      </c>
      <c r="C2269" s="7" t="n">
        <v>0</v>
      </c>
    </row>
    <row r="2270" spans="1:8">
      <c r="A2270" t="s">
        <v>4</v>
      </c>
      <c r="B2270" s="4" t="s">
        <v>5</v>
      </c>
      <c r="C2270" s="4" t="s">
        <v>10</v>
      </c>
      <c r="D2270" s="4" t="s">
        <v>7</v>
      </c>
      <c r="E2270" s="4" t="s">
        <v>17</v>
      </c>
      <c r="F2270" s="4" t="s">
        <v>28</v>
      </c>
      <c r="G2270" s="4" t="s">
        <v>7</v>
      </c>
      <c r="H2270" s="4" t="s">
        <v>7</v>
      </c>
    </row>
    <row r="2271" spans="1:8">
      <c r="A2271" t="n">
        <v>19123</v>
      </c>
      <c r="B2271" s="55" t="n">
        <v>26</v>
      </c>
      <c r="C2271" s="7" t="n">
        <v>15</v>
      </c>
      <c r="D2271" s="7" t="n">
        <v>17</v>
      </c>
      <c r="E2271" s="7" t="n">
        <v>15450</v>
      </c>
      <c r="F2271" s="7" t="s">
        <v>264</v>
      </c>
      <c r="G2271" s="7" t="n">
        <v>2</v>
      </c>
      <c r="H2271" s="7" t="n">
        <v>0</v>
      </c>
    </row>
    <row r="2272" spans="1:8">
      <c r="A2272" t="s">
        <v>4</v>
      </c>
      <c r="B2272" s="4" t="s">
        <v>5</v>
      </c>
    </row>
    <row r="2273" spans="1:8">
      <c r="A2273" t="n">
        <v>19152</v>
      </c>
      <c r="B2273" s="24" t="n">
        <v>28</v>
      </c>
    </row>
    <row r="2274" spans="1:8">
      <c r="A2274" t="s">
        <v>4</v>
      </c>
      <c r="B2274" s="4" t="s">
        <v>5</v>
      </c>
      <c r="C2274" s="4" t="s">
        <v>7</v>
      </c>
      <c r="D2274" s="4" t="s">
        <v>10</v>
      </c>
      <c r="E2274" s="4" t="s">
        <v>8</v>
      </c>
      <c r="F2274" s="4" t="s">
        <v>8</v>
      </c>
      <c r="G2274" s="4" t="s">
        <v>8</v>
      </c>
      <c r="H2274" s="4" t="s">
        <v>8</v>
      </c>
    </row>
    <row r="2275" spans="1:8">
      <c r="A2275" t="n">
        <v>19153</v>
      </c>
      <c r="B2275" s="54" t="n">
        <v>51</v>
      </c>
      <c r="C2275" s="7" t="n">
        <v>3</v>
      </c>
      <c r="D2275" s="7" t="n">
        <v>18</v>
      </c>
      <c r="E2275" s="7" t="s">
        <v>155</v>
      </c>
      <c r="F2275" s="7" t="s">
        <v>130</v>
      </c>
      <c r="G2275" s="7" t="s">
        <v>113</v>
      </c>
      <c r="H2275" s="7" t="s">
        <v>112</v>
      </c>
    </row>
    <row r="2276" spans="1:8">
      <c r="A2276" t="s">
        <v>4</v>
      </c>
      <c r="B2276" s="4" t="s">
        <v>5</v>
      </c>
      <c r="C2276" s="4" t="s">
        <v>10</v>
      </c>
      <c r="D2276" s="4" t="s">
        <v>10</v>
      </c>
      <c r="E2276" s="4" t="s">
        <v>10</v>
      </c>
    </row>
    <row r="2277" spans="1:8">
      <c r="A2277" t="n">
        <v>19166</v>
      </c>
      <c r="B2277" s="59" t="n">
        <v>61</v>
      </c>
      <c r="C2277" s="7" t="n">
        <v>16</v>
      </c>
      <c r="D2277" s="7" t="n">
        <v>0</v>
      </c>
      <c r="E2277" s="7" t="n">
        <v>1000</v>
      </c>
    </row>
    <row r="2278" spans="1:8">
      <c r="A2278" t="s">
        <v>4</v>
      </c>
      <c r="B2278" s="4" t="s">
        <v>5</v>
      </c>
      <c r="C2278" s="4" t="s">
        <v>7</v>
      </c>
      <c r="D2278" s="4" t="s">
        <v>10</v>
      </c>
      <c r="E2278" s="4" t="s">
        <v>8</v>
      </c>
    </row>
    <row r="2279" spans="1:8">
      <c r="A2279" t="n">
        <v>19173</v>
      </c>
      <c r="B2279" s="54" t="n">
        <v>51</v>
      </c>
      <c r="C2279" s="7" t="n">
        <v>4</v>
      </c>
      <c r="D2279" s="7" t="n">
        <v>16</v>
      </c>
      <c r="E2279" s="7" t="s">
        <v>265</v>
      </c>
    </row>
    <row r="2280" spans="1:8">
      <c r="A2280" t="s">
        <v>4</v>
      </c>
      <c r="B2280" s="4" t="s">
        <v>5</v>
      </c>
      <c r="C2280" s="4" t="s">
        <v>10</v>
      </c>
    </row>
    <row r="2281" spans="1:8">
      <c r="A2281" t="n">
        <v>19186</v>
      </c>
      <c r="B2281" s="26" t="n">
        <v>16</v>
      </c>
      <c r="C2281" s="7" t="n">
        <v>0</v>
      </c>
    </row>
    <row r="2282" spans="1:8">
      <c r="A2282" t="s">
        <v>4</v>
      </c>
      <c r="B2282" s="4" t="s">
        <v>5</v>
      </c>
      <c r="C2282" s="4" t="s">
        <v>10</v>
      </c>
      <c r="D2282" s="4" t="s">
        <v>7</v>
      </c>
      <c r="E2282" s="4" t="s">
        <v>17</v>
      </c>
      <c r="F2282" s="4" t="s">
        <v>28</v>
      </c>
      <c r="G2282" s="4" t="s">
        <v>7</v>
      </c>
      <c r="H2282" s="4" t="s">
        <v>7</v>
      </c>
    </row>
    <row r="2283" spans="1:8">
      <c r="A2283" t="n">
        <v>19189</v>
      </c>
      <c r="B2283" s="55" t="n">
        <v>26</v>
      </c>
      <c r="C2283" s="7" t="n">
        <v>16</v>
      </c>
      <c r="D2283" s="7" t="n">
        <v>17</v>
      </c>
      <c r="E2283" s="7" t="n">
        <v>14463</v>
      </c>
      <c r="F2283" s="7" t="s">
        <v>266</v>
      </c>
      <c r="G2283" s="7" t="n">
        <v>2</v>
      </c>
      <c r="H2283" s="7" t="n">
        <v>0</v>
      </c>
    </row>
    <row r="2284" spans="1:8">
      <c r="A2284" t="s">
        <v>4</v>
      </c>
      <c r="B2284" s="4" t="s">
        <v>5</v>
      </c>
    </row>
    <row r="2285" spans="1:8">
      <c r="A2285" t="n">
        <v>19253</v>
      </c>
      <c r="B2285" s="24" t="n">
        <v>28</v>
      </c>
    </row>
    <row r="2286" spans="1:8">
      <c r="A2286" t="s">
        <v>4</v>
      </c>
      <c r="B2286" s="4" t="s">
        <v>5</v>
      </c>
      <c r="C2286" s="4" t="s">
        <v>10</v>
      </c>
      <c r="D2286" s="4" t="s">
        <v>10</v>
      </c>
      <c r="E2286" s="4" t="s">
        <v>10</v>
      </c>
    </row>
    <row r="2287" spans="1:8">
      <c r="A2287" t="n">
        <v>19254</v>
      </c>
      <c r="B2287" s="59" t="n">
        <v>61</v>
      </c>
      <c r="C2287" s="7" t="n">
        <v>0</v>
      </c>
      <c r="D2287" s="7" t="n">
        <v>16</v>
      </c>
      <c r="E2287" s="7" t="n">
        <v>1000</v>
      </c>
    </row>
    <row r="2288" spans="1:8">
      <c r="A2288" t="s">
        <v>4</v>
      </c>
      <c r="B2288" s="4" t="s">
        <v>5</v>
      </c>
      <c r="C2288" s="4" t="s">
        <v>10</v>
      </c>
    </row>
    <row r="2289" spans="1:8">
      <c r="A2289" t="n">
        <v>19261</v>
      </c>
      <c r="B2289" s="26" t="n">
        <v>16</v>
      </c>
      <c r="C2289" s="7" t="n">
        <v>300</v>
      </c>
    </row>
    <row r="2290" spans="1:8">
      <c r="A2290" t="s">
        <v>4</v>
      </c>
      <c r="B2290" s="4" t="s">
        <v>5</v>
      </c>
      <c r="C2290" s="4" t="s">
        <v>7</v>
      </c>
      <c r="D2290" s="4" t="s">
        <v>10</v>
      </c>
      <c r="E2290" s="4" t="s">
        <v>8</v>
      </c>
    </row>
    <row r="2291" spans="1:8">
      <c r="A2291" t="n">
        <v>19264</v>
      </c>
      <c r="B2291" s="54" t="n">
        <v>51</v>
      </c>
      <c r="C2291" s="7" t="n">
        <v>4</v>
      </c>
      <c r="D2291" s="7" t="n">
        <v>0</v>
      </c>
      <c r="E2291" s="7" t="s">
        <v>104</v>
      </c>
    </row>
    <row r="2292" spans="1:8">
      <c r="A2292" t="s">
        <v>4</v>
      </c>
      <c r="B2292" s="4" t="s">
        <v>5</v>
      </c>
      <c r="C2292" s="4" t="s">
        <v>10</v>
      </c>
    </row>
    <row r="2293" spans="1:8">
      <c r="A2293" t="n">
        <v>19277</v>
      </c>
      <c r="B2293" s="26" t="n">
        <v>16</v>
      </c>
      <c r="C2293" s="7" t="n">
        <v>0</v>
      </c>
    </row>
    <row r="2294" spans="1:8">
      <c r="A2294" t="s">
        <v>4</v>
      </c>
      <c r="B2294" s="4" t="s">
        <v>5</v>
      </c>
      <c r="C2294" s="4" t="s">
        <v>10</v>
      </c>
      <c r="D2294" s="4" t="s">
        <v>7</v>
      </c>
      <c r="E2294" s="4" t="s">
        <v>17</v>
      </c>
      <c r="F2294" s="4" t="s">
        <v>28</v>
      </c>
      <c r="G2294" s="4" t="s">
        <v>7</v>
      </c>
      <c r="H2294" s="4" t="s">
        <v>7</v>
      </c>
    </row>
    <row r="2295" spans="1:8">
      <c r="A2295" t="n">
        <v>19280</v>
      </c>
      <c r="B2295" s="55" t="n">
        <v>26</v>
      </c>
      <c r="C2295" s="7" t="n">
        <v>0</v>
      </c>
      <c r="D2295" s="7" t="n">
        <v>17</v>
      </c>
      <c r="E2295" s="7" t="n">
        <v>65153</v>
      </c>
      <c r="F2295" s="7" t="s">
        <v>267</v>
      </c>
      <c r="G2295" s="7" t="n">
        <v>2</v>
      </c>
      <c r="H2295" s="7" t="n">
        <v>0</v>
      </c>
    </row>
    <row r="2296" spans="1:8">
      <c r="A2296" t="s">
        <v>4</v>
      </c>
      <c r="B2296" s="4" t="s">
        <v>5</v>
      </c>
    </row>
    <row r="2297" spans="1:8">
      <c r="A2297" t="n">
        <v>19341</v>
      </c>
      <c r="B2297" s="24" t="n">
        <v>28</v>
      </c>
    </row>
    <row r="2298" spans="1:8">
      <c r="A2298" t="s">
        <v>4</v>
      </c>
      <c r="B2298" s="4" t="s">
        <v>5</v>
      </c>
      <c r="C2298" s="4" t="s">
        <v>7</v>
      </c>
      <c r="D2298" s="4" t="s">
        <v>10</v>
      </c>
      <c r="E2298" s="4" t="s">
        <v>7</v>
      </c>
    </row>
    <row r="2299" spans="1:8">
      <c r="A2299" t="n">
        <v>19342</v>
      </c>
      <c r="B2299" s="51" t="n">
        <v>49</v>
      </c>
      <c r="C2299" s="7" t="n">
        <v>1</v>
      </c>
      <c r="D2299" s="7" t="n">
        <v>4000</v>
      </c>
      <c r="E2299" s="7" t="n">
        <v>0</v>
      </c>
    </row>
    <row r="2300" spans="1:8">
      <c r="A2300" t="s">
        <v>4</v>
      </c>
      <c r="B2300" s="4" t="s">
        <v>5</v>
      </c>
      <c r="C2300" s="4" t="s">
        <v>10</v>
      </c>
      <c r="D2300" s="4" t="s">
        <v>7</v>
      </c>
      <c r="E2300" s="4" t="s">
        <v>7</v>
      </c>
      <c r="F2300" s="4" t="s">
        <v>8</v>
      </c>
    </row>
    <row r="2301" spans="1:8">
      <c r="A2301" t="n">
        <v>19347</v>
      </c>
      <c r="B2301" s="39" t="n">
        <v>20</v>
      </c>
      <c r="C2301" s="7" t="n">
        <v>65533</v>
      </c>
      <c r="D2301" s="7" t="n">
        <v>1</v>
      </c>
      <c r="E2301" s="7" t="n">
        <v>11</v>
      </c>
      <c r="F2301" s="7" t="s">
        <v>268</v>
      </c>
    </row>
    <row r="2302" spans="1:8">
      <c r="A2302" t="s">
        <v>4</v>
      </c>
      <c r="B2302" s="4" t="s">
        <v>5</v>
      </c>
      <c r="C2302" s="4" t="s">
        <v>10</v>
      </c>
    </row>
    <row r="2303" spans="1:8">
      <c r="A2303" t="n">
        <v>19363</v>
      </c>
      <c r="B2303" s="26" t="n">
        <v>16</v>
      </c>
      <c r="C2303" s="7" t="n">
        <v>2000</v>
      </c>
    </row>
    <row r="2304" spans="1:8">
      <c r="A2304" t="s">
        <v>4</v>
      </c>
      <c r="B2304" s="4" t="s">
        <v>5</v>
      </c>
      <c r="C2304" s="4" t="s">
        <v>7</v>
      </c>
      <c r="D2304" s="4" t="s">
        <v>10</v>
      </c>
      <c r="E2304" s="4" t="s">
        <v>8</v>
      </c>
      <c r="F2304" s="4" t="s">
        <v>8</v>
      </c>
      <c r="G2304" s="4" t="s">
        <v>8</v>
      </c>
      <c r="H2304" s="4" t="s">
        <v>8</v>
      </c>
    </row>
    <row r="2305" spans="1:8">
      <c r="A2305" t="n">
        <v>19366</v>
      </c>
      <c r="B2305" s="54" t="n">
        <v>51</v>
      </c>
      <c r="C2305" s="7" t="n">
        <v>3</v>
      </c>
      <c r="D2305" s="7" t="n">
        <v>0</v>
      </c>
      <c r="E2305" s="7" t="s">
        <v>155</v>
      </c>
      <c r="F2305" s="7" t="s">
        <v>130</v>
      </c>
      <c r="G2305" s="7" t="s">
        <v>113</v>
      </c>
      <c r="H2305" s="7" t="s">
        <v>112</v>
      </c>
    </row>
    <row r="2306" spans="1:8">
      <c r="A2306" t="s">
        <v>4</v>
      </c>
      <c r="B2306" s="4" t="s">
        <v>5</v>
      </c>
      <c r="C2306" s="4" t="s">
        <v>10</v>
      </c>
      <c r="D2306" s="4" t="s">
        <v>7</v>
      </c>
      <c r="E2306" s="4" t="s">
        <v>16</v>
      </c>
      <c r="F2306" s="4" t="s">
        <v>10</v>
      </c>
    </row>
    <row r="2307" spans="1:8">
      <c r="A2307" t="n">
        <v>19379</v>
      </c>
      <c r="B2307" s="53" t="n">
        <v>59</v>
      </c>
      <c r="C2307" s="7" t="n">
        <v>0</v>
      </c>
      <c r="D2307" s="7" t="n">
        <v>1</v>
      </c>
      <c r="E2307" s="7" t="n">
        <v>0.150000005960464</v>
      </c>
      <c r="F2307" s="7" t="n">
        <v>0</v>
      </c>
    </row>
    <row r="2308" spans="1:8">
      <c r="A2308" t="s">
        <v>4</v>
      </c>
      <c r="B2308" s="4" t="s">
        <v>5</v>
      </c>
      <c r="C2308" s="4" t="s">
        <v>10</v>
      </c>
    </row>
    <row r="2309" spans="1:8">
      <c r="A2309" t="n">
        <v>19389</v>
      </c>
      <c r="B2309" s="26" t="n">
        <v>16</v>
      </c>
      <c r="C2309" s="7" t="n">
        <v>50</v>
      </c>
    </row>
    <row r="2310" spans="1:8">
      <c r="A2310" t="s">
        <v>4</v>
      </c>
      <c r="B2310" s="4" t="s">
        <v>5</v>
      </c>
      <c r="C2310" s="4" t="s">
        <v>7</v>
      </c>
      <c r="D2310" s="4" t="s">
        <v>10</v>
      </c>
      <c r="E2310" s="4" t="s">
        <v>8</v>
      </c>
      <c r="F2310" s="4" t="s">
        <v>8</v>
      </c>
      <c r="G2310" s="4" t="s">
        <v>8</v>
      </c>
      <c r="H2310" s="4" t="s">
        <v>8</v>
      </c>
    </row>
    <row r="2311" spans="1:8">
      <c r="A2311" t="n">
        <v>19392</v>
      </c>
      <c r="B2311" s="54" t="n">
        <v>51</v>
      </c>
      <c r="C2311" s="7" t="n">
        <v>3</v>
      </c>
      <c r="D2311" s="7" t="n">
        <v>7032</v>
      </c>
      <c r="E2311" s="7" t="s">
        <v>155</v>
      </c>
      <c r="F2311" s="7" t="s">
        <v>130</v>
      </c>
      <c r="G2311" s="7" t="s">
        <v>113</v>
      </c>
      <c r="H2311" s="7" t="s">
        <v>112</v>
      </c>
    </row>
    <row r="2312" spans="1:8">
      <c r="A2312" t="s">
        <v>4</v>
      </c>
      <c r="B2312" s="4" t="s">
        <v>5</v>
      </c>
      <c r="C2312" s="4" t="s">
        <v>10</v>
      </c>
      <c r="D2312" s="4" t="s">
        <v>7</v>
      </c>
      <c r="E2312" s="4" t="s">
        <v>16</v>
      </c>
      <c r="F2312" s="4" t="s">
        <v>10</v>
      </c>
    </row>
    <row r="2313" spans="1:8">
      <c r="A2313" t="n">
        <v>19405</v>
      </c>
      <c r="B2313" s="53" t="n">
        <v>59</v>
      </c>
      <c r="C2313" s="7" t="n">
        <v>7032</v>
      </c>
      <c r="D2313" s="7" t="n">
        <v>1</v>
      </c>
      <c r="E2313" s="7" t="n">
        <v>0.150000005960464</v>
      </c>
      <c r="F2313" s="7" t="n">
        <v>0</v>
      </c>
    </row>
    <row r="2314" spans="1:8">
      <c r="A2314" t="s">
        <v>4</v>
      </c>
      <c r="B2314" s="4" t="s">
        <v>5</v>
      </c>
      <c r="C2314" s="4" t="s">
        <v>10</v>
      </c>
    </row>
    <row r="2315" spans="1:8">
      <c r="A2315" t="n">
        <v>19415</v>
      </c>
      <c r="B2315" s="26" t="n">
        <v>16</v>
      </c>
      <c r="C2315" s="7" t="n">
        <v>150</v>
      </c>
    </row>
    <row r="2316" spans="1:8">
      <c r="A2316" t="s">
        <v>4</v>
      </c>
      <c r="B2316" s="4" t="s">
        <v>5</v>
      </c>
      <c r="C2316" s="4" t="s">
        <v>10</v>
      </c>
      <c r="D2316" s="4" t="s">
        <v>7</v>
      </c>
      <c r="E2316" s="4" t="s">
        <v>16</v>
      </c>
      <c r="F2316" s="4" t="s">
        <v>10</v>
      </c>
    </row>
    <row r="2317" spans="1:8">
      <c r="A2317" t="n">
        <v>19418</v>
      </c>
      <c r="B2317" s="53" t="n">
        <v>59</v>
      </c>
      <c r="C2317" s="7" t="n">
        <v>16</v>
      </c>
      <c r="D2317" s="7" t="n">
        <v>13</v>
      </c>
      <c r="E2317" s="7" t="n">
        <v>0.150000005960464</v>
      </c>
      <c r="F2317" s="7" t="n">
        <v>0</v>
      </c>
    </row>
    <row r="2318" spans="1:8">
      <c r="A2318" t="s">
        <v>4</v>
      </c>
      <c r="B2318" s="4" t="s">
        <v>5</v>
      </c>
      <c r="C2318" s="4" t="s">
        <v>7</v>
      </c>
      <c r="D2318" s="4" t="s">
        <v>10</v>
      </c>
      <c r="E2318" s="4" t="s">
        <v>8</v>
      </c>
      <c r="F2318" s="4" t="s">
        <v>8</v>
      </c>
      <c r="G2318" s="4" t="s">
        <v>8</v>
      </c>
      <c r="H2318" s="4" t="s">
        <v>8</v>
      </c>
    </row>
    <row r="2319" spans="1:8">
      <c r="A2319" t="n">
        <v>19428</v>
      </c>
      <c r="B2319" s="54" t="n">
        <v>51</v>
      </c>
      <c r="C2319" s="7" t="n">
        <v>3</v>
      </c>
      <c r="D2319" s="7" t="n">
        <v>16</v>
      </c>
      <c r="E2319" s="7" t="s">
        <v>155</v>
      </c>
      <c r="F2319" s="7" t="s">
        <v>112</v>
      </c>
      <c r="G2319" s="7" t="s">
        <v>113</v>
      </c>
      <c r="H2319" s="7" t="s">
        <v>112</v>
      </c>
    </row>
    <row r="2320" spans="1:8">
      <c r="A2320" t="s">
        <v>4</v>
      </c>
      <c r="B2320" s="4" t="s">
        <v>5</v>
      </c>
      <c r="C2320" s="4" t="s">
        <v>10</v>
      </c>
      <c r="D2320" s="4" t="s">
        <v>7</v>
      </c>
      <c r="E2320" s="4" t="s">
        <v>16</v>
      </c>
      <c r="F2320" s="4" t="s">
        <v>10</v>
      </c>
    </row>
    <row r="2321" spans="1:8">
      <c r="A2321" t="n">
        <v>19441</v>
      </c>
      <c r="B2321" s="53" t="n">
        <v>59</v>
      </c>
      <c r="C2321" s="7" t="n">
        <v>18</v>
      </c>
      <c r="D2321" s="7" t="n">
        <v>13</v>
      </c>
      <c r="E2321" s="7" t="n">
        <v>0.150000005960464</v>
      </c>
      <c r="F2321" s="7" t="n">
        <v>0</v>
      </c>
    </row>
    <row r="2322" spans="1:8">
      <c r="A2322" t="s">
        <v>4</v>
      </c>
      <c r="B2322" s="4" t="s">
        <v>5</v>
      </c>
      <c r="C2322" s="4" t="s">
        <v>7</v>
      </c>
      <c r="D2322" s="4" t="s">
        <v>10</v>
      </c>
      <c r="E2322" s="4" t="s">
        <v>8</v>
      </c>
      <c r="F2322" s="4" t="s">
        <v>8</v>
      </c>
      <c r="G2322" s="4" t="s">
        <v>8</v>
      </c>
      <c r="H2322" s="4" t="s">
        <v>8</v>
      </c>
    </row>
    <row r="2323" spans="1:8">
      <c r="A2323" t="n">
        <v>19451</v>
      </c>
      <c r="B2323" s="54" t="n">
        <v>51</v>
      </c>
      <c r="C2323" s="7" t="n">
        <v>3</v>
      </c>
      <c r="D2323" s="7" t="n">
        <v>18</v>
      </c>
      <c r="E2323" s="7" t="s">
        <v>155</v>
      </c>
      <c r="F2323" s="7" t="s">
        <v>130</v>
      </c>
      <c r="G2323" s="7" t="s">
        <v>113</v>
      </c>
      <c r="H2323" s="7" t="s">
        <v>112</v>
      </c>
    </row>
    <row r="2324" spans="1:8">
      <c r="A2324" t="s">
        <v>4</v>
      </c>
      <c r="B2324" s="4" t="s">
        <v>5</v>
      </c>
      <c r="C2324" s="4" t="s">
        <v>10</v>
      </c>
      <c r="D2324" s="4" t="s">
        <v>7</v>
      </c>
      <c r="E2324" s="4" t="s">
        <v>16</v>
      </c>
      <c r="F2324" s="4" t="s">
        <v>10</v>
      </c>
    </row>
    <row r="2325" spans="1:8">
      <c r="A2325" t="n">
        <v>19464</v>
      </c>
      <c r="B2325" s="53" t="n">
        <v>59</v>
      </c>
      <c r="C2325" s="7" t="n">
        <v>17</v>
      </c>
      <c r="D2325" s="7" t="n">
        <v>13</v>
      </c>
      <c r="E2325" s="7" t="n">
        <v>0.150000005960464</v>
      </c>
      <c r="F2325" s="7" t="n">
        <v>0</v>
      </c>
    </row>
    <row r="2326" spans="1:8">
      <c r="A2326" t="s">
        <v>4</v>
      </c>
      <c r="B2326" s="4" t="s">
        <v>5</v>
      </c>
      <c r="C2326" s="4" t="s">
        <v>7</v>
      </c>
      <c r="D2326" s="4" t="s">
        <v>10</v>
      </c>
      <c r="E2326" s="4" t="s">
        <v>8</v>
      </c>
      <c r="F2326" s="4" t="s">
        <v>8</v>
      </c>
      <c r="G2326" s="4" t="s">
        <v>8</v>
      </c>
      <c r="H2326" s="4" t="s">
        <v>8</v>
      </c>
    </row>
    <row r="2327" spans="1:8">
      <c r="A2327" t="n">
        <v>19474</v>
      </c>
      <c r="B2327" s="54" t="n">
        <v>51</v>
      </c>
      <c r="C2327" s="7" t="n">
        <v>3</v>
      </c>
      <c r="D2327" s="7" t="n">
        <v>17</v>
      </c>
      <c r="E2327" s="7" t="s">
        <v>155</v>
      </c>
      <c r="F2327" s="7" t="s">
        <v>130</v>
      </c>
      <c r="G2327" s="7" t="s">
        <v>113</v>
      </c>
      <c r="H2327" s="7" t="s">
        <v>112</v>
      </c>
    </row>
    <row r="2328" spans="1:8">
      <c r="A2328" t="s">
        <v>4</v>
      </c>
      <c r="B2328" s="4" t="s">
        <v>5</v>
      </c>
      <c r="C2328" s="4" t="s">
        <v>10</v>
      </c>
      <c r="D2328" s="4" t="s">
        <v>7</v>
      </c>
      <c r="E2328" s="4" t="s">
        <v>16</v>
      </c>
      <c r="F2328" s="4" t="s">
        <v>10</v>
      </c>
    </row>
    <row r="2329" spans="1:8">
      <c r="A2329" t="n">
        <v>19487</v>
      </c>
      <c r="B2329" s="53" t="n">
        <v>59</v>
      </c>
      <c r="C2329" s="7" t="n">
        <v>15</v>
      </c>
      <c r="D2329" s="7" t="n">
        <v>13</v>
      </c>
      <c r="E2329" s="7" t="n">
        <v>0.150000005960464</v>
      </c>
      <c r="F2329" s="7" t="n">
        <v>0</v>
      </c>
    </row>
    <row r="2330" spans="1:8">
      <c r="A2330" t="s">
        <v>4</v>
      </c>
      <c r="B2330" s="4" t="s">
        <v>5</v>
      </c>
      <c r="C2330" s="4" t="s">
        <v>7</v>
      </c>
      <c r="D2330" s="4" t="s">
        <v>10</v>
      </c>
      <c r="E2330" s="4" t="s">
        <v>8</v>
      </c>
      <c r="F2330" s="4" t="s">
        <v>8</v>
      </c>
      <c r="G2330" s="4" t="s">
        <v>8</v>
      </c>
      <c r="H2330" s="4" t="s">
        <v>8</v>
      </c>
    </row>
    <row r="2331" spans="1:8">
      <c r="A2331" t="n">
        <v>19497</v>
      </c>
      <c r="B2331" s="54" t="n">
        <v>51</v>
      </c>
      <c r="C2331" s="7" t="n">
        <v>3</v>
      </c>
      <c r="D2331" s="7" t="n">
        <v>15</v>
      </c>
      <c r="E2331" s="7" t="s">
        <v>155</v>
      </c>
      <c r="F2331" s="7" t="s">
        <v>112</v>
      </c>
      <c r="G2331" s="7" t="s">
        <v>113</v>
      </c>
      <c r="H2331" s="7" t="s">
        <v>112</v>
      </c>
    </row>
    <row r="2332" spans="1:8">
      <c r="A2332" t="s">
        <v>4</v>
      </c>
      <c r="B2332" s="4" t="s">
        <v>5</v>
      </c>
      <c r="C2332" s="4" t="s">
        <v>10</v>
      </c>
    </row>
    <row r="2333" spans="1:8">
      <c r="A2333" t="n">
        <v>19510</v>
      </c>
      <c r="B2333" s="26" t="n">
        <v>16</v>
      </c>
      <c r="C2333" s="7" t="n">
        <v>1000</v>
      </c>
    </row>
    <row r="2334" spans="1:8">
      <c r="A2334" t="s">
        <v>4</v>
      </c>
      <c r="B2334" s="4" t="s">
        <v>5</v>
      </c>
      <c r="C2334" s="4" t="s">
        <v>7</v>
      </c>
      <c r="D2334" s="4" t="s">
        <v>16</v>
      </c>
      <c r="E2334" s="4" t="s">
        <v>16</v>
      </c>
      <c r="F2334" s="4" t="s">
        <v>16</v>
      </c>
    </row>
    <row r="2335" spans="1:8">
      <c r="A2335" t="n">
        <v>19513</v>
      </c>
      <c r="B2335" s="40" t="n">
        <v>45</v>
      </c>
      <c r="C2335" s="7" t="n">
        <v>9</v>
      </c>
      <c r="D2335" s="7" t="n">
        <v>0.0199999995529652</v>
      </c>
      <c r="E2335" s="7" t="n">
        <v>0.0199999995529652</v>
      </c>
      <c r="F2335" s="7" t="n">
        <v>0.5</v>
      </c>
    </row>
    <row r="2336" spans="1:8">
      <c r="A2336" t="s">
        <v>4</v>
      </c>
      <c r="B2336" s="4" t="s">
        <v>5</v>
      </c>
      <c r="C2336" s="4" t="s">
        <v>7</v>
      </c>
      <c r="D2336" s="4" t="s">
        <v>10</v>
      </c>
      <c r="E2336" s="4" t="s">
        <v>8</v>
      </c>
    </row>
    <row r="2337" spans="1:8">
      <c r="A2337" t="n">
        <v>19527</v>
      </c>
      <c r="B2337" s="54" t="n">
        <v>51</v>
      </c>
      <c r="C2337" s="7" t="n">
        <v>4</v>
      </c>
      <c r="D2337" s="7" t="n">
        <v>7032</v>
      </c>
      <c r="E2337" s="7" t="s">
        <v>269</v>
      </c>
    </row>
    <row r="2338" spans="1:8">
      <c r="A2338" t="s">
        <v>4</v>
      </c>
      <c r="B2338" s="4" t="s">
        <v>5</v>
      </c>
      <c r="C2338" s="4" t="s">
        <v>10</v>
      </c>
    </row>
    <row r="2339" spans="1:8">
      <c r="A2339" t="n">
        <v>19541</v>
      </c>
      <c r="B2339" s="26" t="n">
        <v>16</v>
      </c>
      <c r="C2339" s="7" t="n">
        <v>0</v>
      </c>
    </row>
    <row r="2340" spans="1:8">
      <c r="A2340" t="s">
        <v>4</v>
      </c>
      <c r="B2340" s="4" t="s">
        <v>5</v>
      </c>
      <c r="C2340" s="4" t="s">
        <v>10</v>
      </c>
      <c r="D2340" s="4" t="s">
        <v>7</v>
      </c>
      <c r="E2340" s="4" t="s">
        <v>17</v>
      </c>
      <c r="F2340" s="4" t="s">
        <v>28</v>
      </c>
      <c r="G2340" s="4" t="s">
        <v>7</v>
      </c>
      <c r="H2340" s="4" t="s">
        <v>7</v>
      </c>
    </row>
    <row r="2341" spans="1:8">
      <c r="A2341" t="n">
        <v>19544</v>
      </c>
      <c r="B2341" s="55" t="n">
        <v>26</v>
      </c>
      <c r="C2341" s="7" t="n">
        <v>7032</v>
      </c>
      <c r="D2341" s="7" t="n">
        <v>17</v>
      </c>
      <c r="E2341" s="7" t="n">
        <v>18541</v>
      </c>
      <c r="F2341" s="7" t="s">
        <v>170</v>
      </c>
      <c r="G2341" s="7" t="n">
        <v>2</v>
      </c>
      <c r="H2341" s="7" t="n">
        <v>0</v>
      </c>
    </row>
    <row r="2342" spans="1:8">
      <c r="A2342" t="s">
        <v>4</v>
      </c>
      <c r="B2342" s="4" t="s">
        <v>5</v>
      </c>
    </row>
    <row r="2343" spans="1:8">
      <c r="A2343" t="n">
        <v>19558</v>
      </c>
      <c r="B2343" s="24" t="n">
        <v>28</v>
      </c>
    </row>
    <row r="2344" spans="1:8">
      <c r="A2344" t="s">
        <v>4</v>
      </c>
      <c r="B2344" s="4" t="s">
        <v>5</v>
      </c>
      <c r="C2344" s="4" t="s">
        <v>7</v>
      </c>
      <c r="D2344" s="4" t="s">
        <v>10</v>
      </c>
      <c r="E2344" s="4" t="s">
        <v>8</v>
      </c>
    </row>
    <row r="2345" spans="1:8">
      <c r="A2345" t="n">
        <v>19559</v>
      </c>
      <c r="B2345" s="54" t="n">
        <v>51</v>
      </c>
      <c r="C2345" s="7" t="n">
        <v>4</v>
      </c>
      <c r="D2345" s="7" t="n">
        <v>0</v>
      </c>
      <c r="E2345" s="7" t="s">
        <v>270</v>
      </c>
    </row>
    <row r="2346" spans="1:8">
      <c r="A2346" t="s">
        <v>4</v>
      </c>
      <c r="B2346" s="4" t="s">
        <v>5</v>
      </c>
      <c r="C2346" s="4" t="s">
        <v>10</v>
      </c>
    </row>
    <row r="2347" spans="1:8">
      <c r="A2347" t="n">
        <v>19573</v>
      </c>
      <c r="B2347" s="26" t="n">
        <v>16</v>
      </c>
      <c r="C2347" s="7" t="n">
        <v>0</v>
      </c>
    </row>
    <row r="2348" spans="1:8">
      <c r="A2348" t="s">
        <v>4</v>
      </c>
      <c r="B2348" s="4" t="s">
        <v>5</v>
      </c>
      <c r="C2348" s="4" t="s">
        <v>10</v>
      </c>
      <c r="D2348" s="4" t="s">
        <v>7</v>
      </c>
      <c r="E2348" s="4" t="s">
        <v>17</v>
      </c>
      <c r="F2348" s="4" t="s">
        <v>28</v>
      </c>
      <c r="G2348" s="4" t="s">
        <v>7</v>
      </c>
      <c r="H2348" s="4" t="s">
        <v>7</v>
      </c>
    </row>
    <row r="2349" spans="1:8">
      <c r="A2349" t="n">
        <v>19576</v>
      </c>
      <c r="B2349" s="55" t="n">
        <v>26</v>
      </c>
      <c r="C2349" s="7" t="n">
        <v>0</v>
      </c>
      <c r="D2349" s="7" t="n">
        <v>17</v>
      </c>
      <c r="E2349" s="7" t="n">
        <v>65154</v>
      </c>
      <c r="F2349" s="7" t="s">
        <v>271</v>
      </c>
      <c r="G2349" s="7" t="n">
        <v>2</v>
      </c>
      <c r="H2349" s="7" t="n">
        <v>0</v>
      </c>
    </row>
    <row r="2350" spans="1:8">
      <c r="A2350" t="s">
        <v>4</v>
      </c>
      <c r="B2350" s="4" t="s">
        <v>5</v>
      </c>
    </row>
    <row r="2351" spans="1:8">
      <c r="A2351" t="n">
        <v>19596</v>
      </c>
      <c r="B2351" s="24" t="n">
        <v>28</v>
      </c>
    </row>
    <row r="2352" spans="1:8">
      <c r="A2352" t="s">
        <v>4</v>
      </c>
      <c r="B2352" s="4" t="s">
        <v>5</v>
      </c>
      <c r="C2352" s="4" t="s">
        <v>7</v>
      </c>
      <c r="D2352" s="4" t="s">
        <v>10</v>
      </c>
      <c r="E2352" s="4" t="s">
        <v>8</v>
      </c>
    </row>
    <row r="2353" spans="1:8">
      <c r="A2353" t="n">
        <v>19597</v>
      </c>
      <c r="B2353" s="54" t="n">
        <v>51</v>
      </c>
      <c r="C2353" s="7" t="n">
        <v>4</v>
      </c>
      <c r="D2353" s="7" t="n">
        <v>15</v>
      </c>
      <c r="E2353" s="7" t="s">
        <v>259</v>
      </c>
    </row>
    <row r="2354" spans="1:8">
      <c r="A2354" t="s">
        <v>4</v>
      </c>
      <c r="B2354" s="4" t="s">
        <v>5</v>
      </c>
      <c r="C2354" s="4" t="s">
        <v>10</v>
      </c>
    </row>
    <row r="2355" spans="1:8">
      <c r="A2355" t="n">
        <v>19610</v>
      </c>
      <c r="B2355" s="26" t="n">
        <v>16</v>
      </c>
      <c r="C2355" s="7" t="n">
        <v>0</v>
      </c>
    </row>
    <row r="2356" spans="1:8">
      <c r="A2356" t="s">
        <v>4</v>
      </c>
      <c r="B2356" s="4" t="s">
        <v>5</v>
      </c>
      <c r="C2356" s="4" t="s">
        <v>10</v>
      </c>
      <c r="D2356" s="4" t="s">
        <v>7</v>
      </c>
      <c r="E2356" s="4" t="s">
        <v>17</v>
      </c>
      <c r="F2356" s="4" t="s">
        <v>28</v>
      </c>
      <c r="G2356" s="4" t="s">
        <v>7</v>
      </c>
      <c r="H2356" s="4" t="s">
        <v>7</v>
      </c>
    </row>
    <row r="2357" spans="1:8">
      <c r="A2357" t="n">
        <v>19613</v>
      </c>
      <c r="B2357" s="55" t="n">
        <v>26</v>
      </c>
      <c r="C2357" s="7" t="n">
        <v>15</v>
      </c>
      <c r="D2357" s="7" t="n">
        <v>17</v>
      </c>
      <c r="E2357" s="7" t="n">
        <v>15451</v>
      </c>
      <c r="F2357" s="7" t="s">
        <v>272</v>
      </c>
      <c r="G2357" s="7" t="n">
        <v>2</v>
      </c>
      <c r="H2357" s="7" t="n">
        <v>0</v>
      </c>
    </row>
    <row r="2358" spans="1:8">
      <c r="A2358" t="s">
        <v>4</v>
      </c>
      <c r="B2358" s="4" t="s">
        <v>5</v>
      </c>
    </row>
    <row r="2359" spans="1:8">
      <c r="A2359" t="n">
        <v>19658</v>
      </c>
      <c r="B2359" s="24" t="n">
        <v>28</v>
      </c>
    </row>
    <row r="2360" spans="1:8">
      <c r="A2360" t="s">
        <v>4</v>
      </c>
      <c r="B2360" s="4" t="s">
        <v>5</v>
      </c>
      <c r="C2360" s="4" t="s">
        <v>7</v>
      </c>
      <c r="D2360" s="4" t="s">
        <v>10</v>
      </c>
      <c r="E2360" s="4" t="s">
        <v>8</v>
      </c>
    </row>
    <row r="2361" spans="1:8">
      <c r="A2361" t="n">
        <v>19659</v>
      </c>
      <c r="B2361" s="54" t="n">
        <v>51</v>
      </c>
      <c r="C2361" s="7" t="n">
        <v>4</v>
      </c>
      <c r="D2361" s="7" t="n">
        <v>16</v>
      </c>
      <c r="E2361" s="7" t="s">
        <v>273</v>
      </c>
    </row>
    <row r="2362" spans="1:8">
      <c r="A2362" t="s">
        <v>4</v>
      </c>
      <c r="B2362" s="4" t="s">
        <v>5</v>
      </c>
      <c r="C2362" s="4" t="s">
        <v>10</v>
      </c>
    </row>
    <row r="2363" spans="1:8">
      <c r="A2363" t="n">
        <v>19673</v>
      </c>
      <c r="B2363" s="26" t="n">
        <v>16</v>
      </c>
      <c r="C2363" s="7" t="n">
        <v>0</v>
      </c>
    </row>
    <row r="2364" spans="1:8">
      <c r="A2364" t="s">
        <v>4</v>
      </c>
      <c r="B2364" s="4" t="s">
        <v>5</v>
      </c>
      <c r="C2364" s="4" t="s">
        <v>10</v>
      </c>
      <c r="D2364" s="4" t="s">
        <v>7</v>
      </c>
      <c r="E2364" s="4" t="s">
        <v>17</v>
      </c>
      <c r="F2364" s="4" t="s">
        <v>28</v>
      </c>
      <c r="G2364" s="4" t="s">
        <v>7</v>
      </c>
      <c r="H2364" s="4" t="s">
        <v>7</v>
      </c>
    </row>
    <row r="2365" spans="1:8">
      <c r="A2365" t="n">
        <v>19676</v>
      </c>
      <c r="B2365" s="55" t="n">
        <v>26</v>
      </c>
      <c r="C2365" s="7" t="n">
        <v>16</v>
      </c>
      <c r="D2365" s="7" t="n">
        <v>17</v>
      </c>
      <c r="E2365" s="7" t="n">
        <v>14464</v>
      </c>
      <c r="F2365" s="7" t="s">
        <v>274</v>
      </c>
      <c r="G2365" s="7" t="n">
        <v>2</v>
      </c>
      <c r="H2365" s="7" t="n">
        <v>0</v>
      </c>
    </row>
    <row r="2366" spans="1:8">
      <c r="A2366" t="s">
        <v>4</v>
      </c>
      <c r="B2366" s="4" t="s">
        <v>5</v>
      </c>
    </row>
    <row r="2367" spans="1:8">
      <c r="A2367" t="n">
        <v>19743</v>
      </c>
      <c r="B2367" s="24" t="n">
        <v>28</v>
      </c>
    </row>
    <row r="2368" spans="1:8">
      <c r="A2368" t="s">
        <v>4</v>
      </c>
      <c r="B2368" s="4" t="s">
        <v>5</v>
      </c>
      <c r="C2368" s="4" t="s">
        <v>10</v>
      </c>
      <c r="D2368" s="4" t="s">
        <v>7</v>
      </c>
    </row>
    <row r="2369" spans="1:8">
      <c r="A2369" t="n">
        <v>19744</v>
      </c>
      <c r="B2369" s="60" t="n">
        <v>89</v>
      </c>
      <c r="C2369" s="7" t="n">
        <v>65533</v>
      </c>
      <c r="D2369" s="7" t="n">
        <v>1</v>
      </c>
    </row>
    <row r="2370" spans="1:8">
      <c r="A2370" t="s">
        <v>4</v>
      </c>
      <c r="B2370" s="4" t="s">
        <v>5</v>
      </c>
      <c r="C2370" s="4" t="s">
        <v>7</v>
      </c>
      <c r="D2370" s="4" t="s">
        <v>10</v>
      </c>
      <c r="E2370" s="4" t="s">
        <v>17</v>
      </c>
      <c r="F2370" s="4" t="s">
        <v>10</v>
      </c>
      <c r="G2370" s="4" t="s">
        <v>17</v>
      </c>
      <c r="H2370" s="4" t="s">
        <v>7</v>
      </c>
    </row>
    <row r="2371" spans="1:8">
      <c r="A2371" t="n">
        <v>19748</v>
      </c>
      <c r="B2371" s="51" t="n">
        <v>49</v>
      </c>
      <c r="C2371" s="7" t="n">
        <v>0</v>
      </c>
      <c r="D2371" s="7" t="n">
        <v>522</v>
      </c>
      <c r="E2371" s="7" t="n">
        <v>1065353216</v>
      </c>
      <c r="F2371" s="7" t="n">
        <v>0</v>
      </c>
      <c r="G2371" s="7" t="n">
        <v>0</v>
      </c>
      <c r="H2371" s="7" t="n">
        <v>0</v>
      </c>
    </row>
    <row r="2372" spans="1:8">
      <c r="A2372" t="s">
        <v>4</v>
      </c>
      <c r="B2372" s="4" t="s">
        <v>5</v>
      </c>
      <c r="C2372" s="4" t="s">
        <v>7</v>
      </c>
      <c r="D2372" s="4" t="s">
        <v>10</v>
      </c>
      <c r="E2372" s="4" t="s">
        <v>16</v>
      </c>
    </row>
    <row r="2373" spans="1:8">
      <c r="A2373" t="n">
        <v>19763</v>
      </c>
      <c r="B2373" s="33" t="n">
        <v>58</v>
      </c>
      <c r="C2373" s="7" t="n">
        <v>101</v>
      </c>
      <c r="D2373" s="7" t="n">
        <v>500</v>
      </c>
      <c r="E2373" s="7" t="n">
        <v>1</v>
      </c>
    </row>
    <row r="2374" spans="1:8">
      <c r="A2374" t="s">
        <v>4</v>
      </c>
      <c r="B2374" s="4" t="s">
        <v>5</v>
      </c>
      <c r="C2374" s="4" t="s">
        <v>7</v>
      </c>
      <c r="D2374" s="4" t="s">
        <v>10</v>
      </c>
    </row>
    <row r="2375" spans="1:8">
      <c r="A2375" t="n">
        <v>19771</v>
      </c>
      <c r="B2375" s="33" t="n">
        <v>58</v>
      </c>
      <c r="C2375" s="7" t="n">
        <v>254</v>
      </c>
      <c r="D2375" s="7" t="n">
        <v>0</v>
      </c>
    </row>
    <row r="2376" spans="1:8">
      <c r="A2376" t="s">
        <v>4</v>
      </c>
      <c r="B2376" s="4" t="s">
        <v>5</v>
      </c>
      <c r="C2376" s="4" t="s">
        <v>7</v>
      </c>
    </row>
    <row r="2377" spans="1:8">
      <c r="A2377" t="n">
        <v>19775</v>
      </c>
      <c r="B2377" s="46" t="n">
        <v>116</v>
      </c>
      <c r="C2377" s="7" t="n">
        <v>0</v>
      </c>
    </row>
    <row r="2378" spans="1:8">
      <c r="A2378" t="s">
        <v>4</v>
      </c>
      <c r="B2378" s="4" t="s">
        <v>5</v>
      </c>
      <c r="C2378" s="4" t="s">
        <v>7</v>
      </c>
      <c r="D2378" s="4" t="s">
        <v>10</v>
      </c>
    </row>
    <row r="2379" spans="1:8">
      <c r="A2379" t="n">
        <v>19777</v>
      </c>
      <c r="B2379" s="46" t="n">
        <v>116</v>
      </c>
      <c r="C2379" s="7" t="n">
        <v>2</v>
      </c>
      <c r="D2379" s="7" t="n">
        <v>1</v>
      </c>
    </row>
    <row r="2380" spans="1:8">
      <c r="A2380" t="s">
        <v>4</v>
      </c>
      <c r="B2380" s="4" t="s">
        <v>5</v>
      </c>
      <c r="C2380" s="4" t="s">
        <v>7</v>
      </c>
      <c r="D2380" s="4" t="s">
        <v>17</v>
      </c>
    </row>
    <row r="2381" spans="1:8">
      <c r="A2381" t="n">
        <v>19781</v>
      </c>
      <c r="B2381" s="46" t="n">
        <v>116</v>
      </c>
      <c r="C2381" s="7" t="n">
        <v>5</v>
      </c>
      <c r="D2381" s="7" t="n">
        <v>1128792064</v>
      </c>
    </row>
    <row r="2382" spans="1:8">
      <c r="A2382" t="s">
        <v>4</v>
      </c>
      <c r="B2382" s="4" t="s">
        <v>5</v>
      </c>
      <c r="C2382" s="4" t="s">
        <v>7</v>
      </c>
      <c r="D2382" s="4" t="s">
        <v>10</v>
      </c>
    </row>
    <row r="2383" spans="1:8">
      <c r="A2383" t="n">
        <v>19787</v>
      </c>
      <c r="B2383" s="46" t="n">
        <v>116</v>
      </c>
      <c r="C2383" s="7" t="n">
        <v>6</v>
      </c>
      <c r="D2383" s="7" t="n">
        <v>1</v>
      </c>
    </row>
    <row r="2384" spans="1:8">
      <c r="A2384" t="s">
        <v>4</v>
      </c>
      <c r="B2384" s="4" t="s">
        <v>5</v>
      </c>
      <c r="C2384" s="4" t="s">
        <v>7</v>
      </c>
    </row>
    <row r="2385" spans="1:8">
      <c r="A2385" t="n">
        <v>19791</v>
      </c>
      <c r="B2385" s="40" t="n">
        <v>45</v>
      </c>
      <c r="C2385" s="7" t="n">
        <v>0</v>
      </c>
    </row>
    <row r="2386" spans="1:8">
      <c r="A2386" t="s">
        <v>4</v>
      </c>
      <c r="B2386" s="4" t="s">
        <v>5</v>
      </c>
      <c r="C2386" s="4" t="s">
        <v>7</v>
      </c>
      <c r="D2386" s="4" t="s">
        <v>7</v>
      </c>
      <c r="E2386" s="4" t="s">
        <v>16</v>
      </c>
      <c r="F2386" s="4" t="s">
        <v>16</v>
      </c>
      <c r="G2386" s="4" t="s">
        <v>16</v>
      </c>
      <c r="H2386" s="4" t="s">
        <v>10</v>
      </c>
    </row>
    <row r="2387" spans="1:8">
      <c r="A2387" t="n">
        <v>19793</v>
      </c>
      <c r="B2387" s="40" t="n">
        <v>45</v>
      </c>
      <c r="C2387" s="7" t="n">
        <v>2</v>
      </c>
      <c r="D2387" s="7" t="n">
        <v>3</v>
      </c>
      <c r="E2387" s="7" t="n">
        <v>3.67000007629395</v>
      </c>
      <c r="F2387" s="7" t="n">
        <v>2.5</v>
      </c>
      <c r="G2387" s="7" t="n">
        <v>-10</v>
      </c>
      <c r="H2387" s="7" t="n">
        <v>0</v>
      </c>
    </row>
    <row r="2388" spans="1:8">
      <c r="A2388" t="s">
        <v>4</v>
      </c>
      <c r="B2388" s="4" t="s">
        <v>5</v>
      </c>
      <c r="C2388" s="4" t="s">
        <v>7</v>
      </c>
      <c r="D2388" s="4" t="s">
        <v>7</v>
      </c>
      <c r="E2388" s="4" t="s">
        <v>16</v>
      </c>
      <c r="F2388" s="4" t="s">
        <v>16</v>
      </c>
      <c r="G2388" s="4" t="s">
        <v>16</v>
      </c>
      <c r="H2388" s="4" t="s">
        <v>10</v>
      </c>
      <c r="I2388" s="4" t="s">
        <v>7</v>
      </c>
    </row>
    <row r="2389" spans="1:8">
      <c r="A2389" t="n">
        <v>19810</v>
      </c>
      <c r="B2389" s="40" t="n">
        <v>45</v>
      </c>
      <c r="C2389" s="7" t="n">
        <v>4</v>
      </c>
      <c r="D2389" s="7" t="n">
        <v>3</v>
      </c>
      <c r="E2389" s="7" t="n">
        <v>345.489990234375</v>
      </c>
      <c r="F2389" s="7" t="n">
        <v>12.9200000762939</v>
      </c>
      <c r="G2389" s="7" t="n">
        <v>0</v>
      </c>
      <c r="H2389" s="7" t="n">
        <v>0</v>
      </c>
      <c r="I2389" s="7" t="n">
        <v>0</v>
      </c>
    </row>
    <row r="2390" spans="1:8">
      <c r="A2390" t="s">
        <v>4</v>
      </c>
      <c r="B2390" s="4" t="s">
        <v>5</v>
      </c>
      <c r="C2390" s="4" t="s">
        <v>7</v>
      </c>
      <c r="D2390" s="4" t="s">
        <v>7</v>
      </c>
      <c r="E2390" s="4" t="s">
        <v>16</v>
      </c>
      <c r="F2390" s="4" t="s">
        <v>10</v>
      </c>
    </row>
    <row r="2391" spans="1:8">
      <c r="A2391" t="n">
        <v>19828</v>
      </c>
      <c r="B2391" s="40" t="n">
        <v>45</v>
      </c>
      <c r="C2391" s="7" t="n">
        <v>5</v>
      </c>
      <c r="D2391" s="7" t="n">
        <v>3</v>
      </c>
      <c r="E2391" s="7" t="n">
        <v>9.19999980926514</v>
      </c>
      <c r="F2391" s="7" t="n">
        <v>0</v>
      </c>
    </row>
    <row r="2392" spans="1:8">
      <c r="A2392" t="s">
        <v>4</v>
      </c>
      <c r="B2392" s="4" t="s">
        <v>5</v>
      </c>
      <c r="C2392" s="4" t="s">
        <v>7</v>
      </c>
      <c r="D2392" s="4" t="s">
        <v>7</v>
      </c>
      <c r="E2392" s="4" t="s">
        <v>16</v>
      </c>
      <c r="F2392" s="4" t="s">
        <v>10</v>
      </c>
    </row>
    <row r="2393" spans="1:8">
      <c r="A2393" t="n">
        <v>19837</v>
      </c>
      <c r="B2393" s="40" t="n">
        <v>45</v>
      </c>
      <c r="C2393" s="7" t="n">
        <v>5</v>
      </c>
      <c r="D2393" s="7" t="n">
        <v>3</v>
      </c>
      <c r="E2393" s="7" t="n">
        <v>9.39999961853027</v>
      </c>
      <c r="F2393" s="7" t="n">
        <v>2000</v>
      </c>
    </row>
    <row r="2394" spans="1:8">
      <c r="A2394" t="s">
        <v>4</v>
      </c>
      <c r="B2394" s="4" t="s">
        <v>5</v>
      </c>
      <c r="C2394" s="4" t="s">
        <v>7</v>
      </c>
      <c r="D2394" s="4" t="s">
        <v>7</v>
      </c>
      <c r="E2394" s="4" t="s">
        <v>16</v>
      </c>
      <c r="F2394" s="4" t="s">
        <v>10</v>
      </c>
    </row>
    <row r="2395" spans="1:8">
      <c r="A2395" t="n">
        <v>19846</v>
      </c>
      <c r="B2395" s="40" t="n">
        <v>45</v>
      </c>
      <c r="C2395" s="7" t="n">
        <v>11</v>
      </c>
      <c r="D2395" s="7" t="n">
        <v>3</v>
      </c>
      <c r="E2395" s="7" t="n">
        <v>27.7000007629395</v>
      </c>
      <c r="F2395" s="7" t="n">
        <v>0</v>
      </c>
    </row>
    <row r="2396" spans="1:8">
      <c r="A2396" t="s">
        <v>4</v>
      </c>
      <c r="B2396" s="4" t="s">
        <v>5</v>
      </c>
      <c r="C2396" s="4" t="s">
        <v>7</v>
      </c>
      <c r="D2396" s="4" t="s">
        <v>8</v>
      </c>
      <c r="E2396" s="4" t="s">
        <v>10</v>
      </c>
    </row>
    <row r="2397" spans="1:8">
      <c r="A2397" t="n">
        <v>19855</v>
      </c>
      <c r="B2397" s="13" t="n">
        <v>94</v>
      </c>
      <c r="C2397" s="7" t="n">
        <v>1</v>
      </c>
      <c r="D2397" s="7" t="s">
        <v>275</v>
      </c>
      <c r="E2397" s="7" t="n">
        <v>1</v>
      </c>
    </row>
    <row r="2398" spans="1:8">
      <c r="A2398" t="s">
        <v>4</v>
      </c>
      <c r="B2398" s="4" t="s">
        <v>5</v>
      </c>
      <c r="C2398" s="4" t="s">
        <v>7</v>
      </c>
      <c r="D2398" s="4" t="s">
        <v>8</v>
      </c>
      <c r="E2398" s="4" t="s">
        <v>10</v>
      </c>
    </row>
    <row r="2399" spans="1:8">
      <c r="A2399" t="n">
        <v>19866</v>
      </c>
      <c r="B2399" s="13" t="n">
        <v>94</v>
      </c>
      <c r="C2399" s="7" t="n">
        <v>1</v>
      </c>
      <c r="D2399" s="7" t="s">
        <v>275</v>
      </c>
      <c r="E2399" s="7" t="n">
        <v>2</v>
      </c>
    </row>
    <row r="2400" spans="1:8">
      <c r="A2400" t="s">
        <v>4</v>
      </c>
      <c r="B2400" s="4" t="s">
        <v>5</v>
      </c>
      <c r="C2400" s="4" t="s">
        <v>7</v>
      </c>
      <c r="D2400" s="4" t="s">
        <v>8</v>
      </c>
      <c r="E2400" s="4" t="s">
        <v>10</v>
      </c>
    </row>
    <row r="2401" spans="1:9">
      <c r="A2401" t="n">
        <v>19877</v>
      </c>
      <c r="B2401" s="13" t="n">
        <v>94</v>
      </c>
      <c r="C2401" s="7" t="n">
        <v>0</v>
      </c>
      <c r="D2401" s="7" t="s">
        <v>275</v>
      </c>
      <c r="E2401" s="7" t="n">
        <v>4</v>
      </c>
    </row>
    <row r="2402" spans="1:9">
      <c r="A2402" t="s">
        <v>4</v>
      </c>
      <c r="B2402" s="4" t="s">
        <v>5</v>
      </c>
      <c r="C2402" s="4" t="s">
        <v>7</v>
      </c>
      <c r="D2402" s="4" t="s">
        <v>8</v>
      </c>
      <c r="E2402" s="4" t="s">
        <v>10</v>
      </c>
    </row>
    <row r="2403" spans="1:9">
      <c r="A2403" t="n">
        <v>19888</v>
      </c>
      <c r="B2403" s="13" t="n">
        <v>94</v>
      </c>
      <c r="C2403" s="7" t="n">
        <v>1</v>
      </c>
      <c r="D2403" s="7" t="s">
        <v>276</v>
      </c>
      <c r="E2403" s="7" t="n">
        <v>1</v>
      </c>
    </row>
    <row r="2404" spans="1:9">
      <c r="A2404" t="s">
        <v>4</v>
      </c>
      <c r="B2404" s="4" t="s">
        <v>5</v>
      </c>
      <c r="C2404" s="4" t="s">
        <v>7</v>
      </c>
      <c r="D2404" s="4" t="s">
        <v>8</v>
      </c>
      <c r="E2404" s="4" t="s">
        <v>10</v>
      </c>
    </row>
    <row r="2405" spans="1:9">
      <c r="A2405" t="n">
        <v>19899</v>
      </c>
      <c r="B2405" s="13" t="n">
        <v>94</v>
      </c>
      <c r="C2405" s="7" t="n">
        <v>1</v>
      </c>
      <c r="D2405" s="7" t="s">
        <v>276</v>
      </c>
      <c r="E2405" s="7" t="n">
        <v>2</v>
      </c>
    </row>
    <row r="2406" spans="1:9">
      <c r="A2406" t="s">
        <v>4</v>
      </c>
      <c r="B2406" s="4" t="s">
        <v>5</v>
      </c>
      <c r="C2406" s="4" t="s">
        <v>7</v>
      </c>
      <c r="D2406" s="4" t="s">
        <v>8</v>
      </c>
      <c r="E2406" s="4" t="s">
        <v>10</v>
      </c>
    </row>
    <row r="2407" spans="1:9">
      <c r="A2407" t="n">
        <v>19910</v>
      </c>
      <c r="B2407" s="13" t="n">
        <v>94</v>
      </c>
      <c r="C2407" s="7" t="n">
        <v>0</v>
      </c>
      <c r="D2407" s="7" t="s">
        <v>276</v>
      </c>
      <c r="E2407" s="7" t="n">
        <v>4</v>
      </c>
    </row>
    <row r="2408" spans="1:9">
      <c r="A2408" t="s">
        <v>4</v>
      </c>
      <c r="B2408" s="4" t="s">
        <v>5</v>
      </c>
      <c r="C2408" s="4" t="s">
        <v>10</v>
      </c>
      <c r="D2408" s="4" t="s">
        <v>17</v>
      </c>
    </row>
    <row r="2409" spans="1:9">
      <c r="A2409" t="n">
        <v>19921</v>
      </c>
      <c r="B2409" s="30" t="n">
        <v>43</v>
      </c>
      <c r="C2409" s="7" t="n">
        <v>0</v>
      </c>
      <c r="D2409" s="7" t="n">
        <v>256</v>
      </c>
    </row>
    <row r="2410" spans="1:9">
      <c r="A2410" t="s">
        <v>4</v>
      </c>
      <c r="B2410" s="4" t="s">
        <v>5</v>
      </c>
      <c r="C2410" s="4" t="s">
        <v>10</v>
      </c>
      <c r="D2410" s="4" t="s">
        <v>17</v>
      </c>
    </row>
    <row r="2411" spans="1:9">
      <c r="A2411" t="n">
        <v>19928</v>
      </c>
      <c r="B2411" s="30" t="n">
        <v>43</v>
      </c>
      <c r="C2411" s="7" t="n">
        <v>16</v>
      </c>
      <c r="D2411" s="7" t="n">
        <v>256</v>
      </c>
    </row>
    <row r="2412" spans="1:9">
      <c r="A2412" t="s">
        <v>4</v>
      </c>
      <c r="B2412" s="4" t="s">
        <v>5</v>
      </c>
      <c r="C2412" s="4" t="s">
        <v>10</v>
      </c>
      <c r="D2412" s="4" t="s">
        <v>17</v>
      </c>
    </row>
    <row r="2413" spans="1:9">
      <c r="A2413" t="n">
        <v>19935</v>
      </c>
      <c r="B2413" s="30" t="n">
        <v>43</v>
      </c>
      <c r="C2413" s="7" t="n">
        <v>18</v>
      </c>
      <c r="D2413" s="7" t="n">
        <v>256</v>
      </c>
    </row>
    <row r="2414" spans="1:9">
      <c r="A2414" t="s">
        <v>4</v>
      </c>
      <c r="B2414" s="4" t="s">
        <v>5</v>
      </c>
      <c r="C2414" s="4" t="s">
        <v>10</v>
      </c>
      <c r="D2414" s="4" t="s">
        <v>17</v>
      </c>
    </row>
    <row r="2415" spans="1:9">
      <c r="A2415" t="n">
        <v>19942</v>
      </c>
      <c r="B2415" s="30" t="n">
        <v>43</v>
      </c>
      <c r="C2415" s="7" t="n">
        <v>17</v>
      </c>
      <c r="D2415" s="7" t="n">
        <v>256</v>
      </c>
    </row>
    <row r="2416" spans="1:9">
      <c r="A2416" t="s">
        <v>4</v>
      </c>
      <c r="B2416" s="4" t="s">
        <v>5</v>
      </c>
      <c r="C2416" s="4" t="s">
        <v>10</v>
      </c>
      <c r="D2416" s="4" t="s">
        <v>17</v>
      </c>
    </row>
    <row r="2417" spans="1:5">
      <c r="A2417" t="n">
        <v>19949</v>
      </c>
      <c r="B2417" s="30" t="n">
        <v>43</v>
      </c>
      <c r="C2417" s="7" t="n">
        <v>15</v>
      </c>
      <c r="D2417" s="7" t="n">
        <v>256</v>
      </c>
    </row>
    <row r="2418" spans="1:5">
      <c r="A2418" t="s">
        <v>4</v>
      </c>
      <c r="B2418" s="4" t="s">
        <v>5</v>
      </c>
      <c r="C2418" s="4" t="s">
        <v>10</v>
      </c>
      <c r="D2418" s="4" t="s">
        <v>10</v>
      </c>
      <c r="E2418" s="4" t="s">
        <v>10</v>
      </c>
    </row>
    <row r="2419" spans="1:5">
      <c r="A2419" t="n">
        <v>19956</v>
      </c>
      <c r="B2419" s="59" t="n">
        <v>61</v>
      </c>
      <c r="C2419" s="7" t="n">
        <v>0</v>
      </c>
      <c r="D2419" s="7" t="n">
        <v>65533</v>
      </c>
      <c r="E2419" s="7" t="n">
        <v>0</v>
      </c>
    </row>
    <row r="2420" spans="1:5">
      <c r="A2420" t="s">
        <v>4</v>
      </c>
      <c r="B2420" s="4" t="s">
        <v>5</v>
      </c>
      <c r="C2420" s="4" t="s">
        <v>10</v>
      </c>
      <c r="D2420" s="4" t="s">
        <v>10</v>
      </c>
      <c r="E2420" s="4" t="s">
        <v>10</v>
      </c>
    </row>
    <row r="2421" spans="1:5">
      <c r="A2421" t="n">
        <v>19963</v>
      </c>
      <c r="B2421" s="59" t="n">
        <v>61</v>
      </c>
      <c r="C2421" s="7" t="n">
        <v>15</v>
      </c>
      <c r="D2421" s="7" t="n">
        <v>65533</v>
      </c>
      <c r="E2421" s="7" t="n">
        <v>0</v>
      </c>
    </row>
    <row r="2422" spans="1:5">
      <c r="A2422" t="s">
        <v>4</v>
      </c>
      <c r="B2422" s="4" t="s">
        <v>5</v>
      </c>
      <c r="C2422" s="4" t="s">
        <v>10</v>
      </c>
      <c r="D2422" s="4" t="s">
        <v>10</v>
      </c>
      <c r="E2422" s="4" t="s">
        <v>10</v>
      </c>
    </row>
    <row r="2423" spans="1:5">
      <c r="A2423" t="n">
        <v>19970</v>
      </c>
      <c r="B2423" s="59" t="n">
        <v>61</v>
      </c>
      <c r="C2423" s="7" t="n">
        <v>18</v>
      </c>
      <c r="D2423" s="7" t="n">
        <v>65533</v>
      </c>
      <c r="E2423" s="7" t="n">
        <v>0</v>
      </c>
    </row>
    <row r="2424" spans="1:5">
      <c r="A2424" t="s">
        <v>4</v>
      </c>
      <c r="B2424" s="4" t="s">
        <v>5</v>
      </c>
      <c r="C2424" s="4" t="s">
        <v>10</v>
      </c>
      <c r="D2424" s="4" t="s">
        <v>10</v>
      </c>
      <c r="E2424" s="4" t="s">
        <v>10</v>
      </c>
    </row>
    <row r="2425" spans="1:5">
      <c r="A2425" t="n">
        <v>19977</v>
      </c>
      <c r="B2425" s="59" t="n">
        <v>61</v>
      </c>
      <c r="C2425" s="7" t="n">
        <v>17</v>
      </c>
      <c r="D2425" s="7" t="n">
        <v>65533</v>
      </c>
      <c r="E2425" s="7" t="n">
        <v>0</v>
      </c>
    </row>
    <row r="2426" spans="1:5">
      <c r="A2426" t="s">
        <v>4</v>
      </c>
      <c r="B2426" s="4" t="s">
        <v>5</v>
      </c>
      <c r="C2426" s="4" t="s">
        <v>10</v>
      </c>
      <c r="D2426" s="4" t="s">
        <v>10</v>
      </c>
      <c r="E2426" s="4" t="s">
        <v>10</v>
      </c>
    </row>
    <row r="2427" spans="1:5">
      <c r="A2427" t="n">
        <v>19984</v>
      </c>
      <c r="B2427" s="59" t="n">
        <v>61</v>
      </c>
      <c r="C2427" s="7" t="n">
        <v>16</v>
      </c>
      <c r="D2427" s="7" t="n">
        <v>65533</v>
      </c>
      <c r="E2427" s="7" t="n">
        <v>0</v>
      </c>
    </row>
    <row r="2428" spans="1:5">
      <c r="A2428" t="s">
        <v>4</v>
      </c>
      <c r="B2428" s="4" t="s">
        <v>5</v>
      </c>
      <c r="C2428" s="4" t="s">
        <v>10</v>
      </c>
      <c r="D2428" s="4" t="s">
        <v>16</v>
      </c>
      <c r="E2428" s="4" t="s">
        <v>16</v>
      </c>
      <c r="F2428" s="4" t="s">
        <v>16</v>
      </c>
      <c r="G2428" s="4" t="s">
        <v>16</v>
      </c>
    </row>
    <row r="2429" spans="1:5">
      <c r="A2429" t="n">
        <v>19991</v>
      </c>
      <c r="B2429" s="31" t="n">
        <v>46</v>
      </c>
      <c r="C2429" s="7" t="n">
        <v>0</v>
      </c>
      <c r="D2429" s="7" t="n">
        <v>1.14999997615814</v>
      </c>
      <c r="E2429" s="7" t="n">
        <v>0</v>
      </c>
      <c r="F2429" s="7" t="n">
        <v>-12.210000038147</v>
      </c>
      <c r="G2429" s="7" t="n">
        <v>184.800003051758</v>
      </c>
    </row>
    <row r="2430" spans="1:5">
      <c r="A2430" t="s">
        <v>4</v>
      </c>
      <c r="B2430" s="4" t="s">
        <v>5</v>
      </c>
      <c r="C2430" s="4" t="s">
        <v>10</v>
      </c>
      <c r="D2430" s="4" t="s">
        <v>16</v>
      </c>
      <c r="E2430" s="4" t="s">
        <v>16</v>
      </c>
      <c r="F2430" s="4" t="s">
        <v>16</v>
      </c>
      <c r="G2430" s="4" t="s">
        <v>16</v>
      </c>
    </row>
    <row r="2431" spans="1:5">
      <c r="A2431" t="n">
        <v>20010</v>
      </c>
      <c r="B2431" s="31" t="n">
        <v>46</v>
      </c>
      <c r="C2431" s="7" t="n">
        <v>16</v>
      </c>
      <c r="D2431" s="7" t="n">
        <v>2.34999990463257</v>
      </c>
      <c r="E2431" s="7" t="n">
        <v>0</v>
      </c>
      <c r="F2431" s="7" t="n">
        <v>-12.6300001144409</v>
      </c>
      <c r="G2431" s="7" t="n">
        <v>183.5</v>
      </c>
    </row>
    <row r="2432" spans="1:5">
      <c r="A2432" t="s">
        <v>4</v>
      </c>
      <c r="B2432" s="4" t="s">
        <v>5</v>
      </c>
      <c r="C2432" s="4" t="s">
        <v>10</v>
      </c>
      <c r="D2432" s="4" t="s">
        <v>16</v>
      </c>
      <c r="E2432" s="4" t="s">
        <v>16</v>
      </c>
      <c r="F2432" s="4" t="s">
        <v>16</v>
      </c>
      <c r="G2432" s="4" t="s">
        <v>16</v>
      </c>
    </row>
    <row r="2433" spans="1:7">
      <c r="A2433" t="n">
        <v>20029</v>
      </c>
      <c r="B2433" s="31" t="n">
        <v>46</v>
      </c>
      <c r="C2433" s="7" t="n">
        <v>18</v>
      </c>
      <c r="D2433" s="7" t="n">
        <v>4.09999990463257</v>
      </c>
      <c r="E2433" s="7" t="n">
        <v>0</v>
      </c>
      <c r="F2433" s="7" t="n">
        <v>-9.57999992370605</v>
      </c>
      <c r="G2433" s="7" t="n">
        <v>183.800003051758</v>
      </c>
    </row>
    <row r="2434" spans="1:7">
      <c r="A2434" t="s">
        <v>4</v>
      </c>
      <c r="B2434" s="4" t="s">
        <v>5</v>
      </c>
      <c r="C2434" s="4" t="s">
        <v>10</v>
      </c>
      <c r="D2434" s="4" t="s">
        <v>16</v>
      </c>
      <c r="E2434" s="4" t="s">
        <v>16</v>
      </c>
      <c r="F2434" s="4" t="s">
        <v>16</v>
      </c>
      <c r="G2434" s="4" t="s">
        <v>16</v>
      </c>
    </row>
    <row r="2435" spans="1:7">
      <c r="A2435" t="n">
        <v>20048</v>
      </c>
      <c r="B2435" s="31" t="n">
        <v>46</v>
      </c>
      <c r="C2435" s="7" t="n">
        <v>17</v>
      </c>
      <c r="D2435" s="7" t="n">
        <v>2.47000002861023</v>
      </c>
      <c r="E2435" s="7" t="n">
        <v>0</v>
      </c>
      <c r="F2435" s="7" t="n">
        <v>-10.2600002288818</v>
      </c>
      <c r="G2435" s="7" t="n">
        <v>183.800003051758</v>
      </c>
    </row>
    <row r="2436" spans="1:7">
      <c r="A2436" t="s">
        <v>4</v>
      </c>
      <c r="B2436" s="4" t="s">
        <v>5</v>
      </c>
      <c r="C2436" s="4" t="s">
        <v>10</v>
      </c>
      <c r="D2436" s="4" t="s">
        <v>16</v>
      </c>
      <c r="E2436" s="4" t="s">
        <v>16</v>
      </c>
      <c r="F2436" s="4" t="s">
        <v>16</v>
      </c>
      <c r="G2436" s="4" t="s">
        <v>16</v>
      </c>
    </row>
    <row r="2437" spans="1:7">
      <c r="A2437" t="n">
        <v>20067</v>
      </c>
      <c r="B2437" s="31" t="n">
        <v>46</v>
      </c>
      <c r="C2437" s="7" t="n">
        <v>15</v>
      </c>
      <c r="D2437" s="7" t="n">
        <v>4.1399998664856</v>
      </c>
      <c r="E2437" s="7" t="n">
        <v>0</v>
      </c>
      <c r="F2437" s="7" t="n">
        <v>-11.4099998474121</v>
      </c>
      <c r="G2437" s="7" t="n">
        <v>198.699996948242</v>
      </c>
    </row>
    <row r="2438" spans="1:7">
      <c r="A2438" t="s">
        <v>4</v>
      </c>
      <c r="B2438" s="4" t="s">
        <v>5</v>
      </c>
      <c r="C2438" s="4" t="s">
        <v>7</v>
      </c>
      <c r="D2438" s="4" t="s">
        <v>10</v>
      </c>
    </row>
    <row r="2439" spans="1:7">
      <c r="A2439" t="n">
        <v>20086</v>
      </c>
      <c r="B2439" s="33" t="n">
        <v>58</v>
      </c>
      <c r="C2439" s="7" t="n">
        <v>255</v>
      </c>
      <c r="D2439" s="7" t="n">
        <v>0</v>
      </c>
    </row>
    <row r="2440" spans="1:7">
      <c r="A2440" t="s">
        <v>4</v>
      </c>
      <c r="B2440" s="4" t="s">
        <v>5</v>
      </c>
      <c r="C2440" s="4" t="s">
        <v>10</v>
      </c>
    </row>
    <row r="2441" spans="1:7">
      <c r="A2441" t="n">
        <v>20090</v>
      </c>
      <c r="B2441" s="26" t="n">
        <v>16</v>
      </c>
      <c r="C2441" s="7" t="n">
        <v>1000</v>
      </c>
    </row>
    <row r="2442" spans="1:7">
      <c r="A2442" t="s">
        <v>4</v>
      </c>
      <c r="B2442" s="4" t="s">
        <v>5</v>
      </c>
      <c r="C2442" s="4" t="s">
        <v>7</v>
      </c>
      <c r="D2442" s="4" t="s">
        <v>10</v>
      </c>
      <c r="E2442" s="4" t="s">
        <v>16</v>
      </c>
    </row>
    <row r="2443" spans="1:7">
      <c r="A2443" t="n">
        <v>20093</v>
      </c>
      <c r="B2443" s="33" t="n">
        <v>58</v>
      </c>
      <c r="C2443" s="7" t="n">
        <v>101</v>
      </c>
      <c r="D2443" s="7" t="n">
        <v>1000</v>
      </c>
      <c r="E2443" s="7" t="n">
        <v>1</v>
      </c>
    </row>
    <row r="2444" spans="1:7">
      <c r="A2444" t="s">
        <v>4</v>
      </c>
      <c r="B2444" s="4" t="s">
        <v>5</v>
      </c>
      <c r="C2444" s="4" t="s">
        <v>7</v>
      </c>
      <c r="D2444" s="4" t="s">
        <v>10</v>
      </c>
    </row>
    <row r="2445" spans="1:7">
      <c r="A2445" t="n">
        <v>20101</v>
      </c>
      <c r="B2445" s="33" t="n">
        <v>58</v>
      </c>
      <c r="C2445" s="7" t="n">
        <v>254</v>
      </c>
      <c r="D2445" s="7" t="n">
        <v>0</v>
      </c>
    </row>
    <row r="2446" spans="1:7">
      <c r="A2446" t="s">
        <v>4</v>
      </c>
      <c r="B2446" s="4" t="s">
        <v>5</v>
      </c>
      <c r="C2446" s="4" t="s">
        <v>7</v>
      </c>
      <c r="D2446" s="4" t="s">
        <v>10</v>
      </c>
      <c r="E2446" s="4" t="s">
        <v>16</v>
      </c>
      <c r="F2446" s="4" t="s">
        <v>10</v>
      </c>
      <c r="G2446" s="4" t="s">
        <v>17</v>
      </c>
      <c r="H2446" s="4" t="s">
        <v>17</v>
      </c>
      <c r="I2446" s="4" t="s">
        <v>10</v>
      </c>
      <c r="J2446" s="4" t="s">
        <v>10</v>
      </c>
      <c r="K2446" s="4" t="s">
        <v>17</v>
      </c>
      <c r="L2446" s="4" t="s">
        <v>17</v>
      </c>
      <c r="M2446" s="4" t="s">
        <v>17</v>
      </c>
      <c r="N2446" s="4" t="s">
        <v>17</v>
      </c>
      <c r="O2446" s="4" t="s">
        <v>8</v>
      </c>
    </row>
    <row r="2447" spans="1:7">
      <c r="A2447" t="n">
        <v>20105</v>
      </c>
      <c r="B2447" s="14" t="n">
        <v>50</v>
      </c>
      <c r="C2447" s="7" t="n">
        <v>0</v>
      </c>
      <c r="D2447" s="7" t="n">
        <v>8122</v>
      </c>
      <c r="E2447" s="7" t="n">
        <v>0.5</v>
      </c>
      <c r="F2447" s="7" t="n">
        <v>1000</v>
      </c>
      <c r="G2447" s="7" t="n">
        <v>0</v>
      </c>
      <c r="H2447" s="7" t="n">
        <v>0</v>
      </c>
      <c r="I2447" s="7" t="n">
        <v>0</v>
      </c>
      <c r="J2447" s="7" t="n">
        <v>65533</v>
      </c>
      <c r="K2447" s="7" t="n">
        <v>0</v>
      </c>
      <c r="L2447" s="7" t="n">
        <v>0</v>
      </c>
      <c r="M2447" s="7" t="n">
        <v>0</v>
      </c>
      <c r="N2447" s="7" t="n">
        <v>0</v>
      </c>
      <c r="O2447" s="7" t="s">
        <v>18</v>
      </c>
    </row>
    <row r="2448" spans="1:7">
      <c r="A2448" t="s">
        <v>4</v>
      </c>
      <c r="B2448" s="4" t="s">
        <v>5</v>
      </c>
      <c r="C2448" s="4" t="s">
        <v>7</v>
      </c>
      <c r="D2448" s="4" t="s">
        <v>8</v>
      </c>
      <c r="E2448" s="4" t="s">
        <v>10</v>
      </c>
    </row>
    <row r="2449" spans="1:15">
      <c r="A2449" t="n">
        <v>20144</v>
      </c>
      <c r="B2449" s="13" t="n">
        <v>94</v>
      </c>
      <c r="C2449" s="7" t="n">
        <v>1</v>
      </c>
      <c r="D2449" s="7" t="s">
        <v>14</v>
      </c>
      <c r="E2449" s="7" t="n">
        <v>1</v>
      </c>
    </row>
    <row r="2450" spans="1:15">
      <c r="A2450" t="s">
        <v>4</v>
      </c>
      <c r="B2450" s="4" t="s">
        <v>5</v>
      </c>
      <c r="C2450" s="4" t="s">
        <v>7</v>
      </c>
      <c r="D2450" s="4" t="s">
        <v>8</v>
      </c>
      <c r="E2450" s="4" t="s">
        <v>10</v>
      </c>
    </row>
    <row r="2451" spans="1:15">
      <c r="A2451" t="n">
        <v>20160</v>
      </c>
      <c r="B2451" s="13" t="n">
        <v>94</v>
      </c>
      <c r="C2451" s="7" t="n">
        <v>1</v>
      </c>
      <c r="D2451" s="7" t="s">
        <v>14</v>
      </c>
      <c r="E2451" s="7" t="n">
        <v>2</v>
      </c>
    </row>
    <row r="2452" spans="1:15">
      <c r="A2452" t="s">
        <v>4</v>
      </c>
      <c r="B2452" s="4" t="s">
        <v>5</v>
      </c>
      <c r="C2452" s="4" t="s">
        <v>7</v>
      </c>
      <c r="D2452" s="4" t="s">
        <v>8</v>
      </c>
      <c r="E2452" s="4" t="s">
        <v>10</v>
      </c>
    </row>
    <row r="2453" spans="1:15">
      <c r="A2453" t="n">
        <v>20176</v>
      </c>
      <c r="B2453" s="13" t="n">
        <v>94</v>
      </c>
      <c r="C2453" s="7" t="n">
        <v>0</v>
      </c>
      <c r="D2453" s="7" t="s">
        <v>14</v>
      </c>
      <c r="E2453" s="7" t="n">
        <v>4</v>
      </c>
    </row>
    <row r="2454" spans="1:15">
      <c r="A2454" t="s">
        <v>4</v>
      </c>
      <c r="B2454" s="4" t="s">
        <v>5</v>
      </c>
      <c r="C2454" s="4" t="s">
        <v>7</v>
      </c>
      <c r="D2454" s="4" t="s">
        <v>8</v>
      </c>
      <c r="E2454" s="4" t="s">
        <v>10</v>
      </c>
    </row>
    <row r="2455" spans="1:15">
      <c r="A2455" t="n">
        <v>20192</v>
      </c>
      <c r="B2455" s="13" t="n">
        <v>94</v>
      </c>
      <c r="C2455" s="7" t="n">
        <v>0</v>
      </c>
      <c r="D2455" s="7" t="s">
        <v>15</v>
      </c>
      <c r="E2455" s="7" t="n">
        <v>1</v>
      </c>
    </row>
    <row r="2456" spans="1:15">
      <c r="A2456" t="s">
        <v>4</v>
      </c>
      <c r="B2456" s="4" t="s">
        <v>5</v>
      </c>
      <c r="C2456" s="4" t="s">
        <v>7</v>
      </c>
      <c r="D2456" s="4" t="s">
        <v>8</v>
      </c>
      <c r="E2456" s="4" t="s">
        <v>10</v>
      </c>
    </row>
    <row r="2457" spans="1:15">
      <c r="A2457" t="n">
        <v>20208</v>
      </c>
      <c r="B2457" s="13" t="n">
        <v>94</v>
      </c>
      <c r="C2457" s="7" t="n">
        <v>0</v>
      </c>
      <c r="D2457" s="7" t="s">
        <v>15</v>
      </c>
      <c r="E2457" s="7" t="n">
        <v>2</v>
      </c>
    </row>
    <row r="2458" spans="1:15">
      <c r="A2458" t="s">
        <v>4</v>
      </c>
      <c r="B2458" s="4" t="s">
        <v>5</v>
      </c>
      <c r="C2458" s="4" t="s">
        <v>7</v>
      </c>
      <c r="D2458" s="4" t="s">
        <v>8</v>
      </c>
      <c r="E2458" s="4" t="s">
        <v>10</v>
      </c>
    </row>
    <row r="2459" spans="1:15">
      <c r="A2459" t="n">
        <v>20224</v>
      </c>
      <c r="B2459" s="13" t="n">
        <v>94</v>
      </c>
      <c r="C2459" s="7" t="n">
        <v>1</v>
      </c>
      <c r="D2459" s="7" t="s">
        <v>15</v>
      </c>
      <c r="E2459" s="7" t="n">
        <v>4</v>
      </c>
    </row>
    <row r="2460" spans="1:15">
      <c r="A2460" t="s">
        <v>4</v>
      </c>
      <c r="B2460" s="4" t="s">
        <v>5</v>
      </c>
      <c r="C2460" s="4" t="s">
        <v>7</v>
      </c>
      <c r="D2460" s="4" t="s">
        <v>10</v>
      </c>
    </row>
    <row r="2461" spans="1:15">
      <c r="A2461" t="n">
        <v>20240</v>
      </c>
      <c r="B2461" s="33" t="n">
        <v>58</v>
      </c>
      <c r="C2461" s="7" t="n">
        <v>255</v>
      </c>
      <c r="D2461" s="7" t="n">
        <v>0</v>
      </c>
    </row>
    <row r="2462" spans="1:15">
      <c r="A2462" t="s">
        <v>4</v>
      </c>
      <c r="B2462" s="4" t="s">
        <v>5</v>
      </c>
      <c r="C2462" s="4" t="s">
        <v>10</v>
      </c>
    </row>
    <row r="2463" spans="1:15">
      <c r="A2463" t="n">
        <v>20244</v>
      </c>
      <c r="B2463" s="26" t="n">
        <v>16</v>
      </c>
      <c r="C2463" s="7" t="n">
        <v>500</v>
      </c>
    </row>
    <row r="2464" spans="1:15">
      <c r="A2464" t="s">
        <v>4</v>
      </c>
      <c r="B2464" s="4" t="s">
        <v>5</v>
      </c>
      <c r="C2464" s="4" t="s">
        <v>10</v>
      </c>
      <c r="D2464" s="4" t="s">
        <v>7</v>
      </c>
      <c r="E2464" s="4" t="s">
        <v>16</v>
      </c>
      <c r="F2464" s="4" t="s">
        <v>10</v>
      </c>
    </row>
    <row r="2465" spans="1:6">
      <c r="A2465" t="n">
        <v>20247</v>
      </c>
      <c r="B2465" s="53" t="n">
        <v>59</v>
      </c>
      <c r="C2465" s="7" t="n">
        <v>0</v>
      </c>
      <c r="D2465" s="7" t="n">
        <v>16</v>
      </c>
      <c r="E2465" s="7" t="n">
        <v>0.150000005960464</v>
      </c>
      <c r="F2465" s="7" t="n">
        <v>0</v>
      </c>
    </row>
    <row r="2466" spans="1:6">
      <c r="A2466" t="s">
        <v>4</v>
      </c>
      <c r="B2466" s="4" t="s">
        <v>5</v>
      </c>
      <c r="C2466" s="4" t="s">
        <v>10</v>
      </c>
    </row>
    <row r="2467" spans="1:6">
      <c r="A2467" t="n">
        <v>20257</v>
      </c>
      <c r="B2467" s="26" t="n">
        <v>16</v>
      </c>
      <c r="C2467" s="7" t="n">
        <v>50</v>
      </c>
    </row>
    <row r="2468" spans="1:6">
      <c r="A2468" t="s">
        <v>4</v>
      </c>
      <c r="B2468" s="4" t="s">
        <v>5</v>
      </c>
      <c r="C2468" s="4" t="s">
        <v>10</v>
      </c>
      <c r="D2468" s="4" t="s">
        <v>7</v>
      </c>
      <c r="E2468" s="4" t="s">
        <v>16</v>
      </c>
      <c r="F2468" s="4" t="s">
        <v>10</v>
      </c>
    </row>
    <row r="2469" spans="1:6">
      <c r="A2469" t="n">
        <v>20260</v>
      </c>
      <c r="B2469" s="53" t="n">
        <v>59</v>
      </c>
      <c r="C2469" s="7" t="n">
        <v>16</v>
      </c>
      <c r="D2469" s="7" t="n">
        <v>16</v>
      </c>
      <c r="E2469" s="7" t="n">
        <v>0.150000005960464</v>
      </c>
      <c r="F2469" s="7" t="n">
        <v>0</v>
      </c>
    </row>
    <row r="2470" spans="1:6">
      <c r="A2470" t="s">
        <v>4</v>
      </c>
      <c r="B2470" s="4" t="s">
        <v>5</v>
      </c>
      <c r="C2470" s="4" t="s">
        <v>10</v>
      </c>
    </row>
    <row r="2471" spans="1:6">
      <c r="A2471" t="n">
        <v>20270</v>
      </c>
      <c r="B2471" s="26" t="n">
        <v>16</v>
      </c>
      <c r="C2471" s="7" t="n">
        <v>50</v>
      </c>
    </row>
    <row r="2472" spans="1:6">
      <c r="A2472" t="s">
        <v>4</v>
      </c>
      <c r="B2472" s="4" t="s">
        <v>5</v>
      </c>
      <c r="C2472" s="4" t="s">
        <v>10</v>
      </c>
      <c r="D2472" s="4" t="s">
        <v>7</v>
      </c>
      <c r="E2472" s="4" t="s">
        <v>16</v>
      </c>
      <c r="F2472" s="4" t="s">
        <v>10</v>
      </c>
    </row>
    <row r="2473" spans="1:6">
      <c r="A2473" t="n">
        <v>20273</v>
      </c>
      <c r="B2473" s="53" t="n">
        <v>59</v>
      </c>
      <c r="C2473" s="7" t="n">
        <v>15</v>
      </c>
      <c r="D2473" s="7" t="n">
        <v>16</v>
      </c>
      <c r="E2473" s="7" t="n">
        <v>0.150000005960464</v>
      </c>
      <c r="F2473" s="7" t="n">
        <v>0</v>
      </c>
    </row>
    <row r="2474" spans="1:6">
      <c r="A2474" t="s">
        <v>4</v>
      </c>
      <c r="B2474" s="4" t="s">
        <v>5</v>
      </c>
      <c r="C2474" s="4" t="s">
        <v>10</v>
      </c>
    </row>
    <row r="2475" spans="1:6">
      <c r="A2475" t="n">
        <v>20283</v>
      </c>
      <c r="B2475" s="26" t="n">
        <v>16</v>
      </c>
      <c r="C2475" s="7" t="n">
        <v>50</v>
      </c>
    </row>
    <row r="2476" spans="1:6">
      <c r="A2476" t="s">
        <v>4</v>
      </c>
      <c r="B2476" s="4" t="s">
        <v>5</v>
      </c>
      <c r="C2476" s="4" t="s">
        <v>10</v>
      </c>
      <c r="D2476" s="4" t="s">
        <v>7</v>
      </c>
      <c r="E2476" s="4" t="s">
        <v>16</v>
      </c>
      <c r="F2476" s="4" t="s">
        <v>10</v>
      </c>
    </row>
    <row r="2477" spans="1:6">
      <c r="A2477" t="n">
        <v>20286</v>
      </c>
      <c r="B2477" s="53" t="n">
        <v>59</v>
      </c>
      <c r="C2477" s="7" t="n">
        <v>18</v>
      </c>
      <c r="D2477" s="7" t="n">
        <v>16</v>
      </c>
      <c r="E2477" s="7" t="n">
        <v>0.150000005960464</v>
      </c>
      <c r="F2477" s="7" t="n">
        <v>0</v>
      </c>
    </row>
    <row r="2478" spans="1:6">
      <c r="A2478" t="s">
        <v>4</v>
      </c>
      <c r="B2478" s="4" t="s">
        <v>5</v>
      </c>
      <c r="C2478" s="4" t="s">
        <v>10</v>
      </c>
    </row>
    <row r="2479" spans="1:6">
      <c r="A2479" t="n">
        <v>20296</v>
      </c>
      <c r="B2479" s="26" t="n">
        <v>16</v>
      </c>
      <c r="C2479" s="7" t="n">
        <v>50</v>
      </c>
    </row>
    <row r="2480" spans="1:6">
      <c r="A2480" t="s">
        <v>4</v>
      </c>
      <c r="B2480" s="4" t="s">
        <v>5</v>
      </c>
      <c r="C2480" s="4" t="s">
        <v>10</v>
      </c>
      <c r="D2480" s="4" t="s">
        <v>7</v>
      </c>
      <c r="E2480" s="4" t="s">
        <v>16</v>
      </c>
      <c r="F2480" s="4" t="s">
        <v>10</v>
      </c>
    </row>
    <row r="2481" spans="1:6">
      <c r="A2481" t="n">
        <v>20299</v>
      </c>
      <c r="B2481" s="53" t="n">
        <v>59</v>
      </c>
      <c r="C2481" s="7" t="n">
        <v>17</v>
      </c>
      <c r="D2481" s="7" t="n">
        <v>16</v>
      </c>
      <c r="E2481" s="7" t="n">
        <v>0.150000005960464</v>
      </c>
      <c r="F2481" s="7" t="n">
        <v>0</v>
      </c>
    </row>
    <row r="2482" spans="1:6">
      <c r="A2482" t="s">
        <v>4</v>
      </c>
      <c r="B2482" s="4" t="s">
        <v>5</v>
      </c>
      <c r="C2482" s="4" t="s">
        <v>10</v>
      </c>
    </row>
    <row r="2483" spans="1:6">
      <c r="A2483" t="n">
        <v>20309</v>
      </c>
      <c r="B2483" s="26" t="n">
        <v>16</v>
      </c>
      <c r="C2483" s="7" t="n">
        <v>1300</v>
      </c>
    </row>
    <row r="2484" spans="1:6">
      <c r="A2484" t="s">
        <v>4</v>
      </c>
      <c r="B2484" s="4" t="s">
        <v>5</v>
      </c>
      <c r="C2484" s="4" t="s">
        <v>10</v>
      </c>
      <c r="D2484" s="4" t="s">
        <v>16</v>
      </c>
      <c r="E2484" s="4" t="s">
        <v>16</v>
      </c>
      <c r="F2484" s="4" t="s">
        <v>16</v>
      </c>
      <c r="G2484" s="4" t="s">
        <v>10</v>
      </c>
      <c r="H2484" s="4" t="s">
        <v>10</v>
      </c>
    </row>
    <row r="2485" spans="1:6">
      <c r="A2485" t="n">
        <v>20312</v>
      </c>
      <c r="B2485" s="52" t="n">
        <v>60</v>
      </c>
      <c r="C2485" s="7" t="n">
        <v>0</v>
      </c>
      <c r="D2485" s="7" t="n">
        <v>0</v>
      </c>
      <c r="E2485" s="7" t="n">
        <v>15</v>
      </c>
      <c r="F2485" s="7" t="n">
        <v>0</v>
      </c>
      <c r="G2485" s="7" t="n">
        <v>1000</v>
      </c>
      <c r="H2485" s="7" t="n">
        <v>0</v>
      </c>
    </row>
    <row r="2486" spans="1:6">
      <c r="A2486" t="s">
        <v>4</v>
      </c>
      <c r="B2486" s="4" t="s">
        <v>5</v>
      </c>
      <c r="C2486" s="4" t="s">
        <v>10</v>
      </c>
      <c r="D2486" s="4" t="s">
        <v>16</v>
      </c>
      <c r="E2486" s="4" t="s">
        <v>16</v>
      </c>
      <c r="F2486" s="4" t="s">
        <v>16</v>
      </c>
      <c r="G2486" s="4" t="s">
        <v>10</v>
      </c>
      <c r="H2486" s="4" t="s">
        <v>10</v>
      </c>
    </row>
    <row r="2487" spans="1:6">
      <c r="A2487" t="n">
        <v>20331</v>
      </c>
      <c r="B2487" s="52" t="n">
        <v>60</v>
      </c>
      <c r="C2487" s="7" t="n">
        <v>16</v>
      </c>
      <c r="D2487" s="7" t="n">
        <v>0</v>
      </c>
      <c r="E2487" s="7" t="n">
        <v>15</v>
      </c>
      <c r="F2487" s="7" t="n">
        <v>0</v>
      </c>
      <c r="G2487" s="7" t="n">
        <v>1000</v>
      </c>
      <c r="H2487" s="7" t="n">
        <v>0</v>
      </c>
    </row>
    <row r="2488" spans="1:6">
      <c r="A2488" t="s">
        <v>4</v>
      </c>
      <c r="B2488" s="4" t="s">
        <v>5</v>
      </c>
      <c r="C2488" s="4" t="s">
        <v>10</v>
      </c>
      <c r="D2488" s="4" t="s">
        <v>16</v>
      </c>
      <c r="E2488" s="4" t="s">
        <v>16</v>
      </c>
      <c r="F2488" s="4" t="s">
        <v>16</v>
      </c>
      <c r="G2488" s="4" t="s">
        <v>10</v>
      </c>
      <c r="H2488" s="4" t="s">
        <v>10</v>
      </c>
    </row>
    <row r="2489" spans="1:6">
      <c r="A2489" t="n">
        <v>20350</v>
      </c>
      <c r="B2489" s="52" t="n">
        <v>60</v>
      </c>
      <c r="C2489" s="7" t="n">
        <v>15</v>
      </c>
      <c r="D2489" s="7" t="n">
        <v>0</v>
      </c>
      <c r="E2489" s="7" t="n">
        <v>15</v>
      </c>
      <c r="F2489" s="7" t="n">
        <v>0</v>
      </c>
      <c r="G2489" s="7" t="n">
        <v>1000</v>
      </c>
      <c r="H2489" s="7" t="n">
        <v>0</v>
      </c>
    </row>
    <row r="2490" spans="1:6">
      <c r="A2490" t="s">
        <v>4</v>
      </c>
      <c r="B2490" s="4" t="s">
        <v>5</v>
      </c>
      <c r="C2490" s="4" t="s">
        <v>10</v>
      </c>
      <c r="D2490" s="4" t="s">
        <v>16</v>
      </c>
      <c r="E2490" s="4" t="s">
        <v>16</v>
      </c>
      <c r="F2490" s="4" t="s">
        <v>16</v>
      </c>
      <c r="G2490" s="4" t="s">
        <v>10</v>
      </c>
      <c r="H2490" s="4" t="s">
        <v>10</v>
      </c>
    </row>
    <row r="2491" spans="1:6">
      <c r="A2491" t="n">
        <v>20369</v>
      </c>
      <c r="B2491" s="52" t="n">
        <v>60</v>
      </c>
      <c r="C2491" s="7" t="n">
        <v>18</v>
      </c>
      <c r="D2491" s="7" t="n">
        <v>0</v>
      </c>
      <c r="E2491" s="7" t="n">
        <v>15</v>
      </c>
      <c r="F2491" s="7" t="n">
        <v>0</v>
      </c>
      <c r="G2491" s="7" t="n">
        <v>1000</v>
      </c>
      <c r="H2491" s="7" t="n">
        <v>0</v>
      </c>
    </row>
    <row r="2492" spans="1:6">
      <c r="A2492" t="s">
        <v>4</v>
      </c>
      <c r="B2492" s="4" t="s">
        <v>5</v>
      </c>
      <c r="C2492" s="4" t="s">
        <v>10</v>
      </c>
      <c r="D2492" s="4" t="s">
        <v>16</v>
      </c>
      <c r="E2492" s="4" t="s">
        <v>16</v>
      </c>
      <c r="F2492" s="4" t="s">
        <v>16</v>
      </c>
      <c r="G2492" s="4" t="s">
        <v>10</v>
      </c>
      <c r="H2492" s="4" t="s">
        <v>10</v>
      </c>
    </row>
    <row r="2493" spans="1:6">
      <c r="A2493" t="n">
        <v>20388</v>
      </c>
      <c r="B2493" s="52" t="n">
        <v>60</v>
      </c>
      <c r="C2493" s="7" t="n">
        <v>17</v>
      </c>
      <c r="D2493" s="7" t="n">
        <v>0</v>
      </c>
      <c r="E2493" s="7" t="n">
        <v>15</v>
      </c>
      <c r="F2493" s="7" t="n">
        <v>0</v>
      </c>
      <c r="G2493" s="7" t="n">
        <v>1000</v>
      </c>
      <c r="H2493" s="7" t="n">
        <v>0</v>
      </c>
    </row>
    <row r="2494" spans="1:6">
      <c r="A2494" t="s">
        <v>4</v>
      </c>
      <c r="B2494" s="4" t="s">
        <v>5</v>
      </c>
      <c r="C2494" s="4" t="s">
        <v>10</v>
      </c>
      <c r="D2494" s="4" t="s">
        <v>16</v>
      </c>
      <c r="E2494" s="4" t="s">
        <v>16</v>
      </c>
      <c r="F2494" s="4" t="s">
        <v>16</v>
      </c>
      <c r="G2494" s="4" t="s">
        <v>10</v>
      </c>
      <c r="H2494" s="4" t="s">
        <v>10</v>
      </c>
    </row>
    <row r="2495" spans="1:6">
      <c r="A2495" t="n">
        <v>20407</v>
      </c>
      <c r="B2495" s="52" t="n">
        <v>60</v>
      </c>
      <c r="C2495" s="7" t="n">
        <v>7032</v>
      </c>
      <c r="D2495" s="7" t="n">
        <v>0</v>
      </c>
      <c r="E2495" s="7" t="n">
        <v>15</v>
      </c>
      <c r="F2495" s="7" t="n">
        <v>0</v>
      </c>
      <c r="G2495" s="7" t="n">
        <v>1000</v>
      </c>
      <c r="H2495" s="7" t="n">
        <v>0</v>
      </c>
    </row>
    <row r="2496" spans="1:6">
      <c r="A2496" t="s">
        <v>4</v>
      </c>
      <c r="B2496" s="4" t="s">
        <v>5</v>
      </c>
      <c r="C2496" s="4" t="s">
        <v>7</v>
      </c>
      <c r="D2496" s="4" t="s">
        <v>7</v>
      </c>
      <c r="E2496" s="4" t="s">
        <v>16</v>
      </c>
      <c r="F2496" s="4" t="s">
        <v>16</v>
      </c>
      <c r="G2496" s="4" t="s">
        <v>16</v>
      </c>
      <c r="H2496" s="4" t="s">
        <v>10</v>
      </c>
    </row>
    <row r="2497" spans="1:8">
      <c r="A2497" t="n">
        <v>20426</v>
      </c>
      <c r="B2497" s="40" t="n">
        <v>45</v>
      </c>
      <c r="C2497" s="7" t="n">
        <v>2</v>
      </c>
      <c r="D2497" s="7" t="n">
        <v>3</v>
      </c>
      <c r="E2497" s="7" t="n">
        <v>4.82000017166138</v>
      </c>
      <c r="F2497" s="7" t="n">
        <v>11.4200000762939</v>
      </c>
      <c r="G2497" s="7" t="n">
        <v>-9.81999969482422</v>
      </c>
      <c r="H2497" s="7" t="n">
        <v>6000</v>
      </c>
    </row>
    <row r="2498" spans="1:8">
      <c r="A2498" t="s">
        <v>4</v>
      </c>
      <c r="B2498" s="4" t="s">
        <v>5</v>
      </c>
      <c r="C2498" s="4" t="s">
        <v>7</v>
      </c>
      <c r="D2498" s="4" t="s">
        <v>7</v>
      </c>
      <c r="E2498" s="4" t="s">
        <v>16</v>
      </c>
      <c r="F2498" s="4" t="s">
        <v>16</v>
      </c>
      <c r="G2498" s="4" t="s">
        <v>16</v>
      </c>
      <c r="H2498" s="4" t="s">
        <v>10</v>
      </c>
      <c r="I2498" s="4" t="s">
        <v>7</v>
      </c>
    </row>
    <row r="2499" spans="1:8">
      <c r="A2499" t="n">
        <v>20443</v>
      </c>
      <c r="B2499" s="40" t="n">
        <v>45</v>
      </c>
      <c r="C2499" s="7" t="n">
        <v>4</v>
      </c>
      <c r="D2499" s="7" t="n">
        <v>3</v>
      </c>
      <c r="E2499" s="7" t="n">
        <v>336.519989013672</v>
      </c>
      <c r="F2499" s="7" t="n">
        <v>11.1700000762939</v>
      </c>
      <c r="G2499" s="7" t="n">
        <v>0</v>
      </c>
      <c r="H2499" s="7" t="n">
        <v>6000</v>
      </c>
      <c r="I2499" s="7" t="n">
        <v>0</v>
      </c>
    </row>
    <row r="2500" spans="1:8">
      <c r="A2500" t="s">
        <v>4</v>
      </c>
      <c r="B2500" s="4" t="s">
        <v>5</v>
      </c>
      <c r="C2500" s="4" t="s">
        <v>7</v>
      </c>
      <c r="D2500" s="4" t="s">
        <v>7</v>
      </c>
      <c r="E2500" s="4" t="s">
        <v>16</v>
      </c>
      <c r="F2500" s="4" t="s">
        <v>10</v>
      </c>
    </row>
    <row r="2501" spans="1:8">
      <c r="A2501" t="n">
        <v>20461</v>
      </c>
      <c r="B2501" s="40" t="n">
        <v>45</v>
      </c>
      <c r="C2501" s="7" t="n">
        <v>5</v>
      </c>
      <c r="D2501" s="7" t="n">
        <v>3</v>
      </c>
      <c r="E2501" s="7" t="n">
        <v>13.6000003814697</v>
      </c>
      <c r="F2501" s="7" t="n">
        <v>6000</v>
      </c>
    </row>
    <row r="2502" spans="1:8">
      <c r="A2502" t="s">
        <v>4</v>
      </c>
      <c r="B2502" s="4" t="s">
        <v>5</v>
      </c>
      <c r="C2502" s="4" t="s">
        <v>7</v>
      </c>
      <c r="D2502" s="4" t="s">
        <v>7</v>
      </c>
      <c r="E2502" s="4" t="s">
        <v>16</v>
      </c>
      <c r="F2502" s="4" t="s">
        <v>10</v>
      </c>
    </row>
    <row r="2503" spans="1:8">
      <c r="A2503" t="n">
        <v>20470</v>
      </c>
      <c r="B2503" s="40" t="n">
        <v>45</v>
      </c>
      <c r="C2503" s="7" t="n">
        <v>11</v>
      </c>
      <c r="D2503" s="7" t="n">
        <v>3</v>
      </c>
      <c r="E2503" s="7" t="n">
        <v>27.7000007629395</v>
      </c>
      <c r="F2503" s="7" t="n">
        <v>6000</v>
      </c>
    </row>
    <row r="2504" spans="1:8">
      <c r="A2504" t="s">
        <v>4</v>
      </c>
      <c r="B2504" s="4" t="s">
        <v>5</v>
      </c>
      <c r="C2504" s="4" t="s">
        <v>7</v>
      </c>
      <c r="D2504" s="4" t="s">
        <v>10</v>
      </c>
    </row>
    <row r="2505" spans="1:8">
      <c r="A2505" t="n">
        <v>20479</v>
      </c>
      <c r="B2505" s="40" t="n">
        <v>45</v>
      </c>
      <c r="C2505" s="7" t="n">
        <v>7</v>
      </c>
      <c r="D2505" s="7" t="n">
        <v>255</v>
      </c>
    </row>
    <row r="2506" spans="1:8">
      <c r="A2506" t="s">
        <v>4</v>
      </c>
      <c r="B2506" s="4" t="s">
        <v>5</v>
      </c>
      <c r="C2506" s="4" t="s">
        <v>7</v>
      </c>
      <c r="D2506" s="4" t="s">
        <v>16</v>
      </c>
      <c r="E2506" s="4" t="s">
        <v>10</v>
      </c>
      <c r="F2506" s="4" t="s">
        <v>7</v>
      </c>
    </row>
    <row r="2507" spans="1:8">
      <c r="A2507" t="n">
        <v>20483</v>
      </c>
      <c r="B2507" s="51" t="n">
        <v>49</v>
      </c>
      <c r="C2507" s="7" t="n">
        <v>3</v>
      </c>
      <c r="D2507" s="7" t="n">
        <v>0.800000011920929</v>
      </c>
      <c r="E2507" s="7" t="n">
        <v>500</v>
      </c>
      <c r="F2507" s="7" t="n">
        <v>0</v>
      </c>
    </row>
    <row r="2508" spans="1:8">
      <c r="A2508" t="s">
        <v>4</v>
      </c>
      <c r="B2508" s="4" t="s">
        <v>5</v>
      </c>
      <c r="C2508" s="4" t="s">
        <v>7</v>
      </c>
      <c r="D2508" s="4" t="s">
        <v>10</v>
      </c>
      <c r="E2508" s="4" t="s">
        <v>10</v>
      </c>
      <c r="F2508" s="4" t="s">
        <v>7</v>
      </c>
    </row>
    <row r="2509" spans="1:8">
      <c r="A2509" t="n">
        <v>20492</v>
      </c>
      <c r="B2509" s="22" t="n">
        <v>25</v>
      </c>
      <c r="C2509" s="7" t="n">
        <v>1</v>
      </c>
      <c r="D2509" s="7" t="n">
        <v>60</v>
      </c>
      <c r="E2509" s="7" t="n">
        <v>640</v>
      </c>
      <c r="F2509" s="7" t="n">
        <v>2</v>
      </c>
    </row>
    <row r="2510" spans="1:8">
      <c r="A2510" t="s">
        <v>4</v>
      </c>
      <c r="B2510" s="4" t="s">
        <v>5</v>
      </c>
      <c r="C2510" s="4" t="s">
        <v>7</v>
      </c>
      <c r="D2510" s="4" t="s">
        <v>10</v>
      </c>
      <c r="E2510" s="4" t="s">
        <v>8</v>
      </c>
    </row>
    <row r="2511" spans="1:8">
      <c r="A2511" t="n">
        <v>20499</v>
      </c>
      <c r="B2511" s="54" t="n">
        <v>51</v>
      </c>
      <c r="C2511" s="7" t="n">
        <v>4</v>
      </c>
      <c r="D2511" s="7" t="n">
        <v>18</v>
      </c>
      <c r="E2511" s="7" t="s">
        <v>134</v>
      </c>
    </row>
    <row r="2512" spans="1:8">
      <c r="A2512" t="s">
        <v>4</v>
      </c>
      <c r="B2512" s="4" t="s">
        <v>5</v>
      </c>
      <c r="C2512" s="4" t="s">
        <v>10</v>
      </c>
    </row>
    <row r="2513" spans="1:9">
      <c r="A2513" t="n">
        <v>20513</v>
      </c>
      <c r="B2513" s="26" t="n">
        <v>16</v>
      </c>
      <c r="C2513" s="7" t="n">
        <v>0</v>
      </c>
    </row>
    <row r="2514" spans="1:9">
      <c r="A2514" t="s">
        <v>4</v>
      </c>
      <c r="B2514" s="4" t="s">
        <v>5</v>
      </c>
      <c r="C2514" s="4" t="s">
        <v>10</v>
      </c>
      <c r="D2514" s="4" t="s">
        <v>7</v>
      </c>
      <c r="E2514" s="4" t="s">
        <v>17</v>
      </c>
      <c r="F2514" s="4" t="s">
        <v>28</v>
      </c>
      <c r="G2514" s="4" t="s">
        <v>7</v>
      </c>
      <c r="H2514" s="4" t="s">
        <v>7</v>
      </c>
    </row>
    <row r="2515" spans="1:9">
      <c r="A2515" t="n">
        <v>20516</v>
      </c>
      <c r="B2515" s="55" t="n">
        <v>26</v>
      </c>
      <c r="C2515" s="7" t="n">
        <v>18</v>
      </c>
      <c r="D2515" s="7" t="n">
        <v>17</v>
      </c>
      <c r="E2515" s="7" t="n">
        <v>17486</v>
      </c>
      <c r="F2515" s="7" t="s">
        <v>277</v>
      </c>
      <c r="G2515" s="7" t="n">
        <v>2</v>
      </c>
      <c r="H2515" s="7" t="n">
        <v>0</v>
      </c>
    </row>
    <row r="2516" spans="1:9">
      <c r="A2516" t="s">
        <v>4</v>
      </c>
      <c r="B2516" s="4" t="s">
        <v>5</v>
      </c>
    </row>
    <row r="2517" spans="1:9">
      <c r="A2517" t="n">
        <v>20551</v>
      </c>
      <c r="B2517" s="24" t="n">
        <v>28</v>
      </c>
    </row>
    <row r="2518" spans="1:9">
      <c r="A2518" t="s">
        <v>4</v>
      </c>
      <c r="B2518" s="4" t="s">
        <v>5</v>
      </c>
      <c r="C2518" s="4" t="s">
        <v>10</v>
      </c>
      <c r="D2518" s="4" t="s">
        <v>7</v>
      </c>
    </row>
    <row r="2519" spans="1:9">
      <c r="A2519" t="n">
        <v>20552</v>
      </c>
      <c r="B2519" s="60" t="n">
        <v>89</v>
      </c>
      <c r="C2519" s="7" t="n">
        <v>18</v>
      </c>
      <c r="D2519" s="7" t="n">
        <v>1</v>
      </c>
    </row>
    <row r="2520" spans="1:9">
      <c r="A2520" t="s">
        <v>4</v>
      </c>
      <c r="B2520" s="4" t="s">
        <v>5</v>
      </c>
      <c r="C2520" s="4" t="s">
        <v>7</v>
      </c>
      <c r="D2520" s="4" t="s">
        <v>10</v>
      </c>
      <c r="E2520" s="4" t="s">
        <v>10</v>
      </c>
      <c r="F2520" s="4" t="s">
        <v>7</v>
      </c>
    </row>
    <row r="2521" spans="1:9">
      <c r="A2521" t="n">
        <v>20556</v>
      </c>
      <c r="B2521" s="22" t="n">
        <v>25</v>
      </c>
      <c r="C2521" s="7" t="n">
        <v>1</v>
      </c>
      <c r="D2521" s="7" t="n">
        <v>65535</v>
      </c>
      <c r="E2521" s="7" t="n">
        <v>65535</v>
      </c>
      <c r="F2521" s="7" t="n">
        <v>0</v>
      </c>
    </row>
    <row r="2522" spans="1:9">
      <c r="A2522" t="s">
        <v>4</v>
      </c>
      <c r="B2522" s="4" t="s">
        <v>5</v>
      </c>
      <c r="C2522" s="4" t="s">
        <v>7</v>
      </c>
      <c r="D2522" s="4" t="s">
        <v>10</v>
      </c>
      <c r="E2522" s="4" t="s">
        <v>10</v>
      </c>
      <c r="F2522" s="4" t="s">
        <v>7</v>
      </c>
    </row>
    <row r="2523" spans="1:9">
      <c r="A2523" t="n">
        <v>20563</v>
      </c>
      <c r="B2523" s="22" t="n">
        <v>25</v>
      </c>
      <c r="C2523" s="7" t="n">
        <v>1</v>
      </c>
      <c r="D2523" s="7" t="n">
        <v>260</v>
      </c>
      <c r="E2523" s="7" t="n">
        <v>640</v>
      </c>
      <c r="F2523" s="7" t="n">
        <v>2</v>
      </c>
    </row>
    <row r="2524" spans="1:9">
      <c r="A2524" t="s">
        <v>4</v>
      </c>
      <c r="B2524" s="4" t="s">
        <v>5</v>
      </c>
      <c r="C2524" s="4" t="s">
        <v>7</v>
      </c>
      <c r="D2524" s="4" t="s">
        <v>10</v>
      </c>
      <c r="E2524" s="4" t="s">
        <v>8</v>
      </c>
    </row>
    <row r="2525" spans="1:9">
      <c r="A2525" t="n">
        <v>20570</v>
      </c>
      <c r="B2525" s="54" t="n">
        <v>51</v>
      </c>
      <c r="C2525" s="7" t="n">
        <v>4</v>
      </c>
      <c r="D2525" s="7" t="n">
        <v>17</v>
      </c>
      <c r="E2525" s="7" t="s">
        <v>138</v>
      </c>
    </row>
    <row r="2526" spans="1:9">
      <c r="A2526" t="s">
        <v>4</v>
      </c>
      <c r="B2526" s="4" t="s">
        <v>5</v>
      </c>
      <c r="C2526" s="4" t="s">
        <v>10</v>
      </c>
    </row>
    <row r="2527" spans="1:9">
      <c r="A2527" t="n">
        <v>20583</v>
      </c>
      <c r="B2527" s="26" t="n">
        <v>16</v>
      </c>
      <c r="C2527" s="7" t="n">
        <v>0</v>
      </c>
    </row>
    <row r="2528" spans="1:9">
      <c r="A2528" t="s">
        <v>4</v>
      </c>
      <c r="B2528" s="4" t="s">
        <v>5</v>
      </c>
      <c r="C2528" s="4" t="s">
        <v>10</v>
      </c>
      <c r="D2528" s="4" t="s">
        <v>7</v>
      </c>
      <c r="E2528" s="4" t="s">
        <v>17</v>
      </c>
      <c r="F2528" s="4" t="s">
        <v>28</v>
      </c>
      <c r="G2528" s="4" t="s">
        <v>7</v>
      </c>
      <c r="H2528" s="4" t="s">
        <v>7</v>
      </c>
    </row>
    <row r="2529" spans="1:8">
      <c r="A2529" t="n">
        <v>20586</v>
      </c>
      <c r="B2529" s="55" t="n">
        <v>26</v>
      </c>
      <c r="C2529" s="7" t="n">
        <v>17</v>
      </c>
      <c r="D2529" s="7" t="n">
        <v>17</v>
      </c>
      <c r="E2529" s="7" t="n">
        <v>16448</v>
      </c>
      <c r="F2529" s="7" t="s">
        <v>278</v>
      </c>
      <c r="G2529" s="7" t="n">
        <v>2</v>
      </c>
      <c r="H2529" s="7" t="n">
        <v>0</v>
      </c>
    </row>
    <row r="2530" spans="1:8">
      <c r="A2530" t="s">
        <v>4</v>
      </c>
      <c r="B2530" s="4" t="s">
        <v>5</v>
      </c>
    </row>
    <row r="2531" spans="1:8">
      <c r="A2531" t="n">
        <v>20630</v>
      </c>
      <c r="B2531" s="24" t="n">
        <v>28</v>
      </c>
    </row>
    <row r="2532" spans="1:8">
      <c r="A2532" t="s">
        <v>4</v>
      </c>
      <c r="B2532" s="4" t="s">
        <v>5</v>
      </c>
      <c r="C2532" s="4" t="s">
        <v>10</v>
      </c>
      <c r="D2532" s="4" t="s">
        <v>7</v>
      </c>
    </row>
    <row r="2533" spans="1:8">
      <c r="A2533" t="n">
        <v>20631</v>
      </c>
      <c r="B2533" s="60" t="n">
        <v>89</v>
      </c>
      <c r="C2533" s="7" t="n">
        <v>17</v>
      </c>
      <c r="D2533" s="7" t="n">
        <v>1</v>
      </c>
    </row>
    <row r="2534" spans="1:8">
      <c r="A2534" t="s">
        <v>4</v>
      </c>
      <c r="B2534" s="4" t="s">
        <v>5</v>
      </c>
      <c r="C2534" s="4" t="s">
        <v>7</v>
      </c>
      <c r="D2534" s="4" t="s">
        <v>10</v>
      </c>
      <c r="E2534" s="4" t="s">
        <v>10</v>
      </c>
      <c r="F2534" s="4" t="s">
        <v>7</v>
      </c>
    </row>
    <row r="2535" spans="1:8">
      <c r="A2535" t="n">
        <v>20635</v>
      </c>
      <c r="B2535" s="22" t="n">
        <v>25</v>
      </c>
      <c r="C2535" s="7" t="n">
        <v>1</v>
      </c>
      <c r="D2535" s="7" t="n">
        <v>65535</v>
      </c>
      <c r="E2535" s="7" t="n">
        <v>65535</v>
      </c>
      <c r="F2535" s="7" t="n">
        <v>0</v>
      </c>
    </row>
    <row r="2536" spans="1:8">
      <c r="A2536" t="s">
        <v>4</v>
      </c>
      <c r="B2536" s="4" t="s">
        <v>5</v>
      </c>
      <c r="C2536" s="4" t="s">
        <v>7</v>
      </c>
      <c r="D2536" s="4" t="s">
        <v>10</v>
      </c>
      <c r="E2536" s="4" t="s">
        <v>10</v>
      </c>
      <c r="F2536" s="4" t="s">
        <v>7</v>
      </c>
    </row>
    <row r="2537" spans="1:8">
      <c r="A2537" t="n">
        <v>20642</v>
      </c>
      <c r="B2537" s="22" t="n">
        <v>25</v>
      </c>
      <c r="C2537" s="7" t="n">
        <v>1</v>
      </c>
      <c r="D2537" s="7" t="n">
        <v>260</v>
      </c>
      <c r="E2537" s="7" t="n">
        <v>640</v>
      </c>
      <c r="F2537" s="7" t="n">
        <v>1</v>
      </c>
    </row>
    <row r="2538" spans="1:8">
      <c r="A2538" t="s">
        <v>4</v>
      </c>
      <c r="B2538" s="4" t="s">
        <v>5</v>
      </c>
      <c r="C2538" s="4" t="s">
        <v>7</v>
      </c>
      <c r="D2538" s="4" t="s">
        <v>10</v>
      </c>
      <c r="E2538" s="4" t="s">
        <v>8</v>
      </c>
    </row>
    <row r="2539" spans="1:8">
      <c r="A2539" t="n">
        <v>20649</v>
      </c>
      <c r="B2539" s="54" t="n">
        <v>51</v>
      </c>
      <c r="C2539" s="7" t="n">
        <v>4</v>
      </c>
      <c r="D2539" s="7" t="n">
        <v>0</v>
      </c>
      <c r="E2539" s="7" t="s">
        <v>279</v>
      </c>
    </row>
    <row r="2540" spans="1:8">
      <c r="A2540" t="s">
        <v>4</v>
      </c>
      <c r="B2540" s="4" t="s">
        <v>5</v>
      </c>
      <c r="C2540" s="4" t="s">
        <v>10</v>
      </c>
    </row>
    <row r="2541" spans="1:8">
      <c r="A2541" t="n">
        <v>20662</v>
      </c>
      <c r="B2541" s="26" t="n">
        <v>16</v>
      </c>
      <c r="C2541" s="7" t="n">
        <v>0</v>
      </c>
    </row>
    <row r="2542" spans="1:8">
      <c r="A2542" t="s">
        <v>4</v>
      </c>
      <c r="B2542" s="4" t="s">
        <v>5</v>
      </c>
      <c r="C2542" s="4" t="s">
        <v>10</v>
      </c>
      <c r="D2542" s="4" t="s">
        <v>7</v>
      </c>
      <c r="E2542" s="4" t="s">
        <v>17</v>
      </c>
      <c r="F2542" s="4" t="s">
        <v>28</v>
      </c>
      <c r="G2542" s="4" t="s">
        <v>7</v>
      </c>
      <c r="H2542" s="4" t="s">
        <v>7</v>
      </c>
    </row>
    <row r="2543" spans="1:8">
      <c r="A2543" t="n">
        <v>20665</v>
      </c>
      <c r="B2543" s="55" t="n">
        <v>26</v>
      </c>
      <c r="C2543" s="7" t="n">
        <v>0</v>
      </c>
      <c r="D2543" s="7" t="n">
        <v>17</v>
      </c>
      <c r="E2543" s="7" t="n">
        <v>65155</v>
      </c>
      <c r="F2543" s="7" t="s">
        <v>280</v>
      </c>
      <c r="G2543" s="7" t="n">
        <v>2</v>
      </c>
      <c r="H2543" s="7" t="n">
        <v>0</v>
      </c>
    </row>
    <row r="2544" spans="1:8">
      <c r="A2544" t="s">
        <v>4</v>
      </c>
      <c r="B2544" s="4" t="s">
        <v>5</v>
      </c>
    </row>
    <row r="2545" spans="1:8">
      <c r="A2545" t="n">
        <v>20715</v>
      </c>
      <c r="B2545" s="24" t="n">
        <v>28</v>
      </c>
    </row>
    <row r="2546" spans="1:8">
      <c r="A2546" t="s">
        <v>4</v>
      </c>
      <c r="B2546" s="4" t="s">
        <v>5</v>
      </c>
      <c r="C2546" s="4" t="s">
        <v>10</v>
      </c>
      <c r="D2546" s="4" t="s">
        <v>7</v>
      </c>
    </row>
    <row r="2547" spans="1:8">
      <c r="A2547" t="n">
        <v>20716</v>
      </c>
      <c r="B2547" s="60" t="n">
        <v>89</v>
      </c>
      <c r="C2547" s="7" t="n">
        <v>0</v>
      </c>
      <c r="D2547" s="7" t="n">
        <v>1</v>
      </c>
    </row>
    <row r="2548" spans="1:8">
      <c r="A2548" t="s">
        <v>4</v>
      </c>
      <c r="B2548" s="4" t="s">
        <v>5</v>
      </c>
      <c r="C2548" s="4" t="s">
        <v>7</v>
      </c>
      <c r="D2548" s="4" t="s">
        <v>10</v>
      </c>
      <c r="E2548" s="4" t="s">
        <v>10</v>
      </c>
      <c r="F2548" s="4" t="s">
        <v>7</v>
      </c>
    </row>
    <row r="2549" spans="1:8">
      <c r="A2549" t="n">
        <v>20720</v>
      </c>
      <c r="B2549" s="22" t="n">
        <v>25</v>
      </c>
      <c r="C2549" s="7" t="n">
        <v>1</v>
      </c>
      <c r="D2549" s="7" t="n">
        <v>65535</v>
      </c>
      <c r="E2549" s="7" t="n">
        <v>65535</v>
      </c>
      <c r="F2549" s="7" t="n">
        <v>0</v>
      </c>
    </row>
    <row r="2550" spans="1:8">
      <c r="A2550" t="s">
        <v>4</v>
      </c>
      <c r="B2550" s="4" t="s">
        <v>5</v>
      </c>
      <c r="C2550" s="4" t="s">
        <v>7</v>
      </c>
      <c r="D2550" s="4" t="s">
        <v>10</v>
      </c>
      <c r="E2550" s="4" t="s">
        <v>10</v>
      </c>
      <c r="F2550" s="4" t="s">
        <v>7</v>
      </c>
    </row>
    <row r="2551" spans="1:8">
      <c r="A2551" t="n">
        <v>20727</v>
      </c>
      <c r="B2551" s="22" t="n">
        <v>25</v>
      </c>
      <c r="C2551" s="7" t="n">
        <v>1</v>
      </c>
      <c r="D2551" s="7" t="n">
        <v>60</v>
      </c>
      <c r="E2551" s="7" t="n">
        <v>640</v>
      </c>
      <c r="F2551" s="7" t="n">
        <v>1</v>
      </c>
    </row>
    <row r="2552" spans="1:8">
      <c r="A2552" t="s">
        <v>4</v>
      </c>
      <c r="B2552" s="4" t="s">
        <v>5</v>
      </c>
      <c r="C2552" s="4" t="s">
        <v>7</v>
      </c>
      <c r="D2552" s="4" t="s">
        <v>10</v>
      </c>
      <c r="E2552" s="4" t="s">
        <v>8</v>
      </c>
    </row>
    <row r="2553" spans="1:8">
      <c r="A2553" t="n">
        <v>20734</v>
      </c>
      <c r="B2553" s="54" t="n">
        <v>51</v>
      </c>
      <c r="C2553" s="7" t="n">
        <v>4</v>
      </c>
      <c r="D2553" s="7" t="n">
        <v>7032</v>
      </c>
      <c r="E2553" s="7" t="s">
        <v>281</v>
      </c>
    </row>
    <row r="2554" spans="1:8">
      <c r="A2554" t="s">
        <v>4</v>
      </c>
      <c r="B2554" s="4" t="s">
        <v>5</v>
      </c>
      <c r="C2554" s="4" t="s">
        <v>10</v>
      </c>
    </row>
    <row r="2555" spans="1:8">
      <c r="A2555" t="n">
        <v>20748</v>
      </c>
      <c r="B2555" s="26" t="n">
        <v>16</v>
      </c>
      <c r="C2555" s="7" t="n">
        <v>0</v>
      </c>
    </row>
    <row r="2556" spans="1:8">
      <c r="A2556" t="s">
        <v>4</v>
      </c>
      <c r="B2556" s="4" t="s">
        <v>5</v>
      </c>
      <c r="C2556" s="4" t="s">
        <v>10</v>
      </c>
      <c r="D2556" s="4" t="s">
        <v>7</v>
      </c>
      <c r="E2556" s="4" t="s">
        <v>17</v>
      </c>
      <c r="F2556" s="4" t="s">
        <v>28</v>
      </c>
      <c r="G2556" s="4" t="s">
        <v>7</v>
      </c>
      <c r="H2556" s="4" t="s">
        <v>7</v>
      </c>
      <c r="I2556" s="4" t="s">
        <v>7</v>
      </c>
      <c r="J2556" s="4" t="s">
        <v>17</v>
      </c>
      <c r="K2556" s="4" t="s">
        <v>28</v>
      </c>
      <c r="L2556" s="4" t="s">
        <v>7</v>
      </c>
      <c r="M2556" s="4" t="s">
        <v>7</v>
      </c>
    </row>
    <row r="2557" spans="1:8">
      <c r="A2557" t="n">
        <v>20751</v>
      </c>
      <c r="B2557" s="55" t="n">
        <v>26</v>
      </c>
      <c r="C2557" s="7" t="n">
        <v>7032</v>
      </c>
      <c r="D2557" s="7" t="n">
        <v>17</v>
      </c>
      <c r="E2557" s="7" t="n">
        <v>18542</v>
      </c>
      <c r="F2557" s="7" t="s">
        <v>282</v>
      </c>
      <c r="G2557" s="7" t="n">
        <v>2</v>
      </c>
      <c r="H2557" s="7" t="n">
        <v>3</v>
      </c>
      <c r="I2557" s="7" t="n">
        <v>17</v>
      </c>
      <c r="J2557" s="7" t="n">
        <v>18543</v>
      </c>
      <c r="K2557" s="7" t="s">
        <v>283</v>
      </c>
      <c r="L2557" s="7" t="n">
        <v>2</v>
      </c>
      <c r="M2557" s="7" t="n">
        <v>0</v>
      </c>
    </row>
    <row r="2558" spans="1:8">
      <c r="A2558" t="s">
        <v>4</v>
      </c>
      <c r="B2558" s="4" t="s">
        <v>5</v>
      </c>
    </row>
    <row r="2559" spans="1:8">
      <c r="A2559" t="n">
        <v>20901</v>
      </c>
      <c r="B2559" s="24" t="n">
        <v>28</v>
      </c>
    </row>
    <row r="2560" spans="1:8">
      <c r="A2560" t="s">
        <v>4</v>
      </c>
      <c r="B2560" s="4" t="s">
        <v>5</v>
      </c>
      <c r="C2560" s="4" t="s">
        <v>10</v>
      </c>
      <c r="D2560" s="4" t="s">
        <v>7</v>
      </c>
    </row>
    <row r="2561" spans="1:13">
      <c r="A2561" t="n">
        <v>20902</v>
      </c>
      <c r="B2561" s="60" t="n">
        <v>89</v>
      </c>
      <c r="C2561" s="7" t="n">
        <v>7032</v>
      </c>
      <c r="D2561" s="7" t="n">
        <v>1</v>
      </c>
    </row>
    <row r="2562" spans="1:13">
      <c r="A2562" t="s">
        <v>4</v>
      </c>
      <c r="B2562" s="4" t="s">
        <v>5</v>
      </c>
      <c r="C2562" s="4" t="s">
        <v>7</v>
      </c>
      <c r="D2562" s="4" t="s">
        <v>10</v>
      </c>
      <c r="E2562" s="4" t="s">
        <v>10</v>
      </c>
      <c r="F2562" s="4" t="s">
        <v>7</v>
      </c>
    </row>
    <row r="2563" spans="1:13">
      <c r="A2563" t="n">
        <v>20906</v>
      </c>
      <c r="B2563" s="22" t="n">
        <v>25</v>
      </c>
      <c r="C2563" s="7" t="n">
        <v>1</v>
      </c>
      <c r="D2563" s="7" t="n">
        <v>65535</v>
      </c>
      <c r="E2563" s="7" t="n">
        <v>65535</v>
      </c>
      <c r="F2563" s="7" t="n">
        <v>0</v>
      </c>
    </row>
    <row r="2564" spans="1:13">
      <c r="A2564" t="s">
        <v>4</v>
      </c>
      <c r="B2564" s="4" t="s">
        <v>5</v>
      </c>
      <c r="C2564" s="4" t="s">
        <v>7</v>
      </c>
      <c r="D2564" s="4" t="s">
        <v>10</v>
      </c>
      <c r="E2564" s="4" t="s">
        <v>16</v>
      </c>
    </row>
    <row r="2565" spans="1:13">
      <c r="A2565" t="n">
        <v>20913</v>
      </c>
      <c r="B2565" s="33" t="n">
        <v>58</v>
      </c>
      <c r="C2565" s="7" t="n">
        <v>101</v>
      </c>
      <c r="D2565" s="7" t="n">
        <v>500</v>
      </c>
      <c r="E2565" s="7" t="n">
        <v>1</v>
      </c>
    </row>
    <row r="2566" spans="1:13">
      <c r="A2566" t="s">
        <v>4</v>
      </c>
      <c r="B2566" s="4" t="s">
        <v>5</v>
      </c>
      <c r="C2566" s="4" t="s">
        <v>7</v>
      </c>
      <c r="D2566" s="4" t="s">
        <v>10</v>
      </c>
    </row>
    <row r="2567" spans="1:13">
      <c r="A2567" t="n">
        <v>20921</v>
      </c>
      <c r="B2567" s="33" t="n">
        <v>58</v>
      </c>
      <c r="C2567" s="7" t="n">
        <v>254</v>
      </c>
      <c r="D2567" s="7" t="n">
        <v>0</v>
      </c>
    </row>
    <row r="2568" spans="1:13">
      <c r="A2568" t="s">
        <v>4</v>
      </c>
      <c r="B2568" s="4" t="s">
        <v>5</v>
      </c>
      <c r="C2568" s="4" t="s">
        <v>7</v>
      </c>
    </row>
    <row r="2569" spans="1:13">
      <c r="A2569" t="n">
        <v>20925</v>
      </c>
      <c r="B2569" s="46" t="n">
        <v>116</v>
      </c>
      <c r="C2569" s="7" t="n">
        <v>0</v>
      </c>
    </row>
    <row r="2570" spans="1:13">
      <c r="A2570" t="s">
        <v>4</v>
      </c>
      <c r="B2570" s="4" t="s">
        <v>5</v>
      </c>
      <c r="C2570" s="4" t="s">
        <v>7</v>
      </c>
      <c r="D2570" s="4" t="s">
        <v>10</v>
      </c>
    </row>
    <row r="2571" spans="1:13">
      <c r="A2571" t="n">
        <v>20927</v>
      </c>
      <c r="B2571" s="46" t="n">
        <v>116</v>
      </c>
      <c r="C2571" s="7" t="n">
        <v>2</v>
      </c>
      <c r="D2571" s="7" t="n">
        <v>1</v>
      </c>
    </row>
    <row r="2572" spans="1:13">
      <c r="A2572" t="s">
        <v>4</v>
      </c>
      <c r="B2572" s="4" t="s">
        <v>5</v>
      </c>
      <c r="C2572" s="4" t="s">
        <v>7</v>
      </c>
      <c r="D2572" s="4" t="s">
        <v>17</v>
      </c>
    </row>
    <row r="2573" spans="1:13">
      <c r="A2573" t="n">
        <v>20931</v>
      </c>
      <c r="B2573" s="46" t="n">
        <v>116</v>
      </c>
      <c r="C2573" s="7" t="n">
        <v>5</v>
      </c>
      <c r="D2573" s="7" t="n">
        <v>1117782016</v>
      </c>
    </row>
    <row r="2574" spans="1:13">
      <c r="A2574" t="s">
        <v>4</v>
      </c>
      <c r="B2574" s="4" t="s">
        <v>5</v>
      </c>
      <c r="C2574" s="4" t="s">
        <v>7</v>
      </c>
      <c r="D2574" s="4" t="s">
        <v>10</v>
      </c>
    </row>
    <row r="2575" spans="1:13">
      <c r="A2575" t="n">
        <v>20937</v>
      </c>
      <c r="B2575" s="46" t="n">
        <v>116</v>
      </c>
      <c r="C2575" s="7" t="n">
        <v>6</v>
      </c>
      <c r="D2575" s="7" t="n">
        <v>1</v>
      </c>
    </row>
    <row r="2576" spans="1:13">
      <c r="A2576" t="s">
        <v>4</v>
      </c>
      <c r="B2576" s="4" t="s">
        <v>5</v>
      </c>
      <c r="C2576" s="4" t="s">
        <v>7</v>
      </c>
      <c r="D2576" s="4" t="s">
        <v>7</v>
      </c>
      <c r="E2576" s="4" t="s">
        <v>16</v>
      </c>
      <c r="F2576" s="4" t="s">
        <v>16</v>
      </c>
      <c r="G2576" s="4" t="s">
        <v>16</v>
      </c>
      <c r="H2576" s="4" t="s">
        <v>10</v>
      </c>
    </row>
    <row r="2577" spans="1:8">
      <c r="A2577" t="n">
        <v>20941</v>
      </c>
      <c r="B2577" s="40" t="n">
        <v>45</v>
      </c>
      <c r="C2577" s="7" t="n">
        <v>2</v>
      </c>
      <c r="D2577" s="7" t="n">
        <v>3</v>
      </c>
      <c r="E2577" s="7" t="n">
        <v>5.26999998092651</v>
      </c>
      <c r="F2577" s="7" t="n">
        <v>2.16000008583069</v>
      </c>
      <c r="G2577" s="7" t="n">
        <v>-6.26000022888184</v>
      </c>
      <c r="H2577" s="7" t="n">
        <v>0</v>
      </c>
    </row>
    <row r="2578" spans="1:8">
      <c r="A2578" t="s">
        <v>4</v>
      </c>
      <c r="B2578" s="4" t="s">
        <v>5</v>
      </c>
      <c r="C2578" s="4" t="s">
        <v>7</v>
      </c>
      <c r="D2578" s="4" t="s">
        <v>7</v>
      </c>
      <c r="E2578" s="4" t="s">
        <v>16</v>
      </c>
      <c r="F2578" s="4" t="s">
        <v>16</v>
      </c>
      <c r="G2578" s="4" t="s">
        <v>16</v>
      </c>
      <c r="H2578" s="4" t="s">
        <v>10</v>
      </c>
      <c r="I2578" s="4" t="s">
        <v>7</v>
      </c>
    </row>
    <row r="2579" spans="1:8">
      <c r="A2579" t="n">
        <v>20958</v>
      </c>
      <c r="B2579" s="40" t="n">
        <v>45</v>
      </c>
      <c r="C2579" s="7" t="n">
        <v>4</v>
      </c>
      <c r="D2579" s="7" t="n">
        <v>3</v>
      </c>
      <c r="E2579" s="7" t="n">
        <v>3.78999996185303</v>
      </c>
      <c r="F2579" s="7" t="n">
        <v>226.039993286133</v>
      </c>
      <c r="G2579" s="7" t="n">
        <v>0</v>
      </c>
      <c r="H2579" s="7" t="n">
        <v>0</v>
      </c>
      <c r="I2579" s="7" t="n">
        <v>0</v>
      </c>
    </row>
    <row r="2580" spans="1:8">
      <c r="A2580" t="s">
        <v>4</v>
      </c>
      <c r="B2580" s="4" t="s">
        <v>5</v>
      </c>
      <c r="C2580" s="4" t="s">
        <v>7</v>
      </c>
      <c r="D2580" s="4" t="s">
        <v>7</v>
      </c>
      <c r="E2580" s="4" t="s">
        <v>16</v>
      </c>
      <c r="F2580" s="4" t="s">
        <v>10</v>
      </c>
    </row>
    <row r="2581" spans="1:8">
      <c r="A2581" t="n">
        <v>20976</v>
      </c>
      <c r="B2581" s="40" t="n">
        <v>45</v>
      </c>
      <c r="C2581" s="7" t="n">
        <v>5</v>
      </c>
      <c r="D2581" s="7" t="n">
        <v>3</v>
      </c>
      <c r="E2581" s="7" t="n">
        <v>4.40000009536743</v>
      </c>
      <c r="F2581" s="7" t="n">
        <v>0</v>
      </c>
    </row>
    <row r="2582" spans="1:8">
      <c r="A2582" t="s">
        <v>4</v>
      </c>
      <c r="B2582" s="4" t="s">
        <v>5</v>
      </c>
      <c r="C2582" s="4" t="s">
        <v>7</v>
      </c>
      <c r="D2582" s="4" t="s">
        <v>7</v>
      </c>
      <c r="E2582" s="4" t="s">
        <v>16</v>
      </c>
      <c r="F2582" s="4" t="s">
        <v>10</v>
      </c>
    </row>
    <row r="2583" spans="1:8">
      <c r="A2583" t="n">
        <v>20985</v>
      </c>
      <c r="B2583" s="40" t="n">
        <v>45</v>
      </c>
      <c r="C2583" s="7" t="n">
        <v>11</v>
      </c>
      <c r="D2583" s="7" t="n">
        <v>3</v>
      </c>
      <c r="E2583" s="7" t="n">
        <v>39.7000007629395</v>
      </c>
      <c r="F2583" s="7" t="n">
        <v>0</v>
      </c>
    </row>
    <row r="2584" spans="1:8">
      <c r="A2584" t="s">
        <v>4</v>
      </c>
      <c r="B2584" s="4" t="s">
        <v>5</v>
      </c>
      <c r="C2584" s="4" t="s">
        <v>7</v>
      </c>
      <c r="D2584" s="4" t="s">
        <v>7</v>
      </c>
      <c r="E2584" s="4" t="s">
        <v>16</v>
      </c>
      <c r="F2584" s="4" t="s">
        <v>16</v>
      </c>
      <c r="G2584" s="4" t="s">
        <v>16</v>
      </c>
      <c r="H2584" s="4" t="s">
        <v>10</v>
      </c>
    </row>
    <row r="2585" spans="1:8">
      <c r="A2585" t="n">
        <v>20994</v>
      </c>
      <c r="B2585" s="40" t="n">
        <v>45</v>
      </c>
      <c r="C2585" s="7" t="n">
        <v>2</v>
      </c>
      <c r="D2585" s="7" t="n">
        <v>3</v>
      </c>
      <c r="E2585" s="7" t="n">
        <v>2.49000000953674</v>
      </c>
      <c r="F2585" s="7" t="n">
        <v>1.19000005722046</v>
      </c>
      <c r="G2585" s="7" t="n">
        <v>-8.09000015258789</v>
      </c>
      <c r="H2585" s="7" t="n">
        <v>6500</v>
      </c>
    </row>
    <row r="2586" spans="1:8">
      <c r="A2586" t="s">
        <v>4</v>
      </c>
      <c r="B2586" s="4" t="s">
        <v>5</v>
      </c>
      <c r="C2586" s="4" t="s">
        <v>7</v>
      </c>
      <c r="D2586" s="4" t="s">
        <v>7</v>
      </c>
      <c r="E2586" s="4" t="s">
        <v>16</v>
      </c>
      <c r="F2586" s="4" t="s">
        <v>16</v>
      </c>
      <c r="G2586" s="4" t="s">
        <v>16</v>
      </c>
      <c r="H2586" s="4" t="s">
        <v>10</v>
      </c>
      <c r="I2586" s="4" t="s">
        <v>7</v>
      </c>
    </row>
    <row r="2587" spans="1:8">
      <c r="A2587" t="n">
        <v>21011</v>
      </c>
      <c r="B2587" s="40" t="n">
        <v>45</v>
      </c>
      <c r="C2587" s="7" t="n">
        <v>4</v>
      </c>
      <c r="D2587" s="7" t="n">
        <v>3</v>
      </c>
      <c r="E2587" s="7" t="n">
        <v>8.61999988555908</v>
      </c>
      <c r="F2587" s="7" t="n">
        <v>199.839996337891</v>
      </c>
      <c r="G2587" s="7" t="n">
        <v>0</v>
      </c>
      <c r="H2587" s="7" t="n">
        <v>6500</v>
      </c>
      <c r="I2587" s="7" t="n">
        <v>1</v>
      </c>
    </row>
    <row r="2588" spans="1:8">
      <c r="A2588" t="s">
        <v>4</v>
      </c>
      <c r="B2588" s="4" t="s">
        <v>5</v>
      </c>
      <c r="C2588" s="4" t="s">
        <v>7</v>
      </c>
      <c r="D2588" s="4" t="s">
        <v>7</v>
      </c>
      <c r="E2588" s="4" t="s">
        <v>16</v>
      </c>
      <c r="F2588" s="4" t="s">
        <v>10</v>
      </c>
    </row>
    <row r="2589" spans="1:8">
      <c r="A2589" t="n">
        <v>21029</v>
      </c>
      <c r="B2589" s="40" t="n">
        <v>45</v>
      </c>
      <c r="C2589" s="7" t="n">
        <v>5</v>
      </c>
      <c r="D2589" s="7" t="n">
        <v>3</v>
      </c>
      <c r="E2589" s="7" t="n">
        <v>4.40000009536743</v>
      </c>
      <c r="F2589" s="7" t="n">
        <v>6500</v>
      </c>
    </row>
    <row r="2590" spans="1:8">
      <c r="A2590" t="s">
        <v>4</v>
      </c>
      <c r="B2590" s="4" t="s">
        <v>5</v>
      </c>
      <c r="C2590" s="4" t="s">
        <v>7</v>
      </c>
      <c r="D2590" s="4" t="s">
        <v>7</v>
      </c>
      <c r="E2590" s="4" t="s">
        <v>16</v>
      </c>
      <c r="F2590" s="4" t="s">
        <v>10</v>
      </c>
    </row>
    <row r="2591" spans="1:8">
      <c r="A2591" t="n">
        <v>21038</v>
      </c>
      <c r="B2591" s="40" t="n">
        <v>45</v>
      </c>
      <c r="C2591" s="7" t="n">
        <v>11</v>
      </c>
      <c r="D2591" s="7" t="n">
        <v>3</v>
      </c>
      <c r="E2591" s="7" t="n">
        <v>39.7000007629395</v>
      </c>
      <c r="F2591" s="7" t="n">
        <v>6500</v>
      </c>
    </row>
    <row r="2592" spans="1:8">
      <c r="A2592" t="s">
        <v>4</v>
      </c>
      <c r="B2592" s="4" t="s">
        <v>5</v>
      </c>
      <c r="C2592" s="4" t="s">
        <v>7</v>
      </c>
      <c r="D2592" s="4" t="s">
        <v>8</v>
      </c>
      <c r="E2592" s="4" t="s">
        <v>10</v>
      </c>
    </row>
    <row r="2593" spans="1:9">
      <c r="A2593" t="n">
        <v>21047</v>
      </c>
      <c r="B2593" s="13" t="n">
        <v>94</v>
      </c>
      <c r="C2593" s="7" t="n">
        <v>0</v>
      </c>
      <c r="D2593" s="7" t="s">
        <v>275</v>
      </c>
      <c r="E2593" s="7" t="n">
        <v>1</v>
      </c>
    </row>
    <row r="2594" spans="1:9">
      <c r="A2594" t="s">
        <v>4</v>
      </c>
      <c r="B2594" s="4" t="s">
        <v>5</v>
      </c>
      <c r="C2594" s="4" t="s">
        <v>7</v>
      </c>
      <c r="D2594" s="4" t="s">
        <v>8</v>
      </c>
      <c r="E2594" s="4" t="s">
        <v>10</v>
      </c>
    </row>
    <row r="2595" spans="1:9">
      <c r="A2595" t="n">
        <v>21058</v>
      </c>
      <c r="B2595" s="13" t="n">
        <v>94</v>
      </c>
      <c r="C2595" s="7" t="n">
        <v>0</v>
      </c>
      <c r="D2595" s="7" t="s">
        <v>275</v>
      </c>
      <c r="E2595" s="7" t="n">
        <v>2</v>
      </c>
    </row>
    <row r="2596" spans="1:9">
      <c r="A2596" t="s">
        <v>4</v>
      </c>
      <c r="B2596" s="4" t="s">
        <v>5</v>
      </c>
      <c r="C2596" s="4" t="s">
        <v>7</v>
      </c>
      <c r="D2596" s="4" t="s">
        <v>8</v>
      </c>
      <c r="E2596" s="4" t="s">
        <v>10</v>
      </c>
    </row>
    <row r="2597" spans="1:9">
      <c r="A2597" t="n">
        <v>21069</v>
      </c>
      <c r="B2597" s="13" t="n">
        <v>94</v>
      </c>
      <c r="C2597" s="7" t="n">
        <v>1</v>
      </c>
      <c r="D2597" s="7" t="s">
        <v>275</v>
      </c>
      <c r="E2597" s="7" t="n">
        <v>4</v>
      </c>
    </row>
    <row r="2598" spans="1:9">
      <c r="A2598" t="s">
        <v>4</v>
      </c>
      <c r="B2598" s="4" t="s">
        <v>5</v>
      </c>
      <c r="C2598" s="4" t="s">
        <v>7</v>
      </c>
      <c r="D2598" s="4" t="s">
        <v>8</v>
      </c>
      <c r="E2598" s="4" t="s">
        <v>10</v>
      </c>
    </row>
    <row r="2599" spans="1:9">
      <c r="A2599" t="n">
        <v>21080</v>
      </c>
      <c r="B2599" s="13" t="n">
        <v>94</v>
      </c>
      <c r="C2599" s="7" t="n">
        <v>0</v>
      </c>
      <c r="D2599" s="7" t="s">
        <v>276</v>
      </c>
      <c r="E2599" s="7" t="n">
        <v>1</v>
      </c>
    </row>
    <row r="2600" spans="1:9">
      <c r="A2600" t="s">
        <v>4</v>
      </c>
      <c r="B2600" s="4" t="s">
        <v>5</v>
      </c>
      <c r="C2600" s="4" t="s">
        <v>7</v>
      </c>
      <c r="D2600" s="4" t="s">
        <v>8</v>
      </c>
      <c r="E2600" s="4" t="s">
        <v>10</v>
      </c>
    </row>
    <row r="2601" spans="1:9">
      <c r="A2601" t="n">
        <v>21091</v>
      </c>
      <c r="B2601" s="13" t="n">
        <v>94</v>
      </c>
      <c r="C2601" s="7" t="n">
        <v>0</v>
      </c>
      <c r="D2601" s="7" t="s">
        <v>276</v>
      </c>
      <c r="E2601" s="7" t="n">
        <v>2</v>
      </c>
    </row>
    <row r="2602" spans="1:9">
      <c r="A2602" t="s">
        <v>4</v>
      </c>
      <c r="B2602" s="4" t="s">
        <v>5</v>
      </c>
      <c r="C2602" s="4" t="s">
        <v>7</v>
      </c>
      <c r="D2602" s="4" t="s">
        <v>8</v>
      </c>
      <c r="E2602" s="4" t="s">
        <v>10</v>
      </c>
    </row>
    <row r="2603" spans="1:9">
      <c r="A2603" t="n">
        <v>21102</v>
      </c>
      <c r="B2603" s="13" t="n">
        <v>94</v>
      </c>
      <c r="C2603" s="7" t="n">
        <v>1</v>
      </c>
      <c r="D2603" s="7" t="s">
        <v>276</v>
      </c>
      <c r="E2603" s="7" t="n">
        <v>4</v>
      </c>
    </row>
    <row r="2604" spans="1:9">
      <c r="A2604" t="s">
        <v>4</v>
      </c>
      <c r="B2604" s="4" t="s">
        <v>5</v>
      </c>
      <c r="C2604" s="4" t="s">
        <v>10</v>
      </c>
      <c r="D2604" s="4" t="s">
        <v>16</v>
      </c>
      <c r="E2604" s="4" t="s">
        <v>16</v>
      </c>
      <c r="F2604" s="4" t="s">
        <v>16</v>
      </c>
      <c r="G2604" s="4" t="s">
        <v>16</v>
      </c>
    </row>
    <row r="2605" spans="1:9">
      <c r="A2605" t="n">
        <v>21113</v>
      </c>
      <c r="B2605" s="31" t="n">
        <v>46</v>
      </c>
      <c r="C2605" s="7" t="n">
        <v>0</v>
      </c>
      <c r="D2605" s="7" t="n">
        <v>0.779999971389771</v>
      </c>
      <c r="E2605" s="7" t="n">
        <v>0</v>
      </c>
      <c r="F2605" s="7" t="n">
        <v>-11.75</v>
      </c>
      <c r="G2605" s="7" t="n">
        <v>28.3999996185303</v>
      </c>
    </row>
    <row r="2606" spans="1:9">
      <c r="A2606" t="s">
        <v>4</v>
      </c>
      <c r="B2606" s="4" t="s">
        <v>5</v>
      </c>
      <c r="C2606" s="4" t="s">
        <v>10</v>
      </c>
      <c r="D2606" s="4" t="s">
        <v>16</v>
      </c>
      <c r="E2606" s="4" t="s">
        <v>16</v>
      </c>
      <c r="F2606" s="4" t="s">
        <v>16</v>
      </c>
      <c r="G2606" s="4" t="s">
        <v>16</v>
      </c>
    </row>
    <row r="2607" spans="1:9">
      <c r="A2607" t="n">
        <v>21132</v>
      </c>
      <c r="B2607" s="31" t="n">
        <v>46</v>
      </c>
      <c r="C2607" s="7" t="n">
        <v>16</v>
      </c>
      <c r="D2607" s="7" t="n">
        <v>-0.0599999986588955</v>
      </c>
      <c r="E2607" s="7" t="n">
        <v>0</v>
      </c>
      <c r="F2607" s="7" t="n">
        <v>-11.3500003814697</v>
      </c>
      <c r="G2607" s="7" t="n">
        <v>25.7000007629395</v>
      </c>
    </row>
    <row r="2608" spans="1:9">
      <c r="A2608" t="s">
        <v>4</v>
      </c>
      <c r="B2608" s="4" t="s">
        <v>5</v>
      </c>
      <c r="C2608" s="4" t="s">
        <v>10</v>
      </c>
      <c r="D2608" s="4" t="s">
        <v>16</v>
      </c>
      <c r="E2608" s="4" t="s">
        <v>16</v>
      </c>
      <c r="F2608" s="4" t="s">
        <v>16</v>
      </c>
      <c r="G2608" s="4" t="s">
        <v>16</v>
      </c>
    </row>
    <row r="2609" spans="1:7">
      <c r="A2609" t="n">
        <v>21151</v>
      </c>
      <c r="B2609" s="31" t="n">
        <v>46</v>
      </c>
      <c r="C2609" s="7" t="n">
        <v>18</v>
      </c>
      <c r="D2609" s="7" t="n">
        <v>1.62999999523163</v>
      </c>
      <c r="E2609" s="7" t="n">
        <v>0</v>
      </c>
      <c r="F2609" s="7" t="n">
        <v>-12.289999961853</v>
      </c>
      <c r="G2609" s="7" t="n">
        <v>24</v>
      </c>
    </row>
    <row r="2610" spans="1:7">
      <c r="A2610" t="s">
        <v>4</v>
      </c>
      <c r="B2610" s="4" t="s">
        <v>5</v>
      </c>
      <c r="C2610" s="4" t="s">
        <v>10</v>
      </c>
      <c r="D2610" s="4" t="s">
        <v>16</v>
      </c>
      <c r="E2610" s="4" t="s">
        <v>16</v>
      </c>
      <c r="F2610" s="4" t="s">
        <v>16</v>
      </c>
      <c r="G2610" s="4" t="s">
        <v>16</v>
      </c>
    </row>
    <row r="2611" spans="1:7">
      <c r="A2611" t="n">
        <v>21170</v>
      </c>
      <c r="B2611" s="31" t="n">
        <v>46</v>
      </c>
      <c r="C2611" s="7" t="n">
        <v>17</v>
      </c>
      <c r="D2611" s="7" t="n">
        <v>0.879999995231628</v>
      </c>
      <c r="E2611" s="7" t="n">
        <v>0</v>
      </c>
      <c r="F2611" s="7" t="n">
        <v>-12.539999961853</v>
      </c>
      <c r="G2611" s="7" t="n">
        <v>22.2999992370605</v>
      </c>
    </row>
    <row r="2612" spans="1:7">
      <c r="A2612" t="s">
        <v>4</v>
      </c>
      <c r="B2612" s="4" t="s">
        <v>5</v>
      </c>
      <c r="C2612" s="4" t="s">
        <v>10</v>
      </c>
      <c r="D2612" s="4" t="s">
        <v>16</v>
      </c>
      <c r="E2612" s="4" t="s">
        <v>16</v>
      </c>
      <c r="F2612" s="4" t="s">
        <v>16</v>
      </c>
      <c r="G2612" s="4" t="s">
        <v>16</v>
      </c>
    </row>
    <row r="2613" spans="1:7">
      <c r="A2613" t="n">
        <v>21189</v>
      </c>
      <c r="B2613" s="31" t="n">
        <v>46</v>
      </c>
      <c r="C2613" s="7" t="n">
        <v>15</v>
      </c>
      <c r="D2613" s="7" t="n">
        <v>0.0700000002980232</v>
      </c>
      <c r="E2613" s="7" t="n">
        <v>0</v>
      </c>
      <c r="F2613" s="7" t="n">
        <v>-12.3400001525879</v>
      </c>
      <c r="G2613" s="7" t="n">
        <v>37.2000007629395</v>
      </c>
    </row>
    <row r="2614" spans="1:7">
      <c r="A2614" t="s">
        <v>4</v>
      </c>
      <c r="B2614" s="4" t="s">
        <v>5</v>
      </c>
      <c r="C2614" s="4" t="s">
        <v>10</v>
      </c>
      <c r="D2614" s="4" t="s">
        <v>16</v>
      </c>
      <c r="E2614" s="4" t="s">
        <v>16</v>
      </c>
      <c r="F2614" s="4" t="s">
        <v>16</v>
      </c>
      <c r="G2614" s="4" t="s">
        <v>10</v>
      </c>
      <c r="H2614" s="4" t="s">
        <v>10</v>
      </c>
    </row>
    <row r="2615" spans="1:7">
      <c r="A2615" t="n">
        <v>21208</v>
      </c>
      <c r="B2615" s="52" t="n">
        <v>60</v>
      </c>
      <c r="C2615" s="7" t="n">
        <v>0</v>
      </c>
      <c r="D2615" s="7" t="n">
        <v>0</v>
      </c>
      <c r="E2615" s="7" t="n">
        <v>0</v>
      </c>
      <c r="F2615" s="7" t="n">
        <v>0</v>
      </c>
      <c r="G2615" s="7" t="n">
        <v>0</v>
      </c>
      <c r="H2615" s="7" t="n">
        <v>0</v>
      </c>
    </row>
    <row r="2616" spans="1:7">
      <c r="A2616" t="s">
        <v>4</v>
      </c>
      <c r="B2616" s="4" t="s">
        <v>5</v>
      </c>
      <c r="C2616" s="4" t="s">
        <v>10</v>
      </c>
      <c r="D2616" s="4" t="s">
        <v>16</v>
      </c>
      <c r="E2616" s="4" t="s">
        <v>16</v>
      </c>
      <c r="F2616" s="4" t="s">
        <v>16</v>
      </c>
      <c r="G2616" s="4" t="s">
        <v>10</v>
      </c>
      <c r="H2616" s="4" t="s">
        <v>10</v>
      </c>
    </row>
    <row r="2617" spans="1:7">
      <c r="A2617" t="n">
        <v>21227</v>
      </c>
      <c r="B2617" s="52" t="n">
        <v>60</v>
      </c>
      <c r="C2617" s="7" t="n">
        <v>16</v>
      </c>
      <c r="D2617" s="7" t="n">
        <v>0</v>
      </c>
      <c r="E2617" s="7" t="n">
        <v>0</v>
      </c>
      <c r="F2617" s="7" t="n">
        <v>0</v>
      </c>
      <c r="G2617" s="7" t="n">
        <v>0</v>
      </c>
      <c r="H2617" s="7" t="n">
        <v>0</v>
      </c>
    </row>
    <row r="2618" spans="1:7">
      <c r="A2618" t="s">
        <v>4</v>
      </c>
      <c r="B2618" s="4" t="s">
        <v>5</v>
      </c>
      <c r="C2618" s="4" t="s">
        <v>10</v>
      </c>
      <c r="D2618" s="4" t="s">
        <v>16</v>
      </c>
      <c r="E2618" s="4" t="s">
        <v>16</v>
      </c>
      <c r="F2618" s="4" t="s">
        <v>16</v>
      </c>
      <c r="G2618" s="4" t="s">
        <v>10</v>
      </c>
      <c r="H2618" s="4" t="s">
        <v>10</v>
      </c>
    </row>
    <row r="2619" spans="1:7">
      <c r="A2619" t="n">
        <v>21246</v>
      </c>
      <c r="B2619" s="52" t="n">
        <v>60</v>
      </c>
      <c r="C2619" s="7" t="n">
        <v>18</v>
      </c>
      <c r="D2619" s="7" t="n">
        <v>0</v>
      </c>
      <c r="E2619" s="7" t="n">
        <v>0</v>
      </c>
      <c r="F2619" s="7" t="n">
        <v>0</v>
      </c>
      <c r="G2619" s="7" t="n">
        <v>0</v>
      </c>
      <c r="H2619" s="7" t="n">
        <v>0</v>
      </c>
    </row>
    <row r="2620" spans="1:7">
      <c r="A2620" t="s">
        <v>4</v>
      </c>
      <c r="B2620" s="4" t="s">
        <v>5</v>
      </c>
      <c r="C2620" s="4" t="s">
        <v>10</v>
      </c>
      <c r="D2620" s="4" t="s">
        <v>16</v>
      </c>
      <c r="E2620" s="4" t="s">
        <v>16</v>
      </c>
      <c r="F2620" s="4" t="s">
        <v>16</v>
      </c>
      <c r="G2620" s="4" t="s">
        <v>10</v>
      </c>
      <c r="H2620" s="4" t="s">
        <v>10</v>
      </c>
    </row>
    <row r="2621" spans="1:7">
      <c r="A2621" t="n">
        <v>21265</v>
      </c>
      <c r="B2621" s="52" t="n">
        <v>60</v>
      </c>
      <c r="C2621" s="7" t="n">
        <v>17</v>
      </c>
      <c r="D2621" s="7" t="n">
        <v>0</v>
      </c>
      <c r="E2621" s="7" t="n">
        <v>0</v>
      </c>
      <c r="F2621" s="7" t="n">
        <v>0</v>
      </c>
      <c r="G2621" s="7" t="n">
        <v>0</v>
      </c>
      <c r="H2621" s="7" t="n">
        <v>0</v>
      </c>
    </row>
    <row r="2622" spans="1:7">
      <c r="A2622" t="s">
        <v>4</v>
      </c>
      <c r="B2622" s="4" t="s">
        <v>5</v>
      </c>
      <c r="C2622" s="4" t="s">
        <v>10</v>
      </c>
      <c r="D2622" s="4" t="s">
        <v>16</v>
      </c>
      <c r="E2622" s="4" t="s">
        <v>16</v>
      </c>
      <c r="F2622" s="4" t="s">
        <v>16</v>
      </c>
      <c r="G2622" s="4" t="s">
        <v>10</v>
      </c>
      <c r="H2622" s="4" t="s">
        <v>10</v>
      </c>
    </row>
    <row r="2623" spans="1:7">
      <c r="A2623" t="n">
        <v>21284</v>
      </c>
      <c r="B2623" s="52" t="n">
        <v>60</v>
      </c>
      <c r="C2623" s="7" t="n">
        <v>15</v>
      </c>
      <c r="D2623" s="7" t="n">
        <v>0</v>
      </c>
      <c r="E2623" s="7" t="n">
        <v>0</v>
      </c>
      <c r="F2623" s="7" t="n">
        <v>0</v>
      </c>
      <c r="G2623" s="7" t="n">
        <v>0</v>
      </c>
      <c r="H2623" s="7" t="n">
        <v>0</v>
      </c>
    </row>
    <row r="2624" spans="1:7">
      <c r="A2624" t="s">
        <v>4</v>
      </c>
      <c r="B2624" s="4" t="s">
        <v>5</v>
      </c>
      <c r="C2624" s="4" t="s">
        <v>10</v>
      </c>
      <c r="D2624" s="4" t="s">
        <v>16</v>
      </c>
      <c r="E2624" s="4" t="s">
        <v>16</v>
      </c>
      <c r="F2624" s="4" t="s">
        <v>16</v>
      </c>
      <c r="G2624" s="4" t="s">
        <v>10</v>
      </c>
      <c r="H2624" s="4" t="s">
        <v>10</v>
      </c>
    </row>
    <row r="2625" spans="1:8">
      <c r="A2625" t="n">
        <v>21303</v>
      </c>
      <c r="B2625" s="52" t="n">
        <v>60</v>
      </c>
      <c r="C2625" s="7" t="n">
        <v>7032</v>
      </c>
      <c r="D2625" s="7" t="n">
        <v>0</v>
      </c>
      <c r="E2625" s="7" t="n">
        <v>0</v>
      </c>
      <c r="F2625" s="7" t="n">
        <v>0</v>
      </c>
      <c r="G2625" s="7" t="n">
        <v>0</v>
      </c>
      <c r="H2625" s="7" t="n">
        <v>0</v>
      </c>
    </row>
    <row r="2626" spans="1:8">
      <c r="A2626" t="s">
        <v>4</v>
      </c>
      <c r="B2626" s="4" t="s">
        <v>5</v>
      </c>
      <c r="C2626" s="4" t="s">
        <v>10</v>
      </c>
      <c r="D2626" s="4" t="s">
        <v>17</v>
      </c>
    </row>
    <row r="2627" spans="1:8">
      <c r="A2627" t="n">
        <v>21322</v>
      </c>
      <c r="B2627" s="57" t="n">
        <v>44</v>
      </c>
      <c r="C2627" s="7" t="n">
        <v>1</v>
      </c>
      <c r="D2627" s="7" t="n">
        <v>128</v>
      </c>
    </row>
    <row r="2628" spans="1:8">
      <c r="A2628" t="s">
        <v>4</v>
      </c>
      <c r="B2628" s="4" t="s">
        <v>5</v>
      </c>
      <c r="C2628" s="4" t="s">
        <v>10</v>
      </c>
      <c r="D2628" s="4" t="s">
        <v>17</v>
      </c>
    </row>
    <row r="2629" spans="1:8">
      <c r="A2629" t="n">
        <v>21329</v>
      </c>
      <c r="B2629" s="57" t="n">
        <v>44</v>
      </c>
      <c r="C2629" s="7" t="n">
        <v>1</v>
      </c>
      <c r="D2629" s="7" t="n">
        <v>32</v>
      </c>
    </row>
    <row r="2630" spans="1:8">
      <c r="A2630" t="s">
        <v>4</v>
      </c>
      <c r="B2630" s="4" t="s">
        <v>5</v>
      </c>
      <c r="C2630" s="4" t="s">
        <v>10</v>
      </c>
      <c r="D2630" s="4" t="s">
        <v>17</v>
      </c>
    </row>
    <row r="2631" spans="1:8">
      <c r="A2631" t="n">
        <v>21336</v>
      </c>
      <c r="B2631" s="57" t="n">
        <v>44</v>
      </c>
      <c r="C2631" s="7" t="n">
        <v>2</v>
      </c>
      <c r="D2631" s="7" t="n">
        <v>128</v>
      </c>
    </row>
    <row r="2632" spans="1:8">
      <c r="A2632" t="s">
        <v>4</v>
      </c>
      <c r="B2632" s="4" t="s">
        <v>5</v>
      </c>
      <c r="C2632" s="4" t="s">
        <v>10</v>
      </c>
      <c r="D2632" s="4" t="s">
        <v>17</v>
      </c>
    </row>
    <row r="2633" spans="1:8">
      <c r="A2633" t="n">
        <v>21343</v>
      </c>
      <c r="B2633" s="57" t="n">
        <v>44</v>
      </c>
      <c r="C2633" s="7" t="n">
        <v>2</v>
      </c>
      <c r="D2633" s="7" t="n">
        <v>32</v>
      </c>
    </row>
    <row r="2634" spans="1:8">
      <c r="A2634" t="s">
        <v>4</v>
      </c>
      <c r="B2634" s="4" t="s">
        <v>5</v>
      </c>
      <c r="C2634" s="4" t="s">
        <v>10</v>
      </c>
      <c r="D2634" s="4" t="s">
        <v>17</v>
      </c>
    </row>
    <row r="2635" spans="1:8">
      <c r="A2635" t="n">
        <v>21350</v>
      </c>
      <c r="B2635" s="57" t="n">
        <v>44</v>
      </c>
      <c r="C2635" s="7" t="n">
        <v>3</v>
      </c>
      <c r="D2635" s="7" t="n">
        <v>128</v>
      </c>
    </row>
    <row r="2636" spans="1:8">
      <c r="A2636" t="s">
        <v>4</v>
      </c>
      <c r="B2636" s="4" t="s">
        <v>5</v>
      </c>
      <c r="C2636" s="4" t="s">
        <v>10</v>
      </c>
      <c r="D2636" s="4" t="s">
        <v>17</v>
      </c>
    </row>
    <row r="2637" spans="1:8">
      <c r="A2637" t="n">
        <v>21357</v>
      </c>
      <c r="B2637" s="57" t="n">
        <v>44</v>
      </c>
      <c r="C2637" s="7" t="n">
        <v>3</v>
      </c>
      <c r="D2637" s="7" t="n">
        <v>32</v>
      </c>
    </row>
    <row r="2638" spans="1:8">
      <c r="A2638" t="s">
        <v>4</v>
      </c>
      <c r="B2638" s="4" t="s">
        <v>5</v>
      </c>
      <c r="C2638" s="4" t="s">
        <v>10</v>
      </c>
      <c r="D2638" s="4" t="s">
        <v>17</v>
      </c>
    </row>
    <row r="2639" spans="1:8">
      <c r="A2639" t="n">
        <v>21364</v>
      </c>
      <c r="B2639" s="57" t="n">
        <v>44</v>
      </c>
      <c r="C2639" s="7" t="n">
        <v>4</v>
      </c>
      <c r="D2639" s="7" t="n">
        <v>128</v>
      </c>
    </row>
    <row r="2640" spans="1:8">
      <c r="A2640" t="s">
        <v>4</v>
      </c>
      <c r="B2640" s="4" t="s">
        <v>5</v>
      </c>
      <c r="C2640" s="4" t="s">
        <v>10</v>
      </c>
      <c r="D2640" s="4" t="s">
        <v>17</v>
      </c>
    </row>
    <row r="2641" spans="1:8">
      <c r="A2641" t="n">
        <v>21371</v>
      </c>
      <c r="B2641" s="57" t="n">
        <v>44</v>
      </c>
      <c r="C2641" s="7" t="n">
        <v>4</v>
      </c>
      <c r="D2641" s="7" t="n">
        <v>32</v>
      </c>
    </row>
    <row r="2642" spans="1:8">
      <c r="A2642" t="s">
        <v>4</v>
      </c>
      <c r="B2642" s="4" t="s">
        <v>5</v>
      </c>
      <c r="C2642" s="4" t="s">
        <v>10</v>
      </c>
      <c r="D2642" s="4" t="s">
        <v>17</v>
      </c>
    </row>
    <row r="2643" spans="1:8">
      <c r="A2643" t="n">
        <v>21378</v>
      </c>
      <c r="B2643" s="57" t="n">
        <v>44</v>
      </c>
      <c r="C2643" s="7" t="n">
        <v>5</v>
      </c>
      <c r="D2643" s="7" t="n">
        <v>128</v>
      </c>
    </row>
    <row r="2644" spans="1:8">
      <c r="A2644" t="s">
        <v>4</v>
      </c>
      <c r="B2644" s="4" t="s">
        <v>5</v>
      </c>
      <c r="C2644" s="4" t="s">
        <v>10</v>
      </c>
      <c r="D2644" s="4" t="s">
        <v>17</v>
      </c>
    </row>
    <row r="2645" spans="1:8">
      <c r="A2645" t="n">
        <v>21385</v>
      </c>
      <c r="B2645" s="57" t="n">
        <v>44</v>
      </c>
      <c r="C2645" s="7" t="n">
        <v>5</v>
      </c>
      <c r="D2645" s="7" t="n">
        <v>32</v>
      </c>
    </row>
    <row r="2646" spans="1:8">
      <c r="A2646" t="s">
        <v>4</v>
      </c>
      <c r="B2646" s="4" t="s">
        <v>5</v>
      </c>
      <c r="C2646" s="4" t="s">
        <v>10</v>
      </c>
      <c r="D2646" s="4" t="s">
        <v>17</v>
      </c>
    </row>
    <row r="2647" spans="1:8">
      <c r="A2647" t="n">
        <v>21392</v>
      </c>
      <c r="B2647" s="57" t="n">
        <v>44</v>
      </c>
      <c r="C2647" s="7" t="n">
        <v>6</v>
      </c>
      <c r="D2647" s="7" t="n">
        <v>128</v>
      </c>
    </row>
    <row r="2648" spans="1:8">
      <c r="A2648" t="s">
        <v>4</v>
      </c>
      <c r="B2648" s="4" t="s">
        <v>5</v>
      </c>
      <c r="C2648" s="4" t="s">
        <v>10</v>
      </c>
      <c r="D2648" s="4" t="s">
        <v>17</v>
      </c>
    </row>
    <row r="2649" spans="1:8">
      <c r="A2649" t="n">
        <v>21399</v>
      </c>
      <c r="B2649" s="57" t="n">
        <v>44</v>
      </c>
      <c r="C2649" s="7" t="n">
        <v>6</v>
      </c>
      <c r="D2649" s="7" t="n">
        <v>32</v>
      </c>
    </row>
    <row r="2650" spans="1:8">
      <c r="A2650" t="s">
        <v>4</v>
      </c>
      <c r="B2650" s="4" t="s">
        <v>5</v>
      </c>
      <c r="C2650" s="4" t="s">
        <v>10</v>
      </c>
      <c r="D2650" s="4" t="s">
        <v>17</v>
      </c>
    </row>
    <row r="2651" spans="1:8">
      <c r="A2651" t="n">
        <v>21406</v>
      </c>
      <c r="B2651" s="57" t="n">
        <v>44</v>
      </c>
      <c r="C2651" s="7" t="n">
        <v>7</v>
      </c>
      <c r="D2651" s="7" t="n">
        <v>128</v>
      </c>
    </row>
    <row r="2652" spans="1:8">
      <c r="A2652" t="s">
        <v>4</v>
      </c>
      <c r="B2652" s="4" t="s">
        <v>5</v>
      </c>
      <c r="C2652" s="4" t="s">
        <v>10</v>
      </c>
      <c r="D2652" s="4" t="s">
        <v>17</v>
      </c>
    </row>
    <row r="2653" spans="1:8">
      <c r="A2653" t="n">
        <v>21413</v>
      </c>
      <c r="B2653" s="57" t="n">
        <v>44</v>
      </c>
      <c r="C2653" s="7" t="n">
        <v>7</v>
      </c>
      <c r="D2653" s="7" t="n">
        <v>32</v>
      </c>
    </row>
    <row r="2654" spans="1:8">
      <c r="A2654" t="s">
        <v>4</v>
      </c>
      <c r="B2654" s="4" t="s">
        <v>5</v>
      </c>
      <c r="C2654" s="4" t="s">
        <v>10</v>
      </c>
      <c r="D2654" s="4" t="s">
        <v>17</v>
      </c>
    </row>
    <row r="2655" spans="1:8">
      <c r="A2655" t="n">
        <v>21420</v>
      </c>
      <c r="B2655" s="57" t="n">
        <v>44</v>
      </c>
      <c r="C2655" s="7" t="n">
        <v>8</v>
      </c>
      <c r="D2655" s="7" t="n">
        <v>128</v>
      </c>
    </row>
    <row r="2656" spans="1:8">
      <c r="A2656" t="s">
        <v>4</v>
      </c>
      <c r="B2656" s="4" t="s">
        <v>5</v>
      </c>
      <c r="C2656" s="4" t="s">
        <v>10</v>
      </c>
      <c r="D2656" s="4" t="s">
        <v>17</v>
      </c>
    </row>
    <row r="2657" spans="1:4">
      <c r="A2657" t="n">
        <v>21427</v>
      </c>
      <c r="B2657" s="57" t="n">
        <v>44</v>
      </c>
      <c r="C2657" s="7" t="n">
        <v>8</v>
      </c>
      <c r="D2657" s="7" t="n">
        <v>32</v>
      </c>
    </row>
    <row r="2658" spans="1:4">
      <c r="A2658" t="s">
        <v>4</v>
      </c>
      <c r="B2658" s="4" t="s">
        <v>5</v>
      </c>
      <c r="C2658" s="4" t="s">
        <v>10</v>
      </c>
      <c r="D2658" s="4" t="s">
        <v>17</v>
      </c>
    </row>
    <row r="2659" spans="1:4">
      <c r="A2659" t="n">
        <v>21434</v>
      </c>
      <c r="B2659" s="57" t="n">
        <v>44</v>
      </c>
      <c r="C2659" s="7" t="n">
        <v>9</v>
      </c>
      <c r="D2659" s="7" t="n">
        <v>128</v>
      </c>
    </row>
    <row r="2660" spans="1:4">
      <c r="A2660" t="s">
        <v>4</v>
      </c>
      <c r="B2660" s="4" t="s">
        <v>5</v>
      </c>
      <c r="C2660" s="4" t="s">
        <v>10</v>
      </c>
      <c r="D2660" s="4" t="s">
        <v>17</v>
      </c>
    </row>
    <row r="2661" spans="1:4">
      <c r="A2661" t="n">
        <v>21441</v>
      </c>
      <c r="B2661" s="57" t="n">
        <v>44</v>
      </c>
      <c r="C2661" s="7" t="n">
        <v>9</v>
      </c>
      <c r="D2661" s="7" t="n">
        <v>32</v>
      </c>
    </row>
    <row r="2662" spans="1:4">
      <c r="A2662" t="s">
        <v>4</v>
      </c>
      <c r="B2662" s="4" t="s">
        <v>5</v>
      </c>
      <c r="C2662" s="4" t="s">
        <v>10</v>
      </c>
      <c r="D2662" s="4" t="s">
        <v>17</v>
      </c>
    </row>
    <row r="2663" spans="1:4">
      <c r="A2663" t="n">
        <v>21448</v>
      </c>
      <c r="B2663" s="57" t="n">
        <v>44</v>
      </c>
      <c r="C2663" s="7" t="n">
        <v>12</v>
      </c>
      <c r="D2663" s="7" t="n">
        <v>128</v>
      </c>
    </row>
    <row r="2664" spans="1:4">
      <c r="A2664" t="s">
        <v>4</v>
      </c>
      <c r="B2664" s="4" t="s">
        <v>5</v>
      </c>
      <c r="C2664" s="4" t="s">
        <v>10</v>
      </c>
      <c r="D2664" s="4" t="s">
        <v>17</v>
      </c>
    </row>
    <row r="2665" spans="1:4">
      <c r="A2665" t="n">
        <v>21455</v>
      </c>
      <c r="B2665" s="57" t="n">
        <v>44</v>
      </c>
      <c r="C2665" s="7" t="n">
        <v>12</v>
      </c>
      <c r="D2665" s="7" t="n">
        <v>32</v>
      </c>
    </row>
    <row r="2666" spans="1:4">
      <c r="A2666" t="s">
        <v>4</v>
      </c>
      <c r="B2666" s="4" t="s">
        <v>5</v>
      </c>
      <c r="C2666" s="4" t="s">
        <v>10</v>
      </c>
      <c r="D2666" s="4" t="s">
        <v>17</v>
      </c>
    </row>
    <row r="2667" spans="1:4">
      <c r="A2667" t="n">
        <v>21462</v>
      </c>
      <c r="B2667" s="57" t="n">
        <v>44</v>
      </c>
      <c r="C2667" s="7" t="n">
        <v>13</v>
      </c>
      <c r="D2667" s="7" t="n">
        <v>128</v>
      </c>
    </row>
    <row r="2668" spans="1:4">
      <c r="A2668" t="s">
        <v>4</v>
      </c>
      <c r="B2668" s="4" t="s">
        <v>5</v>
      </c>
      <c r="C2668" s="4" t="s">
        <v>10</v>
      </c>
      <c r="D2668" s="4" t="s">
        <v>17</v>
      </c>
    </row>
    <row r="2669" spans="1:4">
      <c r="A2669" t="n">
        <v>21469</v>
      </c>
      <c r="B2669" s="57" t="n">
        <v>44</v>
      </c>
      <c r="C2669" s="7" t="n">
        <v>13</v>
      </c>
      <c r="D2669" s="7" t="n">
        <v>32</v>
      </c>
    </row>
    <row r="2670" spans="1:4">
      <c r="A2670" t="s">
        <v>4</v>
      </c>
      <c r="B2670" s="4" t="s">
        <v>5</v>
      </c>
      <c r="C2670" s="4" t="s">
        <v>10</v>
      </c>
      <c r="D2670" s="4" t="s">
        <v>17</v>
      </c>
    </row>
    <row r="2671" spans="1:4">
      <c r="A2671" t="n">
        <v>21476</v>
      </c>
      <c r="B2671" s="57" t="n">
        <v>44</v>
      </c>
      <c r="C2671" s="7" t="n">
        <v>80</v>
      </c>
      <c r="D2671" s="7" t="n">
        <v>128</v>
      </c>
    </row>
    <row r="2672" spans="1:4">
      <c r="A2672" t="s">
        <v>4</v>
      </c>
      <c r="B2672" s="4" t="s">
        <v>5</v>
      </c>
      <c r="C2672" s="4" t="s">
        <v>10</v>
      </c>
      <c r="D2672" s="4" t="s">
        <v>17</v>
      </c>
    </row>
    <row r="2673" spans="1:4">
      <c r="A2673" t="n">
        <v>21483</v>
      </c>
      <c r="B2673" s="57" t="n">
        <v>44</v>
      </c>
      <c r="C2673" s="7" t="n">
        <v>80</v>
      </c>
      <c r="D2673" s="7" t="n">
        <v>32</v>
      </c>
    </row>
    <row r="2674" spans="1:4">
      <c r="A2674" t="s">
        <v>4</v>
      </c>
      <c r="B2674" s="4" t="s">
        <v>5</v>
      </c>
      <c r="C2674" s="4" t="s">
        <v>10</v>
      </c>
      <c r="D2674" s="4" t="s">
        <v>17</v>
      </c>
    </row>
    <row r="2675" spans="1:4">
      <c r="A2675" t="n">
        <v>21490</v>
      </c>
      <c r="B2675" s="57" t="n">
        <v>44</v>
      </c>
      <c r="C2675" s="7" t="n">
        <v>11</v>
      </c>
      <c r="D2675" s="7" t="n">
        <v>128</v>
      </c>
    </row>
    <row r="2676" spans="1:4">
      <c r="A2676" t="s">
        <v>4</v>
      </c>
      <c r="B2676" s="4" t="s">
        <v>5</v>
      </c>
      <c r="C2676" s="4" t="s">
        <v>10</v>
      </c>
      <c r="D2676" s="4" t="s">
        <v>17</v>
      </c>
    </row>
    <row r="2677" spans="1:4">
      <c r="A2677" t="n">
        <v>21497</v>
      </c>
      <c r="B2677" s="57" t="n">
        <v>44</v>
      </c>
      <c r="C2677" s="7" t="n">
        <v>11</v>
      </c>
      <c r="D2677" s="7" t="n">
        <v>32</v>
      </c>
    </row>
    <row r="2678" spans="1:4">
      <c r="A2678" t="s">
        <v>4</v>
      </c>
      <c r="B2678" s="4" t="s">
        <v>5</v>
      </c>
      <c r="C2678" s="4" t="s">
        <v>10</v>
      </c>
      <c r="D2678" s="4" t="s">
        <v>16</v>
      </c>
      <c r="E2678" s="4" t="s">
        <v>16</v>
      </c>
      <c r="F2678" s="4" t="s">
        <v>16</v>
      </c>
      <c r="G2678" s="4" t="s">
        <v>16</v>
      </c>
    </row>
    <row r="2679" spans="1:4">
      <c r="A2679" t="n">
        <v>21504</v>
      </c>
      <c r="B2679" s="31" t="n">
        <v>46</v>
      </c>
      <c r="C2679" s="7" t="n">
        <v>1</v>
      </c>
      <c r="D2679" s="7" t="n">
        <v>10.039999961853</v>
      </c>
      <c r="E2679" s="7" t="n">
        <v>1.02999997138977</v>
      </c>
      <c r="F2679" s="7" t="n">
        <v>-1.75</v>
      </c>
      <c r="G2679" s="7" t="n">
        <v>217.199996948242</v>
      </c>
    </row>
    <row r="2680" spans="1:4">
      <c r="A2680" t="s">
        <v>4</v>
      </c>
      <c r="B2680" s="4" t="s">
        <v>5</v>
      </c>
      <c r="C2680" s="4" t="s">
        <v>10</v>
      </c>
      <c r="D2680" s="4" t="s">
        <v>16</v>
      </c>
      <c r="E2680" s="4" t="s">
        <v>16</v>
      </c>
      <c r="F2680" s="4" t="s">
        <v>16</v>
      </c>
      <c r="G2680" s="4" t="s">
        <v>16</v>
      </c>
    </row>
    <row r="2681" spans="1:4">
      <c r="A2681" t="n">
        <v>21523</v>
      </c>
      <c r="B2681" s="31" t="n">
        <v>46</v>
      </c>
      <c r="C2681" s="7" t="n">
        <v>2</v>
      </c>
      <c r="D2681" s="7" t="n">
        <v>10.8699998855591</v>
      </c>
      <c r="E2681" s="7" t="n">
        <v>1.26999998092651</v>
      </c>
      <c r="F2681" s="7" t="n">
        <v>-2.65000009536743</v>
      </c>
      <c r="G2681" s="7" t="n">
        <v>220.100006103516</v>
      </c>
    </row>
    <row r="2682" spans="1:4">
      <c r="A2682" t="s">
        <v>4</v>
      </c>
      <c r="B2682" s="4" t="s">
        <v>5</v>
      </c>
      <c r="C2682" s="4" t="s">
        <v>10</v>
      </c>
      <c r="D2682" s="4" t="s">
        <v>16</v>
      </c>
      <c r="E2682" s="4" t="s">
        <v>16</v>
      </c>
      <c r="F2682" s="4" t="s">
        <v>16</v>
      </c>
      <c r="G2682" s="4" t="s">
        <v>16</v>
      </c>
    </row>
    <row r="2683" spans="1:4">
      <c r="A2683" t="n">
        <v>21542</v>
      </c>
      <c r="B2683" s="31" t="n">
        <v>46</v>
      </c>
      <c r="C2683" s="7" t="n">
        <v>5</v>
      </c>
      <c r="D2683" s="7" t="n">
        <v>8.96000003814697</v>
      </c>
      <c r="E2683" s="7" t="n">
        <v>1.17999994754791</v>
      </c>
      <c r="F2683" s="7" t="n">
        <v>-0.970000028610229</v>
      </c>
      <c r="G2683" s="7" t="n">
        <v>217.199996948242</v>
      </c>
    </row>
    <row r="2684" spans="1:4">
      <c r="A2684" t="s">
        <v>4</v>
      </c>
      <c r="B2684" s="4" t="s">
        <v>5</v>
      </c>
      <c r="C2684" s="4" t="s">
        <v>10</v>
      </c>
      <c r="D2684" s="4" t="s">
        <v>16</v>
      </c>
      <c r="E2684" s="4" t="s">
        <v>16</v>
      </c>
      <c r="F2684" s="4" t="s">
        <v>16</v>
      </c>
      <c r="G2684" s="4" t="s">
        <v>16</v>
      </c>
    </row>
    <row r="2685" spans="1:4">
      <c r="A2685" t="n">
        <v>21561</v>
      </c>
      <c r="B2685" s="31" t="n">
        <v>46</v>
      </c>
      <c r="C2685" s="7" t="n">
        <v>3</v>
      </c>
      <c r="D2685" s="7" t="n">
        <v>9.47999954223633</v>
      </c>
      <c r="E2685" s="7" t="n">
        <v>1.46000003814697</v>
      </c>
      <c r="F2685" s="7" t="n">
        <v>0.0900000035762787</v>
      </c>
      <c r="G2685" s="7" t="n">
        <v>217.199996948242</v>
      </c>
    </row>
    <row r="2686" spans="1:4">
      <c r="A2686" t="s">
        <v>4</v>
      </c>
      <c r="B2686" s="4" t="s">
        <v>5</v>
      </c>
      <c r="C2686" s="4" t="s">
        <v>10</v>
      </c>
      <c r="D2686" s="4" t="s">
        <v>16</v>
      </c>
      <c r="E2686" s="4" t="s">
        <v>16</v>
      </c>
      <c r="F2686" s="4" t="s">
        <v>16</v>
      </c>
      <c r="G2686" s="4" t="s">
        <v>16</v>
      </c>
    </row>
    <row r="2687" spans="1:4">
      <c r="A2687" t="n">
        <v>21580</v>
      </c>
      <c r="B2687" s="31" t="n">
        <v>46</v>
      </c>
      <c r="C2687" s="7" t="n">
        <v>8</v>
      </c>
      <c r="D2687" s="7" t="n">
        <v>11.6400003433228</v>
      </c>
      <c r="E2687" s="7" t="n">
        <v>1.53999996185303</v>
      </c>
      <c r="F2687" s="7" t="n">
        <v>-1.12000000476837</v>
      </c>
      <c r="G2687" s="7" t="n">
        <v>225.800003051758</v>
      </c>
    </row>
    <row r="2688" spans="1:4">
      <c r="A2688" t="s">
        <v>4</v>
      </c>
      <c r="B2688" s="4" t="s">
        <v>5</v>
      </c>
      <c r="C2688" s="4" t="s">
        <v>10</v>
      </c>
      <c r="D2688" s="4" t="s">
        <v>16</v>
      </c>
      <c r="E2688" s="4" t="s">
        <v>16</v>
      </c>
      <c r="F2688" s="4" t="s">
        <v>16</v>
      </c>
      <c r="G2688" s="4" t="s">
        <v>16</v>
      </c>
    </row>
    <row r="2689" spans="1:7">
      <c r="A2689" t="n">
        <v>21599</v>
      </c>
      <c r="B2689" s="31" t="n">
        <v>46</v>
      </c>
      <c r="C2689" s="7" t="n">
        <v>4</v>
      </c>
      <c r="D2689" s="7" t="n">
        <v>10.5900001525879</v>
      </c>
      <c r="E2689" s="7" t="n">
        <v>1.4099999666214</v>
      </c>
      <c r="F2689" s="7" t="n">
        <v>-0.330000013113022</v>
      </c>
      <c r="G2689" s="7" t="n">
        <v>223</v>
      </c>
    </row>
    <row r="2690" spans="1:7">
      <c r="A2690" t="s">
        <v>4</v>
      </c>
      <c r="B2690" s="4" t="s">
        <v>5</v>
      </c>
      <c r="C2690" s="4" t="s">
        <v>10</v>
      </c>
      <c r="D2690" s="4" t="s">
        <v>16</v>
      </c>
      <c r="E2690" s="4" t="s">
        <v>16</v>
      </c>
      <c r="F2690" s="4" t="s">
        <v>16</v>
      </c>
      <c r="G2690" s="4" t="s">
        <v>16</v>
      </c>
    </row>
    <row r="2691" spans="1:7">
      <c r="A2691" t="n">
        <v>21618</v>
      </c>
      <c r="B2691" s="31" t="n">
        <v>46</v>
      </c>
      <c r="C2691" s="7" t="n">
        <v>6</v>
      </c>
      <c r="D2691" s="7" t="n">
        <v>12.2600002288818</v>
      </c>
      <c r="E2691" s="7" t="n">
        <v>1.26999998092651</v>
      </c>
      <c r="F2691" s="7" t="n">
        <v>-2.19000005722046</v>
      </c>
      <c r="G2691" s="7" t="n">
        <v>234.399993896484</v>
      </c>
    </row>
    <row r="2692" spans="1:7">
      <c r="A2692" t="s">
        <v>4</v>
      </c>
      <c r="B2692" s="4" t="s">
        <v>5</v>
      </c>
      <c r="C2692" s="4" t="s">
        <v>10</v>
      </c>
      <c r="D2692" s="4" t="s">
        <v>16</v>
      </c>
      <c r="E2692" s="4" t="s">
        <v>16</v>
      </c>
      <c r="F2692" s="4" t="s">
        <v>16</v>
      </c>
      <c r="G2692" s="4" t="s">
        <v>16</v>
      </c>
    </row>
    <row r="2693" spans="1:7">
      <c r="A2693" t="n">
        <v>21637</v>
      </c>
      <c r="B2693" s="31" t="n">
        <v>46</v>
      </c>
      <c r="C2693" s="7" t="n">
        <v>7</v>
      </c>
      <c r="D2693" s="7" t="n">
        <v>13.0600004196167</v>
      </c>
      <c r="E2693" s="7" t="n">
        <v>1.42999994754791</v>
      </c>
      <c r="F2693" s="7" t="n">
        <v>-1.12000000476837</v>
      </c>
      <c r="G2693" s="7" t="n">
        <v>231.600006103516</v>
      </c>
    </row>
    <row r="2694" spans="1:7">
      <c r="A2694" t="s">
        <v>4</v>
      </c>
      <c r="B2694" s="4" t="s">
        <v>5</v>
      </c>
      <c r="C2694" s="4" t="s">
        <v>10</v>
      </c>
      <c r="D2694" s="4" t="s">
        <v>16</v>
      </c>
      <c r="E2694" s="4" t="s">
        <v>16</v>
      </c>
      <c r="F2694" s="4" t="s">
        <v>16</v>
      </c>
      <c r="G2694" s="4" t="s">
        <v>16</v>
      </c>
    </row>
    <row r="2695" spans="1:7">
      <c r="A2695" t="n">
        <v>21656</v>
      </c>
      <c r="B2695" s="31" t="n">
        <v>46</v>
      </c>
      <c r="C2695" s="7" t="n">
        <v>9</v>
      </c>
      <c r="D2695" s="7" t="n">
        <v>10.5</v>
      </c>
      <c r="E2695" s="7" t="n">
        <v>1.36000001430511</v>
      </c>
      <c r="F2695" s="7" t="n">
        <v>1.35000002384186</v>
      </c>
      <c r="G2695" s="7" t="n">
        <v>217.199996948242</v>
      </c>
    </row>
    <row r="2696" spans="1:7">
      <c r="A2696" t="s">
        <v>4</v>
      </c>
      <c r="B2696" s="4" t="s">
        <v>5</v>
      </c>
      <c r="C2696" s="4" t="s">
        <v>10</v>
      </c>
      <c r="D2696" s="4" t="s">
        <v>16</v>
      </c>
      <c r="E2696" s="4" t="s">
        <v>16</v>
      </c>
      <c r="F2696" s="4" t="s">
        <v>16</v>
      </c>
      <c r="G2696" s="4" t="s">
        <v>16</v>
      </c>
    </row>
    <row r="2697" spans="1:7">
      <c r="A2697" t="n">
        <v>21675</v>
      </c>
      <c r="B2697" s="31" t="n">
        <v>46</v>
      </c>
      <c r="C2697" s="7" t="n">
        <v>12</v>
      </c>
      <c r="D2697" s="7" t="n">
        <v>12.7299995422363</v>
      </c>
      <c r="E2697" s="7" t="n">
        <v>1.57000005245209</v>
      </c>
      <c r="F2697" s="7" t="n">
        <v>0.109999999403954</v>
      </c>
      <c r="G2697" s="7" t="n">
        <v>225.800003051758</v>
      </c>
    </row>
    <row r="2698" spans="1:7">
      <c r="A2698" t="s">
        <v>4</v>
      </c>
      <c r="B2698" s="4" t="s">
        <v>5</v>
      </c>
      <c r="C2698" s="4" t="s">
        <v>10</v>
      </c>
      <c r="D2698" s="4" t="s">
        <v>16</v>
      </c>
      <c r="E2698" s="4" t="s">
        <v>16</v>
      </c>
      <c r="F2698" s="4" t="s">
        <v>16</v>
      </c>
      <c r="G2698" s="4" t="s">
        <v>16</v>
      </c>
    </row>
    <row r="2699" spans="1:7">
      <c r="A2699" t="n">
        <v>21694</v>
      </c>
      <c r="B2699" s="31" t="n">
        <v>46</v>
      </c>
      <c r="C2699" s="7" t="n">
        <v>13</v>
      </c>
      <c r="D2699" s="7" t="n">
        <v>11.5900001525879</v>
      </c>
      <c r="E2699" s="7" t="n">
        <v>1.58000004291534</v>
      </c>
      <c r="F2699" s="7" t="n">
        <v>0.889999985694885</v>
      </c>
      <c r="G2699" s="7" t="n">
        <v>228.699996948242</v>
      </c>
    </row>
    <row r="2700" spans="1:7">
      <c r="A2700" t="s">
        <v>4</v>
      </c>
      <c r="B2700" s="4" t="s">
        <v>5</v>
      </c>
      <c r="C2700" s="4" t="s">
        <v>10</v>
      </c>
      <c r="D2700" s="4" t="s">
        <v>16</v>
      </c>
      <c r="E2700" s="4" t="s">
        <v>16</v>
      </c>
      <c r="F2700" s="4" t="s">
        <v>16</v>
      </c>
      <c r="G2700" s="4" t="s">
        <v>16</v>
      </c>
    </row>
    <row r="2701" spans="1:7">
      <c r="A2701" t="n">
        <v>21713</v>
      </c>
      <c r="B2701" s="31" t="n">
        <v>46</v>
      </c>
      <c r="C2701" s="7" t="n">
        <v>80</v>
      </c>
      <c r="D2701" s="7" t="n">
        <v>13.1899995803833</v>
      </c>
      <c r="E2701" s="7" t="n">
        <v>1.6599999666214</v>
      </c>
      <c r="F2701" s="7" t="n">
        <v>1.45000004768372</v>
      </c>
      <c r="G2701" s="7" t="n">
        <v>226.699996948242</v>
      </c>
    </row>
    <row r="2702" spans="1:7">
      <c r="A2702" t="s">
        <v>4</v>
      </c>
      <c r="B2702" s="4" t="s">
        <v>5</v>
      </c>
      <c r="C2702" s="4" t="s">
        <v>10</v>
      </c>
      <c r="D2702" s="4" t="s">
        <v>16</v>
      </c>
      <c r="E2702" s="4" t="s">
        <v>16</v>
      </c>
      <c r="F2702" s="4" t="s">
        <v>16</v>
      </c>
      <c r="G2702" s="4" t="s">
        <v>16</v>
      </c>
    </row>
    <row r="2703" spans="1:7">
      <c r="A2703" t="n">
        <v>21732</v>
      </c>
      <c r="B2703" s="31" t="n">
        <v>46</v>
      </c>
      <c r="C2703" s="7" t="n">
        <v>11</v>
      </c>
      <c r="D2703" s="7" t="n">
        <v>8.94999980926514</v>
      </c>
      <c r="E2703" s="7" t="n">
        <v>0.790000021457672</v>
      </c>
      <c r="F2703" s="7" t="n">
        <v>-2.77999997138977</v>
      </c>
      <c r="G2703" s="7" t="n">
        <v>223</v>
      </c>
    </row>
    <row r="2704" spans="1:7">
      <c r="A2704" t="s">
        <v>4</v>
      </c>
      <c r="B2704" s="4" t="s">
        <v>5</v>
      </c>
      <c r="C2704" s="4" t="s">
        <v>10</v>
      </c>
    </row>
    <row r="2705" spans="1:7">
      <c r="A2705" t="n">
        <v>21751</v>
      </c>
      <c r="B2705" s="26" t="n">
        <v>16</v>
      </c>
      <c r="C2705" s="7" t="n">
        <v>0</v>
      </c>
    </row>
    <row r="2706" spans="1:7">
      <c r="A2706" t="s">
        <v>4</v>
      </c>
      <c r="B2706" s="4" t="s">
        <v>5</v>
      </c>
      <c r="C2706" s="4" t="s">
        <v>10</v>
      </c>
      <c r="D2706" s="4" t="s">
        <v>7</v>
      </c>
    </row>
    <row r="2707" spans="1:7">
      <c r="A2707" t="n">
        <v>21754</v>
      </c>
      <c r="B2707" s="65" t="n">
        <v>96</v>
      </c>
      <c r="C2707" s="7" t="n">
        <v>1</v>
      </c>
      <c r="D2707" s="7" t="n">
        <v>1</v>
      </c>
    </row>
    <row r="2708" spans="1:7">
      <c r="A2708" t="s">
        <v>4</v>
      </c>
      <c r="B2708" s="4" t="s">
        <v>5</v>
      </c>
      <c r="C2708" s="4" t="s">
        <v>10</v>
      </c>
      <c r="D2708" s="4" t="s">
        <v>7</v>
      </c>
      <c r="E2708" s="4" t="s">
        <v>16</v>
      </c>
      <c r="F2708" s="4" t="s">
        <v>16</v>
      </c>
      <c r="G2708" s="4" t="s">
        <v>16</v>
      </c>
    </row>
    <row r="2709" spans="1:7">
      <c r="A2709" t="n">
        <v>21758</v>
      </c>
      <c r="B2709" s="65" t="n">
        <v>96</v>
      </c>
      <c r="C2709" s="7" t="n">
        <v>1</v>
      </c>
      <c r="D2709" s="7" t="n">
        <v>2</v>
      </c>
      <c r="E2709" s="7" t="n">
        <v>4.3600001335144</v>
      </c>
      <c r="F2709" s="7" t="n">
        <v>0</v>
      </c>
      <c r="G2709" s="7" t="n">
        <v>-7.17000007629395</v>
      </c>
    </row>
    <row r="2710" spans="1:7">
      <c r="A2710" t="s">
        <v>4</v>
      </c>
      <c r="B2710" s="4" t="s">
        <v>5</v>
      </c>
      <c r="C2710" s="4" t="s">
        <v>10</v>
      </c>
      <c r="D2710" s="4" t="s">
        <v>7</v>
      </c>
      <c r="E2710" s="4" t="s">
        <v>16</v>
      </c>
      <c r="F2710" s="4" t="s">
        <v>16</v>
      </c>
      <c r="G2710" s="4" t="s">
        <v>16</v>
      </c>
    </row>
    <row r="2711" spans="1:7">
      <c r="A2711" t="n">
        <v>21774</v>
      </c>
      <c r="B2711" s="65" t="n">
        <v>96</v>
      </c>
      <c r="C2711" s="7" t="n">
        <v>1</v>
      </c>
      <c r="D2711" s="7" t="n">
        <v>2</v>
      </c>
      <c r="E2711" s="7" t="n">
        <v>2.33999991416931</v>
      </c>
      <c r="F2711" s="7" t="n">
        <v>0</v>
      </c>
      <c r="G2711" s="7" t="n">
        <v>-9.53999996185303</v>
      </c>
    </row>
    <row r="2712" spans="1:7">
      <c r="A2712" t="s">
        <v>4</v>
      </c>
      <c r="B2712" s="4" t="s">
        <v>5</v>
      </c>
      <c r="C2712" s="4" t="s">
        <v>10</v>
      </c>
      <c r="D2712" s="4" t="s">
        <v>7</v>
      </c>
      <c r="E2712" s="4" t="s">
        <v>17</v>
      </c>
      <c r="F2712" s="4" t="s">
        <v>7</v>
      </c>
      <c r="G2712" s="4" t="s">
        <v>10</v>
      </c>
    </row>
    <row r="2713" spans="1:7">
      <c r="A2713" t="n">
        <v>21790</v>
      </c>
      <c r="B2713" s="65" t="n">
        <v>96</v>
      </c>
      <c r="C2713" s="7" t="n">
        <v>1</v>
      </c>
      <c r="D2713" s="7" t="n">
        <v>0</v>
      </c>
      <c r="E2713" s="7" t="n">
        <v>1075838976</v>
      </c>
      <c r="F2713" s="7" t="n">
        <v>2</v>
      </c>
      <c r="G2713" s="7" t="n">
        <v>0</v>
      </c>
    </row>
    <row r="2714" spans="1:7">
      <c r="A2714" t="s">
        <v>4</v>
      </c>
      <c r="B2714" s="4" t="s">
        <v>5</v>
      </c>
      <c r="C2714" s="4" t="s">
        <v>10</v>
      </c>
      <c r="D2714" s="4" t="s">
        <v>7</v>
      </c>
    </row>
    <row r="2715" spans="1:7">
      <c r="A2715" t="n">
        <v>21801</v>
      </c>
      <c r="B2715" s="65" t="n">
        <v>96</v>
      </c>
      <c r="C2715" s="7" t="n">
        <v>2</v>
      </c>
      <c r="D2715" s="7" t="n">
        <v>1</v>
      </c>
    </row>
    <row r="2716" spans="1:7">
      <c r="A2716" t="s">
        <v>4</v>
      </c>
      <c r="B2716" s="4" t="s">
        <v>5</v>
      </c>
      <c r="C2716" s="4" t="s">
        <v>10</v>
      </c>
      <c r="D2716" s="4" t="s">
        <v>7</v>
      </c>
      <c r="E2716" s="4" t="s">
        <v>16</v>
      </c>
      <c r="F2716" s="4" t="s">
        <v>16</v>
      </c>
      <c r="G2716" s="4" t="s">
        <v>16</v>
      </c>
    </row>
    <row r="2717" spans="1:7">
      <c r="A2717" t="n">
        <v>21805</v>
      </c>
      <c r="B2717" s="65" t="n">
        <v>96</v>
      </c>
      <c r="C2717" s="7" t="n">
        <v>2</v>
      </c>
      <c r="D2717" s="7" t="n">
        <v>2</v>
      </c>
      <c r="E2717" s="7" t="n">
        <v>5.15000009536743</v>
      </c>
      <c r="F2717" s="7" t="n">
        <v>0</v>
      </c>
      <c r="G2717" s="7" t="n">
        <v>-7.90000009536743</v>
      </c>
    </row>
    <row r="2718" spans="1:7">
      <c r="A2718" t="s">
        <v>4</v>
      </c>
      <c r="B2718" s="4" t="s">
        <v>5</v>
      </c>
      <c r="C2718" s="4" t="s">
        <v>10</v>
      </c>
      <c r="D2718" s="4" t="s">
        <v>7</v>
      </c>
      <c r="E2718" s="4" t="s">
        <v>16</v>
      </c>
      <c r="F2718" s="4" t="s">
        <v>16</v>
      </c>
      <c r="G2718" s="4" t="s">
        <v>16</v>
      </c>
    </row>
    <row r="2719" spans="1:7">
      <c r="A2719" t="n">
        <v>21821</v>
      </c>
      <c r="B2719" s="65" t="n">
        <v>96</v>
      </c>
      <c r="C2719" s="7" t="n">
        <v>2</v>
      </c>
      <c r="D2719" s="7" t="n">
        <v>2</v>
      </c>
      <c r="E2719" s="7" t="n">
        <v>3.26999998092651</v>
      </c>
      <c r="F2719" s="7" t="n">
        <v>0</v>
      </c>
      <c r="G2719" s="7" t="n">
        <v>-9.97999954223633</v>
      </c>
    </row>
    <row r="2720" spans="1:7">
      <c r="A2720" t="s">
        <v>4</v>
      </c>
      <c r="B2720" s="4" t="s">
        <v>5</v>
      </c>
      <c r="C2720" s="4" t="s">
        <v>10</v>
      </c>
      <c r="D2720" s="4" t="s">
        <v>7</v>
      </c>
      <c r="E2720" s="4" t="s">
        <v>17</v>
      </c>
      <c r="F2720" s="4" t="s">
        <v>7</v>
      </c>
      <c r="G2720" s="4" t="s">
        <v>10</v>
      </c>
    </row>
    <row r="2721" spans="1:7">
      <c r="A2721" t="n">
        <v>21837</v>
      </c>
      <c r="B2721" s="65" t="n">
        <v>96</v>
      </c>
      <c r="C2721" s="7" t="n">
        <v>2</v>
      </c>
      <c r="D2721" s="7" t="n">
        <v>0</v>
      </c>
      <c r="E2721" s="7" t="n">
        <v>1075838976</v>
      </c>
      <c r="F2721" s="7" t="n">
        <v>2</v>
      </c>
      <c r="G2721" s="7" t="n">
        <v>0</v>
      </c>
    </row>
    <row r="2722" spans="1:7">
      <c r="A2722" t="s">
        <v>4</v>
      </c>
      <c r="B2722" s="4" t="s">
        <v>5</v>
      </c>
      <c r="C2722" s="4" t="s">
        <v>10</v>
      </c>
      <c r="D2722" s="4" t="s">
        <v>7</v>
      </c>
    </row>
    <row r="2723" spans="1:7">
      <c r="A2723" t="n">
        <v>21848</v>
      </c>
      <c r="B2723" s="65" t="n">
        <v>96</v>
      </c>
      <c r="C2723" s="7" t="n">
        <v>5</v>
      </c>
      <c r="D2723" s="7" t="n">
        <v>1</v>
      </c>
    </row>
    <row r="2724" spans="1:7">
      <c r="A2724" t="s">
        <v>4</v>
      </c>
      <c r="B2724" s="4" t="s">
        <v>5</v>
      </c>
      <c r="C2724" s="4" t="s">
        <v>10</v>
      </c>
      <c r="D2724" s="4" t="s">
        <v>7</v>
      </c>
      <c r="E2724" s="4" t="s">
        <v>16</v>
      </c>
      <c r="F2724" s="4" t="s">
        <v>16</v>
      </c>
      <c r="G2724" s="4" t="s">
        <v>16</v>
      </c>
    </row>
    <row r="2725" spans="1:7">
      <c r="A2725" t="n">
        <v>21852</v>
      </c>
      <c r="B2725" s="65" t="n">
        <v>96</v>
      </c>
      <c r="C2725" s="7" t="n">
        <v>5</v>
      </c>
      <c r="D2725" s="7" t="n">
        <v>2</v>
      </c>
      <c r="E2725" s="7" t="n">
        <v>2.76999998092651</v>
      </c>
      <c r="F2725" s="7" t="n">
        <v>0</v>
      </c>
      <c r="G2725" s="7" t="n">
        <v>-6.03000020980835</v>
      </c>
    </row>
    <row r="2726" spans="1:7">
      <c r="A2726" t="s">
        <v>4</v>
      </c>
      <c r="B2726" s="4" t="s">
        <v>5</v>
      </c>
      <c r="C2726" s="4" t="s">
        <v>10</v>
      </c>
      <c r="D2726" s="4" t="s">
        <v>7</v>
      </c>
      <c r="E2726" s="4" t="s">
        <v>16</v>
      </c>
      <c r="F2726" s="4" t="s">
        <v>16</v>
      </c>
      <c r="G2726" s="4" t="s">
        <v>16</v>
      </c>
    </row>
    <row r="2727" spans="1:7">
      <c r="A2727" t="n">
        <v>21868</v>
      </c>
      <c r="B2727" s="65" t="n">
        <v>96</v>
      </c>
      <c r="C2727" s="7" t="n">
        <v>5</v>
      </c>
      <c r="D2727" s="7" t="n">
        <v>2</v>
      </c>
      <c r="E2727" s="7" t="n">
        <v>0.439999997615814</v>
      </c>
      <c r="F2727" s="7" t="n">
        <v>0</v>
      </c>
      <c r="G2727" s="7" t="n">
        <v>-8.72999954223633</v>
      </c>
    </row>
    <row r="2728" spans="1:7">
      <c r="A2728" t="s">
        <v>4</v>
      </c>
      <c r="B2728" s="4" t="s">
        <v>5</v>
      </c>
      <c r="C2728" s="4" t="s">
        <v>10</v>
      </c>
      <c r="D2728" s="4" t="s">
        <v>7</v>
      </c>
      <c r="E2728" s="4" t="s">
        <v>17</v>
      </c>
      <c r="F2728" s="4" t="s">
        <v>7</v>
      </c>
      <c r="G2728" s="4" t="s">
        <v>10</v>
      </c>
    </row>
    <row r="2729" spans="1:7">
      <c r="A2729" t="n">
        <v>21884</v>
      </c>
      <c r="B2729" s="65" t="n">
        <v>96</v>
      </c>
      <c r="C2729" s="7" t="n">
        <v>5</v>
      </c>
      <c r="D2729" s="7" t="n">
        <v>0</v>
      </c>
      <c r="E2729" s="7" t="n">
        <v>1075838976</v>
      </c>
      <c r="F2729" s="7" t="n">
        <v>2</v>
      </c>
      <c r="G2729" s="7" t="n">
        <v>0</v>
      </c>
    </row>
    <row r="2730" spans="1:7">
      <c r="A2730" t="s">
        <v>4</v>
      </c>
      <c r="B2730" s="4" t="s">
        <v>5</v>
      </c>
      <c r="C2730" s="4" t="s">
        <v>10</v>
      </c>
      <c r="D2730" s="4" t="s">
        <v>7</v>
      </c>
    </row>
    <row r="2731" spans="1:7">
      <c r="A2731" t="n">
        <v>21895</v>
      </c>
      <c r="B2731" s="65" t="n">
        <v>96</v>
      </c>
      <c r="C2731" s="7" t="n">
        <v>3</v>
      </c>
      <c r="D2731" s="7" t="n">
        <v>1</v>
      </c>
    </row>
    <row r="2732" spans="1:7">
      <c r="A2732" t="s">
        <v>4</v>
      </c>
      <c r="B2732" s="4" t="s">
        <v>5</v>
      </c>
      <c r="C2732" s="4" t="s">
        <v>10</v>
      </c>
      <c r="D2732" s="4" t="s">
        <v>7</v>
      </c>
      <c r="E2732" s="4" t="s">
        <v>16</v>
      </c>
      <c r="F2732" s="4" t="s">
        <v>16</v>
      </c>
      <c r="G2732" s="4" t="s">
        <v>16</v>
      </c>
    </row>
    <row r="2733" spans="1:7">
      <c r="A2733" t="n">
        <v>21899</v>
      </c>
      <c r="B2733" s="65" t="n">
        <v>96</v>
      </c>
      <c r="C2733" s="7" t="n">
        <v>3</v>
      </c>
      <c r="D2733" s="7" t="n">
        <v>2</v>
      </c>
      <c r="E2733" s="7" t="n">
        <v>3.0699999332428</v>
      </c>
      <c r="F2733" s="7" t="n">
        <v>0</v>
      </c>
      <c r="G2733" s="7" t="n">
        <v>-4.98000001907349</v>
      </c>
    </row>
    <row r="2734" spans="1:7">
      <c r="A2734" t="s">
        <v>4</v>
      </c>
      <c r="B2734" s="4" t="s">
        <v>5</v>
      </c>
      <c r="C2734" s="4" t="s">
        <v>10</v>
      </c>
      <c r="D2734" s="4" t="s">
        <v>7</v>
      </c>
      <c r="E2734" s="4" t="s">
        <v>16</v>
      </c>
      <c r="F2734" s="4" t="s">
        <v>16</v>
      </c>
      <c r="G2734" s="4" t="s">
        <v>16</v>
      </c>
    </row>
    <row r="2735" spans="1:7">
      <c r="A2735" t="n">
        <v>21915</v>
      </c>
      <c r="B2735" s="65" t="n">
        <v>96</v>
      </c>
      <c r="C2735" s="7" t="n">
        <v>3</v>
      </c>
      <c r="D2735" s="7" t="n">
        <v>2</v>
      </c>
      <c r="E2735" s="7" t="n">
        <v>1.13999998569489</v>
      </c>
      <c r="F2735" s="7" t="n">
        <v>0</v>
      </c>
      <c r="G2735" s="7" t="n">
        <v>-7.80000019073486</v>
      </c>
    </row>
    <row r="2736" spans="1:7">
      <c r="A2736" t="s">
        <v>4</v>
      </c>
      <c r="B2736" s="4" t="s">
        <v>5</v>
      </c>
      <c r="C2736" s="4" t="s">
        <v>10</v>
      </c>
      <c r="D2736" s="4" t="s">
        <v>7</v>
      </c>
      <c r="E2736" s="4" t="s">
        <v>17</v>
      </c>
      <c r="F2736" s="4" t="s">
        <v>7</v>
      </c>
      <c r="G2736" s="4" t="s">
        <v>10</v>
      </c>
    </row>
    <row r="2737" spans="1:7">
      <c r="A2737" t="n">
        <v>21931</v>
      </c>
      <c r="B2737" s="65" t="n">
        <v>96</v>
      </c>
      <c r="C2737" s="7" t="n">
        <v>3</v>
      </c>
      <c r="D2737" s="7" t="n">
        <v>0</v>
      </c>
      <c r="E2737" s="7" t="n">
        <v>1075838976</v>
      </c>
      <c r="F2737" s="7" t="n">
        <v>2</v>
      </c>
      <c r="G2737" s="7" t="n">
        <v>0</v>
      </c>
    </row>
    <row r="2738" spans="1:7">
      <c r="A2738" t="s">
        <v>4</v>
      </c>
      <c r="B2738" s="4" t="s">
        <v>5</v>
      </c>
      <c r="C2738" s="4" t="s">
        <v>10</v>
      </c>
      <c r="D2738" s="4" t="s">
        <v>7</v>
      </c>
    </row>
    <row r="2739" spans="1:7">
      <c r="A2739" t="n">
        <v>21942</v>
      </c>
      <c r="B2739" s="65" t="n">
        <v>96</v>
      </c>
      <c r="C2739" s="7" t="n">
        <v>8</v>
      </c>
      <c r="D2739" s="7" t="n">
        <v>1</v>
      </c>
    </row>
    <row r="2740" spans="1:7">
      <c r="A2740" t="s">
        <v>4</v>
      </c>
      <c r="B2740" s="4" t="s">
        <v>5</v>
      </c>
      <c r="C2740" s="4" t="s">
        <v>10</v>
      </c>
      <c r="D2740" s="4" t="s">
        <v>7</v>
      </c>
      <c r="E2740" s="4" t="s">
        <v>16</v>
      </c>
      <c r="F2740" s="4" t="s">
        <v>16</v>
      </c>
      <c r="G2740" s="4" t="s">
        <v>16</v>
      </c>
    </row>
    <row r="2741" spans="1:7">
      <c r="A2741" t="n">
        <v>21946</v>
      </c>
      <c r="B2741" s="65" t="n">
        <v>96</v>
      </c>
      <c r="C2741" s="7" t="n">
        <v>8</v>
      </c>
      <c r="D2741" s="7" t="n">
        <v>2</v>
      </c>
      <c r="E2741" s="7" t="n">
        <v>5.28999996185303</v>
      </c>
      <c r="F2741" s="7" t="n">
        <v>0</v>
      </c>
      <c r="G2741" s="7" t="n">
        <v>-6.48999977111816</v>
      </c>
    </row>
    <row r="2742" spans="1:7">
      <c r="A2742" t="s">
        <v>4</v>
      </c>
      <c r="B2742" s="4" t="s">
        <v>5</v>
      </c>
      <c r="C2742" s="4" t="s">
        <v>10</v>
      </c>
      <c r="D2742" s="4" t="s">
        <v>7</v>
      </c>
      <c r="E2742" s="4" t="s">
        <v>16</v>
      </c>
      <c r="F2742" s="4" t="s">
        <v>16</v>
      </c>
      <c r="G2742" s="4" t="s">
        <v>16</v>
      </c>
    </row>
    <row r="2743" spans="1:7">
      <c r="A2743" t="n">
        <v>21962</v>
      </c>
      <c r="B2743" s="65" t="n">
        <v>96</v>
      </c>
      <c r="C2743" s="7" t="n">
        <v>8</v>
      </c>
      <c r="D2743" s="7" t="n">
        <v>2</v>
      </c>
      <c r="E2743" s="7" t="n">
        <v>3.3199999332428</v>
      </c>
      <c r="F2743" s="7" t="n">
        <v>0</v>
      </c>
      <c r="G2743" s="7" t="n">
        <v>-8.59000015258789</v>
      </c>
    </row>
    <row r="2744" spans="1:7">
      <c r="A2744" t="s">
        <v>4</v>
      </c>
      <c r="B2744" s="4" t="s">
        <v>5</v>
      </c>
      <c r="C2744" s="4" t="s">
        <v>10</v>
      </c>
      <c r="D2744" s="4" t="s">
        <v>7</v>
      </c>
      <c r="E2744" s="4" t="s">
        <v>17</v>
      </c>
      <c r="F2744" s="4" t="s">
        <v>7</v>
      </c>
      <c r="G2744" s="4" t="s">
        <v>10</v>
      </c>
    </row>
    <row r="2745" spans="1:7">
      <c r="A2745" t="n">
        <v>21978</v>
      </c>
      <c r="B2745" s="65" t="n">
        <v>96</v>
      </c>
      <c r="C2745" s="7" t="n">
        <v>8</v>
      </c>
      <c r="D2745" s="7" t="n">
        <v>0</v>
      </c>
      <c r="E2745" s="7" t="n">
        <v>1075838976</v>
      </c>
      <c r="F2745" s="7" t="n">
        <v>2</v>
      </c>
      <c r="G2745" s="7" t="n">
        <v>0</v>
      </c>
    </row>
    <row r="2746" spans="1:7">
      <c r="A2746" t="s">
        <v>4</v>
      </c>
      <c r="B2746" s="4" t="s">
        <v>5</v>
      </c>
      <c r="C2746" s="4" t="s">
        <v>10</v>
      </c>
      <c r="D2746" s="4" t="s">
        <v>7</v>
      </c>
    </row>
    <row r="2747" spans="1:7">
      <c r="A2747" t="n">
        <v>21989</v>
      </c>
      <c r="B2747" s="65" t="n">
        <v>96</v>
      </c>
      <c r="C2747" s="7" t="n">
        <v>4</v>
      </c>
      <c r="D2747" s="7" t="n">
        <v>1</v>
      </c>
    </row>
    <row r="2748" spans="1:7">
      <c r="A2748" t="s">
        <v>4</v>
      </c>
      <c r="B2748" s="4" t="s">
        <v>5</v>
      </c>
      <c r="C2748" s="4" t="s">
        <v>10</v>
      </c>
      <c r="D2748" s="4" t="s">
        <v>7</v>
      </c>
      <c r="E2748" s="4" t="s">
        <v>16</v>
      </c>
      <c r="F2748" s="4" t="s">
        <v>16</v>
      </c>
      <c r="G2748" s="4" t="s">
        <v>16</v>
      </c>
    </row>
    <row r="2749" spans="1:7">
      <c r="A2749" t="n">
        <v>21993</v>
      </c>
      <c r="B2749" s="65" t="n">
        <v>96</v>
      </c>
      <c r="C2749" s="7" t="n">
        <v>4</v>
      </c>
      <c r="D2749" s="7" t="n">
        <v>2</v>
      </c>
      <c r="E2749" s="7" t="n">
        <v>4.21000003814697</v>
      </c>
      <c r="F2749" s="7" t="n">
        <v>0</v>
      </c>
      <c r="G2749" s="7" t="n">
        <v>-5.65000009536743</v>
      </c>
    </row>
    <row r="2750" spans="1:7">
      <c r="A2750" t="s">
        <v>4</v>
      </c>
      <c r="B2750" s="4" t="s">
        <v>5</v>
      </c>
      <c r="C2750" s="4" t="s">
        <v>10</v>
      </c>
      <c r="D2750" s="4" t="s">
        <v>7</v>
      </c>
      <c r="E2750" s="4" t="s">
        <v>16</v>
      </c>
      <c r="F2750" s="4" t="s">
        <v>16</v>
      </c>
      <c r="G2750" s="4" t="s">
        <v>16</v>
      </c>
    </row>
    <row r="2751" spans="1:7">
      <c r="A2751" t="n">
        <v>22009</v>
      </c>
      <c r="B2751" s="65" t="n">
        <v>96</v>
      </c>
      <c r="C2751" s="7" t="n">
        <v>4</v>
      </c>
      <c r="D2751" s="7" t="n">
        <v>2</v>
      </c>
      <c r="E2751" s="7" t="n">
        <v>2.16000008583069</v>
      </c>
      <c r="F2751" s="7" t="n">
        <v>0</v>
      </c>
      <c r="G2751" s="7" t="n">
        <v>-8.10000038146973</v>
      </c>
    </row>
    <row r="2752" spans="1:7">
      <c r="A2752" t="s">
        <v>4</v>
      </c>
      <c r="B2752" s="4" t="s">
        <v>5</v>
      </c>
      <c r="C2752" s="4" t="s">
        <v>10</v>
      </c>
      <c r="D2752" s="4" t="s">
        <v>7</v>
      </c>
      <c r="E2752" s="4" t="s">
        <v>17</v>
      </c>
      <c r="F2752" s="4" t="s">
        <v>7</v>
      </c>
      <c r="G2752" s="4" t="s">
        <v>10</v>
      </c>
    </row>
    <row r="2753" spans="1:7">
      <c r="A2753" t="n">
        <v>22025</v>
      </c>
      <c r="B2753" s="65" t="n">
        <v>96</v>
      </c>
      <c r="C2753" s="7" t="n">
        <v>4</v>
      </c>
      <c r="D2753" s="7" t="n">
        <v>0</v>
      </c>
      <c r="E2753" s="7" t="n">
        <v>1075838976</v>
      </c>
      <c r="F2753" s="7" t="n">
        <v>2</v>
      </c>
      <c r="G2753" s="7" t="n">
        <v>0</v>
      </c>
    </row>
    <row r="2754" spans="1:7">
      <c r="A2754" t="s">
        <v>4</v>
      </c>
      <c r="B2754" s="4" t="s">
        <v>5</v>
      </c>
      <c r="C2754" s="4" t="s">
        <v>10</v>
      </c>
      <c r="D2754" s="4" t="s">
        <v>7</v>
      </c>
    </row>
    <row r="2755" spans="1:7">
      <c r="A2755" t="n">
        <v>22036</v>
      </c>
      <c r="B2755" s="65" t="n">
        <v>96</v>
      </c>
      <c r="C2755" s="7" t="n">
        <v>6</v>
      </c>
      <c r="D2755" s="7" t="n">
        <v>1</v>
      </c>
    </row>
    <row r="2756" spans="1:7">
      <c r="A2756" t="s">
        <v>4</v>
      </c>
      <c r="B2756" s="4" t="s">
        <v>5</v>
      </c>
      <c r="C2756" s="4" t="s">
        <v>10</v>
      </c>
      <c r="D2756" s="4" t="s">
        <v>7</v>
      </c>
      <c r="E2756" s="4" t="s">
        <v>16</v>
      </c>
      <c r="F2756" s="4" t="s">
        <v>16</v>
      </c>
      <c r="G2756" s="4" t="s">
        <v>16</v>
      </c>
    </row>
    <row r="2757" spans="1:7">
      <c r="A2757" t="n">
        <v>22040</v>
      </c>
      <c r="B2757" s="65" t="n">
        <v>96</v>
      </c>
      <c r="C2757" s="7" t="n">
        <v>6</v>
      </c>
      <c r="D2757" s="7" t="n">
        <v>2</v>
      </c>
      <c r="E2757" s="7" t="n">
        <v>6.23999977111816</v>
      </c>
      <c r="F2757" s="7" t="n">
        <v>0</v>
      </c>
      <c r="G2757" s="7" t="n">
        <v>-7.32000017166138</v>
      </c>
    </row>
    <row r="2758" spans="1:7">
      <c r="A2758" t="s">
        <v>4</v>
      </c>
      <c r="B2758" s="4" t="s">
        <v>5</v>
      </c>
      <c r="C2758" s="4" t="s">
        <v>10</v>
      </c>
      <c r="D2758" s="4" t="s">
        <v>7</v>
      </c>
      <c r="E2758" s="4" t="s">
        <v>16</v>
      </c>
      <c r="F2758" s="4" t="s">
        <v>16</v>
      </c>
      <c r="G2758" s="4" t="s">
        <v>16</v>
      </c>
    </row>
    <row r="2759" spans="1:7">
      <c r="A2759" t="n">
        <v>22056</v>
      </c>
      <c r="B2759" s="65" t="n">
        <v>96</v>
      </c>
      <c r="C2759" s="7" t="n">
        <v>6</v>
      </c>
      <c r="D2759" s="7" t="n">
        <v>2</v>
      </c>
      <c r="E2759" s="7" t="n">
        <v>4.21000003814697</v>
      </c>
      <c r="F2759" s="7" t="n">
        <v>0</v>
      </c>
      <c r="G2759" s="7" t="n">
        <v>-9.21000003814697</v>
      </c>
    </row>
    <row r="2760" spans="1:7">
      <c r="A2760" t="s">
        <v>4</v>
      </c>
      <c r="B2760" s="4" t="s">
        <v>5</v>
      </c>
      <c r="C2760" s="4" t="s">
        <v>10</v>
      </c>
      <c r="D2760" s="4" t="s">
        <v>7</v>
      </c>
      <c r="E2760" s="4" t="s">
        <v>17</v>
      </c>
      <c r="F2760" s="4" t="s">
        <v>7</v>
      </c>
      <c r="G2760" s="4" t="s">
        <v>10</v>
      </c>
    </row>
    <row r="2761" spans="1:7">
      <c r="A2761" t="n">
        <v>22072</v>
      </c>
      <c r="B2761" s="65" t="n">
        <v>96</v>
      </c>
      <c r="C2761" s="7" t="n">
        <v>6</v>
      </c>
      <c r="D2761" s="7" t="n">
        <v>0</v>
      </c>
      <c r="E2761" s="7" t="n">
        <v>1075838976</v>
      </c>
      <c r="F2761" s="7" t="n">
        <v>2</v>
      </c>
      <c r="G2761" s="7" t="n">
        <v>0</v>
      </c>
    </row>
    <row r="2762" spans="1:7">
      <c r="A2762" t="s">
        <v>4</v>
      </c>
      <c r="B2762" s="4" t="s">
        <v>5</v>
      </c>
      <c r="C2762" s="4" t="s">
        <v>10</v>
      </c>
      <c r="D2762" s="4" t="s">
        <v>7</v>
      </c>
    </row>
    <row r="2763" spans="1:7">
      <c r="A2763" t="n">
        <v>22083</v>
      </c>
      <c r="B2763" s="65" t="n">
        <v>96</v>
      </c>
      <c r="C2763" s="7" t="n">
        <v>7</v>
      </c>
      <c r="D2763" s="7" t="n">
        <v>1</v>
      </c>
    </row>
    <row r="2764" spans="1:7">
      <c r="A2764" t="s">
        <v>4</v>
      </c>
      <c r="B2764" s="4" t="s">
        <v>5</v>
      </c>
      <c r="C2764" s="4" t="s">
        <v>10</v>
      </c>
      <c r="D2764" s="4" t="s">
        <v>7</v>
      </c>
      <c r="E2764" s="4" t="s">
        <v>16</v>
      </c>
      <c r="F2764" s="4" t="s">
        <v>16</v>
      </c>
      <c r="G2764" s="4" t="s">
        <v>16</v>
      </c>
    </row>
    <row r="2765" spans="1:7">
      <c r="A2765" t="n">
        <v>22087</v>
      </c>
      <c r="B2765" s="65" t="n">
        <v>96</v>
      </c>
      <c r="C2765" s="7" t="n">
        <v>7</v>
      </c>
      <c r="D2765" s="7" t="n">
        <v>2</v>
      </c>
      <c r="E2765" s="7" t="n">
        <v>6.84999990463257</v>
      </c>
      <c r="F2765" s="7" t="n">
        <v>0</v>
      </c>
      <c r="G2765" s="7" t="n">
        <v>-6.28000020980835</v>
      </c>
    </row>
    <row r="2766" spans="1:7">
      <c r="A2766" t="s">
        <v>4</v>
      </c>
      <c r="B2766" s="4" t="s">
        <v>5</v>
      </c>
      <c r="C2766" s="4" t="s">
        <v>10</v>
      </c>
      <c r="D2766" s="4" t="s">
        <v>7</v>
      </c>
      <c r="E2766" s="4" t="s">
        <v>16</v>
      </c>
      <c r="F2766" s="4" t="s">
        <v>16</v>
      </c>
      <c r="G2766" s="4" t="s">
        <v>16</v>
      </c>
    </row>
    <row r="2767" spans="1:7">
      <c r="A2767" t="n">
        <v>22103</v>
      </c>
      <c r="B2767" s="65" t="n">
        <v>96</v>
      </c>
      <c r="C2767" s="7" t="n">
        <v>7</v>
      </c>
      <c r="D2767" s="7" t="n">
        <v>2</v>
      </c>
      <c r="E2767" s="7" t="n">
        <v>4.32000017166138</v>
      </c>
      <c r="F2767" s="7" t="n">
        <v>0</v>
      </c>
      <c r="G2767" s="7" t="n">
        <v>-8.19999980926514</v>
      </c>
    </row>
    <row r="2768" spans="1:7">
      <c r="A2768" t="s">
        <v>4</v>
      </c>
      <c r="B2768" s="4" t="s">
        <v>5</v>
      </c>
      <c r="C2768" s="4" t="s">
        <v>10</v>
      </c>
      <c r="D2768" s="4" t="s">
        <v>7</v>
      </c>
      <c r="E2768" s="4" t="s">
        <v>17</v>
      </c>
      <c r="F2768" s="4" t="s">
        <v>7</v>
      </c>
      <c r="G2768" s="4" t="s">
        <v>10</v>
      </c>
    </row>
    <row r="2769" spans="1:7">
      <c r="A2769" t="n">
        <v>22119</v>
      </c>
      <c r="B2769" s="65" t="n">
        <v>96</v>
      </c>
      <c r="C2769" s="7" t="n">
        <v>7</v>
      </c>
      <c r="D2769" s="7" t="n">
        <v>0</v>
      </c>
      <c r="E2769" s="7" t="n">
        <v>1075838976</v>
      </c>
      <c r="F2769" s="7" t="n">
        <v>2</v>
      </c>
      <c r="G2769" s="7" t="n">
        <v>0</v>
      </c>
    </row>
    <row r="2770" spans="1:7">
      <c r="A2770" t="s">
        <v>4</v>
      </c>
      <c r="B2770" s="4" t="s">
        <v>5</v>
      </c>
      <c r="C2770" s="4" t="s">
        <v>10</v>
      </c>
      <c r="D2770" s="4" t="s">
        <v>7</v>
      </c>
    </row>
    <row r="2771" spans="1:7">
      <c r="A2771" t="n">
        <v>22130</v>
      </c>
      <c r="B2771" s="65" t="n">
        <v>96</v>
      </c>
      <c r="C2771" s="7" t="n">
        <v>9</v>
      </c>
      <c r="D2771" s="7" t="n">
        <v>1</v>
      </c>
    </row>
    <row r="2772" spans="1:7">
      <c r="A2772" t="s">
        <v>4</v>
      </c>
      <c r="B2772" s="4" t="s">
        <v>5</v>
      </c>
      <c r="C2772" s="4" t="s">
        <v>10</v>
      </c>
      <c r="D2772" s="4" t="s">
        <v>7</v>
      </c>
      <c r="E2772" s="4" t="s">
        <v>16</v>
      </c>
      <c r="F2772" s="4" t="s">
        <v>16</v>
      </c>
      <c r="G2772" s="4" t="s">
        <v>16</v>
      </c>
    </row>
    <row r="2773" spans="1:7">
      <c r="A2773" t="n">
        <v>22134</v>
      </c>
      <c r="B2773" s="65" t="n">
        <v>96</v>
      </c>
      <c r="C2773" s="7" t="n">
        <v>9</v>
      </c>
      <c r="D2773" s="7" t="n">
        <v>2</v>
      </c>
      <c r="E2773" s="7" t="n">
        <v>3.96000003814697</v>
      </c>
      <c r="F2773" s="7" t="n">
        <v>0</v>
      </c>
      <c r="G2773" s="7" t="n">
        <v>-3.83999991416931</v>
      </c>
    </row>
    <row r="2774" spans="1:7">
      <c r="A2774" t="s">
        <v>4</v>
      </c>
      <c r="B2774" s="4" t="s">
        <v>5</v>
      </c>
      <c r="C2774" s="4" t="s">
        <v>10</v>
      </c>
      <c r="D2774" s="4" t="s">
        <v>7</v>
      </c>
      <c r="E2774" s="4" t="s">
        <v>16</v>
      </c>
      <c r="F2774" s="4" t="s">
        <v>16</v>
      </c>
      <c r="G2774" s="4" t="s">
        <v>16</v>
      </c>
    </row>
    <row r="2775" spans="1:7">
      <c r="A2775" t="n">
        <v>22150</v>
      </c>
      <c r="B2775" s="65" t="n">
        <v>96</v>
      </c>
      <c r="C2775" s="7" t="n">
        <v>9</v>
      </c>
      <c r="D2775" s="7" t="n">
        <v>2</v>
      </c>
      <c r="E2775" s="7" t="n">
        <v>0.720000028610229</v>
      </c>
      <c r="F2775" s="7" t="n">
        <v>0</v>
      </c>
      <c r="G2775" s="7" t="n">
        <v>-6.32000017166138</v>
      </c>
    </row>
    <row r="2776" spans="1:7">
      <c r="A2776" t="s">
        <v>4</v>
      </c>
      <c r="B2776" s="4" t="s">
        <v>5</v>
      </c>
      <c r="C2776" s="4" t="s">
        <v>10</v>
      </c>
      <c r="D2776" s="4" t="s">
        <v>7</v>
      </c>
      <c r="E2776" s="4" t="s">
        <v>17</v>
      </c>
      <c r="F2776" s="4" t="s">
        <v>7</v>
      </c>
      <c r="G2776" s="4" t="s">
        <v>10</v>
      </c>
    </row>
    <row r="2777" spans="1:7">
      <c r="A2777" t="n">
        <v>22166</v>
      </c>
      <c r="B2777" s="65" t="n">
        <v>96</v>
      </c>
      <c r="C2777" s="7" t="n">
        <v>9</v>
      </c>
      <c r="D2777" s="7" t="n">
        <v>0</v>
      </c>
      <c r="E2777" s="7" t="n">
        <v>1075838976</v>
      </c>
      <c r="F2777" s="7" t="n">
        <v>2</v>
      </c>
      <c r="G2777" s="7" t="n">
        <v>0</v>
      </c>
    </row>
    <row r="2778" spans="1:7">
      <c r="A2778" t="s">
        <v>4</v>
      </c>
      <c r="B2778" s="4" t="s">
        <v>5</v>
      </c>
      <c r="C2778" s="4" t="s">
        <v>10</v>
      </c>
      <c r="D2778" s="4" t="s">
        <v>7</v>
      </c>
    </row>
    <row r="2779" spans="1:7">
      <c r="A2779" t="n">
        <v>22177</v>
      </c>
      <c r="B2779" s="65" t="n">
        <v>96</v>
      </c>
      <c r="C2779" s="7" t="n">
        <v>12</v>
      </c>
      <c r="D2779" s="7" t="n">
        <v>1</v>
      </c>
    </row>
    <row r="2780" spans="1:7">
      <c r="A2780" t="s">
        <v>4</v>
      </c>
      <c r="B2780" s="4" t="s">
        <v>5</v>
      </c>
      <c r="C2780" s="4" t="s">
        <v>10</v>
      </c>
      <c r="D2780" s="4" t="s">
        <v>7</v>
      </c>
      <c r="E2780" s="4" t="s">
        <v>16</v>
      </c>
      <c r="F2780" s="4" t="s">
        <v>16</v>
      </c>
      <c r="G2780" s="4" t="s">
        <v>16</v>
      </c>
    </row>
    <row r="2781" spans="1:7">
      <c r="A2781" t="n">
        <v>22181</v>
      </c>
      <c r="B2781" s="65" t="n">
        <v>96</v>
      </c>
      <c r="C2781" s="7" t="n">
        <v>12</v>
      </c>
      <c r="D2781" s="7" t="n">
        <v>2</v>
      </c>
      <c r="E2781" s="7" t="n">
        <v>6.28000020980835</v>
      </c>
      <c r="F2781" s="7" t="n">
        <v>0</v>
      </c>
      <c r="G2781" s="7" t="n">
        <v>-5.19000005722046</v>
      </c>
    </row>
    <row r="2782" spans="1:7">
      <c r="A2782" t="s">
        <v>4</v>
      </c>
      <c r="B2782" s="4" t="s">
        <v>5</v>
      </c>
      <c r="C2782" s="4" t="s">
        <v>10</v>
      </c>
      <c r="D2782" s="4" t="s">
        <v>7</v>
      </c>
      <c r="E2782" s="4" t="s">
        <v>16</v>
      </c>
      <c r="F2782" s="4" t="s">
        <v>16</v>
      </c>
      <c r="G2782" s="4" t="s">
        <v>16</v>
      </c>
    </row>
    <row r="2783" spans="1:7">
      <c r="A2783" t="n">
        <v>22197</v>
      </c>
      <c r="B2783" s="65" t="n">
        <v>96</v>
      </c>
      <c r="C2783" s="7" t="n">
        <v>12</v>
      </c>
      <c r="D2783" s="7" t="n">
        <v>2</v>
      </c>
      <c r="E2783" s="7" t="n">
        <v>3.17000007629395</v>
      </c>
      <c r="F2783" s="7" t="n">
        <v>0</v>
      </c>
      <c r="G2783" s="7" t="n">
        <v>-7.44000005722046</v>
      </c>
    </row>
    <row r="2784" spans="1:7">
      <c r="A2784" t="s">
        <v>4</v>
      </c>
      <c r="B2784" s="4" t="s">
        <v>5</v>
      </c>
      <c r="C2784" s="4" t="s">
        <v>10</v>
      </c>
      <c r="D2784" s="4" t="s">
        <v>7</v>
      </c>
      <c r="E2784" s="4" t="s">
        <v>17</v>
      </c>
      <c r="F2784" s="4" t="s">
        <v>7</v>
      </c>
      <c r="G2784" s="4" t="s">
        <v>10</v>
      </c>
    </row>
    <row r="2785" spans="1:7">
      <c r="A2785" t="n">
        <v>22213</v>
      </c>
      <c r="B2785" s="65" t="n">
        <v>96</v>
      </c>
      <c r="C2785" s="7" t="n">
        <v>12</v>
      </c>
      <c r="D2785" s="7" t="n">
        <v>0</v>
      </c>
      <c r="E2785" s="7" t="n">
        <v>1075838976</v>
      </c>
      <c r="F2785" s="7" t="n">
        <v>2</v>
      </c>
      <c r="G2785" s="7" t="n">
        <v>0</v>
      </c>
    </row>
    <row r="2786" spans="1:7">
      <c r="A2786" t="s">
        <v>4</v>
      </c>
      <c r="B2786" s="4" t="s">
        <v>5</v>
      </c>
      <c r="C2786" s="4" t="s">
        <v>10</v>
      </c>
      <c r="D2786" s="4" t="s">
        <v>7</v>
      </c>
    </row>
    <row r="2787" spans="1:7">
      <c r="A2787" t="n">
        <v>22224</v>
      </c>
      <c r="B2787" s="65" t="n">
        <v>96</v>
      </c>
      <c r="C2787" s="7" t="n">
        <v>13</v>
      </c>
      <c r="D2787" s="7" t="n">
        <v>1</v>
      </c>
    </row>
    <row r="2788" spans="1:7">
      <c r="A2788" t="s">
        <v>4</v>
      </c>
      <c r="B2788" s="4" t="s">
        <v>5</v>
      </c>
      <c r="C2788" s="4" t="s">
        <v>10</v>
      </c>
      <c r="D2788" s="4" t="s">
        <v>7</v>
      </c>
      <c r="E2788" s="4" t="s">
        <v>16</v>
      </c>
      <c r="F2788" s="4" t="s">
        <v>16</v>
      </c>
      <c r="G2788" s="4" t="s">
        <v>16</v>
      </c>
    </row>
    <row r="2789" spans="1:7">
      <c r="A2789" t="n">
        <v>22228</v>
      </c>
      <c r="B2789" s="65" t="n">
        <v>96</v>
      </c>
      <c r="C2789" s="7" t="n">
        <v>13</v>
      </c>
      <c r="D2789" s="7" t="n">
        <v>2</v>
      </c>
      <c r="E2789" s="7" t="n">
        <v>5.03999996185303</v>
      </c>
      <c r="F2789" s="7" t="n">
        <v>0</v>
      </c>
      <c r="G2789" s="7" t="n">
        <v>-4.55000019073486</v>
      </c>
    </row>
    <row r="2790" spans="1:7">
      <c r="A2790" t="s">
        <v>4</v>
      </c>
      <c r="B2790" s="4" t="s">
        <v>5</v>
      </c>
      <c r="C2790" s="4" t="s">
        <v>10</v>
      </c>
      <c r="D2790" s="4" t="s">
        <v>7</v>
      </c>
      <c r="E2790" s="4" t="s">
        <v>16</v>
      </c>
      <c r="F2790" s="4" t="s">
        <v>16</v>
      </c>
      <c r="G2790" s="4" t="s">
        <v>16</v>
      </c>
    </row>
    <row r="2791" spans="1:7">
      <c r="A2791" t="n">
        <v>22244</v>
      </c>
      <c r="B2791" s="65" t="n">
        <v>96</v>
      </c>
      <c r="C2791" s="7" t="n">
        <v>13</v>
      </c>
      <c r="D2791" s="7" t="n">
        <v>2</v>
      </c>
      <c r="E2791" s="7" t="n">
        <v>2.03999996185303</v>
      </c>
      <c r="F2791" s="7" t="n">
        <v>0</v>
      </c>
      <c r="G2791" s="7" t="n">
        <v>-6.96999979019165</v>
      </c>
    </row>
    <row r="2792" spans="1:7">
      <c r="A2792" t="s">
        <v>4</v>
      </c>
      <c r="B2792" s="4" t="s">
        <v>5</v>
      </c>
      <c r="C2792" s="4" t="s">
        <v>10</v>
      </c>
      <c r="D2792" s="4" t="s">
        <v>7</v>
      </c>
      <c r="E2792" s="4" t="s">
        <v>17</v>
      </c>
      <c r="F2792" s="4" t="s">
        <v>7</v>
      </c>
      <c r="G2792" s="4" t="s">
        <v>10</v>
      </c>
    </row>
    <row r="2793" spans="1:7">
      <c r="A2793" t="n">
        <v>22260</v>
      </c>
      <c r="B2793" s="65" t="n">
        <v>96</v>
      </c>
      <c r="C2793" s="7" t="n">
        <v>13</v>
      </c>
      <c r="D2793" s="7" t="n">
        <v>0</v>
      </c>
      <c r="E2793" s="7" t="n">
        <v>1075838976</v>
      </c>
      <c r="F2793" s="7" t="n">
        <v>2</v>
      </c>
      <c r="G2793" s="7" t="n">
        <v>0</v>
      </c>
    </row>
    <row r="2794" spans="1:7">
      <c r="A2794" t="s">
        <v>4</v>
      </c>
      <c r="B2794" s="4" t="s">
        <v>5</v>
      </c>
      <c r="C2794" s="4" t="s">
        <v>10</v>
      </c>
      <c r="D2794" s="4" t="s">
        <v>7</v>
      </c>
    </row>
    <row r="2795" spans="1:7">
      <c r="A2795" t="n">
        <v>22271</v>
      </c>
      <c r="B2795" s="65" t="n">
        <v>96</v>
      </c>
      <c r="C2795" s="7" t="n">
        <v>80</v>
      </c>
      <c r="D2795" s="7" t="n">
        <v>1</v>
      </c>
    </row>
    <row r="2796" spans="1:7">
      <c r="A2796" t="s">
        <v>4</v>
      </c>
      <c r="B2796" s="4" t="s">
        <v>5</v>
      </c>
      <c r="C2796" s="4" t="s">
        <v>10</v>
      </c>
      <c r="D2796" s="4" t="s">
        <v>7</v>
      </c>
      <c r="E2796" s="4" t="s">
        <v>16</v>
      </c>
      <c r="F2796" s="4" t="s">
        <v>16</v>
      </c>
      <c r="G2796" s="4" t="s">
        <v>16</v>
      </c>
    </row>
    <row r="2797" spans="1:7">
      <c r="A2797" t="n">
        <v>22275</v>
      </c>
      <c r="B2797" s="65" t="n">
        <v>96</v>
      </c>
      <c r="C2797" s="7" t="n">
        <v>80</v>
      </c>
      <c r="D2797" s="7" t="n">
        <v>2</v>
      </c>
      <c r="E2797" s="7" t="n">
        <v>5.92000007629395</v>
      </c>
      <c r="F2797" s="7" t="n">
        <v>0.379999995231628</v>
      </c>
      <c r="G2797" s="7" t="n">
        <v>-4.38000011444092</v>
      </c>
    </row>
    <row r="2798" spans="1:7">
      <c r="A2798" t="s">
        <v>4</v>
      </c>
      <c r="B2798" s="4" t="s">
        <v>5</v>
      </c>
      <c r="C2798" s="4" t="s">
        <v>10</v>
      </c>
      <c r="D2798" s="4" t="s">
        <v>7</v>
      </c>
      <c r="E2798" s="4" t="s">
        <v>16</v>
      </c>
      <c r="F2798" s="4" t="s">
        <v>16</v>
      </c>
      <c r="G2798" s="4" t="s">
        <v>16</v>
      </c>
    </row>
    <row r="2799" spans="1:7">
      <c r="A2799" t="n">
        <v>22291</v>
      </c>
      <c r="B2799" s="65" t="n">
        <v>96</v>
      </c>
      <c r="C2799" s="7" t="n">
        <v>80</v>
      </c>
      <c r="D2799" s="7" t="n">
        <v>2</v>
      </c>
      <c r="E2799" s="7" t="n">
        <v>3.14000010490417</v>
      </c>
      <c r="F2799" s="7" t="n">
        <v>0</v>
      </c>
      <c r="G2799" s="7" t="n">
        <v>-6.32999992370605</v>
      </c>
    </row>
    <row r="2800" spans="1:7">
      <c r="A2800" t="s">
        <v>4</v>
      </c>
      <c r="B2800" s="4" t="s">
        <v>5</v>
      </c>
      <c r="C2800" s="4" t="s">
        <v>10</v>
      </c>
      <c r="D2800" s="4" t="s">
        <v>7</v>
      </c>
      <c r="E2800" s="4" t="s">
        <v>17</v>
      </c>
      <c r="F2800" s="4" t="s">
        <v>7</v>
      </c>
      <c r="G2800" s="4" t="s">
        <v>10</v>
      </c>
    </row>
    <row r="2801" spans="1:7">
      <c r="A2801" t="n">
        <v>22307</v>
      </c>
      <c r="B2801" s="65" t="n">
        <v>96</v>
      </c>
      <c r="C2801" s="7" t="n">
        <v>80</v>
      </c>
      <c r="D2801" s="7" t="n">
        <v>0</v>
      </c>
      <c r="E2801" s="7" t="n">
        <v>1075838976</v>
      </c>
      <c r="F2801" s="7" t="n">
        <v>2</v>
      </c>
      <c r="G2801" s="7" t="n">
        <v>0</v>
      </c>
    </row>
    <row r="2802" spans="1:7">
      <c r="A2802" t="s">
        <v>4</v>
      </c>
      <c r="B2802" s="4" t="s">
        <v>5</v>
      </c>
      <c r="C2802" s="4" t="s">
        <v>10</v>
      </c>
      <c r="D2802" s="4" t="s">
        <v>7</v>
      </c>
    </row>
    <row r="2803" spans="1:7">
      <c r="A2803" t="n">
        <v>22318</v>
      </c>
      <c r="B2803" s="65" t="n">
        <v>96</v>
      </c>
      <c r="C2803" s="7" t="n">
        <v>11</v>
      </c>
      <c r="D2803" s="7" t="n">
        <v>1</v>
      </c>
    </row>
    <row r="2804" spans="1:7">
      <c r="A2804" t="s">
        <v>4</v>
      </c>
      <c r="B2804" s="4" t="s">
        <v>5</v>
      </c>
      <c r="C2804" s="4" t="s">
        <v>10</v>
      </c>
      <c r="D2804" s="4" t="s">
        <v>7</v>
      </c>
      <c r="E2804" s="4" t="s">
        <v>16</v>
      </c>
      <c r="F2804" s="4" t="s">
        <v>16</v>
      </c>
      <c r="G2804" s="4" t="s">
        <v>16</v>
      </c>
    </row>
    <row r="2805" spans="1:7">
      <c r="A2805" t="n">
        <v>22322</v>
      </c>
      <c r="B2805" s="65" t="n">
        <v>96</v>
      </c>
      <c r="C2805" s="7" t="n">
        <v>11</v>
      </c>
      <c r="D2805" s="7" t="n">
        <v>2</v>
      </c>
      <c r="E2805" s="7" t="n">
        <v>3.11999988555908</v>
      </c>
      <c r="F2805" s="7" t="n">
        <v>0</v>
      </c>
      <c r="G2805" s="7" t="n">
        <v>-7.40999984741211</v>
      </c>
    </row>
    <row r="2806" spans="1:7">
      <c r="A2806" t="s">
        <v>4</v>
      </c>
      <c r="B2806" s="4" t="s">
        <v>5</v>
      </c>
      <c r="C2806" s="4" t="s">
        <v>10</v>
      </c>
      <c r="D2806" s="4" t="s">
        <v>7</v>
      </c>
      <c r="E2806" s="4" t="s">
        <v>16</v>
      </c>
      <c r="F2806" s="4" t="s">
        <v>16</v>
      </c>
      <c r="G2806" s="4" t="s">
        <v>16</v>
      </c>
    </row>
    <row r="2807" spans="1:7">
      <c r="A2807" t="n">
        <v>22338</v>
      </c>
      <c r="B2807" s="65" t="n">
        <v>96</v>
      </c>
      <c r="C2807" s="7" t="n">
        <v>11</v>
      </c>
      <c r="D2807" s="7" t="n">
        <v>2</v>
      </c>
      <c r="E2807" s="7" t="n">
        <v>1.3400000333786</v>
      </c>
      <c r="F2807" s="7" t="n">
        <v>0</v>
      </c>
      <c r="G2807" s="7" t="n">
        <v>-9.23999977111816</v>
      </c>
    </row>
    <row r="2808" spans="1:7">
      <c r="A2808" t="s">
        <v>4</v>
      </c>
      <c r="B2808" s="4" t="s">
        <v>5</v>
      </c>
      <c r="C2808" s="4" t="s">
        <v>10</v>
      </c>
      <c r="D2808" s="4" t="s">
        <v>7</v>
      </c>
      <c r="E2808" s="4" t="s">
        <v>17</v>
      </c>
      <c r="F2808" s="4" t="s">
        <v>7</v>
      </c>
      <c r="G2808" s="4" t="s">
        <v>10</v>
      </c>
    </row>
    <row r="2809" spans="1:7">
      <c r="A2809" t="n">
        <v>22354</v>
      </c>
      <c r="B2809" s="65" t="n">
        <v>96</v>
      </c>
      <c r="C2809" s="7" t="n">
        <v>11</v>
      </c>
      <c r="D2809" s="7" t="n">
        <v>0</v>
      </c>
      <c r="E2809" s="7" t="n">
        <v>1075838976</v>
      </c>
      <c r="F2809" s="7" t="n">
        <v>2</v>
      </c>
      <c r="G2809" s="7" t="n">
        <v>0</v>
      </c>
    </row>
    <row r="2810" spans="1:7">
      <c r="A2810" t="s">
        <v>4</v>
      </c>
      <c r="B2810" s="4" t="s">
        <v>5</v>
      </c>
      <c r="C2810" s="4" t="s">
        <v>10</v>
      </c>
      <c r="D2810" s="4" t="s">
        <v>10</v>
      </c>
      <c r="E2810" s="4" t="s">
        <v>10</v>
      </c>
    </row>
    <row r="2811" spans="1:7">
      <c r="A2811" t="n">
        <v>22365</v>
      </c>
      <c r="B2811" s="59" t="n">
        <v>61</v>
      </c>
      <c r="C2811" s="7" t="n">
        <v>1</v>
      </c>
      <c r="D2811" s="7" t="n">
        <v>0</v>
      </c>
      <c r="E2811" s="7" t="n">
        <v>1000</v>
      </c>
    </row>
    <row r="2812" spans="1:7">
      <c r="A2812" t="s">
        <v>4</v>
      </c>
      <c r="B2812" s="4" t="s">
        <v>5</v>
      </c>
      <c r="C2812" s="4" t="s">
        <v>10</v>
      </c>
      <c r="D2812" s="4" t="s">
        <v>10</v>
      </c>
      <c r="E2812" s="4" t="s">
        <v>10</v>
      </c>
    </row>
    <row r="2813" spans="1:7">
      <c r="A2813" t="n">
        <v>22372</v>
      </c>
      <c r="B2813" s="59" t="n">
        <v>61</v>
      </c>
      <c r="C2813" s="7" t="n">
        <v>2</v>
      </c>
      <c r="D2813" s="7" t="n">
        <v>0</v>
      </c>
      <c r="E2813" s="7" t="n">
        <v>1000</v>
      </c>
    </row>
    <row r="2814" spans="1:7">
      <c r="A2814" t="s">
        <v>4</v>
      </c>
      <c r="B2814" s="4" t="s">
        <v>5</v>
      </c>
      <c r="C2814" s="4" t="s">
        <v>10</v>
      </c>
      <c r="D2814" s="4" t="s">
        <v>10</v>
      </c>
      <c r="E2814" s="4" t="s">
        <v>10</v>
      </c>
    </row>
    <row r="2815" spans="1:7">
      <c r="A2815" t="n">
        <v>22379</v>
      </c>
      <c r="B2815" s="59" t="n">
        <v>61</v>
      </c>
      <c r="C2815" s="7" t="n">
        <v>5</v>
      </c>
      <c r="D2815" s="7" t="n">
        <v>0</v>
      </c>
      <c r="E2815" s="7" t="n">
        <v>1000</v>
      </c>
    </row>
    <row r="2816" spans="1:7">
      <c r="A2816" t="s">
        <v>4</v>
      </c>
      <c r="B2816" s="4" t="s">
        <v>5</v>
      </c>
      <c r="C2816" s="4" t="s">
        <v>10</v>
      </c>
      <c r="D2816" s="4" t="s">
        <v>10</v>
      </c>
      <c r="E2816" s="4" t="s">
        <v>10</v>
      </c>
    </row>
    <row r="2817" spans="1:7">
      <c r="A2817" t="n">
        <v>22386</v>
      </c>
      <c r="B2817" s="59" t="n">
        <v>61</v>
      </c>
      <c r="C2817" s="7" t="n">
        <v>3</v>
      </c>
      <c r="D2817" s="7" t="n">
        <v>0</v>
      </c>
      <c r="E2817" s="7" t="n">
        <v>1000</v>
      </c>
    </row>
    <row r="2818" spans="1:7">
      <c r="A2818" t="s">
        <v>4</v>
      </c>
      <c r="B2818" s="4" t="s">
        <v>5</v>
      </c>
      <c r="C2818" s="4" t="s">
        <v>10</v>
      </c>
      <c r="D2818" s="4" t="s">
        <v>10</v>
      </c>
      <c r="E2818" s="4" t="s">
        <v>10</v>
      </c>
    </row>
    <row r="2819" spans="1:7">
      <c r="A2819" t="n">
        <v>22393</v>
      </c>
      <c r="B2819" s="59" t="n">
        <v>61</v>
      </c>
      <c r="C2819" s="7" t="n">
        <v>8</v>
      </c>
      <c r="D2819" s="7" t="n">
        <v>0</v>
      </c>
      <c r="E2819" s="7" t="n">
        <v>1000</v>
      </c>
    </row>
    <row r="2820" spans="1:7">
      <c r="A2820" t="s">
        <v>4</v>
      </c>
      <c r="B2820" s="4" t="s">
        <v>5</v>
      </c>
      <c r="C2820" s="4" t="s">
        <v>10</v>
      </c>
      <c r="D2820" s="4" t="s">
        <v>10</v>
      </c>
      <c r="E2820" s="4" t="s">
        <v>10</v>
      </c>
    </row>
    <row r="2821" spans="1:7">
      <c r="A2821" t="n">
        <v>22400</v>
      </c>
      <c r="B2821" s="59" t="n">
        <v>61</v>
      </c>
      <c r="C2821" s="7" t="n">
        <v>4</v>
      </c>
      <c r="D2821" s="7" t="n">
        <v>0</v>
      </c>
      <c r="E2821" s="7" t="n">
        <v>1000</v>
      </c>
    </row>
    <row r="2822" spans="1:7">
      <c r="A2822" t="s">
        <v>4</v>
      </c>
      <c r="B2822" s="4" t="s">
        <v>5</v>
      </c>
      <c r="C2822" s="4" t="s">
        <v>10</v>
      </c>
      <c r="D2822" s="4" t="s">
        <v>10</v>
      </c>
      <c r="E2822" s="4" t="s">
        <v>10</v>
      </c>
    </row>
    <row r="2823" spans="1:7">
      <c r="A2823" t="n">
        <v>22407</v>
      </c>
      <c r="B2823" s="59" t="n">
        <v>61</v>
      </c>
      <c r="C2823" s="7" t="n">
        <v>6</v>
      </c>
      <c r="D2823" s="7" t="n">
        <v>0</v>
      </c>
      <c r="E2823" s="7" t="n">
        <v>1000</v>
      </c>
    </row>
    <row r="2824" spans="1:7">
      <c r="A2824" t="s">
        <v>4</v>
      </c>
      <c r="B2824" s="4" t="s">
        <v>5</v>
      </c>
      <c r="C2824" s="4" t="s">
        <v>10</v>
      </c>
      <c r="D2824" s="4" t="s">
        <v>10</v>
      </c>
      <c r="E2824" s="4" t="s">
        <v>10</v>
      </c>
    </row>
    <row r="2825" spans="1:7">
      <c r="A2825" t="n">
        <v>22414</v>
      </c>
      <c r="B2825" s="59" t="n">
        <v>61</v>
      </c>
      <c r="C2825" s="7" t="n">
        <v>7</v>
      </c>
      <c r="D2825" s="7" t="n">
        <v>0</v>
      </c>
      <c r="E2825" s="7" t="n">
        <v>1000</v>
      </c>
    </row>
    <row r="2826" spans="1:7">
      <c r="A2826" t="s">
        <v>4</v>
      </c>
      <c r="B2826" s="4" t="s">
        <v>5</v>
      </c>
      <c r="C2826" s="4" t="s">
        <v>10</v>
      </c>
      <c r="D2826" s="4" t="s">
        <v>10</v>
      </c>
      <c r="E2826" s="4" t="s">
        <v>10</v>
      </c>
    </row>
    <row r="2827" spans="1:7">
      <c r="A2827" t="n">
        <v>22421</v>
      </c>
      <c r="B2827" s="59" t="n">
        <v>61</v>
      </c>
      <c r="C2827" s="7" t="n">
        <v>9</v>
      </c>
      <c r="D2827" s="7" t="n">
        <v>0</v>
      </c>
      <c r="E2827" s="7" t="n">
        <v>1000</v>
      </c>
    </row>
    <row r="2828" spans="1:7">
      <c r="A2828" t="s">
        <v>4</v>
      </c>
      <c r="B2828" s="4" t="s">
        <v>5</v>
      </c>
      <c r="C2828" s="4" t="s">
        <v>10</v>
      </c>
      <c r="D2828" s="4" t="s">
        <v>10</v>
      </c>
      <c r="E2828" s="4" t="s">
        <v>10</v>
      </c>
    </row>
    <row r="2829" spans="1:7">
      <c r="A2829" t="n">
        <v>22428</v>
      </c>
      <c r="B2829" s="59" t="n">
        <v>61</v>
      </c>
      <c r="C2829" s="7" t="n">
        <v>12</v>
      </c>
      <c r="D2829" s="7" t="n">
        <v>0</v>
      </c>
      <c r="E2829" s="7" t="n">
        <v>1000</v>
      </c>
    </row>
    <row r="2830" spans="1:7">
      <c r="A2830" t="s">
        <v>4</v>
      </c>
      <c r="B2830" s="4" t="s">
        <v>5</v>
      </c>
      <c r="C2830" s="4" t="s">
        <v>10</v>
      </c>
      <c r="D2830" s="4" t="s">
        <v>10</v>
      </c>
      <c r="E2830" s="4" t="s">
        <v>10</v>
      </c>
    </row>
    <row r="2831" spans="1:7">
      <c r="A2831" t="n">
        <v>22435</v>
      </c>
      <c r="B2831" s="59" t="n">
        <v>61</v>
      </c>
      <c r="C2831" s="7" t="n">
        <v>13</v>
      </c>
      <c r="D2831" s="7" t="n">
        <v>0</v>
      </c>
      <c r="E2831" s="7" t="n">
        <v>1000</v>
      </c>
    </row>
    <row r="2832" spans="1:7">
      <c r="A2832" t="s">
        <v>4</v>
      </c>
      <c r="B2832" s="4" t="s">
        <v>5</v>
      </c>
      <c r="C2832" s="4" t="s">
        <v>10</v>
      </c>
      <c r="D2832" s="4" t="s">
        <v>10</v>
      </c>
      <c r="E2832" s="4" t="s">
        <v>10</v>
      </c>
    </row>
    <row r="2833" spans="1:5">
      <c r="A2833" t="n">
        <v>22442</v>
      </c>
      <c r="B2833" s="59" t="n">
        <v>61</v>
      </c>
      <c r="C2833" s="7" t="n">
        <v>80</v>
      </c>
      <c r="D2833" s="7" t="n">
        <v>0</v>
      </c>
      <c r="E2833" s="7" t="n">
        <v>1000</v>
      </c>
    </row>
    <row r="2834" spans="1:5">
      <c r="A2834" t="s">
        <v>4</v>
      </c>
      <c r="B2834" s="4" t="s">
        <v>5</v>
      </c>
      <c r="C2834" s="4" t="s">
        <v>10</v>
      </c>
      <c r="D2834" s="4" t="s">
        <v>10</v>
      </c>
      <c r="E2834" s="4" t="s">
        <v>10</v>
      </c>
    </row>
    <row r="2835" spans="1:5">
      <c r="A2835" t="n">
        <v>22449</v>
      </c>
      <c r="B2835" s="59" t="n">
        <v>61</v>
      </c>
      <c r="C2835" s="7" t="n">
        <v>11</v>
      </c>
      <c r="D2835" s="7" t="n">
        <v>0</v>
      </c>
      <c r="E2835" s="7" t="n">
        <v>1000</v>
      </c>
    </row>
    <row r="2836" spans="1:5">
      <c r="A2836" t="s">
        <v>4</v>
      </c>
      <c r="B2836" s="4" t="s">
        <v>5</v>
      </c>
      <c r="C2836" s="4" t="s">
        <v>7</v>
      </c>
      <c r="D2836" s="4" t="s">
        <v>10</v>
      </c>
      <c r="E2836" s="4" t="s">
        <v>8</v>
      </c>
      <c r="F2836" s="4" t="s">
        <v>8</v>
      </c>
      <c r="G2836" s="4" t="s">
        <v>8</v>
      </c>
      <c r="H2836" s="4" t="s">
        <v>8</v>
      </c>
    </row>
    <row r="2837" spans="1:5">
      <c r="A2837" t="n">
        <v>22456</v>
      </c>
      <c r="B2837" s="54" t="n">
        <v>51</v>
      </c>
      <c r="C2837" s="7" t="n">
        <v>3</v>
      </c>
      <c r="D2837" s="7" t="n">
        <v>1</v>
      </c>
      <c r="E2837" s="7" t="s">
        <v>204</v>
      </c>
      <c r="F2837" s="7" t="s">
        <v>168</v>
      </c>
      <c r="G2837" s="7" t="s">
        <v>113</v>
      </c>
      <c r="H2837" s="7" t="s">
        <v>112</v>
      </c>
    </row>
    <row r="2838" spans="1:5">
      <c r="A2838" t="s">
        <v>4</v>
      </c>
      <c r="B2838" s="4" t="s">
        <v>5</v>
      </c>
      <c r="C2838" s="4" t="s">
        <v>7</v>
      </c>
      <c r="D2838" s="4" t="s">
        <v>10</v>
      </c>
      <c r="E2838" s="4" t="s">
        <v>8</v>
      </c>
      <c r="F2838" s="4" t="s">
        <v>8</v>
      </c>
      <c r="G2838" s="4" t="s">
        <v>8</v>
      </c>
      <c r="H2838" s="4" t="s">
        <v>8</v>
      </c>
    </row>
    <row r="2839" spans="1:5">
      <c r="A2839" t="n">
        <v>22477</v>
      </c>
      <c r="B2839" s="54" t="n">
        <v>51</v>
      </c>
      <c r="C2839" s="7" t="n">
        <v>3</v>
      </c>
      <c r="D2839" s="7" t="n">
        <v>2</v>
      </c>
      <c r="E2839" s="7" t="s">
        <v>204</v>
      </c>
      <c r="F2839" s="7" t="s">
        <v>284</v>
      </c>
      <c r="G2839" s="7" t="s">
        <v>113</v>
      </c>
      <c r="H2839" s="7" t="s">
        <v>112</v>
      </c>
    </row>
    <row r="2840" spans="1:5">
      <c r="A2840" t="s">
        <v>4</v>
      </c>
      <c r="B2840" s="4" t="s">
        <v>5</v>
      </c>
      <c r="C2840" s="4" t="s">
        <v>7</v>
      </c>
      <c r="D2840" s="4" t="s">
        <v>10</v>
      </c>
      <c r="E2840" s="4" t="s">
        <v>8</v>
      </c>
      <c r="F2840" s="4" t="s">
        <v>8</v>
      </c>
      <c r="G2840" s="4" t="s">
        <v>8</v>
      </c>
      <c r="H2840" s="4" t="s">
        <v>8</v>
      </c>
    </row>
    <row r="2841" spans="1:5">
      <c r="A2841" t="n">
        <v>22498</v>
      </c>
      <c r="B2841" s="54" t="n">
        <v>51</v>
      </c>
      <c r="C2841" s="7" t="n">
        <v>3</v>
      </c>
      <c r="D2841" s="7" t="n">
        <v>5</v>
      </c>
      <c r="E2841" s="7" t="s">
        <v>204</v>
      </c>
      <c r="F2841" s="7" t="s">
        <v>284</v>
      </c>
      <c r="G2841" s="7" t="s">
        <v>113</v>
      </c>
      <c r="H2841" s="7" t="s">
        <v>112</v>
      </c>
    </row>
    <row r="2842" spans="1:5">
      <c r="A2842" t="s">
        <v>4</v>
      </c>
      <c r="B2842" s="4" t="s">
        <v>5</v>
      </c>
      <c r="C2842" s="4" t="s">
        <v>7</v>
      </c>
      <c r="D2842" s="4" t="s">
        <v>10</v>
      </c>
      <c r="E2842" s="4" t="s">
        <v>8</v>
      </c>
      <c r="F2842" s="4" t="s">
        <v>8</v>
      </c>
      <c r="G2842" s="4" t="s">
        <v>8</v>
      </c>
      <c r="H2842" s="4" t="s">
        <v>8</v>
      </c>
    </row>
    <row r="2843" spans="1:5">
      <c r="A2843" t="n">
        <v>22519</v>
      </c>
      <c r="B2843" s="54" t="n">
        <v>51</v>
      </c>
      <c r="C2843" s="7" t="n">
        <v>3</v>
      </c>
      <c r="D2843" s="7" t="n">
        <v>3</v>
      </c>
      <c r="E2843" s="7" t="s">
        <v>204</v>
      </c>
      <c r="F2843" s="7" t="s">
        <v>168</v>
      </c>
      <c r="G2843" s="7" t="s">
        <v>113</v>
      </c>
      <c r="H2843" s="7" t="s">
        <v>112</v>
      </c>
    </row>
    <row r="2844" spans="1:5">
      <c r="A2844" t="s">
        <v>4</v>
      </c>
      <c r="B2844" s="4" t="s">
        <v>5</v>
      </c>
      <c r="C2844" s="4" t="s">
        <v>7</v>
      </c>
      <c r="D2844" s="4" t="s">
        <v>10</v>
      </c>
      <c r="E2844" s="4" t="s">
        <v>8</v>
      </c>
      <c r="F2844" s="4" t="s">
        <v>8</v>
      </c>
      <c r="G2844" s="4" t="s">
        <v>8</v>
      </c>
      <c r="H2844" s="4" t="s">
        <v>8</v>
      </c>
    </row>
    <row r="2845" spans="1:5">
      <c r="A2845" t="n">
        <v>22540</v>
      </c>
      <c r="B2845" s="54" t="n">
        <v>51</v>
      </c>
      <c r="C2845" s="7" t="n">
        <v>3</v>
      </c>
      <c r="D2845" s="7" t="n">
        <v>8</v>
      </c>
      <c r="E2845" s="7" t="s">
        <v>204</v>
      </c>
      <c r="F2845" s="7" t="s">
        <v>168</v>
      </c>
      <c r="G2845" s="7" t="s">
        <v>113</v>
      </c>
      <c r="H2845" s="7" t="s">
        <v>112</v>
      </c>
    </row>
    <row r="2846" spans="1:5">
      <c r="A2846" t="s">
        <v>4</v>
      </c>
      <c r="B2846" s="4" t="s">
        <v>5</v>
      </c>
      <c r="C2846" s="4" t="s">
        <v>7</v>
      </c>
      <c r="D2846" s="4" t="s">
        <v>10</v>
      </c>
      <c r="E2846" s="4" t="s">
        <v>8</v>
      </c>
      <c r="F2846" s="4" t="s">
        <v>8</v>
      </c>
      <c r="G2846" s="4" t="s">
        <v>8</v>
      </c>
      <c r="H2846" s="4" t="s">
        <v>8</v>
      </c>
    </row>
    <row r="2847" spans="1:5">
      <c r="A2847" t="n">
        <v>22561</v>
      </c>
      <c r="B2847" s="54" t="n">
        <v>51</v>
      </c>
      <c r="C2847" s="7" t="n">
        <v>3</v>
      </c>
      <c r="D2847" s="7" t="n">
        <v>4</v>
      </c>
      <c r="E2847" s="7" t="s">
        <v>204</v>
      </c>
      <c r="F2847" s="7" t="s">
        <v>168</v>
      </c>
      <c r="G2847" s="7" t="s">
        <v>113</v>
      </c>
      <c r="H2847" s="7" t="s">
        <v>112</v>
      </c>
    </row>
    <row r="2848" spans="1:5">
      <c r="A2848" t="s">
        <v>4</v>
      </c>
      <c r="B2848" s="4" t="s">
        <v>5</v>
      </c>
      <c r="C2848" s="4" t="s">
        <v>7</v>
      </c>
      <c r="D2848" s="4" t="s">
        <v>10</v>
      </c>
      <c r="E2848" s="4" t="s">
        <v>8</v>
      </c>
      <c r="F2848" s="4" t="s">
        <v>8</v>
      </c>
      <c r="G2848" s="4" t="s">
        <v>8</v>
      </c>
      <c r="H2848" s="4" t="s">
        <v>8</v>
      </c>
    </row>
    <row r="2849" spans="1:8">
      <c r="A2849" t="n">
        <v>22582</v>
      </c>
      <c r="B2849" s="54" t="n">
        <v>51</v>
      </c>
      <c r="C2849" s="7" t="n">
        <v>3</v>
      </c>
      <c r="D2849" s="7" t="n">
        <v>6</v>
      </c>
      <c r="E2849" s="7" t="s">
        <v>204</v>
      </c>
      <c r="F2849" s="7" t="s">
        <v>168</v>
      </c>
      <c r="G2849" s="7" t="s">
        <v>113</v>
      </c>
      <c r="H2849" s="7" t="s">
        <v>112</v>
      </c>
    </row>
    <row r="2850" spans="1:8">
      <c r="A2850" t="s">
        <v>4</v>
      </c>
      <c r="B2850" s="4" t="s">
        <v>5</v>
      </c>
      <c r="C2850" s="4" t="s">
        <v>7</v>
      </c>
      <c r="D2850" s="4" t="s">
        <v>10</v>
      </c>
      <c r="E2850" s="4" t="s">
        <v>8</v>
      </c>
      <c r="F2850" s="4" t="s">
        <v>8</v>
      </c>
      <c r="G2850" s="4" t="s">
        <v>8</v>
      </c>
      <c r="H2850" s="4" t="s">
        <v>8</v>
      </c>
    </row>
    <row r="2851" spans="1:8">
      <c r="A2851" t="n">
        <v>22603</v>
      </c>
      <c r="B2851" s="54" t="n">
        <v>51</v>
      </c>
      <c r="C2851" s="7" t="n">
        <v>3</v>
      </c>
      <c r="D2851" s="7" t="n">
        <v>7</v>
      </c>
      <c r="E2851" s="7" t="s">
        <v>204</v>
      </c>
      <c r="F2851" s="7" t="s">
        <v>168</v>
      </c>
      <c r="G2851" s="7" t="s">
        <v>113</v>
      </c>
      <c r="H2851" s="7" t="s">
        <v>112</v>
      </c>
    </row>
    <row r="2852" spans="1:8">
      <c r="A2852" t="s">
        <v>4</v>
      </c>
      <c r="B2852" s="4" t="s">
        <v>5</v>
      </c>
      <c r="C2852" s="4" t="s">
        <v>7</v>
      </c>
      <c r="D2852" s="4" t="s">
        <v>10</v>
      </c>
      <c r="E2852" s="4" t="s">
        <v>8</v>
      </c>
      <c r="F2852" s="4" t="s">
        <v>8</v>
      </c>
      <c r="G2852" s="4" t="s">
        <v>8</v>
      </c>
      <c r="H2852" s="4" t="s">
        <v>8</v>
      </c>
    </row>
    <row r="2853" spans="1:8">
      <c r="A2853" t="n">
        <v>22624</v>
      </c>
      <c r="B2853" s="54" t="n">
        <v>51</v>
      </c>
      <c r="C2853" s="7" t="n">
        <v>3</v>
      </c>
      <c r="D2853" s="7" t="n">
        <v>9</v>
      </c>
      <c r="E2853" s="7" t="s">
        <v>204</v>
      </c>
      <c r="F2853" s="7" t="s">
        <v>284</v>
      </c>
      <c r="G2853" s="7" t="s">
        <v>113</v>
      </c>
      <c r="H2853" s="7" t="s">
        <v>112</v>
      </c>
    </row>
    <row r="2854" spans="1:8">
      <c r="A2854" t="s">
        <v>4</v>
      </c>
      <c r="B2854" s="4" t="s">
        <v>5</v>
      </c>
      <c r="C2854" s="4" t="s">
        <v>7</v>
      </c>
      <c r="D2854" s="4" t="s">
        <v>10</v>
      </c>
      <c r="E2854" s="4" t="s">
        <v>8</v>
      </c>
      <c r="F2854" s="4" t="s">
        <v>8</v>
      </c>
      <c r="G2854" s="4" t="s">
        <v>8</v>
      </c>
      <c r="H2854" s="4" t="s">
        <v>8</v>
      </c>
    </row>
    <row r="2855" spans="1:8">
      <c r="A2855" t="n">
        <v>22645</v>
      </c>
      <c r="B2855" s="54" t="n">
        <v>51</v>
      </c>
      <c r="C2855" s="7" t="n">
        <v>3</v>
      </c>
      <c r="D2855" s="7" t="n">
        <v>12</v>
      </c>
      <c r="E2855" s="7" t="s">
        <v>204</v>
      </c>
      <c r="F2855" s="7" t="s">
        <v>284</v>
      </c>
      <c r="G2855" s="7" t="s">
        <v>113</v>
      </c>
      <c r="H2855" s="7" t="s">
        <v>112</v>
      </c>
    </row>
    <row r="2856" spans="1:8">
      <c r="A2856" t="s">
        <v>4</v>
      </c>
      <c r="B2856" s="4" t="s">
        <v>5</v>
      </c>
      <c r="C2856" s="4" t="s">
        <v>7</v>
      </c>
      <c r="D2856" s="4" t="s">
        <v>10</v>
      </c>
      <c r="E2856" s="4" t="s">
        <v>8</v>
      </c>
      <c r="F2856" s="4" t="s">
        <v>8</v>
      </c>
      <c r="G2856" s="4" t="s">
        <v>8</v>
      </c>
      <c r="H2856" s="4" t="s">
        <v>8</v>
      </c>
    </row>
    <row r="2857" spans="1:8">
      <c r="A2857" t="n">
        <v>22666</v>
      </c>
      <c r="B2857" s="54" t="n">
        <v>51</v>
      </c>
      <c r="C2857" s="7" t="n">
        <v>3</v>
      </c>
      <c r="D2857" s="7" t="n">
        <v>13</v>
      </c>
      <c r="E2857" s="7" t="s">
        <v>204</v>
      </c>
      <c r="F2857" s="7" t="s">
        <v>284</v>
      </c>
      <c r="G2857" s="7" t="s">
        <v>113</v>
      </c>
      <c r="H2857" s="7" t="s">
        <v>112</v>
      </c>
    </row>
    <row r="2858" spans="1:8">
      <c r="A2858" t="s">
        <v>4</v>
      </c>
      <c r="B2858" s="4" t="s">
        <v>5</v>
      </c>
      <c r="C2858" s="4" t="s">
        <v>7</v>
      </c>
      <c r="D2858" s="4" t="s">
        <v>10</v>
      </c>
      <c r="E2858" s="4" t="s">
        <v>8</v>
      </c>
      <c r="F2858" s="4" t="s">
        <v>8</v>
      </c>
      <c r="G2858" s="4" t="s">
        <v>8</v>
      </c>
      <c r="H2858" s="4" t="s">
        <v>8</v>
      </c>
    </row>
    <row r="2859" spans="1:8">
      <c r="A2859" t="n">
        <v>22687</v>
      </c>
      <c r="B2859" s="54" t="n">
        <v>51</v>
      </c>
      <c r="C2859" s="7" t="n">
        <v>3</v>
      </c>
      <c r="D2859" s="7" t="n">
        <v>80</v>
      </c>
      <c r="E2859" s="7" t="s">
        <v>204</v>
      </c>
      <c r="F2859" s="7" t="s">
        <v>284</v>
      </c>
      <c r="G2859" s="7" t="s">
        <v>113</v>
      </c>
      <c r="H2859" s="7" t="s">
        <v>112</v>
      </c>
    </row>
    <row r="2860" spans="1:8">
      <c r="A2860" t="s">
        <v>4</v>
      </c>
      <c r="B2860" s="4" t="s">
        <v>5</v>
      </c>
      <c r="C2860" s="4" t="s">
        <v>7</v>
      </c>
      <c r="D2860" s="4" t="s">
        <v>10</v>
      </c>
      <c r="E2860" s="4" t="s">
        <v>8</v>
      </c>
      <c r="F2860" s="4" t="s">
        <v>8</v>
      </c>
      <c r="G2860" s="4" t="s">
        <v>8</v>
      </c>
      <c r="H2860" s="4" t="s">
        <v>8</v>
      </c>
    </row>
    <row r="2861" spans="1:8">
      <c r="A2861" t="n">
        <v>22708</v>
      </c>
      <c r="B2861" s="54" t="n">
        <v>51</v>
      </c>
      <c r="C2861" s="7" t="n">
        <v>3</v>
      </c>
      <c r="D2861" s="7" t="n">
        <v>11</v>
      </c>
      <c r="E2861" s="7" t="s">
        <v>204</v>
      </c>
      <c r="F2861" s="7" t="s">
        <v>284</v>
      </c>
      <c r="G2861" s="7" t="s">
        <v>113</v>
      </c>
      <c r="H2861" s="7" t="s">
        <v>112</v>
      </c>
    </row>
    <row r="2862" spans="1:8">
      <c r="A2862" t="s">
        <v>4</v>
      </c>
      <c r="B2862" s="4" t="s">
        <v>5</v>
      </c>
      <c r="C2862" s="4" t="s">
        <v>10</v>
      </c>
      <c r="D2862" s="4" t="s">
        <v>7</v>
      </c>
    </row>
    <row r="2863" spans="1:8">
      <c r="A2863" t="n">
        <v>22729</v>
      </c>
      <c r="B2863" s="61" t="n">
        <v>56</v>
      </c>
      <c r="C2863" s="7" t="n">
        <v>11</v>
      </c>
      <c r="D2863" s="7" t="n">
        <v>0</v>
      </c>
    </row>
    <row r="2864" spans="1:8">
      <c r="A2864" t="s">
        <v>4</v>
      </c>
      <c r="B2864" s="4" t="s">
        <v>5</v>
      </c>
      <c r="C2864" s="4" t="s">
        <v>10</v>
      </c>
      <c r="D2864" s="4" t="s">
        <v>16</v>
      </c>
      <c r="E2864" s="4" t="s">
        <v>16</v>
      </c>
      <c r="F2864" s="4" t="s">
        <v>7</v>
      </c>
    </row>
    <row r="2865" spans="1:8">
      <c r="A2865" t="n">
        <v>22733</v>
      </c>
      <c r="B2865" s="66" t="n">
        <v>52</v>
      </c>
      <c r="C2865" s="7" t="n">
        <v>11</v>
      </c>
      <c r="D2865" s="7" t="n">
        <v>201.100006103516</v>
      </c>
      <c r="E2865" s="7" t="n">
        <v>10</v>
      </c>
      <c r="F2865" s="7" t="n">
        <v>0</v>
      </c>
    </row>
    <row r="2866" spans="1:8">
      <c r="A2866" t="s">
        <v>4</v>
      </c>
      <c r="B2866" s="4" t="s">
        <v>5</v>
      </c>
      <c r="C2866" s="4" t="s">
        <v>10</v>
      </c>
      <c r="D2866" s="4" t="s">
        <v>7</v>
      </c>
    </row>
    <row r="2867" spans="1:8">
      <c r="A2867" t="n">
        <v>22745</v>
      </c>
      <c r="B2867" s="61" t="n">
        <v>56</v>
      </c>
      <c r="C2867" s="7" t="n">
        <v>1</v>
      </c>
      <c r="D2867" s="7" t="n">
        <v>0</v>
      </c>
    </row>
    <row r="2868" spans="1:8">
      <c r="A2868" t="s">
        <v>4</v>
      </c>
      <c r="B2868" s="4" t="s">
        <v>5</v>
      </c>
      <c r="C2868" s="4" t="s">
        <v>10</v>
      </c>
      <c r="D2868" s="4" t="s">
        <v>16</v>
      </c>
      <c r="E2868" s="4" t="s">
        <v>16</v>
      </c>
      <c r="F2868" s="4" t="s">
        <v>7</v>
      </c>
    </row>
    <row r="2869" spans="1:8">
      <c r="A2869" t="n">
        <v>22749</v>
      </c>
      <c r="B2869" s="66" t="n">
        <v>52</v>
      </c>
      <c r="C2869" s="7" t="n">
        <v>1</v>
      </c>
      <c r="D2869" s="7" t="n">
        <v>208.800003051758</v>
      </c>
      <c r="E2869" s="7" t="n">
        <v>10</v>
      </c>
      <c r="F2869" s="7" t="n">
        <v>0</v>
      </c>
    </row>
    <row r="2870" spans="1:8">
      <c r="A2870" t="s">
        <v>4</v>
      </c>
      <c r="B2870" s="4" t="s">
        <v>5</v>
      </c>
      <c r="C2870" s="4" t="s">
        <v>10</v>
      </c>
      <c r="D2870" s="4" t="s">
        <v>7</v>
      </c>
    </row>
    <row r="2871" spans="1:8">
      <c r="A2871" t="n">
        <v>22761</v>
      </c>
      <c r="B2871" s="61" t="n">
        <v>56</v>
      </c>
      <c r="C2871" s="7" t="n">
        <v>2</v>
      </c>
      <c r="D2871" s="7" t="n">
        <v>0</v>
      </c>
    </row>
    <row r="2872" spans="1:8">
      <c r="A2872" t="s">
        <v>4</v>
      </c>
      <c r="B2872" s="4" t="s">
        <v>5</v>
      </c>
      <c r="C2872" s="4" t="s">
        <v>10</v>
      </c>
      <c r="D2872" s="4" t="s">
        <v>16</v>
      </c>
      <c r="E2872" s="4" t="s">
        <v>16</v>
      </c>
      <c r="F2872" s="4" t="s">
        <v>7</v>
      </c>
    </row>
    <row r="2873" spans="1:8">
      <c r="A2873" t="n">
        <v>22765</v>
      </c>
      <c r="B2873" s="66" t="n">
        <v>52</v>
      </c>
      <c r="C2873" s="7" t="n">
        <v>2</v>
      </c>
      <c r="D2873" s="7" t="n">
        <v>224.800003051758</v>
      </c>
      <c r="E2873" s="7" t="n">
        <v>10</v>
      </c>
      <c r="F2873" s="7" t="n">
        <v>0</v>
      </c>
    </row>
    <row r="2874" spans="1:8">
      <c r="A2874" t="s">
        <v>4</v>
      </c>
      <c r="B2874" s="4" t="s">
        <v>5</v>
      </c>
      <c r="C2874" s="4" t="s">
        <v>10</v>
      </c>
      <c r="D2874" s="4" t="s">
        <v>7</v>
      </c>
    </row>
    <row r="2875" spans="1:8">
      <c r="A2875" t="n">
        <v>22777</v>
      </c>
      <c r="B2875" s="61" t="n">
        <v>56</v>
      </c>
      <c r="C2875" s="7" t="n">
        <v>5</v>
      </c>
      <c r="D2875" s="7" t="n">
        <v>0</v>
      </c>
    </row>
    <row r="2876" spans="1:8">
      <c r="A2876" t="s">
        <v>4</v>
      </c>
      <c r="B2876" s="4" t="s">
        <v>5</v>
      </c>
      <c r="C2876" s="4" t="s">
        <v>10</v>
      </c>
      <c r="D2876" s="4" t="s">
        <v>16</v>
      </c>
      <c r="E2876" s="4" t="s">
        <v>16</v>
      </c>
      <c r="F2876" s="4" t="s">
        <v>7</v>
      </c>
    </row>
    <row r="2877" spans="1:8">
      <c r="A2877" t="n">
        <v>22781</v>
      </c>
      <c r="B2877" s="66" t="n">
        <v>52</v>
      </c>
      <c r="C2877" s="7" t="n">
        <v>5</v>
      </c>
      <c r="D2877" s="7" t="n">
        <v>194.600006103516</v>
      </c>
      <c r="E2877" s="7" t="n">
        <v>10</v>
      </c>
      <c r="F2877" s="7" t="n">
        <v>0</v>
      </c>
    </row>
    <row r="2878" spans="1:8">
      <c r="A2878" t="s">
        <v>4</v>
      </c>
      <c r="B2878" s="4" t="s">
        <v>5</v>
      </c>
      <c r="C2878" s="4" t="s">
        <v>10</v>
      </c>
      <c r="D2878" s="4" t="s">
        <v>7</v>
      </c>
    </row>
    <row r="2879" spans="1:8">
      <c r="A2879" t="n">
        <v>22793</v>
      </c>
      <c r="B2879" s="61" t="n">
        <v>56</v>
      </c>
      <c r="C2879" s="7" t="n">
        <v>3</v>
      </c>
      <c r="D2879" s="7" t="n">
        <v>0</v>
      </c>
    </row>
    <row r="2880" spans="1:8">
      <c r="A2880" t="s">
        <v>4</v>
      </c>
      <c r="B2880" s="4" t="s">
        <v>5</v>
      </c>
      <c r="C2880" s="4" t="s">
        <v>10</v>
      </c>
      <c r="D2880" s="4" t="s">
        <v>16</v>
      </c>
      <c r="E2880" s="4" t="s">
        <v>16</v>
      </c>
      <c r="F2880" s="4" t="s">
        <v>7</v>
      </c>
    </row>
    <row r="2881" spans="1:6">
      <c r="A2881" t="n">
        <v>22797</v>
      </c>
      <c r="B2881" s="66" t="n">
        <v>52</v>
      </c>
      <c r="C2881" s="7" t="n">
        <v>3</v>
      </c>
      <c r="D2881" s="7" t="n">
        <v>-136.899993896484</v>
      </c>
      <c r="E2881" s="7" t="n">
        <v>10</v>
      </c>
      <c r="F2881" s="7" t="n">
        <v>0</v>
      </c>
    </row>
    <row r="2882" spans="1:6">
      <c r="A2882" t="s">
        <v>4</v>
      </c>
      <c r="B2882" s="4" t="s">
        <v>5</v>
      </c>
      <c r="C2882" s="4" t="s">
        <v>10</v>
      </c>
      <c r="D2882" s="4" t="s">
        <v>7</v>
      </c>
    </row>
    <row r="2883" spans="1:6">
      <c r="A2883" t="n">
        <v>22809</v>
      </c>
      <c r="B2883" s="61" t="n">
        <v>56</v>
      </c>
      <c r="C2883" s="7" t="n">
        <v>8</v>
      </c>
      <c r="D2883" s="7" t="n">
        <v>0</v>
      </c>
    </row>
    <row r="2884" spans="1:6">
      <c r="A2884" t="s">
        <v>4</v>
      </c>
      <c r="B2884" s="4" t="s">
        <v>5</v>
      </c>
      <c r="C2884" s="4" t="s">
        <v>10</v>
      </c>
      <c r="D2884" s="4" t="s">
        <v>16</v>
      </c>
      <c r="E2884" s="4" t="s">
        <v>16</v>
      </c>
      <c r="F2884" s="4" t="s">
        <v>7</v>
      </c>
    </row>
    <row r="2885" spans="1:6">
      <c r="A2885" t="n">
        <v>22813</v>
      </c>
      <c r="B2885" s="66" t="n">
        <v>52</v>
      </c>
      <c r="C2885" s="7" t="n">
        <v>8</v>
      </c>
      <c r="D2885" s="7" t="n">
        <v>202.5</v>
      </c>
      <c r="E2885" s="7" t="n">
        <v>10</v>
      </c>
      <c r="F2885" s="7" t="n">
        <v>0</v>
      </c>
    </row>
    <row r="2886" spans="1:6">
      <c r="A2886" t="s">
        <v>4</v>
      </c>
      <c r="B2886" s="4" t="s">
        <v>5</v>
      </c>
      <c r="C2886" s="4" t="s">
        <v>10</v>
      </c>
      <c r="D2886" s="4" t="s">
        <v>7</v>
      </c>
    </row>
    <row r="2887" spans="1:6">
      <c r="A2887" t="n">
        <v>22825</v>
      </c>
      <c r="B2887" s="61" t="n">
        <v>56</v>
      </c>
      <c r="C2887" s="7" t="n">
        <v>4</v>
      </c>
      <c r="D2887" s="7" t="n">
        <v>0</v>
      </c>
    </row>
    <row r="2888" spans="1:6">
      <c r="A2888" t="s">
        <v>4</v>
      </c>
      <c r="B2888" s="4" t="s">
        <v>5</v>
      </c>
      <c r="C2888" s="4" t="s">
        <v>10</v>
      </c>
      <c r="D2888" s="4" t="s">
        <v>16</v>
      </c>
      <c r="E2888" s="4" t="s">
        <v>16</v>
      </c>
      <c r="F2888" s="4" t="s">
        <v>7</v>
      </c>
    </row>
    <row r="2889" spans="1:6">
      <c r="A2889" t="n">
        <v>22829</v>
      </c>
      <c r="B2889" s="66" t="n">
        <v>52</v>
      </c>
      <c r="C2889" s="7" t="n">
        <v>4</v>
      </c>
      <c r="D2889" s="7" t="n">
        <v>191.100006103516</v>
      </c>
      <c r="E2889" s="7" t="n">
        <v>10</v>
      </c>
      <c r="F2889" s="7" t="n">
        <v>0</v>
      </c>
    </row>
    <row r="2890" spans="1:6">
      <c r="A2890" t="s">
        <v>4</v>
      </c>
      <c r="B2890" s="4" t="s">
        <v>5</v>
      </c>
      <c r="C2890" s="4" t="s">
        <v>10</v>
      </c>
      <c r="D2890" s="4" t="s">
        <v>7</v>
      </c>
    </row>
    <row r="2891" spans="1:6">
      <c r="A2891" t="n">
        <v>22841</v>
      </c>
      <c r="B2891" s="61" t="n">
        <v>56</v>
      </c>
      <c r="C2891" s="7" t="n">
        <v>6</v>
      </c>
      <c r="D2891" s="7" t="n">
        <v>0</v>
      </c>
    </row>
    <row r="2892" spans="1:6">
      <c r="A2892" t="s">
        <v>4</v>
      </c>
      <c r="B2892" s="4" t="s">
        <v>5</v>
      </c>
      <c r="C2892" s="4" t="s">
        <v>10</v>
      </c>
      <c r="D2892" s="4" t="s">
        <v>16</v>
      </c>
      <c r="E2892" s="4" t="s">
        <v>16</v>
      </c>
      <c r="F2892" s="4" t="s">
        <v>7</v>
      </c>
    </row>
    <row r="2893" spans="1:6">
      <c r="A2893" t="n">
        <v>22845</v>
      </c>
      <c r="B2893" s="66" t="n">
        <v>52</v>
      </c>
      <c r="C2893" s="7" t="n">
        <v>6</v>
      </c>
      <c r="D2893" s="7" t="n">
        <v>-133</v>
      </c>
      <c r="E2893" s="7" t="n">
        <v>10</v>
      </c>
      <c r="F2893" s="7" t="n">
        <v>0</v>
      </c>
    </row>
    <row r="2894" spans="1:6">
      <c r="A2894" t="s">
        <v>4</v>
      </c>
      <c r="B2894" s="4" t="s">
        <v>5</v>
      </c>
      <c r="C2894" s="4" t="s">
        <v>10</v>
      </c>
      <c r="D2894" s="4" t="s">
        <v>7</v>
      </c>
    </row>
    <row r="2895" spans="1:6">
      <c r="A2895" t="n">
        <v>22857</v>
      </c>
      <c r="B2895" s="61" t="n">
        <v>56</v>
      </c>
      <c r="C2895" s="7" t="n">
        <v>7</v>
      </c>
      <c r="D2895" s="7" t="n">
        <v>0</v>
      </c>
    </row>
    <row r="2896" spans="1:6">
      <c r="A2896" t="s">
        <v>4</v>
      </c>
      <c r="B2896" s="4" t="s">
        <v>5</v>
      </c>
      <c r="C2896" s="4" t="s">
        <v>10</v>
      </c>
      <c r="D2896" s="4" t="s">
        <v>16</v>
      </c>
      <c r="E2896" s="4" t="s">
        <v>16</v>
      </c>
      <c r="F2896" s="4" t="s">
        <v>7</v>
      </c>
    </row>
    <row r="2897" spans="1:6">
      <c r="A2897" t="n">
        <v>22861</v>
      </c>
      <c r="B2897" s="66" t="n">
        <v>52</v>
      </c>
      <c r="C2897" s="7" t="n">
        <v>7</v>
      </c>
      <c r="D2897" s="7" t="n">
        <v>216.600006103516</v>
      </c>
      <c r="E2897" s="7" t="n">
        <v>10</v>
      </c>
      <c r="F2897" s="7" t="n">
        <v>0</v>
      </c>
    </row>
    <row r="2898" spans="1:6">
      <c r="A2898" t="s">
        <v>4</v>
      </c>
      <c r="B2898" s="4" t="s">
        <v>5</v>
      </c>
      <c r="C2898" s="4" t="s">
        <v>10</v>
      </c>
      <c r="D2898" s="4" t="s">
        <v>7</v>
      </c>
    </row>
    <row r="2899" spans="1:6">
      <c r="A2899" t="n">
        <v>22873</v>
      </c>
      <c r="B2899" s="61" t="n">
        <v>56</v>
      </c>
      <c r="C2899" s="7" t="n">
        <v>9</v>
      </c>
      <c r="D2899" s="7" t="n">
        <v>0</v>
      </c>
    </row>
    <row r="2900" spans="1:6">
      <c r="A2900" t="s">
        <v>4</v>
      </c>
      <c r="B2900" s="4" t="s">
        <v>5</v>
      </c>
      <c r="C2900" s="4" t="s">
        <v>10</v>
      </c>
      <c r="D2900" s="4" t="s">
        <v>16</v>
      </c>
      <c r="E2900" s="4" t="s">
        <v>16</v>
      </c>
      <c r="F2900" s="4" t="s">
        <v>7</v>
      </c>
    </row>
    <row r="2901" spans="1:6">
      <c r="A2901" t="n">
        <v>22877</v>
      </c>
      <c r="B2901" s="66" t="n">
        <v>52</v>
      </c>
      <c r="C2901" s="7" t="n">
        <v>9</v>
      </c>
      <c r="D2901" s="7" t="n">
        <v>192.800003051758</v>
      </c>
      <c r="E2901" s="7" t="n">
        <v>10</v>
      </c>
      <c r="F2901" s="7" t="n">
        <v>0</v>
      </c>
    </row>
    <row r="2902" spans="1:6">
      <c r="A2902" t="s">
        <v>4</v>
      </c>
      <c r="B2902" s="4" t="s">
        <v>5</v>
      </c>
      <c r="C2902" s="4" t="s">
        <v>10</v>
      </c>
      <c r="D2902" s="4" t="s">
        <v>7</v>
      </c>
    </row>
    <row r="2903" spans="1:6">
      <c r="A2903" t="n">
        <v>22889</v>
      </c>
      <c r="B2903" s="61" t="n">
        <v>56</v>
      </c>
      <c r="C2903" s="7" t="n">
        <v>12</v>
      </c>
      <c r="D2903" s="7" t="n">
        <v>0</v>
      </c>
    </row>
    <row r="2904" spans="1:6">
      <c r="A2904" t="s">
        <v>4</v>
      </c>
      <c r="B2904" s="4" t="s">
        <v>5</v>
      </c>
      <c r="C2904" s="4" t="s">
        <v>10</v>
      </c>
      <c r="D2904" s="4" t="s">
        <v>16</v>
      </c>
      <c r="E2904" s="4" t="s">
        <v>16</v>
      </c>
      <c r="F2904" s="4" t="s">
        <v>7</v>
      </c>
    </row>
    <row r="2905" spans="1:6">
      <c r="A2905" t="n">
        <v>22893</v>
      </c>
      <c r="B2905" s="66" t="n">
        <v>52</v>
      </c>
      <c r="C2905" s="7" t="n">
        <v>12</v>
      </c>
      <c r="D2905" s="7" t="n">
        <v>219.899993896484</v>
      </c>
      <c r="E2905" s="7" t="n">
        <v>10</v>
      </c>
      <c r="F2905" s="7" t="n">
        <v>0</v>
      </c>
    </row>
    <row r="2906" spans="1:6">
      <c r="A2906" t="s">
        <v>4</v>
      </c>
      <c r="B2906" s="4" t="s">
        <v>5</v>
      </c>
      <c r="C2906" s="4" t="s">
        <v>10</v>
      </c>
      <c r="D2906" s="4" t="s">
        <v>7</v>
      </c>
    </row>
    <row r="2907" spans="1:6">
      <c r="A2907" t="n">
        <v>22905</v>
      </c>
      <c r="B2907" s="61" t="n">
        <v>56</v>
      </c>
      <c r="C2907" s="7" t="n">
        <v>13</v>
      </c>
      <c r="D2907" s="7" t="n">
        <v>0</v>
      </c>
    </row>
    <row r="2908" spans="1:6">
      <c r="A2908" t="s">
        <v>4</v>
      </c>
      <c r="B2908" s="4" t="s">
        <v>5</v>
      </c>
      <c r="C2908" s="4" t="s">
        <v>10</v>
      </c>
      <c r="D2908" s="4" t="s">
        <v>16</v>
      </c>
      <c r="E2908" s="4" t="s">
        <v>16</v>
      </c>
      <c r="F2908" s="4" t="s">
        <v>7</v>
      </c>
    </row>
    <row r="2909" spans="1:6">
      <c r="A2909" t="n">
        <v>22909</v>
      </c>
      <c r="B2909" s="66" t="n">
        <v>52</v>
      </c>
      <c r="C2909" s="7" t="n">
        <v>13</v>
      </c>
      <c r="D2909" s="7" t="n">
        <v>202.5</v>
      </c>
      <c r="E2909" s="7" t="n">
        <v>10</v>
      </c>
      <c r="F2909" s="7" t="n">
        <v>0</v>
      </c>
    </row>
    <row r="2910" spans="1:6">
      <c r="A2910" t="s">
        <v>4</v>
      </c>
      <c r="B2910" s="4" t="s">
        <v>5</v>
      </c>
      <c r="C2910" s="4" t="s">
        <v>10</v>
      </c>
      <c r="D2910" s="4" t="s">
        <v>7</v>
      </c>
    </row>
    <row r="2911" spans="1:6">
      <c r="A2911" t="n">
        <v>22921</v>
      </c>
      <c r="B2911" s="61" t="n">
        <v>56</v>
      </c>
      <c r="C2911" s="7" t="n">
        <v>80</v>
      </c>
      <c r="D2911" s="7" t="n">
        <v>0</v>
      </c>
    </row>
    <row r="2912" spans="1:6">
      <c r="A2912" t="s">
        <v>4</v>
      </c>
      <c r="B2912" s="4" t="s">
        <v>5</v>
      </c>
      <c r="C2912" s="4" t="s">
        <v>10</v>
      </c>
      <c r="D2912" s="4" t="s">
        <v>16</v>
      </c>
      <c r="E2912" s="4" t="s">
        <v>16</v>
      </c>
      <c r="F2912" s="4" t="s">
        <v>7</v>
      </c>
    </row>
    <row r="2913" spans="1:6">
      <c r="A2913" t="n">
        <v>22925</v>
      </c>
      <c r="B2913" s="66" t="n">
        <v>52</v>
      </c>
      <c r="C2913" s="7" t="n">
        <v>80</v>
      </c>
      <c r="D2913" s="7" t="n">
        <v>202.5</v>
      </c>
      <c r="E2913" s="7" t="n">
        <v>10</v>
      </c>
      <c r="F2913" s="7" t="n">
        <v>0</v>
      </c>
    </row>
    <row r="2914" spans="1:6">
      <c r="A2914" t="s">
        <v>4</v>
      </c>
      <c r="B2914" s="4" t="s">
        <v>5</v>
      </c>
      <c r="C2914" s="4" t="s">
        <v>10</v>
      </c>
    </row>
    <row r="2915" spans="1:6">
      <c r="A2915" t="n">
        <v>22937</v>
      </c>
      <c r="B2915" s="67" t="n">
        <v>54</v>
      </c>
      <c r="C2915" s="7" t="n">
        <v>80</v>
      </c>
    </row>
    <row r="2916" spans="1:6">
      <c r="A2916" t="s">
        <v>4</v>
      </c>
      <c r="B2916" s="4" t="s">
        <v>5</v>
      </c>
      <c r="C2916" s="4" t="s">
        <v>10</v>
      </c>
    </row>
    <row r="2917" spans="1:6">
      <c r="A2917" t="n">
        <v>22940</v>
      </c>
      <c r="B2917" s="67" t="n">
        <v>54</v>
      </c>
      <c r="C2917" s="7" t="n">
        <v>4</v>
      </c>
    </row>
    <row r="2918" spans="1:6">
      <c r="A2918" t="s">
        <v>4</v>
      </c>
      <c r="B2918" s="4" t="s">
        <v>5</v>
      </c>
      <c r="C2918" s="4" t="s">
        <v>10</v>
      </c>
      <c r="D2918" s="4" t="s">
        <v>7</v>
      </c>
      <c r="E2918" s="4" t="s">
        <v>8</v>
      </c>
      <c r="F2918" s="4" t="s">
        <v>16</v>
      </c>
      <c r="G2918" s="4" t="s">
        <v>16</v>
      </c>
      <c r="H2918" s="4" t="s">
        <v>16</v>
      </c>
    </row>
    <row r="2919" spans="1:6">
      <c r="A2919" t="n">
        <v>22943</v>
      </c>
      <c r="B2919" s="62" t="n">
        <v>48</v>
      </c>
      <c r="C2919" s="7" t="n">
        <v>4</v>
      </c>
      <c r="D2919" s="7" t="n">
        <v>0</v>
      </c>
      <c r="E2919" s="7" t="s">
        <v>99</v>
      </c>
      <c r="F2919" s="7" t="n">
        <v>-1</v>
      </c>
      <c r="G2919" s="7" t="n">
        <v>1</v>
      </c>
      <c r="H2919" s="7" t="n">
        <v>0</v>
      </c>
    </row>
    <row r="2920" spans="1:6">
      <c r="A2920" t="s">
        <v>4</v>
      </c>
      <c r="B2920" s="4" t="s">
        <v>5</v>
      </c>
      <c r="C2920" s="4" t="s">
        <v>7</v>
      </c>
      <c r="D2920" s="4" t="s">
        <v>10</v>
      </c>
      <c r="E2920" s="4" t="s">
        <v>8</v>
      </c>
    </row>
    <row r="2921" spans="1:6">
      <c r="A2921" t="n">
        <v>22972</v>
      </c>
      <c r="B2921" s="54" t="n">
        <v>51</v>
      </c>
      <c r="C2921" s="7" t="n">
        <v>4</v>
      </c>
      <c r="D2921" s="7" t="n">
        <v>4</v>
      </c>
      <c r="E2921" s="7" t="s">
        <v>138</v>
      </c>
    </row>
    <row r="2922" spans="1:6">
      <c r="A2922" t="s">
        <v>4</v>
      </c>
      <c r="B2922" s="4" t="s">
        <v>5</v>
      </c>
      <c r="C2922" s="4" t="s">
        <v>10</v>
      </c>
    </row>
    <row r="2923" spans="1:6">
      <c r="A2923" t="n">
        <v>22985</v>
      </c>
      <c r="B2923" s="26" t="n">
        <v>16</v>
      </c>
      <c r="C2923" s="7" t="n">
        <v>0</v>
      </c>
    </row>
    <row r="2924" spans="1:6">
      <c r="A2924" t="s">
        <v>4</v>
      </c>
      <c r="B2924" s="4" t="s">
        <v>5</v>
      </c>
      <c r="C2924" s="4" t="s">
        <v>10</v>
      </c>
      <c r="D2924" s="4" t="s">
        <v>7</v>
      </c>
      <c r="E2924" s="4" t="s">
        <v>17</v>
      </c>
      <c r="F2924" s="4" t="s">
        <v>28</v>
      </c>
      <c r="G2924" s="4" t="s">
        <v>7</v>
      </c>
      <c r="H2924" s="4" t="s">
        <v>7</v>
      </c>
    </row>
    <row r="2925" spans="1:6">
      <c r="A2925" t="n">
        <v>22988</v>
      </c>
      <c r="B2925" s="55" t="n">
        <v>26</v>
      </c>
      <c r="C2925" s="7" t="n">
        <v>4</v>
      </c>
      <c r="D2925" s="7" t="n">
        <v>17</v>
      </c>
      <c r="E2925" s="7" t="n">
        <v>7492</v>
      </c>
      <c r="F2925" s="7" t="s">
        <v>285</v>
      </c>
      <c r="G2925" s="7" t="n">
        <v>2</v>
      </c>
      <c r="H2925" s="7" t="n">
        <v>0</v>
      </c>
    </row>
    <row r="2926" spans="1:6">
      <c r="A2926" t="s">
        <v>4</v>
      </c>
      <c r="B2926" s="4" t="s">
        <v>5</v>
      </c>
    </row>
    <row r="2927" spans="1:6">
      <c r="A2927" t="n">
        <v>23024</v>
      </c>
      <c r="B2927" s="24" t="n">
        <v>28</v>
      </c>
    </row>
    <row r="2928" spans="1:6">
      <c r="A2928" t="s">
        <v>4</v>
      </c>
      <c r="B2928" s="4" t="s">
        <v>5</v>
      </c>
      <c r="C2928" s="4" t="s">
        <v>10</v>
      </c>
      <c r="D2928" s="4" t="s">
        <v>7</v>
      </c>
      <c r="E2928" s="4" t="s">
        <v>8</v>
      </c>
      <c r="F2928" s="4" t="s">
        <v>16</v>
      </c>
      <c r="G2928" s="4" t="s">
        <v>16</v>
      </c>
      <c r="H2928" s="4" t="s">
        <v>16</v>
      </c>
    </row>
    <row r="2929" spans="1:8">
      <c r="A2929" t="n">
        <v>23025</v>
      </c>
      <c r="B2929" s="62" t="n">
        <v>48</v>
      </c>
      <c r="C2929" s="7" t="n">
        <v>8</v>
      </c>
      <c r="D2929" s="7" t="n">
        <v>0</v>
      </c>
      <c r="E2929" s="7" t="s">
        <v>91</v>
      </c>
      <c r="F2929" s="7" t="n">
        <v>-1</v>
      </c>
      <c r="G2929" s="7" t="n">
        <v>1</v>
      </c>
      <c r="H2929" s="7" t="n">
        <v>0</v>
      </c>
    </row>
    <row r="2930" spans="1:8">
      <c r="A2930" t="s">
        <v>4</v>
      </c>
      <c r="B2930" s="4" t="s">
        <v>5</v>
      </c>
      <c r="C2930" s="4" t="s">
        <v>7</v>
      </c>
      <c r="D2930" s="4" t="s">
        <v>10</v>
      </c>
      <c r="E2930" s="4" t="s">
        <v>8</v>
      </c>
    </row>
    <row r="2931" spans="1:8">
      <c r="A2931" t="n">
        <v>23054</v>
      </c>
      <c r="B2931" s="54" t="n">
        <v>51</v>
      </c>
      <c r="C2931" s="7" t="n">
        <v>4</v>
      </c>
      <c r="D2931" s="7" t="n">
        <v>8</v>
      </c>
      <c r="E2931" s="7" t="s">
        <v>239</v>
      </c>
    </row>
    <row r="2932" spans="1:8">
      <c r="A2932" t="s">
        <v>4</v>
      </c>
      <c r="B2932" s="4" t="s">
        <v>5</v>
      </c>
      <c r="C2932" s="4" t="s">
        <v>10</v>
      </c>
    </row>
    <row r="2933" spans="1:8">
      <c r="A2933" t="n">
        <v>23067</v>
      </c>
      <c r="B2933" s="26" t="n">
        <v>16</v>
      </c>
      <c r="C2933" s="7" t="n">
        <v>0</v>
      </c>
    </row>
    <row r="2934" spans="1:8">
      <c r="A2934" t="s">
        <v>4</v>
      </c>
      <c r="B2934" s="4" t="s">
        <v>5</v>
      </c>
      <c r="C2934" s="4" t="s">
        <v>10</v>
      </c>
      <c r="D2934" s="4" t="s">
        <v>7</v>
      </c>
      <c r="E2934" s="4" t="s">
        <v>17</v>
      </c>
      <c r="F2934" s="4" t="s">
        <v>28</v>
      </c>
      <c r="G2934" s="4" t="s">
        <v>7</v>
      </c>
      <c r="H2934" s="4" t="s">
        <v>7</v>
      </c>
    </row>
    <row r="2935" spans="1:8">
      <c r="A2935" t="n">
        <v>23070</v>
      </c>
      <c r="B2935" s="55" t="n">
        <v>26</v>
      </c>
      <c r="C2935" s="7" t="n">
        <v>8</v>
      </c>
      <c r="D2935" s="7" t="n">
        <v>17</v>
      </c>
      <c r="E2935" s="7" t="n">
        <v>9438</v>
      </c>
      <c r="F2935" s="7" t="s">
        <v>286</v>
      </c>
      <c r="G2935" s="7" t="n">
        <v>2</v>
      </c>
      <c r="H2935" s="7" t="n">
        <v>0</v>
      </c>
    </row>
    <row r="2936" spans="1:8">
      <c r="A2936" t="s">
        <v>4</v>
      </c>
      <c r="B2936" s="4" t="s">
        <v>5</v>
      </c>
    </row>
    <row r="2937" spans="1:8">
      <c r="A2937" t="n">
        <v>23134</v>
      </c>
      <c r="B2937" s="24" t="n">
        <v>28</v>
      </c>
    </row>
    <row r="2938" spans="1:8">
      <c r="A2938" t="s">
        <v>4</v>
      </c>
      <c r="B2938" s="4" t="s">
        <v>5</v>
      </c>
      <c r="C2938" s="4" t="s">
        <v>7</v>
      </c>
      <c r="D2938" s="4" t="s">
        <v>10</v>
      </c>
      <c r="E2938" s="4" t="s">
        <v>8</v>
      </c>
    </row>
    <row r="2939" spans="1:8">
      <c r="A2939" t="n">
        <v>23135</v>
      </c>
      <c r="B2939" s="54" t="n">
        <v>51</v>
      </c>
      <c r="C2939" s="7" t="n">
        <v>4</v>
      </c>
      <c r="D2939" s="7" t="n">
        <v>1</v>
      </c>
      <c r="E2939" s="7" t="s">
        <v>279</v>
      </c>
    </row>
    <row r="2940" spans="1:8">
      <c r="A2940" t="s">
        <v>4</v>
      </c>
      <c r="B2940" s="4" t="s">
        <v>5</v>
      </c>
      <c r="C2940" s="4" t="s">
        <v>10</v>
      </c>
    </row>
    <row r="2941" spans="1:8">
      <c r="A2941" t="n">
        <v>23148</v>
      </c>
      <c r="B2941" s="26" t="n">
        <v>16</v>
      </c>
      <c r="C2941" s="7" t="n">
        <v>0</v>
      </c>
    </row>
    <row r="2942" spans="1:8">
      <c r="A2942" t="s">
        <v>4</v>
      </c>
      <c r="B2942" s="4" t="s">
        <v>5</v>
      </c>
      <c r="C2942" s="4" t="s">
        <v>10</v>
      </c>
      <c r="D2942" s="4" t="s">
        <v>7</v>
      </c>
      <c r="E2942" s="4" t="s">
        <v>17</v>
      </c>
      <c r="F2942" s="4" t="s">
        <v>28</v>
      </c>
      <c r="G2942" s="4" t="s">
        <v>7</v>
      </c>
      <c r="H2942" s="4" t="s">
        <v>7</v>
      </c>
    </row>
    <row r="2943" spans="1:8">
      <c r="A2943" t="n">
        <v>23151</v>
      </c>
      <c r="B2943" s="55" t="n">
        <v>26</v>
      </c>
      <c r="C2943" s="7" t="n">
        <v>1</v>
      </c>
      <c r="D2943" s="7" t="n">
        <v>17</v>
      </c>
      <c r="E2943" s="7" t="n">
        <v>1508</v>
      </c>
      <c r="F2943" s="7" t="s">
        <v>287</v>
      </c>
      <c r="G2943" s="7" t="n">
        <v>2</v>
      </c>
      <c r="H2943" s="7" t="n">
        <v>0</v>
      </c>
    </row>
    <row r="2944" spans="1:8">
      <c r="A2944" t="s">
        <v>4</v>
      </c>
      <c r="B2944" s="4" t="s">
        <v>5</v>
      </c>
    </row>
    <row r="2945" spans="1:8">
      <c r="A2945" t="n">
        <v>23194</v>
      </c>
      <c r="B2945" s="24" t="n">
        <v>28</v>
      </c>
    </row>
    <row r="2946" spans="1:8">
      <c r="A2946" t="s">
        <v>4</v>
      </c>
      <c r="B2946" s="4" t="s">
        <v>5</v>
      </c>
      <c r="C2946" s="4" t="s">
        <v>10</v>
      </c>
      <c r="D2946" s="4" t="s">
        <v>7</v>
      </c>
      <c r="E2946" s="4" t="s">
        <v>16</v>
      </c>
      <c r="F2946" s="4" t="s">
        <v>10</v>
      </c>
    </row>
    <row r="2947" spans="1:8">
      <c r="A2947" t="n">
        <v>23195</v>
      </c>
      <c r="B2947" s="53" t="n">
        <v>59</v>
      </c>
      <c r="C2947" s="7" t="n">
        <v>1</v>
      </c>
      <c r="D2947" s="7" t="n">
        <v>1</v>
      </c>
      <c r="E2947" s="7" t="n">
        <v>0.150000005960464</v>
      </c>
      <c r="F2947" s="7" t="n">
        <v>0</v>
      </c>
    </row>
    <row r="2948" spans="1:8">
      <c r="A2948" t="s">
        <v>4</v>
      </c>
      <c r="B2948" s="4" t="s">
        <v>5</v>
      </c>
      <c r="C2948" s="4" t="s">
        <v>10</v>
      </c>
    </row>
    <row r="2949" spans="1:8">
      <c r="A2949" t="n">
        <v>23205</v>
      </c>
      <c r="B2949" s="26" t="n">
        <v>16</v>
      </c>
      <c r="C2949" s="7" t="n">
        <v>1000</v>
      </c>
    </row>
    <row r="2950" spans="1:8">
      <c r="A2950" t="s">
        <v>4</v>
      </c>
      <c r="B2950" s="4" t="s">
        <v>5</v>
      </c>
      <c r="C2950" s="4" t="s">
        <v>10</v>
      </c>
      <c r="D2950" s="4" t="s">
        <v>10</v>
      </c>
      <c r="E2950" s="4" t="s">
        <v>10</v>
      </c>
    </row>
    <row r="2951" spans="1:8">
      <c r="A2951" t="n">
        <v>23208</v>
      </c>
      <c r="B2951" s="59" t="n">
        <v>61</v>
      </c>
      <c r="C2951" s="7" t="n">
        <v>1</v>
      </c>
      <c r="D2951" s="7" t="n">
        <v>18</v>
      </c>
      <c r="E2951" s="7" t="n">
        <v>1000</v>
      </c>
    </row>
    <row r="2952" spans="1:8">
      <c r="A2952" t="s">
        <v>4</v>
      </c>
      <c r="B2952" s="4" t="s">
        <v>5</v>
      </c>
      <c r="C2952" s="4" t="s">
        <v>10</v>
      </c>
      <c r="D2952" s="4" t="s">
        <v>7</v>
      </c>
      <c r="E2952" s="4" t="s">
        <v>8</v>
      </c>
      <c r="F2952" s="4" t="s">
        <v>16</v>
      </c>
      <c r="G2952" s="4" t="s">
        <v>16</v>
      </c>
      <c r="H2952" s="4" t="s">
        <v>16</v>
      </c>
    </row>
    <row r="2953" spans="1:8">
      <c r="A2953" t="n">
        <v>23215</v>
      </c>
      <c r="B2953" s="62" t="n">
        <v>48</v>
      </c>
      <c r="C2953" s="7" t="n">
        <v>1</v>
      </c>
      <c r="D2953" s="7" t="n">
        <v>0</v>
      </c>
      <c r="E2953" s="7" t="s">
        <v>90</v>
      </c>
      <c r="F2953" s="7" t="n">
        <v>-1</v>
      </c>
      <c r="G2953" s="7" t="n">
        <v>1</v>
      </c>
      <c r="H2953" s="7" t="n">
        <v>0</v>
      </c>
    </row>
    <row r="2954" spans="1:8">
      <c r="A2954" t="s">
        <v>4</v>
      </c>
      <c r="B2954" s="4" t="s">
        <v>5</v>
      </c>
      <c r="C2954" s="4" t="s">
        <v>10</v>
      </c>
    </row>
    <row r="2955" spans="1:8">
      <c r="A2955" t="n">
        <v>23246</v>
      </c>
      <c r="B2955" s="26" t="n">
        <v>16</v>
      </c>
      <c r="C2955" s="7" t="n">
        <v>200</v>
      </c>
    </row>
    <row r="2956" spans="1:8">
      <c r="A2956" t="s">
        <v>4</v>
      </c>
      <c r="B2956" s="4" t="s">
        <v>5</v>
      </c>
      <c r="C2956" s="4" t="s">
        <v>7</v>
      </c>
      <c r="D2956" s="4" t="s">
        <v>10</v>
      </c>
      <c r="E2956" s="4" t="s">
        <v>8</v>
      </c>
    </row>
    <row r="2957" spans="1:8">
      <c r="A2957" t="n">
        <v>23249</v>
      </c>
      <c r="B2957" s="54" t="n">
        <v>51</v>
      </c>
      <c r="C2957" s="7" t="n">
        <v>4</v>
      </c>
      <c r="D2957" s="7" t="n">
        <v>1</v>
      </c>
      <c r="E2957" s="7" t="s">
        <v>108</v>
      </c>
    </row>
    <row r="2958" spans="1:8">
      <c r="A2958" t="s">
        <v>4</v>
      </c>
      <c r="B2958" s="4" t="s">
        <v>5</v>
      </c>
      <c r="C2958" s="4" t="s">
        <v>10</v>
      </c>
    </row>
    <row r="2959" spans="1:8">
      <c r="A2959" t="n">
        <v>23263</v>
      </c>
      <c r="B2959" s="26" t="n">
        <v>16</v>
      </c>
      <c r="C2959" s="7" t="n">
        <v>0</v>
      </c>
    </row>
    <row r="2960" spans="1:8">
      <c r="A2960" t="s">
        <v>4</v>
      </c>
      <c r="B2960" s="4" t="s">
        <v>5</v>
      </c>
      <c r="C2960" s="4" t="s">
        <v>10</v>
      </c>
      <c r="D2960" s="4" t="s">
        <v>7</v>
      </c>
      <c r="E2960" s="4" t="s">
        <v>17</v>
      </c>
      <c r="F2960" s="4" t="s">
        <v>28</v>
      </c>
      <c r="G2960" s="4" t="s">
        <v>7</v>
      </c>
      <c r="H2960" s="4" t="s">
        <v>7</v>
      </c>
    </row>
    <row r="2961" spans="1:8">
      <c r="A2961" t="n">
        <v>23266</v>
      </c>
      <c r="B2961" s="55" t="n">
        <v>26</v>
      </c>
      <c r="C2961" s="7" t="n">
        <v>1</v>
      </c>
      <c r="D2961" s="7" t="n">
        <v>17</v>
      </c>
      <c r="E2961" s="7" t="n">
        <v>1509</v>
      </c>
      <c r="F2961" s="7" t="s">
        <v>288</v>
      </c>
      <c r="G2961" s="7" t="n">
        <v>2</v>
      </c>
      <c r="H2961" s="7" t="n">
        <v>0</v>
      </c>
    </row>
    <row r="2962" spans="1:8">
      <c r="A2962" t="s">
        <v>4</v>
      </c>
      <c r="B2962" s="4" t="s">
        <v>5</v>
      </c>
    </row>
    <row r="2963" spans="1:8">
      <c r="A2963" t="n">
        <v>23308</v>
      </c>
      <c r="B2963" s="24" t="n">
        <v>28</v>
      </c>
    </row>
    <row r="2964" spans="1:8">
      <c r="A2964" t="s">
        <v>4</v>
      </c>
      <c r="B2964" s="4" t="s">
        <v>5</v>
      </c>
      <c r="C2964" s="4" t="s">
        <v>10</v>
      </c>
      <c r="D2964" s="4" t="s">
        <v>10</v>
      </c>
      <c r="E2964" s="4" t="s">
        <v>10</v>
      </c>
    </row>
    <row r="2965" spans="1:8">
      <c r="A2965" t="n">
        <v>23309</v>
      </c>
      <c r="B2965" s="59" t="n">
        <v>61</v>
      </c>
      <c r="C2965" s="7" t="n">
        <v>9</v>
      </c>
      <c r="D2965" s="7" t="n">
        <v>15</v>
      </c>
      <c r="E2965" s="7" t="n">
        <v>1000</v>
      </c>
    </row>
    <row r="2966" spans="1:8">
      <c r="A2966" t="s">
        <v>4</v>
      </c>
      <c r="B2966" s="4" t="s">
        <v>5</v>
      </c>
      <c r="C2966" s="4" t="s">
        <v>7</v>
      </c>
      <c r="D2966" s="4" t="s">
        <v>10</v>
      </c>
      <c r="E2966" s="4" t="s">
        <v>8</v>
      </c>
    </row>
    <row r="2967" spans="1:8">
      <c r="A2967" t="n">
        <v>23316</v>
      </c>
      <c r="B2967" s="54" t="n">
        <v>51</v>
      </c>
      <c r="C2967" s="7" t="n">
        <v>4</v>
      </c>
      <c r="D2967" s="7" t="n">
        <v>9</v>
      </c>
      <c r="E2967" s="7" t="s">
        <v>134</v>
      </c>
    </row>
    <row r="2968" spans="1:8">
      <c r="A2968" t="s">
        <v>4</v>
      </c>
      <c r="B2968" s="4" t="s">
        <v>5</v>
      </c>
      <c r="C2968" s="4" t="s">
        <v>10</v>
      </c>
    </row>
    <row r="2969" spans="1:8">
      <c r="A2969" t="n">
        <v>23330</v>
      </c>
      <c r="B2969" s="26" t="n">
        <v>16</v>
      </c>
      <c r="C2969" s="7" t="n">
        <v>0</v>
      </c>
    </row>
    <row r="2970" spans="1:8">
      <c r="A2970" t="s">
        <v>4</v>
      </c>
      <c r="B2970" s="4" t="s">
        <v>5</v>
      </c>
      <c r="C2970" s="4" t="s">
        <v>10</v>
      </c>
      <c r="D2970" s="4" t="s">
        <v>7</v>
      </c>
      <c r="E2970" s="4" t="s">
        <v>17</v>
      </c>
      <c r="F2970" s="4" t="s">
        <v>28</v>
      </c>
      <c r="G2970" s="4" t="s">
        <v>7</v>
      </c>
      <c r="H2970" s="4" t="s">
        <v>7</v>
      </c>
    </row>
    <row r="2971" spans="1:8">
      <c r="A2971" t="n">
        <v>23333</v>
      </c>
      <c r="B2971" s="55" t="n">
        <v>26</v>
      </c>
      <c r="C2971" s="7" t="n">
        <v>9</v>
      </c>
      <c r="D2971" s="7" t="n">
        <v>17</v>
      </c>
      <c r="E2971" s="7" t="n">
        <v>5448</v>
      </c>
      <c r="F2971" s="7" t="s">
        <v>289</v>
      </c>
      <c r="G2971" s="7" t="n">
        <v>2</v>
      </c>
      <c r="H2971" s="7" t="n">
        <v>0</v>
      </c>
    </row>
    <row r="2972" spans="1:8">
      <c r="A2972" t="s">
        <v>4</v>
      </c>
      <c r="B2972" s="4" t="s">
        <v>5</v>
      </c>
    </row>
    <row r="2973" spans="1:8">
      <c r="A2973" t="n">
        <v>23385</v>
      </c>
      <c r="B2973" s="24" t="n">
        <v>28</v>
      </c>
    </row>
    <row r="2974" spans="1:8">
      <c r="A2974" t="s">
        <v>4</v>
      </c>
      <c r="B2974" s="4" t="s">
        <v>5</v>
      </c>
      <c r="C2974" s="4" t="s">
        <v>10</v>
      </c>
      <c r="D2974" s="4" t="s">
        <v>7</v>
      </c>
      <c r="E2974" s="4" t="s">
        <v>8</v>
      </c>
      <c r="F2974" s="4" t="s">
        <v>16</v>
      </c>
      <c r="G2974" s="4" t="s">
        <v>16</v>
      </c>
      <c r="H2974" s="4" t="s">
        <v>16</v>
      </c>
    </row>
    <row r="2975" spans="1:8">
      <c r="A2975" t="n">
        <v>23386</v>
      </c>
      <c r="B2975" s="62" t="n">
        <v>48</v>
      </c>
      <c r="C2975" s="7" t="n">
        <v>2</v>
      </c>
      <c r="D2975" s="7" t="n">
        <v>0</v>
      </c>
      <c r="E2975" s="7" t="s">
        <v>89</v>
      </c>
      <c r="F2975" s="7" t="n">
        <v>-1</v>
      </c>
      <c r="G2975" s="7" t="n">
        <v>1</v>
      </c>
      <c r="H2975" s="7" t="n">
        <v>0</v>
      </c>
    </row>
    <row r="2976" spans="1:8">
      <c r="A2976" t="s">
        <v>4</v>
      </c>
      <c r="B2976" s="4" t="s">
        <v>5</v>
      </c>
      <c r="C2976" s="4" t="s">
        <v>7</v>
      </c>
      <c r="D2976" s="4" t="s">
        <v>10</v>
      </c>
      <c r="E2976" s="4" t="s">
        <v>8</v>
      </c>
    </row>
    <row r="2977" spans="1:8">
      <c r="A2977" t="n">
        <v>23415</v>
      </c>
      <c r="B2977" s="54" t="n">
        <v>51</v>
      </c>
      <c r="C2977" s="7" t="n">
        <v>4</v>
      </c>
      <c r="D2977" s="7" t="n">
        <v>2</v>
      </c>
      <c r="E2977" s="7" t="s">
        <v>290</v>
      </c>
    </row>
    <row r="2978" spans="1:8">
      <c r="A2978" t="s">
        <v>4</v>
      </c>
      <c r="B2978" s="4" t="s">
        <v>5</v>
      </c>
      <c r="C2978" s="4" t="s">
        <v>10</v>
      </c>
    </row>
    <row r="2979" spans="1:8">
      <c r="A2979" t="n">
        <v>23429</v>
      </c>
      <c r="B2979" s="26" t="n">
        <v>16</v>
      </c>
      <c r="C2979" s="7" t="n">
        <v>0</v>
      </c>
    </row>
    <row r="2980" spans="1:8">
      <c r="A2980" t="s">
        <v>4</v>
      </c>
      <c r="B2980" s="4" t="s">
        <v>5</v>
      </c>
      <c r="C2980" s="4" t="s">
        <v>10</v>
      </c>
      <c r="D2980" s="4" t="s">
        <v>7</v>
      </c>
      <c r="E2980" s="4" t="s">
        <v>17</v>
      </c>
      <c r="F2980" s="4" t="s">
        <v>28</v>
      </c>
      <c r="G2980" s="4" t="s">
        <v>7</v>
      </c>
      <c r="H2980" s="4" t="s">
        <v>7</v>
      </c>
    </row>
    <row r="2981" spans="1:8">
      <c r="A2981" t="n">
        <v>23432</v>
      </c>
      <c r="B2981" s="55" t="n">
        <v>26</v>
      </c>
      <c r="C2981" s="7" t="n">
        <v>2</v>
      </c>
      <c r="D2981" s="7" t="n">
        <v>17</v>
      </c>
      <c r="E2981" s="7" t="n">
        <v>6509</v>
      </c>
      <c r="F2981" s="7" t="s">
        <v>291</v>
      </c>
      <c r="G2981" s="7" t="n">
        <v>2</v>
      </c>
      <c r="H2981" s="7" t="n">
        <v>0</v>
      </c>
    </row>
    <row r="2982" spans="1:8">
      <c r="A2982" t="s">
        <v>4</v>
      </c>
      <c r="B2982" s="4" t="s">
        <v>5</v>
      </c>
    </row>
    <row r="2983" spans="1:8">
      <c r="A2983" t="n">
        <v>23471</v>
      </c>
      <c r="B2983" s="24" t="n">
        <v>28</v>
      </c>
    </row>
    <row r="2984" spans="1:8">
      <c r="A2984" t="s">
        <v>4</v>
      </c>
      <c r="B2984" s="4" t="s">
        <v>5</v>
      </c>
      <c r="C2984" s="4" t="s">
        <v>10</v>
      </c>
      <c r="D2984" s="4" t="s">
        <v>10</v>
      </c>
      <c r="E2984" s="4" t="s">
        <v>10</v>
      </c>
    </row>
    <row r="2985" spans="1:8">
      <c r="A2985" t="n">
        <v>23472</v>
      </c>
      <c r="B2985" s="59" t="n">
        <v>61</v>
      </c>
      <c r="C2985" s="7" t="n">
        <v>12</v>
      </c>
      <c r="D2985" s="7" t="n">
        <v>18</v>
      </c>
      <c r="E2985" s="7" t="n">
        <v>1000</v>
      </c>
    </row>
    <row r="2986" spans="1:8">
      <c r="A2986" t="s">
        <v>4</v>
      </c>
      <c r="B2986" s="4" t="s">
        <v>5</v>
      </c>
      <c r="C2986" s="4" t="s">
        <v>7</v>
      </c>
      <c r="D2986" s="4" t="s">
        <v>10</v>
      </c>
      <c r="E2986" s="4" t="s">
        <v>8</v>
      </c>
    </row>
    <row r="2987" spans="1:8">
      <c r="A2987" t="n">
        <v>23479</v>
      </c>
      <c r="B2987" s="54" t="n">
        <v>51</v>
      </c>
      <c r="C2987" s="7" t="n">
        <v>4</v>
      </c>
      <c r="D2987" s="7" t="n">
        <v>12</v>
      </c>
      <c r="E2987" s="7" t="s">
        <v>292</v>
      </c>
    </row>
    <row r="2988" spans="1:8">
      <c r="A2988" t="s">
        <v>4</v>
      </c>
      <c r="B2988" s="4" t="s">
        <v>5</v>
      </c>
      <c r="C2988" s="4" t="s">
        <v>10</v>
      </c>
    </row>
    <row r="2989" spans="1:8">
      <c r="A2989" t="n">
        <v>23492</v>
      </c>
      <c r="B2989" s="26" t="n">
        <v>16</v>
      </c>
      <c r="C2989" s="7" t="n">
        <v>0</v>
      </c>
    </row>
    <row r="2990" spans="1:8">
      <c r="A2990" t="s">
        <v>4</v>
      </c>
      <c r="B2990" s="4" t="s">
        <v>5</v>
      </c>
      <c r="C2990" s="4" t="s">
        <v>10</v>
      </c>
      <c r="D2990" s="4" t="s">
        <v>7</v>
      </c>
      <c r="E2990" s="4" t="s">
        <v>17</v>
      </c>
      <c r="F2990" s="4" t="s">
        <v>28</v>
      </c>
      <c r="G2990" s="4" t="s">
        <v>7</v>
      </c>
      <c r="H2990" s="4" t="s">
        <v>7</v>
      </c>
    </row>
    <row r="2991" spans="1:8">
      <c r="A2991" t="n">
        <v>23495</v>
      </c>
      <c r="B2991" s="55" t="n">
        <v>26</v>
      </c>
      <c r="C2991" s="7" t="n">
        <v>12</v>
      </c>
      <c r="D2991" s="7" t="n">
        <v>17</v>
      </c>
      <c r="E2991" s="7" t="n">
        <v>12390</v>
      </c>
      <c r="F2991" s="7" t="s">
        <v>293</v>
      </c>
      <c r="G2991" s="7" t="n">
        <v>2</v>
      </c>
      <c r="H2991" s="7" t="n">
        <v>0</v>
      </c>
    </row>
    <row r="2992" spans="1:8">
      <c r="A2992" t="s">
        <v>4</v>
      </c>
      <c r="B2992" s="4" t="s">
        <v>5</v>
      </c>
    </row>
    <row r="2993" spans="1:8">
      <c r="A2993" t="n">
        <v>23591</v>
      </c>
      <c r="B2993" s="24" t="n">
        <v>28</v>
      </c>
    </row>
    <row r="2994" spans="1:8">
      <c r="A2994" t="s">
        <v>4</v>
      </c>
      <c r="B2994" s="4" t="s">
        <v>5</v>
      </c>
      <c r="C2994" s="4" t="s">
        <v>10</v>
      </c>
      <c r="D2994" s="4" t="s">
        <v>10</v>
      </c>
      <c r="E2994" s="4" t="s">
        <v>10</v>
      </c>
    </row>
    <row r="2995" spans="1:8">
      <c r="A2995" t="n">
        <v>23592</v>
      </c>
      <c r="B2995" s="59" t="n">
        <v>61</v>
      </c>
      <c r="C2995" s="7" t="n">
        <v>80</v>
      </c>
      <c r="D2995" s="7" t="n">
        <v>12</v>
      </c>
      <c r="E2995" s="7" t="n">
        <v>1000</v>
      </c>
    </row>
    <row r="2996" spans="1:8">
      <c r="A2996" t="s">
        <v>4</v>
      </c>
      <c r="B2996" s="4" t="s">
        <v>5</v>
      </c>
      <c r="C2996" s="4" t="s">
        <v>10</v>
      </c>
      <c r="D2996" s="4" t="s">
        <v>7</v>
      </c>
      <c r="E2996" s="4" t="s">
        <v>8</v>
      </c>
      <c r="F2996" s="4" t="s">
        <v>16</v>
      </c>
      <c r="G2996" s="4" t="s">
        <v>16</v>
      </c>
      <c r="H2996" s="4" t="s">
        <v>16</v>
      </c>
    </row>
    <row r="2997" spans="1:8">
      <c r="A2997" t="n">
        <v>23599</v>
      </c>
      <c r="B2997" s="62" t="n">
        <v>48</v>
      </c>
      <c r="C2997" s="7" t="n">
        <v>80</v>
      </c>
      <c r="D2997" s="7" t="n">
        <v>0</v>
      </c>
      <c r="E2997" s="7" t="s">
        <v>88</v>
      </c>
      <c r="F2997" s="7" t="n">
        <v>-1</v>
      </c>
      <c r="G2997" s="7" t="n">
        <v>1</v>
      </c>
      <c r="H2997" s="7" t="n">
        <v>0</v>
      </c>
    </row>
    <row r="2998" spans="1:8">
      <c r="A2998" t="s">
        <v>4</v>
      </c>
      <c r="B2998" s="4" t="s">
        <v>5</v>
      </c>
      <c r="C2998" s="4" t="s">
        <v>7</v>
      </c>
      <c r="D2998" s="4" t="s">
        <v>10</v>
      </c>
      <c r="E2998" s="4" t="s">
        <v>8</v>
      </c>
    </row>
    <row r="2999" spans="1:8">
      <c r="A2999" t="n">
        <v>23627</v>
      </c>
      <c r="B2999" s="54" t="n">
        <v>51</v>
      </c>
      <c r="C2999" s="7" t="n">
        <v>4</v>
      </c>
      <c r="D2999" s="7" t="n">
        <v>80</v>
      </c>
      <c r="E2999" s="7" t="s">
        <v>142</v>
      </c>
    </row>
    <row r="3000" spans="1:8">
      <c r="A3000" t="s">
        <v>4</v>
      </c>
      <c r="B3000" s="4" t="s">
        <v>5</v>
      </c>
      <c r="C3000" s="4" t="s">
        <v>10</v>
      </c>
    </row>
    <row r="3001" spans="1:8">
      <c r="A3001" t="n">
        <v>23641</v>
      </c>
      <c r="B3001" s="26" t="n">
        <v>16</v>
      </c>
      <c r="C3001" s="7" t="n">
        <v>0</v>
      </c>
    </row>
    <row r="3002" spans="1:8">
      <c r="A3002" t="s">
        <v>4</v>
      </c>
      <c r="B3002" s="4" t="s">
        <v>5</v>
      </c>
      <c r="C3002" s="4" t="s">
        <v>10</v>
      </c>
      <c r="D3002" s="4" t="s">
        <v>7</v>
      </c>
      <c r="E3002" s="4" t="s">
        <v>17</v>
      </c>
      <c r="F3002" s="4" t="s">
        <v>28</v>
      </c>
      <c r="G3002" s="4" t="s">
        <v>7</v>
      </c>
      <c r="H3002" s="4" t="s">
        <v>7</v>
      </c>
    </row>
    <row r="3003" spans="1:8">
      <c r="A3003" t="n">
        <v>23644</v>
      </c>
      <c r="B3003" s="55" t="n">
        <v>26</v>
      </c>
      <c r="C3003" s="7" t="n">
        <v>80</v>
      </c>
      <c r="D3003" s="7" t="n">
        <v>17</v>
      </c>
      <c r="E3003" s="7" t="n">
        <v>25338</v>
      </c>
      <c r="F3003" s="7" t="s">
        <v>294</v>
      </c>
      <c r="G3003" s="7" t="n">
        <v>2</v>
      </c>
      <c r="H3003" s="7" t="n">
        <v>0</v>
      </c>
    </row>
    <row r="3004" spans="1:8">
      <c r="A3004" t="s">
        <v>4</v>
      </c>
      <c r="B3004" s="4" t="s">
        <v>5</v>
      </c>
    </row>
    <row r="3005" spans="1:8">
      <c r="A3005" t="n">
        <v>23705</v>
      </c>
      <c r="B3005" s="24" t="n">
        <v>28</v>
      </c>
    </row>
    <row r="3006" spans="1:8">
      <c r="A3006" t="s">
        <v>4</v>
      </c>
      <c r="B3006" s="4" t="s">
        <v>5</v>
      </c>
      <c r="C3006" s="4" t="s">
        <v>10</v>
      </c>
      <c r="D3006" s="4" t="s">
        <v>10</v>
      </c>
      <c r="E3006" s="4" t="s">
        <v>10</v>
      </c>
    </row>
    <row r="3007" spans="1:8">
      <c r="A3007" t="n">
        <v>23706</v>
      </c>
      <c r="B3007" s="59" t="n">
        <v>61</v>
      </c>
      <c r="C3007" s="7" t="n">
        <v>5</v>
      </c>
      <c r="D3007" s="7" t="n">
        <v>7032</v>
      </c>
      <c r="E3007" s="7" t="n">
        <v>1000</v>
      </c>
    </row>
    <row r="3008" spans="1:8">
      <c r="A3008" t="s">
        <v>4</v>
      </c>
      <c r="B3008" s="4" t="s">
        <v>5</v>
      </c>
      <c r="C3008" s="4" t="s">
        <v>7</v>
      </c>
      <c r="D3008" s="4" t="s">
        <v>10</v>
      </c>
      <c r="E3008" s="4" t="s">
        <v>8</v>
      </c>
    </row>
    <row r="3009" spans="1:8">
      <c r="A3009" t="n">
        <v>23713</v>
      </c>
      <c r="B3009" s="54" t="n">
        <v>51</v>
      </c>
      <c r="C3009" s="7" t="n">
        <v>4</v>
      </c>
      <c r="D3009" s="7" t="n">
        <v>5</v>
      </c>
      <c r="E3009" s="7" t="s">
        <v>292</v>
      </c>
    </row>
    <row r="3010" spans="1:8">
      <c r="A3010" t="s">
        <v>4</v>
      </c>
      <c r="B3010" s="4" t="s">
        <v>5</v>
      </c>
      <c r="C3010" s="4" t="s">
        <v>10</v>
      </c>
    </row>
    <row r="3011" spans="1:8">
      <c r="A3011" t="n">
        <v>23726</v>
      </c>
      <c r="B3011" s="26" t="n">
        <v>16</v>
      </c>
      <c r="C3011" s="7" t="n">
        <v>0</v>
      </c>
    </row>
    <row r="3012" spans="1:8">
      <c r="A3012" t="s">
        <v>4</v>
      </c>
      <c r="B3012" s="4" t="s">
        <v>5</v>
      </c>
      <c r="C3012" s="4" t="s">
        <v>10</v>
      </c>
      <c r="D3012" s="4" t="s">
        <v>7</v>
      </c>
      <c r="E3012" s="4" t="s">
        <v>17</v>
      </c>
      <c r="F3012" s="4" t="s">
        <v>28</v>
      </c>
      <c r="G3012" s="4" t="s">
        <v>7</v>
      </c>
      <c r="H3012" s="4" t="s">
        <v>7</v>
      </c>
    </row>
    <row r="3013" spans="1:8">
      <c r="A3013" t="n">
        <v>23729</v>
      </c>
      <c r="B3013" s="55" t="n">
        <v>26</v>
      </c>
      <c r="C3013" s="7" t="n">
        <v>5</v>
      </c>
      <c r="D3013" s="7" t="n">
        <v>17</v>
      </c>
      <c r="E3013" s="7" t="n">
        <v>3503</v>
      </c>
      <c r="F3013" s="7" t="s">
        <v>295</v>
      </c>
      <c r="G3013" s="7" t="n">
        <v>2</v>
      </c>
      <c r="H3013" s="7" t="n">
        <v>0</v>
      </c>
    </row>
    <row r="3014" spans="1:8">
      <c r="A3014" t="s">
        <v>4</v>
      </c>
      <c r="B3014" s="4" t="s">
        <v>5</v>
      </c>
    </row>
    <row r="3015" spans="1:8">
      <c r="A3015" t="n">
        <v>23773</v>
      </c>
      <c r="B3015" s="24" t="n">
        <v>28</v>
      </c>
    </row>
    <row r="3016" spans="1:8">
      <c r="A3016" t="s">
        <v>4</v>
      </c>
      <c r="B3016" s="4" t="s">
        <v>5</v>
      </c>
      <c r="C3016" s="4" t="s">
        <v>7</v>
      </c>
      <c r="D3016" s="4" t="s">
        <v>10</v>
      </c>
      <c r="E3016" s="4" t="s">
        <v>10</v>
      </c>
      <c r="F3016" s="4" t="s">
        <v>7</v>
      </c>
    </row>
    <row r="3017" spans="1:8">
      <c r="A3017" t="n">
        <v>23774</v>
      </c>
      <c r="B3017" s="22" t="n">
        <v>25</v>
      </c>
      <c r="C3017" s="7" t="n">
        <v>1</v>
      </c>
      <c r="D3017" s="7" t="n">
        <v>65535</v>
      </c>
      <c r="E3017" s="7" t="n">
        <v>500</v>
      </c>
      <c r="F3017" s="7" t="n">
        <v>5</v>
      </c>
    </row>
    <row r="3018" spans="1:8">
      <c r="A3018" t="s">
        <v>4</v>
      </c>
      <c r="B3018" s="4" t="s">
        <v>5</v>
      </c>
      <c r="C3018" s="4" t="s">
        <v>7</v>
      </c>
      <c r="D3018" s="4" t="s">
        <v>10</v>
      </c>
      <c r="E3018" s="4" t="s">
        <v>8</v>
      </c>
    </row>
    <row r="3019" spans="1:8">
      <c r="A3019" t="n">
        <v>23781</v>
      </c>
      <c r="B3019" s="54" t="n">
        <v>51</v>
      </c>
      <c r="C3019" s="7" t="n">
        <v>4</v>
      </c>
      <c r="D3019" s="7" t="n">
        <v>7032</v>
      </c>
      <c r="E3019" s="7" t="s">
        <v>296</v>
      </c>
    </row>
    <row r="3020" spans="1:8">
      <c r="A3020" t="s">
        <v>4</v>
      </c>
      <c r="B3020" s="4" t="s">
        <v>5</v>
      </c>
      <c r="C3020" s="4" t="s">
        <v>10</v>
      </c>
    </row>
    <row r="3021" spans="1:8">
      <c r="A3021" t="n">
        <v>23794</v>
      </c>
      <c r="B3021" s="26" t="n">
        <v>16</v>
      </c>
      <c r="C3021" s="7" t="n">
        <v>0</v>
      </c>
    </row>
    <row r="3022" spans="1:8">
      <c r="A3022" t="s">
        <v>4</v>
      </c>
      <c r="B3022" s="4" t="s">
        <v>5</v>
      </c>
      <c r="C3022" s="4" t="s">
        <v>10</v>
      </c>
      <c r="D3022" s="4" t="s">
        <v>7</v>
      </c>
      <c r="E3022" s="4" t="s">
        <v>17</v>
      </c>
      <c r="F3022" s="4" t="s">
        <v>28</v>
      </c>
      <c r="G3022" s="4" t="s">
        <v>7</v>
      </c>
      <c r="H3022" s="4" t="s">
        <v>7</v>
      </c>
    </row>
    <row r="3023" spans="1:8">
      <c r="A3023" t="n">
        <v>23797</v>
      </c>
      <c r="B3023" s="55" t="n">
        <v>26</v>
      </c>
      <c r="C3023" s="7" t="n">
        <v>7032</v>
      </c>
      <c r="D3023" s="7" t="n">
        <v>17</v>
      </c>
      <c r="E3023" s="7" t="n">
        <v>18544</v>
      </c>
      <c r="F3023" s="7" t="s">
        <v>297</v>
      </c>
      <c r="G3023" s="7" t="n">
        <v>2</v>
      </c>
      <c r="H3023" s="7" t="n">
        <v>0</v>
      </c>
    </row>
    <row r="3024" spans="1:8">
      <c r="A3024" t="s">
        <v>4</v>
      </c>
      <c r="B3024" s="4" t="s">
        <v>5</v>
      </c>
    </row>
    <row r="3025" spans="1:8">
      <c r="A3025" t="n">
        <v>23845</v>
      </c>
      <c r="B3025" s="24" t="n">
        <v>28</v>
      </c>
    </row>
    <row r="3026" spans="1:8">
      <c r="A3026" t="s">
        <v>4</v>
      </c>
      <c r="B3026" s="4" t="s">
        <v>5</v>
      </c>
      <c r="C3026" s="4" t="s">
        <v>7</v>
      </c>
      <c r="D3026" s="4" t="s">
        <v>10</v>
      </c>
      <c r="E3026" s="4" t="s">
        <v>10</v>
      </c>
      <c r="F3026" s="4" t="s">
        <v>7</v>
      </c>
    </row>
    <row r="3027" spans="1:8">
      <c r="A3027" t="n">
        <v>23846</v>
      </c>
      <c r="B3027" s="22" t="n">
        <v>25</v>
      </c>
      <c r="C3027" s="7" t="n">
        <v>1</v>
      </c>
      <c r="D3027" s="7" t="n">
        <v>65535</v>
      </c>
      <c r="E3027" s="7" t="n">
        <v>65535</v>
      </c>
      <c r="F3027" s="7" t="n">
        <v>0</v>
      </c>
    </row>
    <row r="3028" spans="1:8">
      <c r="A3028" t="s">
        <v>4</v>
      </c>
      <c r="B3028" s="4" t="s">
        <v>5</v>
      </c>
      <c r="C3028" s="4" t="s">
        <v>10</v>
      </c>
      <c r="D3028" s="4" t="s">
        <v>7</v>
      </c>
    </row>
    <row r="3029" spans="1:8">
      <c r="A3029" t="n">
        <v>23853</v>
      </c>
      <c r="B3029" s="60" t="n">
        <v>89</v>
      </c>
      <c r="C3029" s="7" t="n">
        <v>65533</v>
      </c>
      <c r="D3029" s="7" t="n">
        <v>1</v>
      </c>
    </row>
    <row r="3030" spans="1:8">
      <c r="A3030" t="s">
        <v>4</v>
      </c>
      <c r="B3030" s="4" t="s">
        <v>5</v>
      </c>
      <c r="C3030" s="4" t="s">
        <v>7</v>
      </c>
      <c r="D3030" s="4" t="s">
        <v>10</v>
      </c>
      <c r="E3030" s="4" t="s">
        <v>16</v>
      </c>
    </row>
    <row r="3031" spans="1:8">
      <c r="A3031" t="n">
        <v>23857</v>
      </c>
      <c r="B3031" s="33" t="n">
        <v>58</v>
      </c>
      <c r="C3031" s="7" t="n">
        <v>101</v>
      </c>
      <c r="D3031" s="7" t="n">
        <v>500</v>
      </c>
      <c r="E3031" s="7" t="n">
        <v>1</v>
      </c>
    </row>
    <row r="3032" spans="1:8">
      <c r="A3032" t="s">
        <v>4</v>
      </c>
      <c r="B3032" s="4" t="s">
        <v>5</v>
      </c>
      <c r="C3032" s="4" t="s">
        <v>7</v>
      </c>
      <c r="D3032" s="4" t="s">
        <v>10</v>
      </c>
    </row>
    <row r="3033" spans="1:8">
      <c r="A3033" t="n">
        <v>23865</v>
      </c>
      <c r="B3033" s="33" t="n">
        <v>58</v>
      </c>
      <c r="C3033" s="7" t="n">
        <v>254</v>
      </c>
      <c r="D3033" s="7" t="n">
        <v>0</v>
      </c>
    </row>
    <row r="3034" spans="1:8">
      <c r="A3034" t="s">
        <v>4</v>
      </c>
      <c r="B3034" s="4" t="s">
        <v>5</v>
      </c>
      <c r="C3034" s="4" t="s">
        <v>7</v>
      </c>
      <c r="D3034" s="4" t="s">
        <v>7</v>
      </c>
      <c r="E3034" s="4" t="s">
        <v>16</v>
      </c>
      <c r="F3034" s="4" t="s">
        <v>16</v>
      </c>
      <c r="G3034" s="4" t="s">
        <v>16</v>
      </c>
      <c r="H3034" s="4" t="s">
        <v>10</v>
      </c>
    </row>
    <row r="3035" spans="1:8">
      <c r="A3035" t="n">
        <v>23869</v>
      </c>
      <c r="B3035" s="40" t="n">
        <v>45</v>
      </c>
      <c r="C3035" s="7" t="n">
        <v>2</v>
      </c>
      <c r="D3035" s="7" t="n">
        <v>3</v>
      </c>
      <c r="E3035" s="7" t="n">
        <v>1.1599999666214</v>
      </c>
      <c r="F3035" s="7" t="n">
        <v>0.620000004768372</v>
      </c>
      <c r="G3035" s="7" t="n">
        <v>-5.32000017166138</v>
      </c>
      <c r="H3035" s="7" t="n">
        <v>0</v>
      </c>
    </row>
    <row r="3036" spans="1:8">
      <c r="A3036" t="s">
        <v>4</v>
      </c>
      <c r="B3036" s="4" t="s">
        <v>5</v>
      </c>
      <c r="C3036" s="4" t="s">
        <v>7</v>
      </c>
      <c r="D3036" s="4" t="s">
        <v>7</v>
      </c>
      <c r="E3036" s="4" t="s">
        <v>16</v>
      </c>
      <c r="F3036" s="4" t="s">
        <v>16</v>
      </c>
      <c r="G3036" s="4" t="s">
        <v>16</v>
      </c>
      <c r="H3036" s="4" t="s">
        <v>10</v>
      </c>
      <c r="I3036" s="4" t="s">
        <v>7</v>
      </c>
    </row>
    <row r="3037" spans="1:8">
      <c r="A3037" t="n">
        <v>23886</v>
      </c>
      <c r="B3037" s="40" t="n">
        <v>45</v>
      </c>
      <c r="C3037" s="7" t="n">
        <v>4</v>
      </c>
      <c r="D3037" s="7" t="n">
        <v>3</v>
      </c>
      <c r="E3037" s="7" t="n">
        <v>11.6700000762939</v>
      </c>
      <c r="F3037" s="7" t="n">
        <v>176.419998168945</v>
      </c>
      <c r="G3037" s="7" t="n">
        <v>0</v>
      </c>
      <c r="H3037" s="7" t="n">
        <v>0</v>
      </c>
      <c r="I3037" s="7" t="n">
        <v>0</v>
      </c>
    </row>
    <row r="3038" spans="1:8">
      <c r="A3038" t="s">
        <v>4</v>
      </c>
      <c r="B3038" s="4" t="s">
        <v>5</v>
      </c>
      <c r="C3038" s="4" t="s">
        <v>7</v>
      </c>
      <c r="D3038" s="4" t="s">
        <v>7</v>
      </c>
      <c r="E3038" s="4" t="s">
        <v>16</v>
      </c>
      <c r="F3038" s="4" t="s">
        <v>10</v>
      </c>
    </row>
    <row r="3039" spans="1:8">
      <c r="A3039" t="n">
        <v>23904</v>
      </c>
      <c r="B3039" s="40" t="n">
        <v>45</v>
      </c>
      <c r="C3039" s="7" t="n">
        <v>5</v>
      </c>
      <c r="D3039" s="7" t="n">
        <v>3</v>
      </c>
      <c r="E3039" s="7" t="n">
        <v>5.19999980926514</v>
      </c>
      <c r="F3039" s="7" t="n">
        <v>0</v>
      </c>
    </row>
    <row r="3040" spans="1:8">
      <c r="A3040" t="s">
        <v>4</v>
      </c>
      <c r="B3040" s="4" t="s">
        <v>5</v>
      </c>
      <c r="C3040" s="4" t="s">
        <v>7</v>
      </c>
      <c r="D3040" s="4" t="s">
        <v>7</v>
      </c>
      <c r="E3040" s="4" t="s">
        <v>16</v>
      </c>
      <c r="F3040" s="4" t="s">
        <v>10</v>
      </c>
    </row>
    <row r="3041" spans="1:9">
      <c r="A3041" t="n">
        <v>23913</v>
      </c>
      <c r="B3041" s="40" t="n">
        <v>45</v>
      </c>
      <c r="C3041" s="7" t="n">
        <v>11</v>
      </c>
      <c r="D3041" s="7" t="n">
        <v>3</v>
      </c>
      <c r="E3041" s="7" t="n">
        <v>39.7000007629395</v>
      </c>
      <c r="F3041" s="7" t="n">
        <v>0</v>
      </c>
    </row>
    <row r="3042" spans="1:9">
      <c r="A3042" t="s">
        <v>4</v>
      </c>
      <c r="B3042" s="4" t="s">
        <v>5</v>
      </c>
      <c r="C3042" s="4" t="s">
        <v>10</v>
      </c>
      <c r="D3042" s="4" t="s">
        <v>10</v>
      </c>
      <c r="E3042" s="4" t="s">
        <v>10</v>
      </c>
    </row>
    <row r="3043" spans="1:9">
      <c r="A3043" t="n">
        <v>23922</v>
      </c>
      <c r="B3043" s="59" t="n">
        <v>61</v>
      </c>
      <c r="C3043" s="7" t="n">
        <v>5</v>
      </c>
      <c r="D3043" s="7" t="n">
        <v>65533</v>
      </c>
      <c r="E3043" s="7" t="n">
        <v>0</v>
      </c>
    </row>
    <row r="3044" spans="1:9">
      <c r="A3044" t="s">
        <v>4</v>
      </c>
      <c r="B3044" s="4" t="s">
        <v>5</v>
      </c>
      <c r="C3044" s="4" t="s">
        <v>10</v>
      </c>
      <c r="D3044" s="4" t="s">
        <v>10</v>
      </c>
      <c r="E3044" s="4" t="s">
        <v>10</v>
      </c>
    </row>
    <row r="3045" spans="1:9">
      <c r="A3045" t="n">
        <v>23929</v>
      </c>
      <c r="B3045" s="59" t="n">
        <v>61</v>
      </c>
      <c r="C3045" s="7" t="n">
        <v>80</v>
      </c>
      <c r="D3045" s="7" t="n">
        <v>65533</v>
      </c>
      <c r="E3045" s="7" t="n">
        <v>0</v>
      </c>
    </row>
    <row r="3046" spans="1:9">
      <c r="A3046" t="s">
        <v>4</v>
      </c>
      <c r="B3046" s="4" t="s">
        <v>5</v>
      </c>
      <c r="C3046" s="4" t="s">
        <v>10</v>
      </c>
      <c r="D3046" s="4" t="s">
        <v>10</v>
      </c>
      <c r="E3046" s="4" t="s">
        <v>10</v>
      </c>
    </row>
    <row r="3047" spans="1:9">
      <c r="A3047" t="n">
        <v>23936</v>
      </c>
      <c r="B3047" s="59" t="n">
        <v>61</v>
      </c>
      <c r="C3047" s="7" t="n">
        <v>1</v>
      </c>
      <c r="D3047" s="7" t="n">
        <v>65533</v>
      </c>
      <c r="E3047" s="7" t="n">
        <v>0</v>
      </c>
    </row>
    <row r="3048" spans="1:9">
      <c r="A3048" t="s">
        <v>4</v>
      </c>
      <c r="B3048" s="4" t="s">
        <v>5</v>
      </c>
      <c r="C3048" s="4" t="s">
        <v>10</v>
      </c>
      <c r="D3048" s="4" t="s">
        <v>10</v>
      </c>
      <c r="E3048" s="4" t="s">
        <v>10</v>
      </c>
    </row>
    <row r="3049" spans="1:9">
      <c r="A3049" t="n">
        <v>23943</v>
      </c>
      <c r="B3049" s="59" t="n">
        <v>61</v>
      </c>
      <c r="C3049" s="7" t="n">
        <v>12</v>
      </c>
      <c r="D3049" s="7" t="n">
        <v>65533</v>
      </c>
      <c r="E3049" s="7" t="n">
        <v>0</v>
      </c>
    </row>
    <row r="3050" spans="1:9">
      <c r="A3050" t="s">
        <v>4</v>
      </c>
      <c r="B3050" s="4" t="s">
        <v>5</v>
      </c>
      <c r="C3050" s="4" t="s">
        <v>10</v>
      </c>
      <c r="D3050" s="4" t="s">
        <v>16</v>
      </c>
      <c r="E3050" s="4" t="s">
        <v>16</v>
      </c>
      <c r="F3050" s="4" t="s">
        <v>16</v>
      </c>
      <c r="G3050" s="4" t="s">
        <v>16</v>
      </c>
    </row>
    <row r="3051" spans="1:9">
      <c r="A3051" t="n">
        <v>23950</v>
      </c>
      <c r="B3051" s="31" t="n">
        <v>46</v>
      </c>
      <c r="C3051" s="7" t="n">
        <v>5</v>
      </c>
      <c r="D3051" s="7" t="n">
        <v>0.409999996423721</v>
      </c>
      <c r="E3051" s="7" t="n">
        <v>0</v>
      </c>
      <c r="F3051" s="7" t="n">
        <v>-8.48999977111816</v>
      </c>
      <c r="G3051" s="7" t="n">
        <v>180.300003051758</v>
      </c>
    </row>
    <row r="3052" spans="1:9">
      <c r="A3052" t="s">
        <v>4</v>
      </c>
      <c r="B3052" s="4" t="s">
        <v>5</v>
      </c>
      <c r="C3052" s="4" t="s">
        <v>10</v>
      </c>
      <c r="D3052" s="4" t="s">
        <v>16</v>
      </c>
      <c r="E3052" s="4" t="s">
        <v>16</v>
      </c>
      <c r="F3052" s="4" t="s">
        <v>16</v>
      </c>
      <c r="G3052" s="4" t="s">
        <v>16</v>
      </c>
    </row>
    <row r="3053" spans="1:9">
      <c r="A3053" t="n">
        <v>23969</v>
      </c>
      <c r="B3053" s="31" t="n">
        <v>46</v>
      </c>
      <c r="C3053" s="7" t="n">
        <v>3</v>
      </c>
      <c r="D3053" s="7" t="n">
        <v>0.589999973773956</v>
      </c>
      <c r="E3053" s="7" t="n">
        <v>0</v>
      </c>
      <c r="F3053" s="7" t="n">
        <v>-7.51000022888184</v>
      </c>
      <c r="G3053" s="7" t="n">
        <v>188.699996948242</v>
      </c>
    </row>
    <row r="3054" spans="1:9">
      <c r="A3054" t="s">
        <v>4</v>
      </c>
      <c r="B3054" s="4" t="s">
        <v>5</v>
      </c>
      <c r="C3054" s="4" t="s">
        <v>10</v>
      </c>
      <c r="D3054" s="4" t="s">
        <v>16</v>
      </c>
      <c r="E3054" s="4" t="s">
        <v>16</v>
      </c>
      <c r="F3054" s="4" t="s">
        <v>16</v>
      </c>
      <c r="G3054" s="4" t="s">
        <v>16</v>
      </c>
    </row>
    <row r="3055" spans="1:9">
      <c r="A3055" t="n">
        <v>23988</v>
      </c>
      <c r="B3055" s="31" t="n">
        <v>46</v>
      </c>
      <c r="C3055" s="7" t="n">
        <v>4</v>
      </c>
      <c r="D3055" s="7" t="n">
        <v>2.28999996185303</v>
      </c>
      <c r="E3055" s="7" t="n">
        <v>0</v>
      </c>
      <c r="F3055" s="7" t="n">
        <v>-7.80000019073486</v>
      </c>
      <c r="G3055" s="7" t="n">
        <v>191.100006103516</v>
      </c>
    </row>
    <row r="3056" spans="1:9">
      <c r="A3056" t="s">
        <v>4</v>
      </c>
      <c r="B3056" s="4" t="s">
        <v>5</v>
      </c>
      <c r="C3056" s="4" t="s">
        <v>10</v>
      </c>
      <c r="D3056" s="4" t="s">
        <v>16</v>
      </c>
      <c r="E3056" s="4" t="s">
        <v>16</v>
      </c>
      <c r="F3056" s="4" t="s">
        <v>16</v>
      </c>
      <c r="G3056" s="4" t="s">
        <v>16</v>
      </c>
    </row>
    <row r="3057" spans="1:7">
      <c r="A3057" t="n">
        <v>24007</v>
      </c>
      <c r="B3057" s="31" t="n">
        <v>46</v>
      </c>
      <c r="C3057" s="7" t="n">
        <v>9</v>
      </c>
      <c r="D3057" s="7" t="n">
        <v>0.790000021457672</v>
      </c>
      <c r="E3057" s="7" t="n">
        <v>0</v>
      </c>
      <c r="F3057" s="7" t="n">
        <v>-6.34000015258789</v>
      </c>
      <c r="G3057" s="7" t="n">
        <v>184.199996948242</v>
      </c>
    </row>
    <row r="3058" spans="1:7">
      <c r="A3058" t="s">
        <v>4</v>
      </c>
      <c r="B3058" s="4" t="s">
        <v>5</v>
      </c>
      <c r="C3058" s="4" t="s">
        <v>10</v>
      </c>
      <c r="D3058" s="4" t="s">
        <v>16</v>
      </c>
      <c r="E3058" s="4" t="s">
        <v>16</v>
      </c>
      <c r="F3058" s="4" t="s">
        <v>16</v>
      </c>
      <c r="G3058" s="4" t="s">
        <v>16</v>
      </c>
    </row>
    <row r="3059" spans="1:7">
      <c r="A3059" t="n">
        <v>24026</v>
      </c>
      <c r="B3059" s="31" t="n">
        <v>46</v>
      </c>
      <c r="C3059" s="7" t="n">
        <v>13</v>
      </c>
      <c r="D3059" s="7" t="n">
        <v>1.98000001907349</v>
      </c>
      <c r="E3059" s="7" t="n">
        <v>0</v>
      </c>
      <c r="F3059" s="7" t="n">
        <v>-7.19999980926514</v>
      </c>
      <c r="G3059" s="7" t="n">
        <v>191</v>
      </c>
    </row>
    <row r="3060" spans="1:7">
      <c r="A3060" t="s">
        <v>4</v>
      </c>
      <c r="B3060" s="4" t="s">
        <v>5</v>
      </c>
      <c r="C3060" s="4" t="s">
        <v>10</v>
      </c>
      <c r="D3060" s="4" t="s">
        <v>16</v>
      </c>
      <c r="E3060" s="4" t="s">
        <v>16</v>
      </c>
      <c r="F3060" s="4" t="s">
        <v>16</v>
      </c>
      <c r="G3060" s="4" t="s">
        <v>16</v>
      </c>
    </row>
    <row r="3061" spans="1:7">
      <c r="A3061" t="n">
        <v>24045</v>
      </c>
      <c r="B3061" s="31" t="n">
        <v>46</v>
      </c>
      <c r="C3061" s="7" t="n">
        <v>11</v>
      </c>
      <c r="D3061" s="7" t="n">
        <v>1.37000000476837</v>
      </c>
      <c r="E3061" s="7" t="n">
        <v>0</v>
      </c>
      <c r="F3061" s="7" t="n">
        <v>-8.43000030517578</v>
      </c>
      <c r="G3061" s="7" t="n">
        <v>183.899993896484</v>
      </c>
    </row>
    <row r="3062" spans="1:7">
      <c r="A3062" t="s">
        <v>4</v>
      </c>
      <c r="B3062" s="4" t="s">
        <v>5</v>
      </c>
      <c r="C3062" s="4" t="s">
        <v>10</v>
      </c>
      <c r="D3062" s="4" t="s">
        <v>7</v>
      </c>
      <c r="E3062" s="4" t="s">
        <v>8</v>
      </c>
      <c r="F3062" s="4" t="s">
        <v>16</v>
      </c>
      <c r="G3062" s="4" t="s">
        <v>16</v>
      </c>
      <c r="H3062" s="4" t="s">
        <v>16</v>
      </c>
    </row>
    <row r="3063" spans="1:7">
      <c r="A3063" t="n">
        <v>24064</v>
      </c>
      <c r="B3063" s="62" t="n">
        <v>48</v>
      </c>
      <c r="C3063" s="7" t="n">
        <v>4</v>
      </c>
      <c r="D3063" s="7" t="n">
        <v>0</v>
      </c>
      <c r="E3063" s="7" t="s">
        <v>192</v>
      </c>
      <c r="F3063" s="7" t="n">
        <v>0</v>
      </c>
      <c r="G3063" s="7" t="n">
        <v>1</v>
      </c>
      <c r="H3063" s="7" t="n">
        <v>0</v>
      </c>
    </row>
    <row r="3064" spans="1:7">
      <c r="A3064" t="s">
        <v>4</v>
      </c>
      <c r="B3064" s="4" t="s">
        <v>5</v>
      </c>
      <c r="C3064" s="4" t="s">
        <v>10</v>
      </c>
      <c r="D3064" s="4" t="s">
        <v>7</v>
      </c>
      <c r="E3064" s="4" t="s">
        <v>8</v>
      </c>
      <c r="F3064" s="4" t="s">
        <v>16</v>
      </c>
      <c r="G3064" s="4" t="s">
        <v>16</v>
      </c>
      <c r="H3064" s="4" t="s">
        <v>16</v>
      </c>
    </row>
    <row r="3065" spans="1:7">
      <c r="A3065" t="n">
        <v>24090</v>
      </c>
      <c r="B3065" s="62" t="n">
        <v>48</v>
      </c>
      <c r="C3065" s="7" t="n">
        <v>8</v>
      </c>
      <c r="D3065" s="7" t="n">
        <v>0</v>
      </c>
      <c r="E3065" s="7" t="s">
        <v>192</v>
      </c>
      <c r="F3065" s="7" t="n">
        <v>0</v>
      </c>
      <c r="G3065" s="7" t="n">
        <v>1</v>
      </c>
      <c r="H3065" s="7" t="n">
        <v>0</v>
      </c>
    </row>
    <row r="3066" spans="1:7">
      <c r="A3066" t="s">
        <v>4</v>
      </c>
      <c r="B3066" s="4" t="s">
        <v>5</v>
      </c>
      <c r="C3066" s="4" t="s">
        <v>10</v>
      </c>
      <c r="D3066" s="4" t="s">
        <v>7</v>
      </c>
      <c r="E3066" s="4" t="s">
        <v>8</v>
      </c>
      <c r="F3066" s="4" t="s">
        <v>16</v>
      </c>
      <c r="G3066" s="4" t="s">
        <v>16</v>
      </c>
      <c r="H3066" s="4" t="s">
        <v>16</v>
      </c>
    </row>
    <row r="3067" spans="1:7">
      <c r="A3067" t="n">
        <v>24116</v>
      </c>
      <c r="B3067" s="62" t="n">
        <v>48</v>
      </c>
      <c r="C3067" s="7" t="n">
        <v>1</v>
      </c>
      <c r="D3067" s="7" t="n">
        <v>0</v>
      </c>
      <c r="E3067" s="7" t="s">
        <v>192</v>
      </c>
      <c r="F3067" s="7" t="n">
        <v>0</v>
      </c>
      <c r="G3067" s="7" t="n">
        <v>1</v>
      </c>
      <c r="H3067" s="7" t="n">
        <v>0</v>
      </c>
    </row>
    <row r="3068" spans="1:7">
      <c r="A3068" t="s">
        <v>4</v>
      </c>
      <c r="B3068" s="4" t="s">
        <v>5</v>
      </c>
      <c r="C3068" s="4" t="s">
        <v>10</v>
      </c>
      <c r="D3068" s="4" t="s">
        <v>7</v>
      </c>
      <c r="E3068" s="4" t="s">
        <v>8</v>
      </c>
      <c r="F3068" s="4" t="s">
        <v>16</v>
      </c>
      <c r="G3068" s="4" t="s">
        <v>16</v>
      </c>
      <c r="H3068" s="4" t="s">
        <v>16</v>
      </c>
    </row>
    <row r="3069" spans="1:7">
      <c r="A3069" t="n">
        <v>24142</v>
      </c>
      <c r="B3069" s="62" t="n">
        <v>48</v>
      </c>
      <c r="C3069" s="7" t="n">
        <v>2</v>
      </c>
      <c r="D3069" s="7" t="n">
        <v>0</v>
      </c>
      <c r="E3069" s="7" t="s">
        <v>192</v>
      </c>
      <c r="F3069" s="7" t="n">
        <v>0</v>
      </c>
      <c r="G3069" s="7" t="n">
        <v>1</v>
      </c>
      <c r="H3069" s="7" t="n">
        <v>0</v>
      </c>
    </row>
    <row r="3070" spans="1:7">
      <c r="A3070" t="s">
        <v>4</v>
      </c>
      <c r="B3070" s="4" t="s">
        <v>5</v>
      </c>
      <c r="C3070" s="4" t="s">
        <v>10</v>
      </c>
      <c r="D3070" s="4" t="s">
        <v>7</v>
      </c>
      <c r="E3070" s="4" t="s">
        <v>8</v>
      </c>
      <c r="F3070" s="4" t="s">
        <v>16</v>
      </c>
      <c r="G3070" s="4" t="s">
        <v>16</v>
      </c>
      <c r="H3070" s="4" t="s">
        <v>16</v>
      </c>
    </row>
    <row r="3071" spans="1:7">
      <c r="A3071" t="n">
        <v>24168</v>
      </c>
      <c r="B3071" s="62" t="n">
        <v>48</v>
      </c>
      <c r="C3071" s="7" t="n">
        <v>80</v>
      </c>
      <c r="D3071" s="7" t="n">
        <v>0</v>
      </c>
      <c r="E3071" s="7" t="s">
        <v>192</v>
      </c>
      <c r="F3071" s="7" t="n">
        <v>0</v>
      </c>
      <c r="G3071" s="7" t="n">
        <v>1</v>
      </c>
      <c r="H3071" s="7" t="n">
        <v>0</v>
      </c>
    </row>
    <row r="3072" spans="1:7">
      <c r="A3072" t="s">
        <v>4</v>
      </c>
      <c r="B3072" s="4" t="s">
        <v>5</v>
      </c>
      <c r="C3072" s="4" t="s">
        <v>7</v>
      </c>
      <c r="D3072" s="4" t="s">
        <v>10</v>
      </c>
      <c r="E3072" s="4" t="s">
        <v>8</v>
      </c>
      <c r="F3072" s="4" t="s">
        <v>8</v>
      </c>
      <c r="G3072" s="4" t="s">
        <v>8</v>
      </c>
      <c r="H3072" s="4" t="s">
        <v>8</v>
      </c>
    </row>
    <row r="3073" spans="1:8">
      <c r="A3073" t="n">
        <v>24194</v>
      </c>
      <c r="B3073" s="54" t="n">
        <v>51</v>
      </c>
      <c r="C3073" s="7" t="n">
        <v>3</v>
      </c>
      <c r="D3073" s="7" t="n">
        <v>80</v>
      </c>
      <c r="E3073" s="7" t="s">
        <v>204</v>
      </c>
      <c r="F3073" s="7" t="s">
        <v>122</v>
      </c>
      <c r="G3073" s="7" t="s">
        <v>113</v>
      </c>
      <c r="H3073" s="7" t="s">
        <v>112</v>
      </c>
    </row>
    <row r="3074" spans="1:8">
      <c r="A3074" t="s">
        <v>4</v>
      </c>
      <c r="B3074" s="4" t="s">
        <v>5</v>
      </c>
      <c r="C3074" s="4" t="s">
        <v>7</v>
      </c>
      <c r="D3074" s="4" t="s">
        <v>10</v>
      </c>
    </row>
    <row r="3075" spans="1:8">
      <c r="A3075" t="n">
        <v>24207</v>
      </c>
      <c r="B3075" s="33" t="n">
        <v>58</v>
      </c>
      <c r="C3075" s="7" t="n">
        <v>255</v>
      </c>
      <c r="D3075" s="7" t="n">
        <v>0</v>
      </c>
    </row>
    <row r="3076" spans="1:8">
      <c r="A3076" t="s">
        <v>4</v>
      </c>
      <c r="B3076" s="4" t="s">
        <v>5</v>
      </c>
      <c r="C3076" s="4" t="s">
        <v>10</v>
      </c>
      <c r="D3076" s="4" t="s">
        <v>7</v>
      </c>
      <c r="E3076" s="4" t="s">
        <v>8</v>
      </c>
      <c r="F3076" s="4" t="s">
        <v>16</v>
      </c>
      <c r="G3076" s="4" t="s">
        <v>16</v>
      </c>
      <c r="H3076" s="4" t="s">
        <v>16</v>
      </c>
    </row>
    <row r="3077" spans="1:8">
      <c r="A3077" t="n">
        <v>24211</v>
      </c>
      <c r="B3077" s="62" t="n">
        <v>48</v>
      </c>
      <c r="C3077" s="7" t="n">
        <v>13</v>
      </c>
      <c r="D3077" s="7" t="n">
        <v>0</v>
      </c>
      <c r="E3077" s="7" t="s">
        <v>88</v>
      </c>
      <c r="F3077" s="7" t="n">
        <v>-1</v>
      </c>
      <c r="G3077" s="7" t="n">
        <v>1</v>
      </c>
      <c r="H3077" s="7" t="n">
        <v>0</v>
      </c>
    </row>
    <row r="3078" spans="1:8">
      <c r="A3078" t="s">
        <v>4</v>
      </c>
      <c r="B3078" s="4" t="s">
        <v>5</v>
      </c>
      <c r="C3078" s="4" t="s">
        <v>10</v>
      </c>
    </row>
    <row r="3079" spans="1:8">
      <c r="A3079" t="n">
        <v>24239</v>
      </c>
      <c r="B3079" s="26" t="n">
        <v>16</v>
      </c>
      <c r="C3079" s="7" t="n">
        <v>300</v>
      </c>
    </row>
    <row r="3080" spans="1:8">
      <c r="A3080" t="s">
        <v>4</v>
      </c>
      <c r="B3080" s="4" t="s">
        <v>5</v>
      </c>
      <c r="C3080" s="4" t="s">
        <v>7</v>
      </c>
      <c r="D3080" s="4" t="s">
        <v>10</v>
      </c>
      <c r="E3080" s="4" t="s">
        <v>8</v>
      </c>
    </row>
    <row r="3081" spans="1:8">
      <c r="A3081" t="n">
        <v>24242</v>
      </c>
      <c r="B3081" s="54" t="n">
        <v>51</v>
      </c>
      <c r="C3081" s="7" t="n">
        <v>4</v>
      </c>
      <c r="D3081" s="7" t="n">
        <v>13</v>
      </c>
      <c r="E3081" s="7" t="s">
        <v>292</v>
      </c>
    </row>
    <row r="3082" spans="1:8">
      <c r="A3082" t="s">
        <v>4</v>
      </c>
      <c r="B3082" s="4" t="s">
        <v>5</v>
      </c>
      <c r="C3082" s="4" t="s">
        <v>10</v>
      </c>
    </row>
    <row r="3083" spans="1:8">
      <c r="A3083" t="n">
        <v>24255</v>
      </c>
      <c r="B3083" s="26" t="n">
        <v>16</v>
      </c>
      <c r="C3083" s="7" t="n">
        <v>0</v>
      </c>
    </row>
    <row r="3084" spans="1:8">
      <c r="A3084" t="s">
        <v>4</v>
      </c>
      <c r="B3084" s="4" t="s">
        <v>5</v>
      </c>
      <c r="C3084" s="4" t="s">
        <v>10</v>
      </c>
      <c r="D3084" s="4" t="s">
        <v>7</v>
      </c>
      <c r="E3084" s="4" t="s">
        <v>17</v>
      </c>
      <c r="F3084" s="4" t="s">
        <v>28</v>
      </c>
      <c r="G3084" s="4" t="s">
        <v>7</v>
      </c>
      <c r="H3084" s="4" t="s">
        <v>7</v>
      </c>
    </row>
    <row r="3085" spans="1:8">
      <c r="A3085" t="n">
        <v>24258</v>
      </c>
      <c r="B3085" s="55" t="n">
        <v>26</v>
      </c>
      <c r="C3085" s="7" t="n">
        <v>13</v>
      </c>
      <c r="D3085" s="7" t="n">
        <v>17</v>
      </c>
      <c r="E3085" s="7" t="n">
        <v>11438</v>
      </c>
      <c r="F3085" s="7" t="s">
        <v>298</v>
      </c>
      <c r="G3085" s="7" t="n">
        <v>2</v>
      </c>
      <c r="H3085" s="7" t="n">
        <v>0</v>
      </c>
    </row>
    <row r="3086" spans="1:8">
      <c r="A3086" t="s">
        <v>4</v>
      </c>
      <c r="B3086" s="4" t="s">
        <v>5</v>
      </c>
    </row>
    <row r="3087" spans="1:8">
      <c r="A3087" t="n">
        <v>24314</v>
      </c>
      <c r="B3087" s="24" t="n">
        <v>28</v>
      </c>
    </row>
    <row r="3088" spans="1:8">
      <c r="A3088" t="s">
        <v>4</v>
      </c>
      <c r="B3088" s="4" t="s">
        <v>5</v>
      </c>
      <c r="C3088" s="4" t="s">
        <v>10</v>
      </c>
      <c r="D3088" s="4" t="s">
        <v>7</v>
      </c>
      <c r="E3088" s="4" t="s">
        <v>8</v>
      </c>
      <c r="F3088" s="4" t="s">
        <v>16</v>
      </c>
      <c r="G3088" s="4" t="s">
        <v>16</v>
      </c>
      <c r="H3088" s="4" t="s">
        <v>16</v>
      </c>
    </row>
    <row r="3089" spans="1:8">
      <c r="A3089" t="n">
        <v>24315</v>
      </c>
      <c r="B3089" s="62" t="n">
        <v>48</v>
      </c>
      <c r="C3089" s="7" t="n">
        <v>11</v>
      </c>
      <c r="D3089" s="7" t="n">
        <v>0</v>
      </c>
      <c r="E3089" s="7" t="s">
        <v>98</v>
      </c>
      <c r="F3089" s="7" t="n">
        <v>-1</v>
      </c>
      <c r="G3089" s="7" t="n">
        <v>1</v>
      </c>
      <c r="H3089" s="7" t="n">
        <v>0</v>
      </c>
    </row>
    <row r="3090" spans="1:8">
      <c r="A3090" t="s">
        <v>4</v>
      </c>
      <c r="B3090" s="4" t="s">
        <v>5</v>
      </c>
      <c r="C3090" s="4" t="s">
        <v>7</v>
      </c>
      <c r="D3090" s="4" t="s">
        <v>10</v>
      </c>
      <c r="E3090" s="4" t="s">
        <v>8</v>
      </c>
    </row>
    <row r="3091" spans="1:8">
      <c r="A3091" t="n">
        <v>24345</v>
      </c>
      <c r="B3091" s="54" t="n">
        <v>51</v>
      </c>
      <c r="C3091" s="7" t="n">
        <v>4</v>
      </c>
      <c r="D3091" s="7" t="n">
        <v>11</v>
      </c>
      <c r="E3091" s="7" t="s">
        <v>299</v>
      </c>
    </row>
    <row r="3092" spans="1:8">
      <c r="A3092" t="s">
        <v>4</v>
      </c>
      <c r="B3092" s="4" t="s">
        <v>5</v>
      </c>
      <c r="C3092" s="4" t="s">
        <v>10</v>
      </c>
    </row>
    <row r="3093" spans="1:8">
      <c r="A3093" t="n">
        <v>24358</v>
      </c>
      <c r="B3093" s="26" t="n">
        <v>16</v>
      </c>
      <c r="C3093" s="7" t="n">
        <v>0</v>
      </c>
    </row>
    <row r="3094" spans="1:8">
      <c r="A3094" t="s">
        <v>4</v>
      </c>
      <c r="B3094" s="4" t="s">
        <v>5</v>
      </c>
      <c r="C3094" s="4" t="s">
        <v>10</v>
      </c>
      <c r="D3094" s="4" t="s">
        <v>7</v>
      </c>
      <c r="E3094" s="4" t="s">
        <v>17</v>
      </c>
      <c r="F3094" s="4" t="s">
        <v>28</v>
      </c>
      <c r="G3094" s="4" t="s">
        <v>7</v>
      </c>
      <c r="H3094" s="4" t="s">
        <v>7</v>
      </c>
    </row>
    <row r="3095" spans="1:8">
      <c r="A3095" t="n">
        <v>24361</v>
      </c>
      <c r="B3095" s="55" t="n">
        <v>26</v>
      </c>
      <c r="C3095" s="7" t="n">
        <v>11</v>
      </c>
      <c r="D3095" s="7" t="n">
        <v>17</v>
      </c>
      <c r="E3095" s="7" t="n">
        <v>10483</v>
      </c>
      <c r="F3095" s="7" t="s">
        <v>300</v>
      </c>
      <c r="G3095" s="7" t="n">
        <v>2</v>
      </c>
      <c r="H3095" s="7" t="n">
        <v>0</v>
      </c>
    </row>
    <row r="3096" spans="1:8">
      <c r="A3096" t="s">
        <v>4</v>
      </c>
      <c r="B3096" s="4" t="s">
        <v>5</v>
      </c>
    </row>
    <row r="3097" spans="1:8">
      <c r="A3097" t="n">
        <v>24423</v>
      </c>
      <c r="B3097" s="24" t="n">
        <v>28</v>
      </c>
    </row>
    <row r="3098" spans="1:8">
      <c r="A3098" t="s">
        <v>4</v>
      </c>
      <c r="B3098" s="4" t="s">
        <v>5</v>
      </c>
      <c r="C3098" s="4" t="s">
        <v>10</v>
      </c>
      <c r="D3098" s="4" t="s">
        <v>7</v>
      </c>
    </row>
    <row r="3099" spans="1:8">
      <c r="A3099" t="n">
        <v>24424</v>
      </c>
      <c r="B3099" s="68" t="n">
        <v>21</v>
      </c>
      <c r="C3099" s="7" t="n">
        <v>65533</v>
      </c>
      <c r="D3099" s="7" t="n">
        <v>1</v>
      </c>
    </row>
    <row r="3100" spans="1:8">
      <c r="A3100" t="s">
        <v>4</v>
      </c>
      <c r="B3100" s="4" t="s">
        <v>5</v>
      </c>
      <c r="C3100" s="4" t="s">
        <v>7</v>
      </c>
      <c r="D3100" s="4" t="s">
        <v>10</v>
      </c>
      <c r="E3100" s="4" t="s">
        <v>17</v>
      </c>
      <c r="F3100" s="4" t="s">
        <v>10</v>
      </c>
    </row>
    <row r="3101" spans="1:8">
      <c r="A3101" t="n">
        <v>24428</v>
      </c>
      <c r="B3101" s="14" t="n">
        <v>50</v>
      </c>
      <c r="C3101" s="7" t="n">
        <v>3</v>
      </c>
      <c r="D3101" s="7" t="n">
        <v>8080</v>
      </c>
      <c r="E3101" s="7" t="n">
        <v>0</v>
      </c>
      <c r="F3101" s="7" t="n">
        <v>1000</v>
      </c>
    </row>
    <row r="3102" spans="1:8">
      <c r="A3102" t="s">
        <v>4</v>
      </c>
      <c r="B3102" s="4" t="s">
        <v>5</v>
      </c>
      <c r="C3102" s="4" t="s">
        <v>7</v>
      </c>
      <c r="D3102" s="4" t="s">
        <v>10</v>
      </c>
      <c r="E3102" s="4" t="s">
        <v>17</v>
      </c>
      <c r="F3102" s="4" t="s">
        <v>10</v>
      </c>
    </row>
    <row r="3103" spans="1:8">
      <c r="A3103" t="n">
        <v>24438</v>
      </c>
      <c r="B3103" s="14" t="n">
        <v>50</v>
      </c>
      <c r="C3103" s="7" t="n">
        <v>3</v>
      </c>
      <c r="D3103" s="7" t="n">
        <v>8063</v>
      </c>
      <c r="E3103" s="7" t="n">
        <v>0</v>
      </c>
      <c r="F3103" s="7" t="n">
        <v>1000</v>
      </c>
    </row>
    <row r="3104" spans="1:8">
      <c r="A3104" t="s">
        <v>4</v>
      </c>
      <c r="B3104" s="4" t="s">
        <v>5</v>
      </c>
      <c r="C3104" s="4" t="s">
        <v>7</v>
      </c>
      <c r="D3104" s="4" t="s">
        <v>10</v>
      </c>
      <c r="E3104" s="4" t="s">
        <v>17</v>
      </c>
      <c r="F3104" s="4" t="s">
        <v>10</v>
      </c>
    </row>
    <row r="3105" spans="1:8">
      <c r="A3105" t="n">
        <v>24448</v>
      </c>
      <c r="B3105" s="14" t="n">
        <v>50</v>
      </c>
      <c r="C3105" s="7" t="n">
        <v>3</v>
      </c>
      <c r="D3105" s="7" t="n">
        <v>8122</v>
      </c>
      <c r="E3105" s="7" t="n">
        <v>0</v>
      </c>
      <c r="F3105" s="7" t="n">
        <v>1000</v>
      </c>
    </row>
    <row r="3106" spans="1:8">
      <c r="A3106" t="s">
        <v>4</v>
      </c>
      <c r="B3106" s="4" t="s">
        <v>5</v>
      </c>
      <c r="C3106" s="4" t="s">
        <v>7</v>
      </c>
      <c r="D3106" s="4" t="s">
        <v>10</v>
      </c>
      <c r="E3106" s="4" t="s">
        <v>16</v>
      </c>
    </row>
    <row r="3107" spans="1:8">
      <c r="A3107" t="n">
        <v>24458</v>
      </c>
      <c r="B3107" s="33" t="n">
        <v>58</v>
      </c>
      <c r="C3107" s="7" t="n">
        <v>0</v>
      </c>
      <c r="D3107" s="7" t="n">
        <v>1000</v>
      </c>
      <c r="E3107" s="7" t="n">
        <v>1</v>
      </c>
    </row>
    <row r="3108" spans="1:8">
      <c r="A3108" t="s">
        <v>4</v>
      </c>
      <c r="B3108" s="4" t="s">
        <v>5</v>
      </c>
      <c r="C3108" s="4" t="s">
        <v>7</v>
      </c>
      <c r="D3108" s="4" t="s">
        <v>10</v>
      </c>
    </row>
    <row r="3109" spans="1:8">
      <c r="A3109" t="n">
        <v>24466</v>
      </c>
      <c r="B3109" s="33" t="n">
        <v>58</v>
      </c>
      <c r="C3109" s="7" t="n">
        <v>255</v>
      </c>
      <c r="D3109" s="7" t="n">
        <v>0</v>
      </c>
    </row>
    <row r="3110" spans="1:8">
      <c r="A3110" t="s">
        <v>4</v>
      </c>
      <c r="B3110" s="4" t="s">
        <v>5</v>
      </c>
      <c r="C3110" s="4" t="s">
        <v>10</v>
      </c>
    </row>
    <row r="3111" spans="1:8">
      <c r="A3111" t="n">
        <v>24470</v>
      </c>
      <c r="B3111" s="26" t="n">
        <v>16</v>
      </c>
      <c r="C3111" s="7" t="n">
        <v>500</v>
      </c>
    </row>
    <row r="3112" spans="1:8">
      <c r="A3112" t="s">
        <v>4</v>
      </c>
      <c r="B3112" s="4" t="s">
        <v>5</v>
      </c>
      <c r="C3112" s="4" t="s">
        <v>7</v>
      </c>
      <c r="D3112" s="4" t="s">
        <v>10</v>
      </c>
      <c r="E3112" s="4" t="s">
        <v>10</v>
      </c>
      <c r="F3112" s="4" t="s">
        <v>10</v>
      </c>
      <c r="G3112" s="4" t="s">
        <v>10</v>
      </c>
      <c r="H3112" s="4" t="s">
        <v>7</v>
      </c>
    </row>
    <row r="3113" spans="1:8">
      <c r="A3113" t="n">
        <v>24473</v>
      </c>
      <c r="B3113" s="22" t="n">
        <v>25</v>
      </c>
      <c r="C3113" s="7" t="n">
        <v>5</v>
      </c>
      <c r="D3113" s="7" t="n">
        <v>65535</v>
      </c>
      <c r="E3113" s="7" t="n">
        <v>500</v>
      </c>
      <c r="F3113" s="7" t="n">
        <v>800</v>
      </c>
      <c r="G3113" s="7" t="n">
        <v>140</v>
      </c>
      <c r="H3113" s="7" t="n">
        <v>0</v>
      </c>
    </row>
    <row r="3114" spans="1:8">
      <c r="A3114" t="s">
        <v>4</v>
      </c>
      <c r="B3114" s="4" t="s">
        <v>5</v>
      </c>
      <c r="C3114" s="4" t="s">
        <v>10</v>
      </c>
      <c r="D3114" s="4" t="s">
        <v>7</v>
      </c>
      <c r="E3114" s="4" t="s">
        <v>28</v>
      </c>
      <c r="F3114" s="4" t="s">
        <v>7</v>
      </c>
      <c r="G3114" s="4" t="s">
        <v>7</v>
      </c>
    </row>
    <row r="3115" spans="1:8">
      <c r="A3115" t="n">
        <v>24484</v>
      </c>
      <c r="B3115" s="23" t="n">
        <v>24</v>
      </c>
      <c r="C3115" s="7" t="n">
        <v>65533</v>
      </c>
      <c r="D3115" s="7" t="n">
        <v>11</v>
      </c>
      <c r="E3115" s="7" t="s">
        <v>301</v>
      </c>
      <c r="F3115" s="7" t="n">
        <v>2</v>
      </c>
      <c r="G3115" s="7" t="n">
        <v>0</v>
      </c>
    </row>
    <row r="3116" spans="1:8">
      <c r="A3116" t="s">
        <v>4</v>
      </c>
      <c r="B3116" s="4" t="s">
        <v>5</v>
      </c>
    </row>
    <row r="3117" spans="1:8">
      <c r="A3117" t="n">
        <v>24584</v>
      </c>
      <c r="B3117" s="24" t="n">
        <v>28</v>
      </c>
    </row>
    <row r="3118" spans="1:8">
      <c r="A3118" t="s">
        <v>4</v>
      </c>
      <c r="B3118" s="4" t="s">
        <v>5</v>
      </c>
      <c r="C3118" s="4" t="s">
        <v>10</v>
      </c>
      <c r="D3118" s="4" t="s">
        <v>7</v>
      </c>
      <c r="E3118" s="4" t="s">
        <v>28</v>
      </c>
      <c r="F3118" s="4" t="s">
        <v>7</v>
      </c>
      <c r="G3118" s="4" t="s">
        <v>7</v>
      </c>
    </row>
    <row r="3119" spans="1:8">
      <c r="A3119" t="n">
        <v>24585</v>
      </c>
      <c r="B3119" s="23" t="n">
        <v>24</v>
      </c>
      <c r="C3119" s="7" t="n">
        <v>65533</v>
      </c>
      <c r="D3119" s="7" t="n">
        <v>11</v>
      </c>
      <c r="E3119" s="7" t="s">
        <v>302</v>
      </c>
      <c r="F3119" s="7" t="n">
        <v>2</v>
      </c>
      <c r="G3119" s="7" t="n">
        <v>0</v>
      </c>
    </row>
    <row r="3120" spans="1:8">
      <c r="A3120" t="s">
        <v>4</v>
      </c>
      <c r="B3120" s="4" t="s">
        <v>5</v>
      </c>
    </row>
    <row r="3121" spans="1:8">
      <c r="A3121" t="n">
        <v>24700</v>
      </c>
      <c r="B3121" s="24" t="n">
        <v>28</v>
      </c>
    </row>
    <row r="3122" spans="1:8">
      <c r="A3122" t="s">
        <v>4</v>
      </c>
      <c r="B3122" s="4" t="s">
        <v>5</v>
      </c>
      <c r="C3122" s="4" t="s">
        <v>7</v>
      </c>
    </row>
    <row r="3123" spans="1:8">
      <c r="A3123" t="n">
        <v>24701</v>
      </c>
      <c r="B3123" s="25" t="n">
        <v>27</v>
      </c>
      <c r="C3123" s="7" t="n">
        <v>0</v>
      </c>
    </row>
    <row r="3124" spans="1:8">
      <c r="A3124" t="s">
        <v>4</v>
      </c>
      <c r="B3124" s="4" t="s">
        <v>5</v>
      </c>
      <c r="C3124" s="4" t="s">
        <v>7</v>
      </c>
    </row>
    <row r="3125" spans="1:8">
      <c r="A3125" t="n">
        <v>24703</v>
      </c>
      <c r="B3125" s="25" t="n">
        <v>27</v>
      </c>
      <c r="C3125" s="7" t="n">
        <v>1</v>
      </c>
    </row>
    <row r="3126" spans="1:8">
      <c r="A3126" t="s">
        <v>4</v>
      </c>
      <c r="B3126" s="4" t="s">
        <v>5</v>
      </c>
      <c r="C3126" s="4" t="s">
        <v>7</v>
      </c>
      <c r="D3126" s="4" t="s">
        <v>10</v>
      </c>
      <c r="E3126" s="4" t="s">
        <v>10</v>
      </c>
      <c r="F3126" s="4" t="s">
        <v>10</v>
      </c>
      <c r="G3126" s="4" t="s">
        <v>10</v>
      </c>
      <c r="H3126" s="4" t="s">
        <v>7</v>
      </c>
    </row>
    <row r="3127" spans="1:8">
      <c r="A3127" t="n">
        <v>24705</v>
      </c>
      <c r="B3127" s="22" t="n">
        <v>25</v>
      </c>
      <c r="C3127" s="7" t="n">
        <v>5</v>
      </c>
      <c r="D3127" s="7" t="n">
        <v>65535</v>
      </c>
      <c r="E3127" s="7" t="n">
        <v>65535</v>
      </c>
      <c r="F3127" s="7" t="n">
        <v>65535</v>
      </c>
      <c r="G3127" s="7" t="n">
        <v>65535</v>
      </c>
      <c r="H3127" s="7" t="n">
        <v>0</v>
      </c>
    </row>
    <row r="3128" spans="1:8">
      <c r="A3128" t="s">
        <v>4</v>
      </c>
      <c r="B3128" s="4" t="s">
        <v>5</v>
      </c>
      <c r="C3128" s="4" t="s">
        <v>10</v>
      </c>
      <c r="D3128" s="4" t="s">
        <v>7</v>
      </c>
      <c r="E3128" s="4" t="s">
        <v>8</v>
      </c>
      <c r="F3128" s="4" t="s">
        <v>16</v>
      </c>
      <c r="G3128" s="4" t="s">
        <v>16</v>
      </c>
      <c r="H3128" s="4" t="s">
        <v>16</v>
      </c>
    </row>
    <row r="3129" spans="1:8">
      <c r="A3129" t="n">
        <v>24716</v>
      </c>
      <c r="B3129" s="62" t="n">
        <v>48</v>
      </c>
      <c r="C3129" s="7" t="n">
        <v>11</v>
      </c>
      <c r="D3129" s="7" t="n">
        <v>0</v>
      </c>
      <c r="E3129" s="7" t="s">
        <v>192</v>
      </c>
      <c r="F3129" s="7" t="n">
        <v>0</v>
      </c>
      <c r="G3129" s="7" t="n">
        <v>1</v>
      </c>
      <c r="H3129" s="7" t="n">
        <v>0</v>
      </c>
    </row>
    <row r="3130" spans="1:8">
      <c r="A3130" t="s">
        <v>4</v>
      </c>
      <c r="B3130" s="4" t="s">
        <v>5</v>
      </c>
      <c r="C3130" s="4" t="s">
        <v>10</v>
      </c>
      <c r="D3130" s="4" t="s">
        <v>10</v>
      </c>
      <c r="E3130" s="4" t="s">
        <v>10</v>
      </c>
    </row>
    <row r="3131" spans="1:8">
      <c r="A3131" t="n">
        <v>24742</v>
      </c>
      <c r="B3131" s="59" t="n">
        <v>61</v>
      </c>
      <c r="C3131" s="7" t="n">
        <v>0</v>
      </c>
      <c r="D3131" s="7" t="n">
        <v>65533</v>
      </c>
      <c r="E3131" s="7" t="n">
        <v>0</v>
      </c>
    </row>
    <row r="3132" spans="1:8">
      <c r="A3132" t="s">
        <v>4</v>
      </c>
      <c r="B3132" s="4" t="s">
        <v>5</v>
      </c>
      <c r="C3132" s="4" t="s">
        <v>10</v>
      </c>
      <c r="D3132" s="4" t="s">
        <v>10</v>
      </c>
      <c r="E3132" s="4" t="s">
        <v>10</v>
      </c>
    </row>
    <row r="3133" spans="1:8">
      <c r="A3133" t="n">
        <v>24749</v>
      </c>
      <c r="B3133" s="59" t="n">
        <v>61</v>
      </c>
      <c r="C3133" s="7" t="n">
        <v>16</v>
      </c>
      <c r="D3133" s="7" t="n">
        <v>65533</v>
      </c>
      <c r="E3133" s="7" t="n">
        <v>0</v>
      </c>
    </row>
    <row r="3134" spans="1:8">
      <c r="A3134" t="s">
        <v>4</v>
      </c>
      <c r="B3134" s="4" t="s">
        <v>5</v>
      </c>
      <c r="C3134" s="4" t="s">
        <v>10</v>
      </c>
      <c r="D3134" s="4" t="s">
        <v>10</v>
      </c>
      <c r="E3134" s="4" t="s">
        <v>10</v>
      </c>
    </row>
    <row r="3135" spans="1:8">
      <c r="A3135" t="n">
        <v>24756</v>
      </c>
      <c r="B3135" s="59" t="n">
        <v>61</v>
      </c>
      <c r="C3135" s="7" t="n">
        <v>11</v>
      </c>
      <c r="D3135" s="7" t="n">
        <v>65533</v>
      </c>
      <c r="E3135" s="7" t="n">
        <v>0</v>
      </c>
    </row>
    <row r="3136" spans="1:8">
      <c r="A3136" t="s">
        <v>4</v>
      </c>
      <c r="B3136" s="4" t="s">
        <v>5</v>
      </c>
      <c r="C3136" s="4" t="s">
        <v>10</v>
      </c>
      <c r="D3136" s="4" t="s">
        <v>10</v>
      </c>
      <c r="E3136" s="4" t="s">
        <v>10</v>
      </c>
    </row>
    <row r="3137" spans="1:8">
      <c r="A3137" t="n">
        <v>24763</v>
      </c>
      <c r="B3137" s="59" t="n">
        <v>61</v>
      </c>
      <c r="C3137" s="7" t="n">
        <v>1</v>
      </c>
      <c r="D3137" s="7" t="n">
        <v>65533</v>
      </c>
      <c r="E3137" s="7" t="n">
        <v>0</v>
      </c>
    </row>
    <row r="3138" spans="1:8">
      <c r="A3138" t="s">
        <v>4</v>
      </c>
      <c r="B3138" s="4" t="s">
        <v>5</v>
      </c>
      <c r="C3138" s="4" t="s">
        <v>10</v>
      </c>
      <c r="D3138" s="4" t="s">
        <v>10</v>
      </c>
      <c r="E3138" s="4" t="s">
        <v>10</v>
      </c>
    </row>
    <row r="3139" spans="1:8">
      <c r="A3139" t="n">
        <v>24770</v>
      </c>
      <c r="B3139" s="59" t="n">
        <v>61</v>
      </c>
      <c r="C3139" s="7" t="n">
        <v>2</v>
      </c>
      <c r="D3139" s="7" t="n">
        <v>65533</v>
      </c>
      <c r="E3139" s="7" t="n">
        <v>0</v>
      </c>
    </row>
    <row r="3140" spans="1:8">
      <c r="A3140" t="s">
        <v>4</v>
      </c>
      <c r="B3140" s="4" t="s">
        <v>5</v>
      </c>
      <c r="C3140" s="4" t="s">
        <v>10</v>
      </c>
      <c r="D3140" s="4" t="s">
        <v>10</v>
      </c>
      <c r="E3140" s="4" t="s">
        <v>10</v>
      </c>
    </row>
    <row r="3141" spans="1:8">
      <c r="A3141" t="n">
        <v>24777</v>
      </c>
      <c r="B3141" s="59" t="n">
        <v>61</v>
      </c>
      <c r="C3141" s="7" t="n">
        <v>5</v>
      </c>
      <c r="D3141" s="7" t="n">
        <v>65533</v>
      </c>
      <c r="E3141" s="7" t="n">
        <v>0</v>
      </c>
    </row>
    <row r="3142" spans="1:8">
      <c r="A3142" t="s">
        <v>4</v>
      </c>
      <c r="B3142" s="4" t="s">
        <v>5</v>
      </c>
      <c r="C3142" s="4" t="s">
        <v>10</v>
      </c>
      <c r="D3142" s="4" t="s">
        <v>10</v>
      </c>
      <c r="E3142" s="4" t="s">
        <v>10</v>
      </c>
    </row>
    <row r="3143" spans="1:8">
      <c r="A3143" t="n">
        <v>24784</v>
      </c>
      <c r="B3143" s="59" t="n">
        <v>61</v>
      </c>
      <c r="C3143" s="7" t="n">
        <v>3</v>
      </c>
      <c r="D3143" s="7" t="n">
        <v>65533</v>
      </c>
      <c r="E3143" s="7" t="n">
        <v>0</v>
      </c>
    </row>
    <row r="3144" spans="1:8">
      <c r="A3144" t="s">
        <v>4</v>
      </c>
      <c r="B3144" s="4" t="s">
        <v>5</v>
      </c>
      <c r="C3144" s="4" t="s">
        <v>10</v>
      </c>
      <c r="D3144" s="4" t="s">
        <v>10</v>
      </c>
      <c r="E3144" s="4" t="s">
        <v>10</v>
      </c>
    </row>
    <row r="3145" spans="1:8">
      <c r="A3145" t="n">
        <v>24791</v>
      </c>
      <c r="B3145" s="59" t="n">
        <v>61</v>
      </c>
      <c r="C3145" s="7" t="n">
        <v>8</v>
      </c>
      <c r="D3145" s="7" t="n">
        <v>65533</v>
      </c>
      <c r="E3145" s="7" t="n">
        <v>0</v>
      </c>
    </row>
    <row r="3146" spans="1:8">
      <c r="A3146" t="s">
        <v>4</v>
      </c>
      <c r="B3146" s="4" t="s">
        <v>5</v>
      </c>
      <c r="C3146" s="4" t="s">
        <v>10</v>
      </c>
      <c r="D3146" s="4" t="s">
        <v>10</v>
      </c>
      <c r="E3146" s="4" t="s">
        <v>10</v>
      </c>
    </row>
    <row r="3147" spans="1:8">
      <c r="A3147" t="n">
        <v>24798</v>
      </c>
      <c r="B3147" s="59" t="n">
        <v>61</v>
      </c>
      <c r="C3147" s="7" t="n">
        <v>4</v>
      </c>
      <c r="D3147" s="7" t="n">
        <v>65533</v>
      </c>
      <c r="E3147" s="7" t="n">
        <v>0</v>
      </c>
    </row>
    <row r="3148" spans="1:8">
      <c r="A3148" t="s">
        <v>4</v>
      </c>
      <c r="B3148" s="4" t="s">
        <v>5</v>
      </c>
      <c r="C3148" s="4" t="s">
        <v>10</v>
      </c>
      <c r="D3148" s="4" t="s">
        <v>10</v>
      </c>
      <c r="E3148" s="4" t="s">
        <v>10</v>
      </c>
    </row>
    <row r="3149" spans="1:8">
      <c r="A3149" t="n">
        <v>24805</v>
      </c>
      <c r="B3149" s="59" t="n">
        <v>61</v>
      </c>
      <c r="C3149" s="7" t="n">
        <v>6</v>
      </c>
      <c r="D3149" s="7" t="n">
        <v>65533</v>
      </c>
      <c r="E3149" s="7" t="n">
        <v>0</v>
      </c>
    </row>
    <row r="3150" spans="1:8">
      <c r="A3150" t="s">
        <v>4</v>
      </c>
      <c r="B3150" s="4" t="s">
        <v>5</v>
      </c>
      <c r="C3150" s="4" t="s">
        <v>10</v>
      </c>
      <c r="D3150" s="4" t="s">
        <v>10</v>
      </c>
      <c r="E3150" s="4" t="s">
        <v>10</v>
      </c>
    </row>
    <row r="3151" spans="1:8">
      <c r="A3151" t="n">
        <v>24812</v>
      </c>
      <c r="B3151" s="59" t="n">
        <v>61</v>
      </c>
      <c r="C3151" s="7" t="n">
        <v>7</v>
      </c>
      <c r="D3151" s="7" t="n">
        <v>65533</v>
      </c>
      <c r="E3151" s="7" t="n">
        <v>0</v>
      </c>
    </row>
    <row r="3152" spans="1:8">
      <c r="A3152" t="s">
        <v>4</v>
      </c>
      <c r="B3152" s="4" t="s">
        <v>5</v>
      </c>
      <c r="C3152" s="4" t="s">
        <v>10</v>
      </c>
      <c r="D3152" s="4" t="s">
        <v>10</v>
      </c>
      <c r="E3152" s="4" t="s">
        <v>10</v>
      </c>
    </row>
    <row r="3153" spans="1:5">
      <c r="A3153" t="n">
        <v>24819</v>
      </c>
      <c r="B3153" s="59" t="n">
        <v>61</v>
      </c>
      <c r="C3153" s="7" t="n">
        <v>9</v>
      </c>
      <c r="D3153" s="7" t="n">
        <v>65533</v>
      </c>
      <c r="E3153" s="7" t="n">
        <v>0</v>
      </c>
    </row>
    <row r="3154" spans="1:5">
      <c r="A3154" t="s">
        <v>4</v>
      </c>
      <c r="B3154" s="4" t="s">
        <v>5</v>
      </c>
      <c r="C3154" s="4" t="s">
        <v>10</v>
      </c>
      <c r="D3154" s="4" t="s">
        <v>10</v>
      </c>
      <c r="E3154" s="4" t="s">
        <v>10</v>
      </c>
    </row>
    <row r="3155" spans="1:5">
      <c r="A3155" t="n">
        <v>24826</v>
      </c>
      <c r="B3155" s="59" t="n">
        <v>61</v>
      </c>
      <c r="C3155" s="7" t="n">
        <v>18</v>
      </c>
      <c r="D3155" s="7" t="n">
        <v>65533</v>
      </c>
      <c r="E3155" s="7" t="n">
        <v>0</v>
      </c>
    </row>
    <row r="3156" spans="1:5">
      <c r="A3156" t="s">
        <v>4</v>
      </c>
      <c r="B3156" s="4" t="s">
        <v>5</v>
      </c>
      <c r="C3156" s="4" t="s">
        <v>10</v>
      </c>
      <c r="D3156" s="4" t="s">
        <v>10</v>
      </c>
      <c r="E3156" s="4" t="s">
        <v>10</v>
      </c>
    </row>
    <row r="3157" spans="1:5">
      <c r="A3157" t="n">
        <v>24833</v>
      </c>
      <c r="B3157" s="59" t="n">
        <v>61</v>
      </c>
      <c r="C3157" s="7" t="n">
        <v>17</v>
      </c>
      <c r="D3157" s="7" t="n">
        <v>65533</v>
      </c>
      <c r="E3157" s="7" t="n">
        <v>0</v>
      </c>
    </row>
    <row r="3158" spans="1:5">
      <c r="A3158" t="s">
        <v>4</v>
      </c>
      <c r="B3158" s="4" t="s">
        <v>5</v>
      </c>
      <c r="C3158" s="4" t="s">
        <v>10</v>
      </c>
      <c r="D3158" s="4" t="s">
        <v>10</v>
      </c>
      <c r="E3158" s="4" t="s">
        <v>10</v>
      </c>
    </row>
    <row r="3159" spans="1:5">
      <c r="A3159" t="n">
        <v>24840</v>
      </c>
      <c r="B3159" s="59" t="n">
        <v>61</v>
      </c>
      <c r="C3159" s="7" t="n">
        <v>15</v>
      </c>
      <c r="D3159" s="7" t="n">
        <v>65533</v>
      </c>
      <c r="E3159" s="7" t="n">
        <v>0</v>
      </c>
    </row>
    <row r="3160" spans="1:5">
      <c r="A3160" t="s">
        <v>4</v>
      </c>
      <c r="B3160" s="4" t="s">
        <v>5</v>
      </c>
      <c r="C3160" s="4" t="s">
        <v>10</v>
      </c>
      <c r="D3160" s="4" t="s">
        <v>10</v>
      </c>
      <c r="E3160" s="4" t="s">
        <v>10</v>
      </c>
    </row>
    <row r="3161" spans="1:5">
      <c r="A3161" t="n">
        <v>24847</v>
      </c>
      <c r="B3161" s="59" t="n">
        <v>61</v>
      </c>
      <c r="C3161" s="7" t="n">
        <v>12</v>
      </c>
      <c r="D3161" s="7" t="n">
        <v>65533</v>
      </c>
      <c r="E3161" s="7" t="n">
        <v>0</v>
      </c>
    </row>
    <row r="3162" spans="1:5">
      <c r="A3162" t="s">
        <v>4</v>
      </c>
      <c r="B3162" s="4" t="s">
        <v>5</v>
      </c>
      <c r="C3162" s="4" t="s">
        <v>10</v>
      </c>
      <c r="D3162" s="4" t="s">
        <v>10</v>
      </c>
      <c r="E3162" s="4" t="s">
        <v>10</v>
      </c>
    </row>
    <row r="3163" spans="1:5">
      <c r="A3163" t="n">
        <v>24854</v>
      </c>
      <c r="B3163" s="59" t="n">
        <v>61</v>
      </c>
      <c r="C3163" s="7" t="n">
        <v>13</v>
      </c>
      <c r="D3163" s="7" t="n">
        <v>65533</v>
      </c>
      <c r="E3163" s="7" t="n">
        <v>0</v>
      </c>
    </row>
    <row r="3164" spans="1:5">
      <c r="A3164" t="s">
        <v>4</v>
      </c>
      <c r="B3164" s="4" t="s">
        <v>5</v>
      </c>
      <c r="C3164" s="4" t="s">
        <v>10</v>
      </c>
      <c r="D3164" s="4" t="s">
        <v>10</v>
      </c>
      <c r="E3164" s="4" t="s">
        <v>10</v>
      </c>
    </row>
    <row r="3165" spans="1:5">
      <c r="A3165" t="n">
        <v>24861</v>
      </c>
      <c r="B3165" s="59" t="n">
        <v>61</v>
      </c>
      <c r="C3165" s="7" t="n">
        <v>80</v>
      </c>
      <c r="D3165" s="7" t="n">
        <v>65533</v>
      </c>
      <c r="E3165" s="7" t="n">
        <v>0</v>
      </c>
    </row>
    <row r="3166" spans="1:5">
      <c r="A3166" t="s">
        <v>4</v>
      </c>
      <c r="B3166" s="4" t="s">
        <v>5</v>
      </c>
      <c r="C3166" s="4" t="s">
        <v>10</v>
      </c>
      <c r="D3166" s="4" t="s">
        <v>16</v>
      </c>
      <c r="E3166" s="4" t="s">
        <v>16</v>
      </c>
      <c r="F3166" s="4" t="s">
        <v>16</v>
      </c>
      <c r="G3166" s="4" t="s">
        <v>16</v>
      </c>
    </row>
    <row r="3167" spans="1:5">
      <c r="A3167" t="n">
        <v>24868</v>
      </c>
      <c r="B3167" s="31" t="n">
        <v>46</v>
      </c>
      <c r="C3167" s="7" t="n">
        <v>0</v>
      </c>
      <c r="D3167" s="7" t="n">
        <v>0.0199999995529652</v>
      </c>
      <c r="E3167" s="7" t="n">
        <v>2</v>
      </c>
      <c r="F3167" s="7" t="n">
        <v>-27.3400001525879</v>
      </c>
      <c r="G3167" s="7" t="n">
        <v>181.600006103516</v>
      </c>
    </row>
    <row r="3168" spans="1:5">
      <c r="A3168" t="s">
        <v>4</v>
      </c>
      <c r="B3168" s="4" t="s">
        <v>5</v>
      </c>
      <c r="C3168" s="4" t="s">
        <v>10</v>
      </c>
      <c r="D3168" s="4" t="s">
        <v>16</v>
      </c>
      <c r="E3168" s="4" t="s">
        <v>16</v>
      </c>
      <c r="F3168" s="4" t="s">
        <v>16</v>
      </c>
      <c r="G3168" s="4" t="s">
        <v>16</v>
      </c>
    </row>
    <row r="3169" spans="1:7">
      <c r="A3169" t="n">
        <v>24887</v>
      </c>
      <c r="B3169" s="31" t="n">
        <v>46</v>
      </c>
      <c r="C3169" s="7" t="n">
        <v>16</v>
      </c>
      <c r="D3169" s="7" t="n">
        <v>-0.769999980926514</v>
      </c>
      <c r="E3169" s="7" t="n">
        <v>2</v>
      </c>
      <c r="F3169" s="7" t="n">
        <v>-26.2000007629395</v>
      </c>
      <c r="G3169" s="7" t="n">
        <v>178.199996948242</v>
      </c>
    </row>
    <row r="3170" spans="1:7">
      <c r="A3170" t="s">
        <v>4</v>
      </c>
      <c r="B3170" s="4" t="s">
        <v>5</v>
      </c>
      <c r="C3170" s="4" t="s">
        <v>10</v>
      </c>
      <c r="D3170" s="4" t="s">
        <v>16</v>
      </c>
      <c r="E3170" s="4" t="s">
        <v>16</v>
      </c>
      <c r="F3170" s="4" t="s">
        <v>16</v>
      </c>
      <c r="G3170" s="4" t="s">
        <v>16</v>
      </c>
    </row>
    <row r="3171" spans="1:7">
      <c r="A3171" t="n">
        <v>24906</v>
      </c>
      <c r="B3171" s="31" t="n">
        <v>46</v>
      </c>
      <c r="C3171" s="7" t="n">
        <v>11</v>
      </c>
      <c r="D3171" s="7" t="n">
        <v>0.660000026226044</v>
      </c>
      <c r="E3171" s="7" t="n">
        <v>2</v>
      </c>
      <c r="F3171" s="7" t="n">
        <v>-25.5799999237061</v>
      </c>
      <c r="G3171" s="7" t="n">
        <v>186.600006103516</v>
      </c>
    </row>
    <row r="3172" spans="1:7">
      <c r="A3172" t="s">
        <v>4</v>
      </c>
      <c r="B3172" s="4" t="s">
        <v>5</v>
      </c>
      <c r="C3172" s="4" t="s">
        <v>10</v>
      </c>
      <c r="D3172" s="4" t="s">
        <v>16</v>
      </c>
      <c r="E3172" s="4" t="s">
        <v>16</v>
      </c>
      <c r="F3172" s="4" t="s">
        <v>16</v>
      </c>
      <c r="G3172" s="4" t="s">
        <v>16</v>
      </c>
    </row>
    <row r="3173" spans="1:7">
      <c r="A3173" t="n">
        <v>24925</v>
      </c>
      <c r="B3173" s="31" t="n">
        <v>46</v>
      </c>
      <c r="C3173" s="7" t="n">
        <v>1</v>
      </c>
      <c r="D3173" s="7" t="n">
        <v>-0.0399999991059303</v>
      </c>
      <c r="E3173" s="7" t="n">
        <v>2</v>
      </c>
      <c r="F3173" s="7" t="n">
        <v>-25.1900005340576</v>
      </c>
      <c r="G3173" s="7" t="n">
        <v>181.800003051758</v>
      </c>
    </row>
    <row r="3174" spans="1:7">
      <c r="A3174" t="s">
        <v>4</v>
      </c>
      <c r="B3174" s="4" t="s">
        <v>5</v>
      </c>
      <c r="C3174" s="4" t="s">
        <v>10</v>
      </c>
      <c r="D3174" s="4" t="s">
        <v>16</v>
      </c>
      <c r="E3174" s="4" t="s">
        <v>16</v>
      </c>
      <c r="F3174" s="4" t="s">
        <v>16</v>
      </c>
      <c r="G3174" s="4" t="s">
        <v>16</v>
      </c>
    </row>
    <row r="3175" spans="1:7">
      <c r="A3175" t="n">
        <v>24944</v>
      </c>
      <c r="B3175" s="31" t="n">
        <v>46</v>
      </c>
      <c r="C3175" s="7" t="n">
        <v>2</v>
      </c>
      <c r="D3175" s="7" t="n">
        <v>-1.08000004291534</v>
      </c>
      <c r="E3175" s="7" t="n">
        <v>2</v>
      </c>
      <c r="F3175" s="7" t="n">
        <v>-24.7000007629395</v>
      </c>
      <c r="G3175" s="7" t="n">
        <v>169.300003051758</v>
      </c>
    </row>
    <row r="3176" spans="1:7">
      <c r="A3176" t="s">
        <v>4</v>
      </c>
      <c r="B3176" s="4" t="s">
        <v>5</v>
      </c>
      <c r="C3176" s="4" t="s">
        <v>10</v>
      </c>
      <c r="D3176" s="4" t="s">
        <v>16</v>
      </c>
      <c r="E3176" s="4" t="s">
        <v>16</v>
      </c>
      <c r="F3176" s="4" t="s">
        <v>16</v>
      </c>
      <c r="G3176" s="4" t="s">
        <v>16</v>
      </c>
    </row>
    <row r="3177" spans="1:7">
      <c r="A3177" t="n">
        <v>24963</v>
      </c>
      <c r="B3177" s="31" t="n">
        <v>46</v>
      </c>
      <c r="C3177" s="7" t="n">
        <v>5</v>
      </c>
      <c r="D3177" s="7" t="n">
        <v>1.3400000333786</v>
      </c>
      <c r="E3177" s="7" t="n">
        <v>2</v>
      </c>
      <c r="F3177" s="7" t="n">
        <v>-24.2600002288818</v>
      </c>
      <c r="G3177" s="7" t="n">
        <v>191.199996948242</v>
      </c>
    </row>
    <row r="3178" spans="1:7">
      <c r="A3178" t="s">
        <v>4</v>
      </c>
      <c r="B3178" s="4" t="s">
        <v>5</v>
      </c>
      <c r="C3178" s="4" t="s">
        <v>10</v>
      </c>
      <c r="D3178" s="4" t="s">
        <v>16</v>
      </c>
      <c r="E3178" s="4" t="s">
        <v>16</v>
      </c>
      <c r="F3178" s="4" t="s">
        <v>16</v>
      </c>
      <c r="G3178" s="4" t="s">
        <v>16</v>
      </c>
    </row>
    <row r="3179" spans="1:7">
      <c r="A3179" t="n">
        <v>24982</v>
      </c>
      <c r="B3179" s="31" t="n">
        <v>46</v>
      </c>
      <c r="C3179" s="7" t="n">
        <v>3</v>
      </c>
      <c r="D3179" s="7" t="n">
        <v>-0.560000002384186</v>
      </c>
      <c r="E3179" s="7" t="n">
        <v>2</v>
      </c>
      <c r="F3179" s="7" t="n">
        <v>-23.7700004577637</v>
      </c>
      <c r="G3179" s="7" t="n">
        <v>184</v>
      </c>
    </row>
    <row r="3180" spans="1:7">
      <c r="A3180" t="s">
        <v>4</v>
      </c>
      <c r="B3180" s="4" t="s">
        <v>5</v>
      </c>
      <c r="C3180" s="4" t="s">
        <v>10</v>
      </c>
      <c r="D3180" s="4" t="s">
        <v>16</v>
      </c>
      <c r="E3180" s="4" t="s">
        <v>16</v>
      </c>
      <c r="F3180" s="4" t="s">
        <v>16</v>
      </c>
      <c r="G3180" s="4" t="s">
        <v>16</v>
      </c>
    </row>
    <row r="3181" spans="1:7">
      <c r="A3181" t="n">
        <v>25001</v>
      </c>
      <c r="B3181" s="31" t="n">
        <v>46</v>
      </c>
      <c r="C3181" s="7" t="n">
        <v>8</v>
      </c>
      <c r="D3181" s="7" t="n">
        <v>0.649999976158142</v>
      </c>
      <c r="E3181" s="7" t="n">
        <v>2</v>
      </c>
      <c r="F3181" s="7" t="n">
        <v>-22.9099998474121</v>
      </c>
      <c r="G3181" s="7" t="n">
        <v>186.199996948242</v>
      </c>
    </row>
    <row r="3182" spans="1:7">
      <c r="A3182" t="s">
        <v>4</v>
      </c>
      <c r="B3182" s="4" t="s">
        <v>5</v>
      </c>
      <c r="C3182" s="4" t="s">
        <v>10</v>
      </c>
      <c r="D3182" s="4" t="s">
        <v>16</v>
      </c>
      <c r="E3182" s="4" t="s">
        <v>16</v>
      </c>
      <c r="F3182" s="4" t="s">
        <v>16</v>
      </c>
      <c r="G3182" s="4" t="s">
        <v>16</v>
      </c>
    </row>
    <row r="3183" spans="1:7">
      <c r="A3183" t="n">
        <v>25020</v>
      </c>
      <c r="B3183" s="31" t="n">
        <v>46</v>
      </c>
      <c r="C3183" s="7" t="n">
        <v>4</v>
      </c>
      <c r="D3183" s="7" t="n">
        <v>-1.23000001907349</v>
      </c>
      <c r="E3183" s="7" t="n">
        <v>2</v>
      </c>
      <c r="F3183" s="7" t="n">
        <v>-22.5699996948242</v>
      </c>
      <c r="G3183" s="7" t="n">
        <v>178.699996948242</v>
      </c>
    </row>
    <row r="3184" spans="1:7">
      <c r="A3184" t="s">
        <v>4</v>
      </c>
      <c r="B3184" s="4" t="s">
        <v>5</v>
      </c>
      <c r="C3184" s="4" t="s">
        <v>10</v>
      </c>
      <c r="D3184" s="4" t="s">
        <v>16</v>
      </c>
      <c r="E3184" s="4" t="s">
        <v>16</v>
      </c>
      <c r="F3184" s="4" t="s">
        <v>16</v>
      </c>
      <c r="G3184" s="4" t="s">
        <v>16</v>
      </c>
    </row>
    <row r="3185" spans="1:7">
      <c r="A3185" t="n">
        <v>25039</v>
      </c>
      <c r="B3185" s="31" t="n">
        <v>46</v>
      </c>
      <c r="C3185" s="7" t="n">
        <v>6</v>
      </c>
      <c r="D3185" s="7" t="n">
        <v>1.67999994754791</v>
      </c>
      <c r="E3185" s="7" t="n">
        <v>1.5900000333786</v>
      </c>
      <c r="F3185" s="7" t="n">
        <v>-21.6900005340576</v>
      </c>
      <c r="G3185" s="7" t="n">
        <v>188.800003051758</v>
      </c>
    </row>
    <row r="3186" spans="1:7">
      <c r="A3186" t="s">
        <v>4</v>
      </c>
      <c r="B3186" s="4" t="s">
        <v>5</v>
      </c>
      <c r="C3186" s="4" t="s">
        <v>10</v>
      </c>
      <c r="D3186" s="4" t="s">
        <v>16</v>
      </c>
      <c r="E3186" s="4" t="s">
        <v>16</v>
      </c>
      <c r="F3186" s="4" t="s">
        <v>16</v>
      </c>
      <c r="G3186" s="4" t="s">
        <v>16</v>
      </c>
    </row>
    <row r="3187" spans="1:7">
      <c r="A3187" t="n">
        <v>25058</v>
      </c>
      <c r="B3187" s="31" t="n">
        <v>46</v>
      </c>
      <c r="C3187" s="7" t="n">
        <v>7</v>
      </c>
      <c r="D3187" s="7" t="n">
        <v>0.790000021457672</v>
      </c>
      <c r="E3187" s="7" t="n">
        <v>1.21000003814697</v>
      </c>
      <c r="F3187" s="7" t="n">
        <v>-20.9200000762939</v>
      </c>
      <c r="G3187" s="7" t="n">
        <v>182.800003051758</v>
      </c>
    </row>
    <row r="3188" spans="1:7">
      <c r="A3188" t="s">
        <v>4</v>
      </c>
      <c r="B3188" s="4" t="s">
        <v>5</v>
      </c>
      <c r="C3188" s="4" t="s">
        <v>10</v>
      </c>
      <c r="D3188" s="4" t="s">
        <v>16</v>
      </c>
      <c r="E3188" s="4" t="s">
        <v>16</v>
      </c>
      <c r="F3188" s="4" t="s">
        <v>16</v>
      </c>
      <c r="G3188" s="4" t="s">
        <v>16</v>
      </c>
    </row>
    <row r="3189" spans="1:7">
      <c r="A3189" t="n">
        <v>25077</v>
      </c>
      <c r="B3189" s="31" t="n">
        <v>46</v>
      </c>
      <c r="C3189" s="7" t="n">
        <v>9</v>
      </c>
      <c r="D3189" s="7" t="n">
        <v>-0.600000023841858</v>
      </c>
      <c r="E3189" s="7" t="n">
        <v>1.42999994754791</v>
      </c>
      <c r="F3189" s="7" t="n">
        <v>-21.3600006103516</v>
      </c>
      <c r="G3189" s="7" t="n">
        <v>174.300003051758</v>
      </c>
    </row>
    <row r="3190" spans="1:7">
      <c r="A3190" t="s">
        <v>4</v>
      </c>
      <c r="B3190" s="4" t="s">
        <v>5</v>
      </c>
      <c r="C3190" s="4" t="s">
        <v>10</v>
      </c>
      <c r="D3190" s="4" t="s">
        <v>16</v>
      </c>
      <c r="E3190" s="4" t="s">
        <v>16</v>
      </c>
      <c r="F3190" s="4" t="s">
        <v>16</v>
      </c>
      <c r="G3190" s="4" t="s">
        <v>16</v>
      </c>
    </row>
    <row r="3191" spans="1:7">
      <c r="A3191" t="n">
        <v>25096</v>
      </c>
      <c r="B3191" s="31" t="n">
        <v>46</v>
      </c>
      <c r="C3191" s="7" t="n">
        <v>18</v>
      </c>
      <c r="D3191" s="7" t="n">
        <v>-1.39999997615814</v>
      </c>
      <c r="E3191" s="7" t="n">
        <v>0.920000016689301</v>
      </c>
      <c r="F3191" s="7" t="n">
        <v>-20.3299999237061</v>
      </c>
      <c r="G3191" s="7" t="n">
        <v>175.199996948242</v>
      </c>
    </row>
    <row r="3192" spans="1:7">
      <c r="A3192" t="s">
        <v>4</v>
      </c>
      <c r="B3192" s="4" t="s">
        <v>5</v>
      </c>
      <c r="C3192" s="4" t="s">
        <v>10</v>
      </c>
      <c r="D3192" s="4" t="s">
        <v>16</v>
      </c>
      <c r="E3192" s="4" t="s">
        <v>16</v>
      </c>
      <c r="F3192" s="4" t="s">
        <v>16</v>
      </c>
      <c r="G3192" s="4" t="s">
        <v>16</v>
      </c>
    </row>
    <row r="3193" spans="1:7">
      <c r="A3193" t="n">
        <v>25115</v>
      </c>
      <c r="B3193" s="31" t="n">
        <v>46</v>
      </c>
      <c r="C3193" s="7" t="n">
        <v>17</v>
      </c>
      <c r="D3193" s="7" t="n">
        <v>-2.10999989509583</v>
      </c>
      <c r="E3193" s="7" t="n">
        <v>0.680000007152557</v>
      </c>
      <c r="F3193" s="7" t="n">
        <v>-19.8600006103516</v>
      </c>
      <c r="G3193" s="7" t="n">
        <v>170</v>
      </c>
    </row>
    <row r="3194" spans="1:7">
      <c r="A3194" t="s">
        <v>4</v>
      </c>
      <c r="B3194" s="4" t="s">
        <v>5</v>
      </c>
      <c r="C3194" s="4" t="s">
        <v>10</v>
      </c>
      <c r="D3194" s="4" t="s">
        <v>16</v>
      </c>
      <c r="E3194" s="4" t="s">
        <v>16</v>
      </c>
      <c r="F3194" s="4" t="s">
        <v>16</v>
      </c>
      <c r="G3194" s="4" t="s">
        <v>16</v>
      </c>
    </row>
    <row r="3195" spans="1:7">
      <c r="A3195" t="n">
        <v>25134</v>
      </c>
      <c r="B3195" s="31" t="n">
        <v>46</v>
      </c>
      <c r="C3195" s="7" t="n">
        <v>15</v>
      </c>
      <c r="D3195" s="7" t="n">
        <v>-0.819999992847443</v>
      </c>
      <c r="E3195" s="7" t="n">
        <v>0.379999995231628</v>
      </c>
      <c r="F3195" s="7" t="n">
        <v>-19.2600002288818</v>
      </c>
      <c r="G3195" s="7" t="n">
        <v>174.699996948242</v>
      </c>
    </row>
    <row r="3196" spans="1:7">
      <c r="A3196" t="s">
        <v>4</v>
      </c>
      <c r="B3196" s="4" t="s">
        <v>5</v>
      </c>
      <c r="C3196" s="4" t="s">
        <v>10</v>
      </c>
      <c r="D3196" s="4" t="s">
        <v>16</v>
      </c>
      <c r="E3196" s="4" t="s">
        <v>16</v>
      </c>
      <c r="F3196" s="4" t="s">
        <v>16</v>
      </c>
      <c r="G3196" s="4" t="s">
        <v>16</v>
      </c>
    </row>
    <row r="3197" spans="1:7">
      <c r="A3197" t="n">
        <v>25153</v>
      </c>
      <c r="B3197" s="31" t="n">
        <v>46</v>
      </c>
      <c r="C3197" s="7" t="n">
        <v>12</v>
      </c>
      <c r="D3197" s="7" t="n">
        <v>2.28999996185303</v>
      </c>
      <c r="E3197" s="7" t="n">
        <v>0.620000004768372</v>
      </c>
      <c r="F3197" s="7" t="n">
        <v>-19.7399997711182</v>
      </c>
      <c r="G3197" s="7" t="n">
        <v>188.699996948242</v>
      </c>
    </row>
    <row r="3198" spans="1:7">
      <c r="A3198" t="s">
        <v>4</v>
      </c>
      <c r="B3198" s="4" t="s">
        <v>5</v>
      </c>
      <c r="C3198" s="4" t="s">
        <v>10</v>
      </c>
      <c r="D3198" s="4" t="s">
        <v>16</v>
      </c>
      <c r="E3198" s="4" t="s">
        <v>16</v>
      </c>
      <c r="F3198" s="4" t="s">
        <v>16</v>
      </c>
      <c r="G3198" s="4" t="s">
        <v>16</v>
      </c>
    </row>
    <row r="3199" spans="1:7">
      <c r="A3199" t="n">
        <v>25172</v>
      </c>
      <c r="B3199" s="31" t="n">
        <v>46</v>
      </c>
      <c r="C3199" s="7" t="n">
        <v>13</v>
      </c>
      <c r="D3199" s="7" t="n">
        <v>1.1599999666214</v>
      </c>
      <c r="E3199" s="7" t="n">
        <v>0.189999997615814</v>
      </c>
      <c r="F3199" s="7" t="n">
        <v>-18.8799991607666</v>
      </c>
      <c r="G3199" s="7" t="n">
        <v>188.399993896484</v>
      </c>
    </row>
    <row r="3200" spans="1:7">
      <c r="A3200" t="s">
        <v>4</v>
      </c>
      <c r="B3200" s="4" t="s">
        <v>5</v>
      </c>
      <c r="C3200" s="4" t="s">
        <v>10</v>
      </c>
      <c r="D3200" s="4" t="s">
        <v>16</v>
      </c>
      <c r="E3200" s="4" t="s">
        <v>16</v>
      </c>
      <c r="F3200" s="4" t="s">
        <v>16</v>
      </c>
      <c r="G3200" s="4" t="s">
        <v>16</v>
      </c>
    </row>
    <row r="3201" spans="1:7">
      <c r="A3201" t="n">
        <v>25191</v>
      </c>
      <c r="B3201" s="31" t="n">
        <v>46</v>
      </c>
      <c r="C3201" s="7" t="n">
        <v>80</v>
      </c>
      <c r="D3201" s="7" t="n">
        <v>0.109999999403954</v>
      </c>
      <c r="E3201" s="7" t="n">
        <v>0</v>
      </c>
      <c r="F3201" s="7" t="n">
        <v>-18.2900009155273</v>
      </c>
      <c r="G3201" s="7" t="n">
        <v>182.800003051758</v>
      </c>
    </row>
    <row r="3202" spans="1:7">
      <c r="A3202" t="s">
        <v>4</v>
      </c>
      <c r="B3202" s="4" t="s">
        <v>5</v>
      </c>
      <c r="C3202" s="4" t="s">
        <v>10</v>
      </c>
      <c r="D3202" s="4" t="s">
        <v>17</v>
      </c>
    </row>
    <row r="3203" spans="1:7">
      <c r="A3203" t="n">
        <v>25210</v>
      </c>
      <c r="B3203" s="30" t="n">
        <v>43</v>
      </c>
      <c r="C3203" s="7" t="n">
        <v>0</v>
      </c>
      <c r="D3203" s="7" t="n">
        <v>32</v>
      </c>
    </row>
    <row r="3204" spans="1:7">
      <c r="A3204" t="s">
        <v>4</v>
      </c>
      <c r="B3204" s="4" t="s">
        <v>5</v>
      </c>
      <c r="C3204" s="4" t="s">
        <v>10</v>
      </c>
      <c r="D3204" s="4" t="s">
        <v>17</v>
      </c>
    </row>
    <row r="3205" spans="1:7">
      <c r="A3205" t="n">
        <v>25217</v>
      </c>
      <c r="B3205" s="30" t="n">
        <v>43</v>
      </c>
      <c r="C3205" s="7" t="n">
        <v>16</v>
      </c>
      <c r="D3205" s="7" t="n">
        <v>32</v>
      </c>
    </row>
    <row r="3206" spans="1:7">
      <c r="A3206" t="s">
        <v>4</v>
      </c>
      <c r="B3206" s="4" t="s">
        <v>5</v>
      </c>
      <c r="C3206" s="4" t="s">
        <v>10</v>
      </c>
      <c r="D3206" s="4" t="s">
        <v>17</v>
      </c>
    </row>
    <row r="3207" spans="1:7">
      <c r="A3207" t="n">
        <v>25224</v>
      </c>
      <c r="B3207" s="30" t="n">
        <v>43</v>
      </c>
      <c r="C3207" s="7" t="n">
        <v>11</v>
      </c>
      <c r="D3207" s="7" t="n">
        <v>32</v>
      </c>
    </row>
    <row r="3208" spans="1:7">
      <c r="A3208" t="s">
        <v>4</v>
      </c>
      <c r="B3208" s="4" t="s">
        <v>5</v>
      </c>
      <c r="C3208" s="4" t="s">
        <v>10</v>
      </c>
      <c r="D3208" s="4" t="s">
        <v>17</v>
      </c>
    </row>
    <row r="3209" spans="1:7">
      <c r="A3209" t="n">
        <v>25231</v>
      </c>
      <c r="B3209" s="30" t="n">
        <v>43</v>
      </c>
      <c r="C3209" s="7" t="n">
        <v>1</v>
      </c>
      <c r="D3209" s="7" t="n">
        <v>32</v>
      </c>
    </row>
    <row r="3210" spans="1:7">
      <c r="A3210" t="s">
        <v>4</v>
      </c>
      <c r="B3210" s="4" t="s">
        <v>5</v>
      </c>
      <c r="C3210" s="4" t="s">
        <v>10</v>
      </c>
      <c r="D3210" s="4" t="s">
        <v>17</v>
      </c>
    </row>
    <row r="3211" spans="1:7">
      <c r="A3211" t="n">
        <v>25238</v>
      </c>
      <c r="B3211" s="30" t="n">
        <v>43</v>
      </c>
      <c r="C3211" s="7" t="n">
        <v>2</v>
      </c>
      <c r="D3211" s="7" t="n">
        <v>32</v>
      </c>
    </row>
    <row r="3212" spans="1:7">
      <c r="A3212" t="s">
        <v>4</v>
      </c>
      <c r="B3212" s="4" t="s">
        <v>5</v>
      </c>
      <c r="C3212" s="4" t="s">
        <v>7</v>
      </c>
      <c r="D3212" s="4" t="s">
        <v>7</v>
      </c>
      <c r="E3212" s="4" t="s">
        <v>16</v>
      </c>
      <c r="F3212" s="4" t="s">
        <v>16</v>
      </c>
      <c r="G3212" s="4" t="s">
        <v>16</v>
      </c>
      <c r="H3212" s="4" t="s">
        <v>10</v>
      </c>
    </row>
    <row r="3213" spans="1:7">
      <c r="A3213" t="n">
        <v>25245</v>
      </c>
      <c r="B3213" s="40" t="n">
        <v>45</v>
      </c>
      <c r="C3213" s="7" t="n">
        <v>2</v>
      </c>
      <c r="D3213" s="7" t="n">
        <v>3</v>
      </c>
      <c r="E3213" s="7" t="n">
        <v>0</v>
      </c>
      <c r="F3213" s="7" t="n">
        <v>3.30999994277954</v>
      </c>
      <c r="G3213" s="7" t="n">
        <v>-28.1700000762939</v>
      </c>
      <c r="H3213" s="7" t="n">
        <v>0</v>
      </c>
    </row>
    <row r="3214" spans="1:7">
      <c r="A3214" t="s">
        <v>4</v>
      </c>
      <c r="B3214" s="4" t="s">
        <v>5</v>
      </c>
      <c r="C3214" s="4" t="s">
        <v>7</v>
      </c>
      <c r="D3214" s="4" t="s">
        <v>7</v>
      </c>
      <c r="E3214" s="4" t="s">
        <v>16</v>
      </c>
      <c r="F3214" s="4" t="s">
        <v>16</v>
      </c>
      <c r="G3214" s="4" t="s">
        <v>16</v>
      </c>
      <c r="H3214" s="4" t="s">
        <v>10</v>
      </c>
      <c r="I3214" s="4" t="s">
        <v>7</v>
      </c>
    </row>
    <row r="3215" spans="1:7">
      <c r="A3215" t="n">
        <v>25262</v>
      </c>
      <c r="B3215" s="40" t="n">
        <v>45</v>
      </c>
      <c r="C3215" s="7" t="n">
        <v>4</v>
      </c>
      <c r="D3215" s="7" t="n">
        <v>3</v>
      </c>
      <c r="E3215" s="7" t="n">
        <v>14.7399997711182</v>
      </c>
      <c r="F3215" s="7" t="n">
        <v>21.2099990844727</v>
      </c>
      <c r="G3215" s="7" t="n">
        <v>0</v>
      </c>
      <c r="H3215" s="7" t="n">
        <v>0</v>
      </c>
      <c r="I3215" s="7" t="n">
        <v>1</v>
      </c>
    </row>
    <row r="3216" spans="1:7">
      <c r="A3216" t="s">
        <v>4</v>
      </c>
      <c r="B3216" s="4" t="s">
        <v>5</v>
      </c>
      <c r="C3216" s="4" t="s">
        <v>7</v>
      </c>
      <c r="D3216" s="4" t="s">
        <v>7</v>
      </c>
      <c r="E3216" s="4" t="s">
        <v>16</v>
      </c>
      <c r="F3216" s="4" t="s">
        <v>10</v>
      </c>
    </row>
    <row r="3217" spans="1:9">
      <c r="A3217" t="n">
        <v>25280</v>
      </c>
      <c r="B3217" s="40" t="n">
        <v>45</v>
      </c>
      <c r="C3217" s="7" t="n">
        <v>5</v>
      </c>
      <c r="D3217" s="7" t="n">
        <v>3</v>
      </c>
      <c r="E3217" s="7" t="n">
        <v>6.90000009536743</v>
      </c>
      <c r="F3217" s="7" t="n">
        <v>0</v>
      </c>
    </row>
    <row r="3218" spans="1:9">
      <c r="A3218" t="s">
        <v>4</v>
      </c>
      <c r="B3218" s="4" t="s">
        <v>5</v>
      </c>
      <c r="C3218" s="4" t="s">
        <v>7</v>
      </c>
      <c r="D3218" s="4" t="s">
        <v>7</v>
      </c>
      <c r="E3218" s="4" t="s">
        <v>16</v>
      </c>
      <c r="F3218" s="4" t="s">
        <v>10</v>
      </c>
    </row>
    <row r="3219" spans="1:9">
      <c r="A3219" t="n">
        <v>25289</v>
      </c>
      <c r="B3219" s="40" t="n">
        <v>45</v>
      </c>
      <c r="C3219" s="7" t="n">
        <v>11</v>
      </c>
      <c r="D3219" s="7" t="n">
        <v>3</v>
      </c>
      <c r="E3219" s="7" t="n">
        <v>38</v>
      </c>
      <c r="F3219" s="7" t="n">
        <v>0</v>
      </c>
    </row>
    <row r="3220" spans="1:9">
      <c r="A3220" t="s">
        <v>4</v>
      </c>
      <c r="B3220" s="4" t="s">
        <v>5</v>
      </c>
      <c r="C3220" s="4" t="s">
        <v>7</v>
      </c>
      <c r="D3220" s="4" t="s">
        <v>7</v>
      </c>
      <c r="E3220" s="4" t="s">
        <v>16</v>
      </c>
      <c r="F3220" s="4" t="s">
        <v>16</v>
      </c>
      <c r="G3220" s="4" t="s">
        <v>16</v>
      </c>
      <c r="H3220" s="4" t="s">
        <v>10</v>
      </c>
    </row>
    <row r="3221" spans="1:9">
      <c r="A3221" t="n">
        <v>25298</v>
      </c>
      <c r="B3221" s="40" t="n">
        <v>45</v>
      </c>
      <c r="C3221" s="7" t="n">
        <v>2</v>
      </c>
      <c r="D3221" s="7" t="n">
        <v>3</v>
      </c>
      <c r="E3221" s="7" t="n">
        <v>0.990000009536743</v>
      </c>
      <c r="F3221" s="7" t="n">
        <v>3.30999994277954</v>
      </c>
      <c r="G3221" s="7" t="n">
        <v>-24.0799999237061</v>
      </c>
      <c r="H3221" s="7" t="n">
        <v>12000</v>
      </c>
    </row>
    <row r="3222" spans="1:9">
      <c r="A3222" t="s">
        <v>4</v>
      </c>
      <c r="B3222" s="4" t="s">
        <v>5</v>
      </c>
      <c r="C3222" s="4" t="s">
        <v>7</v>
      </c>
      <c r="D3222" s="4" t="s">
        <v>7</v>
      </c>
      <c r="E3222" s="4" t="s">
        <v>16</v>
      </c>
      <c r="F3222" s="4" t="s">
        <v>16</v>
      </c>
      <c r="G3222" s="4" t="s">
        <v>16</v>
      </c>
      <c r="H3222" s="4" t="s">
        <v>10</v>
      </c>
      <c r="I3222" s="4" t="s">
        <v>7</v>
      </c>
    </row>
    <row r="3223" spans="1:9">
      <c r="A3223" t="n">
        <v>25315</v>
      </c>
      <c r="B3223" s="40" t="n">
        <v>45</v>
      </c>
      <c r="C3223" s="7" t="n">
        <v>4</v>
      </c>
      <c r="D3223" s="7" t="n">
        <v>3</v>
      </c>
      <c r="E3223" s="7" t="n">
        <v>356.529998779297</v>
      </c>
      <c r="F3223" s="7" t="n">
        <v>21.6800003051758</v>
      </c>
      <c r="G3223" s="7" t="n">
        <v>0</v>
      </c>
      <c r="H3223" s="7" t="n">
        <v>12000</v>
      </c>
      <c r="I3223" s="7" t="n">
        <v>1</v>
      </c>
    </row>
    <row r="3224" spans="1:9">
      <c r="A3224" t="s">
        <v>4</v>
      </c>
      <c r="B3224" s="4" t="s">
        <v>5</v>
      </c>
      <c r="C3224" s="4" t="s">
        <v>7</v>
      </c>
      <c r="D3224" s="4" t="s">
        <v>7</v>
      </c>
      <c r="E3224" s="4" t="s">
        <v>16</v>
      </c>
      <c r="F3224" s="4" t="s">
        <v>10</v>
      </c>
    </row>
    <row r="3225" spans="1:9">
      <c r="A3225" t="n">
        <v>25333</v>
      </c>
      <c r="B3225" s="40" t="n">
        <v>45</v>
      </c>
      <c r="C3225" s="7" t="n">
        <v>5</v>
      </c>
      <c r="D3225" s="7" t="n">
        <v>3</v>
      </c>
      <c r="E3225" s="7" t="n">
        <v>11.8000001907349</v>
      </c>
      <c r="F3225" s="7" t="n">
        <v>12000</v>
      </c>
    </row>
    <row r="3226" spans="1:9">
      <c r="A3226" t="s">
        <v>4</v>
      </c>
      <c r="B3226" s="4" t="s">
        <v>5</v>
      </c>
      <c r="C3226" s="4" t="s">
        <v>7</v>
      </c>
      <c r="D3226" s="4" t="s">
        <v>7</v>
      </c>
      <c r="E3226" s="4" t="s">
        <v>16</v>
      </c>
      <c r="F3226" s="4" t="s">
        <v>10</v>
      </c>
    </row>
    <row r="3227" spans="1:9">
      <c r="A3227" t="n">
        <v>25342</v>
      </c>
      <c r="B3227" s="40" t="n">
        <v>45</v>
      </c>
      <c r="C3227" s="7" t="n">
        <v>11</v>
      </c>
      <c r="D3227" s="7" t="n">
        <v>3</v>
      </c>
      <c r="E3227" s="7" t="n">
        <v>38</v>
      </c>
      <c r="F3227" s="7" t="n">
        <v>12000</v>
      </c>
    </row>
    <row r="3228" spans="1:9">
      <c r="A3228" t="s">
        <v>4</v>
      </c>
      <c r="B3228" s="4" t="s">
        <v>5</v>
      </c>
      <c r="C3228" s="4" t="s">
        <v>7</v>
      </c>
      <c r="D3228" s="4" t="s">
        <v>10</v>
      </c>
      <c r="E3228" s="4" t="s">
        <v>17</v>
      </c>
      <c r="F3228" s="4" t="s">
        <v>10</v>
      </c>
    </row>
    <row r="3229" spans="1:9">
      <c r="A3229" t="n">
        <v>25351</v>
      </c>
      <c r="B3229" s="14" t="n">
        <v>50</v>
      </c>
      <c r="C3229" s="7" t="n">
        <v>3</v>
      </c>
      <c r="D3229" s="7" t="n">
        <v>8080</v>
      </c>
      <c r="E3229" s="7" t="n">
        <v>1050253722</v>
      </c>
      <c r="F3229" s="7" t="n">
        <v>1000</v>
      </c>
    </row>
    <row r="3230" spans="1:9">
      <c r="A3230" t="s">
        <v>4</v>
      </c>
      <c r="B3230" s="4" t="s">
        <v>5</v>
      </c>
      <c r="C3230" s="4" t="s">
        <v>7</v>
      </c>
      <c r="D3230" s="4" t="s">
        <v>10</v>
      </c>
      <c r="E3230" s="4" t="s">
        <v>17</v>
      </c>
      <c r="F3230" s="4" t="s">
        <v>10</v>
      </c>
    </row>
    <row r="3231" spans="1:9">
      <c r="A3231" t="n">
        <v>25361</v>
      </c>
      <c r="B3231" s="14" t="n">
        <v>50</v>
      </c>
      <c r="C3231" s="7" t="n">
        <v>3</v>
      </c>
      <c r="D3231" s="7" t="n">
        <v>8063</v>
      </c>
      <c r="E3231" s="7" t="n">
        <v>1056964608</v>
      </c>
      <c r="F3231" s="7" t="n">
        <v>1000</v>
      </c>
    </row>
    <row r="3232" spans="1:9">
      <c r="A3232" t="s">
        <v>4</v>
      </c>
      <c r="B3232" s="4" t="s">
        <v>5</v>
      </c>
      <c r="C3232" s="4" t="s">
        <v>7</v>
      </c>
      <c r="D3232" s="4" t="s">
        <v>10</v>
      </c>
      <c r="E3232" s="4" t="s">
        <v>17</v>
      </c>
      <c r="F3232" s="4" t="s">
        <v>10</v>
      </c>
    </row>
    <row r="3233" spans="1:9">
      <c r="A3233" t="n">
        <v>25371</v>
      </c>
      <c r="B3233" s="14" t="n">
        <v>50</v>
      </c>
      <c r="C3233" s="7" t="n">
        <v>3</v>
      </c>
      <c r="D3233" s="7" t="n">
        <v>8122</v>
      </c>
      <c r="E3233" s="7" t="n">
        <v>1056964608</v>
      </c>
      <c r="F3233" s="7" t="n">
        <v>1000</v>
      </c>
    </row>
    <row r="3234" spans="1:9">
      <c r="A3234" t="s">
        <v>4</v>
      </c>
      <c r="B3234" s="4" t="s">
        <v>5</v>
      </c>
      <c r="C3234" s="4" t="s">
        <v>7</v>
      </c>
      <c r="D3234" s="4" t="s">
        <v>10</v>
      </c>
      <c r="E3234" s="4" t="s">
        <v>16</v>
      </c>
    </row>
    <row r="3235" spans="1:9">
      <c r="A3235" t="n">
        <v>25381</v>
      </c>
      <c r="B3235" s="33" t="n">
        <v>58</v>
      </c>
      <c r="C3235" s="7" t="n">
        <v>100</v>
      </c>
      <c r="D3235" s="7" t="n">
        <v>1000</v>
      </c>
      <c r="E3235" s="7" t="n">
        <v>1</v>
      </c>
    </row>
    <row r="3236" spans="1:9">
      <c r="A3236" t="s">
        <v>4</v>
      </c>
      <c r="B3236" s="4" t="s">
        <v>5</v>
      </c>
      <c r="C3236" s="4" t="s">
        <v>7</v>
      </c>
      <c r="D3236" s="4" t="s">
        <v>10</v>
      </c>
    </row>
    <row r="3237" spans="1:9">
      <c r="A3237" t="n">
        <v>25389</v>
      </c>
      <c r="B3237" s="33" t="n">
        <v>58</v>
      </c>
      <c r="C3237" s="7" t="n">
        <v>255</v>
      </c>
      <c r="D3237" s="7" t="n">
        <v>0</v>
      </c>
    </row>
    <row r="3238" spans="1:9">
      <c r="A3238" t="s">
        <v>4</v>
      </c>
      <c r="B3238" s="4" t="s">
        <v>5</v>
      </c>
      <c r="C3238" s="4" t="s">
        <v>8</v>
      </c>
      <c r="D3238" s="4" t="s">
        <v>8</v>
      </c>
    </row>
    <row r="3239" spans="1:9">
      <c r="A3239" t="n">
        <v>25393</v>
      </c>
      <c r="B3239" s="69" t="n">
        <v>70</v>
      </c>
      <c r="C3239" s="7" t="s">
        <v>22</v>
      </c>
      <c r="D3239" s="7" t="s">
        <v>303</v>
      </c>
    </row>
    <row r="3240" spans="1:9">
      <c r="A3240" t="s">
        <v>4</v>
      </c>
      <c r="B3240" s="4" t="s">
        <v>5</v>
      </c>
      <c r="C3240" s="4" t="s">
        <v>10</v>
      </c>
    </row>
    <row r="3241" spans="1:9">
      <c r="A3241" t="n">
        <v>25407</v>
      </c>
      <c r="B3241" s="26" t="n">
        <v>16</v>
      </c>
      <c r="C3241" s="7" t="n">
        <v>500</v>
      </c>
    </row>
    <row r="3242" spans="1:9">
      <c r="A3242" t="s">
        <v>4</v>
      </c>
      <c r="B3242" s="4" t="s">
        <v>5</v>
      </c>
      <c r="C3242" s="4" t="s">
        <v>10</v>
      </c>
      <c r="D3242" s="4" t="s">
        <v>10</v>
      </c>
      <c r="E3242" s="4" t="s">
        <v>16</v>
      </c>
      <c r="F3242" s="4" t="s">
        <v>16</v>
      </c>
      <c r="G3242" s="4" t="s">
        <v>16</v>
      </c>
      <c r="H3242" s="4" t="s">
        <v>16</v>
      </c>
      <c r="I3242" s="4" t="s">
        <v>7</v>
      </c>
      <c r="J3242" s="4" t="s">
        <v>10</v>
      </c>
    </row>
    <row r="3243" spans="1:9">
      <c r="A3243" t="n">
        <v>25410</v>
      </c>
      <c r="B3243" s="58" t="n">
        <v>55</v>
      </c>
      <c r="C3243" s="7" t="n">
        <v>0</v>
      </c>
      <c r="D3243" s="7" t="n">
        <v>65533</v>
      </c>
      <c r="E3243" s="7" t="n">
        <v>-0.280000001192093</v>
      </c>
      <c r="F3243" s="7" t="n">
        <v>2</v>
      </c>
      <c r="G3243" s="7" t="n">
        <v>-35.7299995422363</v>
      </c>
      <c r="H3243" s="7" t="n">
        <v>1.5</v>
      </c>
      <c r="I3243" s="7" t="n">
        <v>1</v>
      </c>
      <c r="J3243" s="7" t="n">
        <v>0</v>
      </c>
    </row>
    <row r="3244" spans="1:9">
      <c r="A3244" t="s">
        <v>4</v>
      </c>
      <c r="B3244" s="4" t="s">
        <v>5</v>
      </c>
      <c r="C3244" s="4" t="s">
        <v>10</v>
      </c>
    </row>
    <row r="3245" spans="1:9">
      <c r="A3245" t="n">
        <v>25434</v>
      </c>
      <c r="B3245" s="26" t="n">
        <v>16</v>
      </c>
      <c r="C3245" s="7" t="n">
        <v>500</v>
      </c>
    </row>
    <row r="3246" spans="1:9">
      <c r="A3246" t="s">
        <v>4</v>
      </c>
      <c r="B3246" s="4" t="s">
        <v>5</v>
      </c>
      <c r="C3246" s="4" t="s">
        <v>10</v>
      </c>
      <c r="D3246" s="4" t="s">
        <v>10</v>
      </c>
      <c r="E3246" s="4" t="s">
        <v>16</v>
      </c>
      <c r="F3246" s="4" t="s">
        <v>16</v>
      </c>
      <c r="G3246" s="4" t="s">
        <v>16</v>
      </c>
      <c r="H3246" s="4" t="s">
        <v>16</v>
      </c>
      <c r="I3246" s="4" t="s">
        <v>7</v>
      </c>
      <c r="J3246" s="4" t="s">
        <v>10</v>
      </c>
    </row>
    <row r="3247" spans="1:9">
      <c r="A3247" t="n">
        <v>25437</v>
      </c>
      <c r="B3247" s="58" t="n">
        <v>55</v>
      </c>
      <c r="C3247" s="7" t="n">
        <v>16</v>
      </c>
      <c r="D3247" s="7" t="n">
        <v>65533</v>
      </c>
      <c r="E3247" s="7" t="n">
        <v>-0.280000001192093</v>
      </c>
      <c r="F3247" s="7" t="n">
        <v>2</v>
      </c>
      <c r="G3247" s="7" t="n">
        <v>-35.7299995422363</v>
      </c>
      <c r="H3247" s="7" t="n">
        <v>1.5</v>
      </c>
      <c r="I3247" s="7" t="n">
        <v>1</v>
      </c>
      <c r="J3247" s="7" t="n">
        <v>0</v>
      </c>
    </row>
    <row r="3248" spans="1:9">
      <c r="A3248" t="s">
        <v>4</v>
      </c>
      <c r="B3248" s="4" t="s">
        <v>5</v>
      </c>
      <c r="C3248" s="4" t="s">
        <v>10</v>
      </c>
    </row>
    <row r="3249" spans="1:10">
      <c r="A3249" t="n">
        <v>25461</v>
      </c>
      <c r="B3249" s="26" t="n">
        <v>16</v>
      </c>
      <c r="C3249" s="7" t="n">
        <v>1000</v>
      </c>
    </row>
    <row r="3250" spans="1:10">
      <c r="A3250" t="s">
        <v>4</v>
      </c>
      <c r="B3250" s="4" t="s">
        <v>5</v>
      </c>
      <c r="C3250" s="4" t="s">
        <v>10</v>
      </c>
      <c r="D3250" s="4" t="s">
        <v>10</v>
      </c>
      <c r="E3250" s="4" t="s">
        <v>16</v>
      </c>
      <c r="F3250" s="4" t="s">
        <v>16</v>
      </c>
      <c r="G3250" s="4" t="s">
        <v>16</v>
      </c>
      <c r="H3250" s="4" t="s">
        <v>16</v>
      </c>
      <c r="I3250" s="4" t="s">
        <v>7</v>
      </c>
      <c r="J3250" s="4" t="s">
        <v>10</v>
      </c>
    </row>
    <row r="3251" spans="1:10">
      <c r="A3251" t="n">
        <v>25464</v>
      </c>
      <c r="B3251" s="58" t="n">
        <v>55</v>
      </c>
      <c r="C3251" s="7" t="n">
        <v>11</v>
      </c>
      <c r="D3251" s="7" t="n">
        <v>65533</v>
      </c>
      <c r="E3251" s="7" t="n">
        <v>-0.280000001192093</v>
      </c>
      <c r="F3251" s="7" t="n">
        <v>2</v>
      </c>
      <c r="G3251" s="7" t="n">
        <v>-35.7299995422363</v>
      </c>
      <c r="H3251" s="7" t="n">
        <v>1.5</v>
      </c>
      <c r="I3251" s="7" t="n">
        <v>1</v>
      </c>
      <c r="J3251" s="7" t="n">
        <v>0</v>
      </c>
    </row>
    <row r="3252" spans="1:10">
      <c r="A3252" t="s">
        <v>4</v>
      </c>
      <c r="B3252" s="4" t="s">
        <v>5</v>
      </c>
      <c r="C3252" s="4" t="s">
        <v>10</v>
      </c>
    </row>
    <row r="3253" spans="1:10">
      <c r="A3253" t="n">
        <v>25488</v>
      </c>
      <c r="B3253" s="26" t="n">
        <v>16</v>
      </c>
      <c r="C3253" s="7" t="n">
        <v>500</v>
      </c>
    </row>
    <row r="3254" spans="1:10">
      <c r="A3254" t="s">
        <v>4</v>
      </c>
      <c r="B3254" s="4" t="s">
        <v>5</v>
      </c>
      <c r="C3254" s="4" t="s">
        <v>10</v>
      </c>
      <c r="D3254" s="4" t="s">
        <v>10</v>
      </c>
      <c r="E3254" s="4" t="s">
        <v>16</v>
      </c>
      <c r="F3254" s="4" t="s">
        <v>16</v>
      </c>
      <c r="G3254" s="4" t="s">
        <v>16</v>
      </c>
      <c r="H3254" s="4" t="s">
        <v>16</v>
      </c>
      <c r="I3254" s="4" t="s">
        <v>7</v>
      </c>
      <c r="J3254" s="4" t="s">
        <v>10</v>
      </c>
    </row>
    <row r="3255" spans="1:10">
      <c r="A3255" t="n">
        <v>25491</v>
      </c>
      <c r="B3255" s="58" t="n">
        <v>55</v>
      </c>
      <c r="C3255" s="7" t="n">
        <v>1</v>
      </c>
      <c r="D3255" s="7" t="n">
        <v>65533</v>
      </c>
      <c r="E3255" s="7" t="n">
        <v>-0.280000001192093</v>
      </c>
      <c r="F3255" s="7" t="n">
        <v>2</v>
      </c>
      <c r="G3255" s="7" t="n">
        <v>-35.7299995422363</v>
      </c>
      <c r="H3255" s="7" t="n">
        <v>1.5</v>
      </c>
      <c r="I3255" s="7" t="n">
        <v>1</v>
      </c>
      <c r="J3255" s="7" t="n">
        <v>0</v>
      </c>
    </row>
    <row r="3256" spans="1:10">
      <c r="A3256" t="s">
        <v>4</v>
      </c>
      <c r="B3256" s="4" t="s">
        <v>5</v>
      </c>
      <c r="C3256" s="4" t="s">
        <v>10</v>
      </c>
    </row>
    <row r="3257" spans="1:10">
      <c r="A3257" t="n">
        <v>25515</v>
      </c>
      <c r="B3257" s="26" t="n">
        <v>16</v>
      </c>
      <c r="C3257" s="7" t="n">
        <v>300</v>
      </c>
    </row>
    <row r="3258" spans="1:10">
      <c r="A3258" t="s">
        <v>4</v>
      </c>
      <c r="B3258" s="4" t="s">
        <v>5</v>
      </c>
      <c r="C3258" s="4" t="s">
        <v>10</v>
      </c>
      <c r="D3258" s="4" t="s">
        <v>10</v>
      </c>
      <c r="E3258" s="4" t="s">
        <v>16</v>
      </c>
      <c r="F3258" s="4" t="s">
        <v>16</v>
      </c>
      <c r="G3258" s="4" t="s">
        <v>16</v>
      </c>
      <c r="H3258" s="4" t="s">
        <v>16</v>
      </c>
      <c r="I3258" s="4" t="s">
        <v>7</v>
      </c>
      <c r="J3258" s="4" t="s">
        <v>10</v>
      </c>
    </row>
    <row r="3259" spans="1:10">
      <c r="A3259" t="n">
        <v>25518</v>
      </c>
      <c r="B3259" s="58" t="n">
        <v>55</v>
      </c>
      <c r="C3259" s="7" t="n">
        <v>2</v>
      </c>
      <c r="D3259" s="7" t="n">
        <v>65533</v>
      </c>
      <c r="E3259" s="7" t="n">
        <v>-0.280000001192093</v>
      </c>
      <c r="F3259" s="7" t="n">
        <v>2</v>
      </c>
      <c r="G3259" s="7" t="n">
        <v>-35.7299995422363</v>
      </c>
      <c r="H3259" s="7" t="n">
        <v>1.5</v>
      </c>
      <c r="I3259" s="7" t="n">
        <v>1</v>
      </c>
      <c r="J3259" s="7" t="n">
        <v>0</v>
      </c>
    </row>
    <row r="3260" spans="1:10">
      <c r="A3260" t="s">
        <v>4</v>
      </c>
      <c r="B3260" s="4" t="s">
        <v>5</v>
      </c>
      <c r="C3260" s="4" t="s">
        <v>10</v>
      </c>
    </row>
    <row r="3261" spans="1:10">
      <c r="A3261" t="n">
        <v>25542</v>
      </c>
      <c r="B3261" s="26" t="n">
        <v>16</v>
      </c>
      <c r="C3261" s="7" t="n">
        <v>500</v>
      </c>
    </row>
    <row r="3262" spans="1:10">
      <c r="A3262" t="s">
        <v>4</v>
      </c>
      <c r="B3262" s="4" t="s">
        <v>5</v>
      </c>
      <c r="C3262" s="4" t="s">
        <v>10</v>
      </c>
      <c r="D3262" s="4" t="s">
        <v>10</v>
      </c>
      <c r="E3262" s="4" t="s">
        <v>16</v>
      </c>
      <c r="F3262" s="4" t="s">
        <v>16</v>
      </c>
      <c r="G3262" s="4" t="s">
        <v>16</v>
      </c>
      <c r="H3262" s="4" t="s">
        <v>16</v>
      </c>
      <c r="I3262" s="4" t="s">
        <v>7</v>
      </c>
      <c r="J3262" s="4" t="s">
        <v>10</v>
      </c>
    </row>
    <row r="3263" spans="1:10">
      <c r="A3263" t="n">
        <v>25545</v>
      </c>
      <c r="B3263" s="58" t="n">
        <v>55</v>
      </c>
      <c r="C3263" s="7" t="n">
        <v>5</v>
      </c>
      <c r="D3263" s="7" t="n">
        <v>65533</v>
      </c>
      <c r="E3263" s="7" t="n">
        <v>0.0599999986588955</v>
      </c>
      <c r="F3263" s="7" t="n">
        <v>2</v>
      </c>
      <c r="G3263" s="7" t="n">
        <v>-30.0100002288818</v>
      </c>
      <c r="H3263" s="7" t="n">
        <v>1.5</v>
      </c>
      <c r="I3263" s="7" t="n">
        <v>1</v>
      </c>
      <c r="J3263" s="7" t="n">
        <v>0</v>
      </c>
    </row>
    <row r="3264" spans="1:10">
      <c r="A3264" t="s">
        <v>4</v>
      </c>
      <c r="B3264" s="4" t="s">
        <v>5</v>
      </c>
      <c r="C3264" s="4" t="s">
        <v>10</v>
      </c>
    </row>
    <row r="3265" spans="1:10">
      <c r="A3265" t="n">
        <v>25569</v>
      </c>
      <c r="B3265" s="26" t="n">
        <v>16</v>
      </c>
      <c r="C3265" s="7" t="n">
        <v>1000</v>
      </c>
    </row>
    <row r="3266" spans="1:10">
      <c r="A3266" t="s">
        <v>4</v>
      </c>
      <c r="B3266" s="4" t="s">
        <v>5</v>
      </c>
      <c r="C3266" s="4" t="s">
        <v>10</v>
      </c>
      <c r="D3266" s="4" t="s">
        <v>10</v>
      </c>
      <c r="E3266" s="4" t="s">
        <v>16</v>
      </c>
      <c r="F3266" s="4" t="s">
        <v>16</v>
      </c>
      <c r="G3266" s="4" t="s">
        <v>16</v>
      </c>
      <c r="H3266" s="4" t="s">
        <v>16</v>
      </c>
      <c r="I3266" s="4" t="s">
        <v>7</v>
      </c>
      <c r="J3266" s="4" t="s">
        <v>10</v>
      </c>
    </row>
    <row r="3267" spans="1:10">
      <c r="A3267" t="n">
        <v>25572</v>
      </c>
      <c r="B3267" s="58" t="n">
        <v>55</v>
      </c>
      <c r="C3267" s="7" t="n">
        <v>3</v>
      </c>
      <c r="D3267" s="7" t="n">
        <v>65533</v>
      </c>
      <c r="E3267" s="7" t="n">
        <v>0.0599999986588955</v>
      </c>
      <c r="F3267" s="7" t="n">
        <v>2</v>
      </c>
      <c r="G3267" s="7" t="n">
        <v>-30.0100002288818</v>
      </c>
      <c r="H3267" s="7" t="n">
        <v>1.5</v>
      </c>
      <c r="I3267" s="7" t="n">
        <v>1</v>
      </c>
      <c r="J3267" s="7" t="n">
        <v>0</v>
      </c>
    </row>
    <row r="3268" spans="1:10">
      <c r="A3268" t="s">
        <v>4</v>
      </c>
      <c r="B3268" s="4" t="s">
        <v>5</v>
      </c>
      <c r="C3268" s="4" t="s">
        <v>10</v>
      </c>
    </row>
    <row r="3269" spans="1:10">
      <c r="A3269" t="n">
        <v>25596</v>
      </c>
      <c r="B3269" s="26" t="n">
        <v>16</v>
      </c>
      <c r="C3269" s="7" t="n">
        <v>200</v>
      </c>
    </row>
    <row r="3270" spans="1:10">
      <c r="A3270" t="s">
        <v>4</v>
      </c>
      <c r="B3270" s="4" t="s">
        <v>5</v>
      </c>
      <c r="C3270" s="4" t="s">
        <v>10</v>
      </c>
      <c r="D3270" s="4" t="s">
        <v>10</v>
      </c>
      <c r="E3270" s="4" t="s">
        <v>16</v>
      </c>
      <c r="F3270" s="4" t="s">
        <v>16</v>
      </c>
      <c r="G3270" s="4" t="s">
        <v>16</v>
      </c>
      <c r="H3270" s="4" t="s">
        <v>16</v>
      </c>
      <c r="I3270" s="4" t="s">
        <v>7</v>
      </c>
      <c r="J3270" s="4" t="s">
        <v>10</v>
      </c>
    </row>
    <row r="3271" spans="1:10">
      <c r="A3271" t="n">
        <v>25599</v>
      </c>
      <c r="B3271" s="58" t="n">
        <v>55</v>
      </c>
      <c r="C3271" s="7" t="n">
        <v>8</v>
      </c>
      <c r="D3271" s="7" t="n">
        <v>65533</v>
      </c>
      <c r="E3271" s="7" t="n">
        <v>0.0599999986588955</v>
      </c>
      <c r="F3271" s="7" t="n">
        <v>2</v>
      </c>
      <c r="G3271" s="7" t="n">
        <v>-30.0100002288818</v>
      </c>
      <c r="H3271" s="7" t="n">
        <v>1.5</v>
      </c>
      <c r="I3271" s="7" t="n">
        <v>1</v>
      </c>
      <c r="J3271" s="7" t="n">
        <v>0</v>
      </c>
    </row>
    <row r="3272" spans="1:10">
      <c r="A3272" t="s">
        <v>4</v>
      </c>
      <c r="B3272" s="4" t="s">
        <v>5</v>
      </c>
      <c r="C3272" s="4" t="s">
        <v>7</v>
      </c>
      <c r="D3272" s="4" t="s">
        <v>10</v>
      </c>
      <c r="E3272" s="4" t="s">
        <v>7</v>
      </c>
    </row>
    <row r="3273" spans="1:10">
      <c r="A3273" t="n">
        <v>25623</v>
      </c>
      <c r="B3273" s="51" t="n">
        <v>49</v>
      </c>
      <c r="C3273" s="7" t="n">
        <v>1</v>
      </c>
      <c r="D3273" s="7" t="n">
        <v>5000</v>
      </c>
      <c r="E3273" s="7" t="n">
        <v>0</v>
      </c>
    </row>
    <row r="3274" spans="1:10">
      <c r="A3274" t="s">
        <v>4</v>
      </c>
      <c r="B3274" s="4" t="s">
        <v>5</v>
      </c>
      <c r="C3274" s="4" t="s">
        <v>7</v>
      </c>
      <c r="D3274" s="4" t="s">
        <v>10</v>
      </c>
      <c r="E3274" s="4" t="s">
        <v>10</v>
      </c>
    </row>
    <row r="3275" spans="1:10">
      <c r="A3275" t="n">
        <v>25628</v>
      </c>
      <c r="B3275" s="14" t="n">
        <v>50</v>
      </c>
      <c r="C3275" s="7" t="n">
        <v>1</v>
      </c>
      <c r="D3275" s="7" t="n">
        <v>8080</v>
      </c>
      <c r="E3275" s="7" t="n">
        <v>2000</v>
      </c>
    </row>
    <row r="3276" spans="1:10">
      <c r="A3276" t="s">
        <v>4</v>
      </c>
      <c r="B3276" s="4" t="s">
        <v>5</v>
      </c>
      <c r="C3276" s="4" t="s">
        <v>7</v>
      </c>
      <c r="D3276" s="4" t="s">
        <v>10</v>
      </c>
      <c r="E3276" s="4" t="s">
        <v>10</v>
      </c>
    </row>
    <row r="3277" spans="1:10">
      <c r="A3277" t="n">
        <v>25634</v>
      </c>
      <c r="B3277" s="14" t="n">
        <v>50</v>
      </c>
      <c r="C3277" s="7" t="n">
        <v>1</v>
      </c>
      <c r="D3277" s="7" t="n">
        <v>8063</v>
      </c>
      <c r="E3277" s="7" t="n">
        <v>2000</v>
      </c>
    </row>
    <row r="3278" spans="1:10">
      <c r="A3278" t="s">
        <v>4</v>
      </c>
      <c r="B3278" s="4" t="s">
        <v>5</v>
      </c>
      <c r="C3278" s="4" t="s">
        <v>7</v>
      </c>
      <c r="D3278" s="4" t="s">
        <v>10</v>
      </c>
      <c r="E3278" s="4" t="s">
        <v>10</v>
      </c>
    </row>
    <row r="3279" spans="1:10">
      <c r="A3279" t="n">
        <v>25640</v>
      </c>
      <c r="B3279" s="14" t="n">
        <v>50</v>
      </c>
      <c r="C3279" s="7" t="n">
        <v>1</v>
      </c>
      <c r="D3279" s="7" t="n">
        <v>8122</v>
      </c>
      <c r="E3279" s="7" t="n">
        <v>2000</v>
      </c>
    </row>
    <row r="3280" spans="1:10">
      <c r="A3280" t="s">
        <v>4</v>
      </c>
      <c r="B3280" s="4" t="s">
        <v>5</v>
      </c>
      <c r="C3280" s="4" t="s">
        <v>7</v>
      </c>
      <c r="D3280" s="4" t="s">
        <v>10</v>
      </c>
      <c r="E3280" s="4" t="s">
        <v>16</v>
      </c>
    </row>
    <row r="3281" spans="1:10">
      <c r="A3281" t="n">
        <v>25646</v>
      </c>
      <c r="B3281" s="33" t="n">
        <v>58</v>
      </c>
      <c r="C3281" s="7" t="n">
        <v>0</v>
      </c>
      <c r="D3281" s="7" t="n">
        <v>1000</v>
      </c>
      <c r="E3281" s="7" t="n">
        <v>1</v>
      </c>
    </row>
    <row r="3282" spans="1:10">
      <c r="A3282" t="s">
        <v>4</v>
      </c>
      <c r="B3282" s="4" t="s">
        <v>5</v>
      </c>
      <c r="C3282" s="4" t="s">
        <v>10</v>
      </c>
    </row>
    <row r="3283" spans="1:10">
      <c r="A3283" t="n">
        <v>25654</v>
      </c>
      <c r="B3283" s="26" t="n">
        <v>16</v>
      </c>
      <c r="C3283" s="7" t="n">
        <v>200</v>
      </c>
    </row>
    <row r="3284" spans="1:10">
      <c r="A3284" t="s">
        <v>4</v>
      </c>
      <c r="B3284" s="4" t="s">
        <v>5</v>
      </c>
      <c r="C3284" s="4" t="s">
        <v>10</v>
      </c>
      <c r="D3284" s="4" t="s">
        <v>10</v>
      </c>
      <c r="E3284" s="4" t="s">
        <v>16</v>
      </c>
      <c r="F3284" s="4" t="s">
        <v>16</v>
      </c>
      <c r="G3284" s="4" t="s">
        <v>16</v>
      </c>
      <c r="H3284" s="4" t="s">
        <v>16</v>
      </c>
      <c r="I3284" s="4" t="s">
        <v>7</v>
      </c>
      <c r="J3284" s="4" t="s">
        <v>10</v>
      </c>
    </row>
    <row r="3285" spans="1:10">
      <c r="A3285" t="n">
        <v>25657</v>
      </c>
      <c r="B3285" s="58" t="n">
        <v>55</v>
      </c>
      <c r="C3285" s="7" t="n">
        <v>4</v>
      </c>
      <c r="D3285" s="7" t="n">
        <v>65533</v>
      </c>
      <c r="E3285" s="7" t="n">
        <v>0.0599999986588955</v>
      </c>
      <c r="F3285" s="7" t="n">
        <v>2</v>
      </c>
      <c r="G3285" s="7" t="n">
        <v>-30.0100002288818</v>
      </c>
      <c r="H3285" s="7" t="n">
        <v>1.5</v>
      </c>
      <c r="I3285" s="7" t="n">
        <v>1</v>
      </c>
      <c r="J3285" s="7" t="n">
        <v>0</v>
      </c>
    </row>
    <row r="3286" spans="1:10">
      <c r="A3286" t="s">
        <v>4</v>
      </c>
      <c r="B3286" s="4" t="s">
        <v>5</v>
      </c>
      <c r="C3286" s="4" t="s">
        <v>10</v>
      </c>
    </row>
    <row r="3287" spans="1:10">
      <c r="A3287" t="n">
        <v>25681</v>
      </c>
      <c r="B3287" s="26" t="n">
        <v>16</v>
      </c>
      <c r="C3287" s="7" t="n">
        <v>400</v>
      </c>
    </row>
    <row r="3288" spans="1:10">
      <c r="A3288" t="s">
        <v>4</v>
      </c>
      <c r="B3288" s="4" t="s">
        <v>5</v>
      </c>
      <c r="C3288" s="4" t="s">
        <v>10</v>
      </c>
      <c r="D3288" s="4" t="s">
        <v>10</v>
      </c>
      <c r="E3288" s="4" t="s">
        <v>16</v>
      </c>
      <c r="F3288" s="4" t="s">
        <v>16</v>
      </c>
      <c r="G3288" s="4" t="s">
        <v>16</v>
      </c>
      <c r="H3288" s="4" t="s">
        <v>16</v>
      </c>
      <c r="I3288" s="4" t="s">
        <v>7</v>
      </c>
      <c r="J3288" s="4" t="s">
        <v>10</v>
      </c>
    </row>
    <row r="3289" spans="1:10">
      <c r="A3289" t="n">
        <v>25684</v>
      </c>
      <c r="B3289" s="58" t="n">
        <v>55</v>
      </c>
      <c r="C3289" s="7" t="n">
        <v>6</v>
      </c>
      <c r="D3289" s="7" t="n">
        <v>65533</v>
      </c>
      <c r="E3289" s="7" t="n">
        <v>0.0599999986588955</v>
      </c>
      <c r="F3289" s="7" t="n">
        <v>2</v>
      </c>
      <c r="G3289" s="7" t="n">
        <v>-30.0100002288818</v>
      </c>
      <c r="H3289" s="7" t="n">
        <v>1.5</v>
      </c>
      <c r="I3289" s="7" t="n">
        <v>1</v>
      </c>
      <c r="J3289" s="7" t="n">
        <v>0</v>
      </c>
    </row>
    <row r="3290" spans="1:10">
      <c r="A3290" t="s">
        <v>4</v>
      </c>
      <c r="B3290" s="4" t="s">
        <v>5</v>
      </c>
      <c r="C3290" s="4" t="s">
        <v>10</v>
      </c>
    </row>
    <row r="3291" spans="1:10">
      <c r="A3291" t="n">
        <v>25708</v>
      </c>
      <c r="B3291" s="26" t="n">
        <v>16</v>
      </c>
      <c r="C3291" s="7" t="n">
        <v>200</v>
      </c>
    </row>
    <row r="3292" spans="1:10">
      <c r="A3292" t="s">
        <v>4</v>
      </c>
      <c r="B3292" s="4" t="s">
        <v>5</v>
      </c>
      <c r="C3292" s="4" t="s">
        <v>10</v>
      </c>
      <c r="D3292" s="4" t="s">
        <v>10</v>
      </c>
      <c r="E3292" s="4" t="s">
        <v>16</v>
      </c>
      <c r="F3292" s="4" t="s">
        <v>16</v>
      </c>
      <c r="G3292" s="4" t="s">
        <v>16</v>
      </c>
      <c r="H3292" s="4" t="s">
        <v>16</v>
      </c>
      <c r="I3292" s="4" t="s">
        <v>7</v>
      </c>
      <c r="J3292" s="4" t="s">
        <v>10</v>
      </c>
    </row>
    <row r="3293" spans="1:10">
      <c r="A3293" t="n">
        <v>25711</v>
      </c>
      <c r="B3293" s="58" t="n">
        <v>55</v>
      </c>
      <c r="C3293" s="7" t="n">
        <v>7</v>
      </c>
      <c r="D3293" s="7" t="n">
        <v>65533</v>
      </c>
      <c r="E3293" s="7" t="n">
        <v>0.0599999986588955</v>
      </c>
      <c r="F3293" s="7" t="n">
        <v>2</v>
      </c>
      <c r="G3293" s="7" t="n">
        <v>-30.0100002288818</v>
      </c>
      <c r="H3293" s="7" t="n">
        <v>1.5</v>
      </c>
      <c r="I3293" s="7" t="n">
        <v>1</v>
      </c>
      <c r="J3293" s="7" t="n">
        <v>0</v>
      </c>
    </row>
    <row r="3294" spans="1:10">
      <c r="A3294" t="s">
        <v>4</v>
      </c>
      <c r="B3294" s="4" t="s">
        <v>5</v>
      </c>
      <c r="C3294" s="4" t="s">
        <v>7</v>
      </c>
      <c r="D3294" s="4" t="s">
        <v>10</v>
      </c>
    </row>
    <row r="3295" spans="1:10">
      <c r="A3295" t="n">
        <v>25735</v>
      </c>
      <c r="B3295" s="33" t="n">
        <v>58</v>
      </c>
      <c r="C3295" s="7" t="n">
        <v>255</v>
      </c>
      <c r="D3295" s="7" t="n">
        <v>0</v>
      </c>
    </row>
    <row r="3296" spans="1:10">
      <c r="A3296" t="s">
        <v>4</v>
      </c>
      <c r="B3296" s="4" t="s">
        <v>5</v>
      </c>
      <c r="C3296" s="4" t="s">
        <v>7</v>
      </c>
      <c r="D3296" s="4" t="s">
        <v>7</v>
      </c>
    </row>
    <row r="3297" spans="1:10">
      <c r="A3297" t="n">
        <v>25739</v>
      </c>
      <c r="B3297" s="51" t="n">
        <v>49</v>
      </c>
      <c r="C3297" s="7" t="n">
        <v>2</v>
      </c>
      <c r="D3297" s="7" t="n">
        <v>0</v>
      </c>
    </row>
    <row r="3298" spans="1:10">
      <c r="A3298" t="s">
        <v>4</v>
      </c>
      <c r="B3298" s="4" t="s">
        <v>5</v>
      </c>
      <c r="C3298" s="4" t="s">
        <v>7</v>
      </c>
    </row>
    <row r="3299" spans="1:10">
      <c r="A3299" t="n">
        <v>25742</v>
      </c>
      <c r="B3299" s="70" t="n">
        <v>78</v>
      </c>
      <c r="C3299" s="7" t="n">
        <v>255</v>
      </c>
    </row>
    <row r="3300" spans="1:10">
      <c r="A3300" t="s">
        <v>4</v>
      </c>
      <c r="B3300" s="4" t="s">
        <v>5</v>
      </c>
      <c r="C3300" s="4" t="s">
        <v>7</v>
      </c>
      <c r="D3300" s="4" t="s">
        <v>10</v>
      </c>
      <c r="E3300" s="4" t="s">
        <v>7</v>
      </c>
    </row>
    <row r="3301" spans="1:10">
      <c r="A3301" t="n">
        <v>25744</v>
      </c>
      <c r="B3301" s="50" t="n">
        <v>36</v>
      </c>
      <c r="C3301" s="7" t="n">
        <v>9</v>
      </c>
      <c r="D3301" s="7" t="n">
        <v>0</v>
      </c>
      <c r="E3301" s="7" t="n">
        <v>0</v>
      </c>
    </row>
    <row r="3302" spans="1:10">
      <c r="A3302" t="s">
        <v>4</v>
      </c>
      <c r="B3302" s="4" t="s">
        <v>5</v>
      </c>
      <c r="C3302" s="4" t="s">
        <v>7</v>
      </c>
      <c r="D3302" s="4" t="s">
        <v>10</v>
      </c>
      <c r="E3302" s="4" t="s">
        <v>7</v>
      </c>
    </row>
    <row r="3303" spans="1:10">
      <c r="A3303" t="n">
        <v>25749</v>
      </c>
      <c r="B3303" s="50" t="n">
        <v>36</v>
      </c>
      <c r="C3303" s="7" t="n">
        <v>9</v>
      </c>
      <c r="D3303" s="7" t="n">
        <v>1</v>
      </c>
      <c r="E3303" s="7" t="n">
        <v>0</v>
      </c>
    </row>
    <row r="3304" spans="1:10">
      <c r="A3304" t="s">
        <v>4</v>
      </c>
      <c r="B3304" s="4" t="s">
        <v>5</v>
      </c>
      <c r="C3304" s="4" t="s">
        <v>7</v>
      </c>
      <c r="D3304" s="4" t="s">
        <v>10</v>
      </c>
      <c r="E3304" s="4" t="s">
        <v>7</v>
      </c>
    </row>
    <row r="3305" spans="1:10">
      <c r="A3305" t="n">
        <v>25754</v>
      </c>
      <c r="B3305" s="50" t="n">
        <v>36</v>
      </c>
      <c r="C3305" s="7" t="n">
        <v>9</v>
      </c>
      <c r="D3305" s="7" t="n">
        <v>16</v>
      </c>
      <c r="E3305" s="7" t="n">
        <v>0</v>
      </c>
    </row>
    <row r="3306" spans="1:10">
      <c r="A3306" t="s">
        <v>4</v>
      </c>
      <c r="B3306" s="4" t="s">
        <v>5</v>
      </c>
      <c r="C3306" s="4" t="s">
        <v>7</v>
      </c>
      <c r="D3306" s="4" t="s">
        <v>10</v>
      </c>
      <c r="E3306" s="4" t="s">
        <v>7</v>
      </c>
    </row>
    <row r="3307" spans="1:10">
      <c r="A3307" t="n">
        <v>25759</v>
      </c>
      <c r="B3307" s="50" t="n">
        <v>36</v>
      </c>
      <c r="C3307" s="7" t="n">
        <v>9</v>
      </c>
      <c r="D3307" s="7" t="n">
        <v>18</v>
      </c>
      <c r="E3307" s="7" t="n">
        <v>0</v>
      </c>
    </row>
    <row r="3308" spans="1:10">
      <c r="A3308" t="s">
        <v>4</v>
      </c>
      <c r="B3308" s="4" t="s">
        <v>5</v>
      </c>
      <c r="C3308" s="4" t="s">
        <v>7</v>
      </c>
      <c r="D3308" s="4" t="s">
        <v>10</v>
      </c>
      <c r="E3308" s="4" t="s">
        <v>7</v>
      </c>
    </row>
    <row r="3309" spans="1:10">
      <c r="A3309" t="n">
        <v>25764</v>
      </c>
      <c r="B3309" s="50" t="n">
        <v>36</v>
      </c>
      <c r="C3309" s="7" t="n">
        <v>9</v>
      </c>
      <c r="D3309" s="7" t="n">
        <v>15</v>
      </c>
      <c r="E3309" s="7" t="n">
        <v>0</v>
      </c>
    </row>
    <row r="3310" spans="1:10">
      <c r="A3310" t="s">
        <v>4</v>
      </c>
      <c r="B3310" s="4" t="s">
        <v>5</v>
      </c>
      <c r="C3310" s="4" t="s">
        <v>7</v>
      </c>
      <c r="D3310" s="4" t="s">
        <v>10</v>
      </c>
      <c r="E3310" s="4" t="s">
        <v>7</v>
      </c>
    </row>
    <row r="3311" spans="1:10">
      <c r="A3311" t="n">
        <v>25769</v>
      </c>
      <c r="B3311" s="50" t="n">
        <v>36</v>
      </c>
      <c r="C3311" s="7" t="n">
        <v>9</v>
      </c>
      <c r="D3311" s="7" t="n">
        <v>7032</v>
      </c>
      <c r="E3311" s="7" t="n">
        <v>0</v>
      </c>
    </row>
    <row r="3312" spans="1:10">
      <c r="A3312" t="s">
        <v>4</v>
      </c>
      <c r="B3312" s="4" t="s">
        <v>5</v>
      </c>
      <c r="C3312" s="4" t="s">
        <v>7</v>
      </c>
      <c r="D3312" s="4" t="s">
        <v>10</v>
      </c>
      <c r="E3312" s="4" t="s">
        <v>7</v>
      </c>
    </row>
    <row r="3313" spans="1:5">
      <c r="A3313" t="n">
        <v>25774</v>
      </c>
      <c r="B3313" s="50" t="n">
        <v>36</v>
      </c>
      <c r="C3313" s="7" t="n">
        <v>9</v>
      </c>
      <c r="D3313" s="7" t="n">
        <v>13</v>
      </c>
      <c r="E3313" s="7" t="n">
        <v>0</v>
      </c>
    </row>
    <row r="3314" spans="1:5">
      <c r="A3314" t="s">
        <v>4</v>
      </c>
      <c r="B3314" s="4" t="s">
        <v>5</v>
      </c>
      <c r="C3314" s="4" t="s">
        <v>7</v>
      </c>
      <c r="D3314" s="4" t="s">
        <v>10</v>
      </c>
      <c r="E3314" s="4" t="s">
        <v>7</v>
      </c>
    </row>
    <row r="3315" spans="1:5">
      <c r="A3315" t="n">
        <v>25779</v>
      </c>
      <c r="B3315" s="50" t="n">
        <v>36</v>
      </c>
      <c r="C3315" s="7" t="n">
        <v>9</v>
      </c>
      <c r="D3315" s="7" t="n">
        <v>4</v>
      </c>
      <c r="E3315" s="7" t="n">
        <v>0</v>
      </c>
    </row>
    <row r="3316" spans="1:5">
      <c r="A3316" t="s">
        <v>4</v>
      </c>
      <c r="B3316" s="4" t="s">
        <v>5</v>
      </c>
      <c r="C3316" s="4" t="s">
        <v>7</v>
      </c>
      <c r="D3316" s="4" t="s">
        <v>10</v>
      </c>
      <c r="E3316" s="4" t="s">
        <v>7</v>
      </c>
    </row>
    <row r="3317" spans="1:5">
      <c r="A3317" t="n">
        <v>25784</v>
      </c>
      <c r="B3317" s="50" t="n">
        <v>36</v>
      </c>
      <c r="C3317" s="7" t="n">
        <v>9</v>
      </c>
      <c r="D3317" s="7" t="n">
        <v>8</v>
      </c>
      <c r="E3317" s="7" t="n">
        <v>0</v>
      </c>
    </row>
    <row r="3318" spans="1:5">
      <c r="A3318" t="s">
        <v>4</v>
      </c>
      <c r="B3318" s="4" t="s">
        <v>5</v>
      </c>
      <c r="C3318" s="4" t="s">
        <v>7</v>
      </c>
      <c r="D3318" s="4" t="s">
        <v>10</v>
      </c>
      <c r="E3318" s="4" t="s">
        <v>7</v>
      </c>
    </row>
    <row r="3319" spans="1:5">
      <c r="A3319" t="n">
        <v>25789</v>
      </c>
      <c r="B3319" s="50" t="n">
        <v>36</v>
      </c>
      <c r="C3319" s="7" t="n">
        <v>9</v>
      </c>
      <c r="D3319" s="7" t="n">
        <v>2</v>
      </c>
      <c r="E3319" s="7" t="n">
        <v>0</v>
      </c>
    </row>
    <row r="3320" spans="1:5">
      <c r="A3320" t="s">
        <v>4</v>
      </c>
      <c r="B3320" s="4" t="s">
        <v>5</v>
      </c>
      <c r="C3320" s="4" t="s">
        <v>7</v>
      </c>
      <c r="D3320" s="4" t="s">
        <v>10</v>
      </c>
      <c r="E3320" s="4" t="s">
        <v>7</v>
      </c>
    </row>
    <row r="3321" spans="1:5">
      <c r="A3321" t="n">
        <v>25794</v>
      </c>
      <c r="B3321" s="50" t="n">
        <v>36</v>
      </c>
      <c r="C3321" s="7" t="n">
        <v>9</v>
      </c>
      <c r="D3321" s="7" t="n">
        <v>80</v>
      </c>
      <c r="E3321" s="7" t="n">
        <v>0</v>
      </c>
    </row>
    <row r="3322" spans="1:5">
      <c r="A3322" t="s">
        <v>4</v>
      </c>
      <c r="B3322" s="4" t="s">
        <v>5</v>
      </c>
      <c r="C3322" s="4" t="s">
        <v>7</v>
      </c>
      <c r="D3322" s="4" t="s">
        <v>10</v>
      </c>
      <c r="E3322" s="4" t="s">
        <v>7</v>
      </c>
    </row>
    <row r="3323" spans="1:5">
      <c r="A3323" t="n">
        <v>25799</v>
      </c>
      <c r="B3323" s="50" t="n">
        <v>36</v>
      </c>
      <c r="C3323" s="7" t="n">
        <v>9</v>
      </c>
      <c r="D3323" s="7" t="n">
        <v>11</v>
      </c>
      <c r="E3323" s="7" t="n">
        <v>0</v>
      </c>
    </row>
    <row r="3324" spans="1:5">
      <c r="A3324" t="s">
        <v>4</v>
      </c>
      <c r="B3324" s="4" t="s">
        <v>5</v>
      </c>
      <c r="C3324" s="4" t="s">
        <v>10</v>
      </c>
      <c r="D3324" s="4" t="s">
        <v>16</v>
      </c>
      <c r="E3324" s="4" t="s">
        <v>16</v>
      </c>
      <c r="F3324" s="4" t="s">
        <v>16</v>
      </c>
      <c r="G3324" s="4" t="s">
        <v>16</v>
      </c>
    </row>
    <row r="3325" spans="1:5">
      <c r="A3325" t="n">
        <v>25804</v>
      </c>
      <c r="B3325" s="31" t="n">
        <v>46</v>
      </c>
      <c r="C3325" s="7" t="n">
        <v>61456</v>
      </c>
      <c r="D3325" s="7" t="n">
        <v>0</v>
      </c>
      <c r="E3325" s="7" t="n">
        <v>0</v>
      </c>
      <c r="F3325" s="7" t="n">
        <v>0</v>
      </c>
      <c r="G3325" s="7" t="n">
        <v>0</v>
      </c>
    </row>
    <row r="3326" spans="1:5">
      <c r="A3326" t="s">
        <v>4</v>
      </c>
      <c r="B3326" s="4" t="s">
        <v>5</v>
      </c>
      <c r="C3326" s="4" t="s">
        <v>7</v>
      </c>
      <c r="D3326" s="4" t="s">
        <v>10</v>
      </c>
    </row>
    <row r="3327" spans="1:5">
      <c r="A3327" t="n">
        <v>25823</v>
      </c>
      <c r="B3327" s="8" t="n">
        <v>162</v>
      </c>
      <c r="C3327" s="7" t="n">
        <v>1</v>
      </c>
      <c r="D3327" s="7" t="n">
        <v>0</v>
      </c>
    </row>
    <row r="3328" spans="1:5">
      <c r="A3328" t="s">
        <v>4</v>
      </c>
      <c r="B3328" s="4" t="s">
        <v>5</v>
      </c>
    </row>
    <row r="3329" spans="1:7">
      <c r="A3329" t="n">
        <v>25827</v>
      </c>
      <c r="B3329" s="5" t="n">
        <v>1</v>
      </c>
    </row>
    <row r="3330" spans="1:7" s="3" customFormat="1" customHeight="0">
      <c r="A3330" s="3" t="s">
        <v>2</v>
      </c>
      <c r="B3330" s="3" t="s">
        <v>304</v>
      </c>
    </row>
    <row r="3331" spans="1:7">
      <c r="A3331" t="s">
        <v>4</v>
      </c>
      <c r="B3331" s="4" t="s">
        <v>5</v>
      </c>
      <c r="C3331" s="4" t="s">
        <v>8</v>
      </c>
      <c r="D3331" s="4" t="s">
        <v>8</v>
      </c>
    </row>
    <row r="3332" spans="1:7">
      <c r="A3332" t="n">
        <v>25828</v>
      </c>
      <c r="B3332" s="69" t="n">
        <v>70</v>
      </c>
      <c r="C3332" s="7" t="s">
        <v>305</v>
      </c>
      <c r="D3332" s="7" t="s">
        <v>306</v>
      </c>
    </row>
    <row r="3333" spans="1:7">
      <c r="A3333" t="s">
        <v>4</v>
      </c>
      <c r="B3333" s="4" t="s">
        <v>5</v>
      </c>
      <c r="C3333" s="4" t="s">
        <v>7</v>
      </c>
      <c r="D3333" s="4" t="s">
        <v>17</v>
      </c>
      <c r="E3333" s="4" t="s">
        <v>7</v>
      </c>
      <c r="F3333" s="4" t="s">
        <v>11</v>
      </c>
    </row>
    <row r="3334" spans="1:7">
      <c r="A3334" t="n">
        <v>25839</v>
      </c>
      <c r="B3334" s="9" t="n">
        <v>5</v>
      </c>
      <c r="C3334" s="7" t="n">
        <v>0</v>
      </c>
      <c r="D3334" s="7" t="n">
        <v>1</v>
      </c>
      <c r="E3334" s="7" t="n">
        <v>1</v>
      </c>
      <c r="F3334" s="10" t="n">
        <f t="normal" ca="1">A3342</f>
        <v>0</v>
      </c>
    </row>
    <row r="3335" spans="1:7">
      <c r="A3335" t="s">
        <v>4</v>
      </c>
      <c r="B3335" s="4" t="s">
        <v>5</v>
      </c>
      <c r="C3335" s="4" t="s">
        <v>7</v>
      </c>
      <c r="D3335" s="4" t="s">
        <v>10</v>
      </c>
      <c r="E3335" s="4" t="s">
        <v>16</v>
      </c>
      <c r="F3335" s="4" t="s">
        <v>10</v>
      </c>
      <c r="G3335" s="4" t="s">
        <v>17</v>
      </c>
      <c r="H3335" s="4" t="s">
        <v>17</v>
      </c>
      <c r="I3335" s="4" t="s">
        <v>10</v>
      </c>
      <c r="J3335" s="4" t="s">
        <v>10</v>
      </c>
      <c r="K3335" s="4" t="s">
        <v>17</v>
      </c>
      <c r="L3335" s="4" t="s">
        <v>17</v>
      </c>
      <c r="M3335" s="4" t="s">
        <v>17</v>
      </c>
      <c r="N3335" s="4" t="s">
        <v>17</v>
      </c>
      <c r="O3335" s="4" t="s">
        <v>8</v>
      </c>
    </row>
    <row r="3336" spans="1:7">
      <c r="A3336" t="n">
        <v>25850</v>
      </c>
      <c r="B3336" s="14" t="n">
        <v>50</v>
      </c>
      <c r="C3336" s="7" t="n">
        <v>0</v>
      </c>
      <c r="D3336" s="7" t="n">
        <v>2077</v>
      </c>
      <c r="E3336" s="7" t="n">
        <v>0.699999988079071</v>
      </c>
      <c r="F3336" s="7" t="n">
        <v>0</v>
      </c>
      <c r="G3336" s="7" t="n">
        <v>0</v>
      </c>
      <c r="H3336" s="7" t="n">
        <v>0</v>
      </c>
      <c r="I3336" s="7" t="n">
        <v>0</v>
      </c>
      <c r="J3336" s="7" t="n">
        <v>65533</v>
      </c>
      <c r="K3336" s="7" t="n">
        <v>0</v>
      </c>
      <c r="L3336" s="7" t="n">
        <v>0</v>
      </c>
      <c r="M3336" s="7" t="n">
        <v>0</v>
      </c>
      <c r="N3336" s="7" t="n">
        <v>0</v>
      </c>
      <c r="O3336" s="7" t="s">
        <v>18</v>
      </c>
    </row>
    <row r="3337" spans="1:7">
      <c r="A3337" t="s">
        <v>4</v>
      </c>
      <c r="B3337" s="4" t="s">
        <v>5</v>
      </c>
      <c r="C3337" s="4" t="s">
        <v>10</v>
      </c>
    </row>
    <row r="3338" spans="1:7">
      <c r="A3338" t="n">
        <v>25889</v>
      </c>
      <c r="B3338" s="26" t="n">
        <v>16</v>
      </c>
      <c r="C3338" s="7" t="n">
        <v>8000</v>
      </c>
    </row>
    <row r="3339" spans="1:7">
      <c r="A3339" t="s">
        <v>4</v>
      </c>
      <c r="B3339" s="4" t="s">
        <v>5</v>
      </c>
      <c r="C3339" s="4" t="s">
        <v>11</v>
      </c>
    </row>
    <row r="3340" spans="1:7">
      <c r="A3340" t="n">
        <v>25892</v>
      </c>
      <c r="B3340" s="20" t="n">
        <v>3</v>
      </c>
      <c r="C3340" s="10" t="n">
        <f t="normal" ca="1">A3334</f>
        <v>0</v>
      </c>
    </row>
    <row r="3341" spans="1:7">
      <c r="A3341" t="s">
        <v>4</v>
      </c>
      <c r="B3341" s="4" t="s">
        <v>5</v>
      </c>
    </row>
    <row r="3342" spans="1:7">
      <c r="A3342" t="n">
        <v>25897</v>
      </c>
      <c r="B3342" s="5" t="n">
        <v>1</v>
      </c>
    </row>
    <row r="3343" spans="1:7" s="3" customFormat="1" customHeight="0">
      <c r="A3343" s="3" t="s">
        <v>2</v>
      </c>
      <c r="B3343" s="3" t="s">
        <v>307</v>
      </c>
    </row>
    <row r="3344" spans="1:7">
      <c r="A3344" t="s">
        <v>4</v>
      </c>
      <c r="B3344" s="4" t="s">
        <v>5</v>
      </c>
      <c r="C3344" s="4" t="s">
        <v>7</v>
      </c>
      <c r="D3344" s="4" t="s">
        <v>10</v>
      </c>
    </row>
    <row r="3345" spans="1:15">
      <c r="A3345" t="n">
        <v>25900</v>
      </c>
      <c r="B3345" s="21" t="n">
        <v>22</v>
      </c>
      <c r="C3345" s="7" t="n">
        <v>0</v>
      </c>
      <c r="D3345" s="7" t="n">
        <v>0</v>
      </c>
    </row>
    <row r="3346" spans="1:15">
      <c r="A3346" t="s">
        <v>4</v>
      </c>
      <c r="B3346" s="4" t="s">
        <v>5</v>
      </c>
      <c r="C3346" s="4" t="s">
        <v>7</v>
      </c>
      <c r="D3346" s="4" t="s">
        <v>10</v>
      </c>
    </row>
    <row r="3347" spans="1:15">
      <c r="A3347" t="n">
        <v>25904</v>
      </c>
      <c r="B3347" s="33" t="n">
        <v>58</v>
      </c>
      <c r="C3347" s="7" t="n">
        <v>5</v>
      </c>
      <c r="D3347" s="7" t="n">
        <v>300</v>
      </c>
    </row>
    <row r="3348" spans="1:15">
      <c r="A3348" t="s">
        <v>4</v>
      </c>
      <c r="B3348" s="4" t="s">
        <v>5</v>
      </c>
      <c r="C3348" s="4" t="s">
        <v>16</v>
      </c>
      <c r="D3348" s="4" t="s">
        <v>10</v>
      </c>
    </row>
    <row r="3349" spans="1:15">
      <c r="A3349" t="n">
        <v>25908</v>
      </c>
      <c r="B3349" s="36" t="n">
        <v>103</v>
      </c>
      <c r="C3349" s="7" t="n">
        <v>0</v>
      </c>
      <c r="D3349" s="7" t="n">
        <v>300</v>
      </c>
    </row>
    <row r="3350" spans="1:15">
      <c r="A3350" t="s">
        <v>4</v>
      </c>
      <c r="B3350" s="4" t="s">
        <v>5</v>
      </c>
      <c r="C3350" s="4" t="s">
        <v>7</v>
      </c>
      <c r="D3350" s="4" t="s">
        <v>16</v>
      </c>
      <c r="E3350" s="4" t="s">
        <v>10</v>
      </c>
      <c r="F3350" s="4" t="s">
        <v>7</v>
      </c>
    </row>
    <row r="3351" spans="1:15">
      <c r="A3351" t="n">
        <v>25915</v>
      </c>
      <c r="B3351" s="51" t="n">
        <v>49</v>
      </c>
      <c r="C3351" s="7" t="n">
        <v>3</v>
      </c>
      <c r="D3351" s="7" t="n">
        <v>0.699999988079071</v>
      </c>
      <c r="E3351" s="7" t="n">
        <v>500</v>
      </c>
      <c r="F3351" s="7" t="n">
        <v>0</v>
      </c>
    </row>
    <row r="3352" spans="1:15">
      <c r="A3352" t="s">
        <v>4</v>
      </c>
      <c r="B3352" s="4" t="s">
        <v>5</v>
      </c>
      <c r="C3352" s="4" t="s">
        <v>7</v>
      </c>
      <c r="D3352" s="4" t="s">
        <v>10</v>
      </c>
    </row>
    <row r="3353" spans="1:15">
      <c r="A3353" t="n">
        <v>25924</v>
      </c>
      <c r="B3353" s="33" t="n">
        <v>58</v>
      </c>
      <c r="C3353" s="7" t="n">
        <v>10</v>
      </c>
      <c r="D3353" s="7" t="n">
        <v>300</v>
      </c>
    </row>
    <row r="3354" spans="1:15">
      <c r="A3354" t="s">
        <v>4</v>
      </c>
      <c r="B3354" s="4" t="s">
        <v>5</v>
      </c>
      <c r="C3354" s="4" t="s">
        <v>7</v>
      </c>
      <c r="D3354" s="4" t="s">
        <v>10</v>
      </c>
    </row>
    <row r="3355" spans="1:15">
      <c r="A3355" t="n">
        <v>25928</v>
      </c>
      <c r="B3355" s="33" t="n">
        <v>58</v>
      </c>
      <c r="C3355" s="7" t="n">
        <v>12</v>
      </c>
      <c r="D3355" s="7" t="n">
        <v>0</v>
      </c>
    </row>
    <row r="3356" spans="1:15">
      <c r="A3356" t="s">
        <v>4</v>
      </c>
      <c r="B3356" s="4" t="s">
        <v>5</v>
      </c>
      <c r="C3356" s="4" t="s">
        <v>7</v>
      </c>
    </row>
    <row r="3357" spans="1:15">
      <c r="A3357" t="n">
        <v>25932</v>
      </c>
      <c r="B3357" s="37" t="n">
        <v>64</v>
      </c>
      <c r="C3357" s="7" t="n">
        <v>7</v>
      </c>
    </row>
    <row r="3358" spans="1:15">
      <c r="A3358" t="s">
        <v>4</v>
      </c>
      <c r="B3358" s="4" t="s">
        <v>5</v>
      </c>
      <c r="C3358" s="4" t="s">
        <v>7</v>
      </c>
      <c r="D3358" s="4" t="s">
        <v>10</v>
      </c>
      <c r="E3358" s="4" t="s">
        <v>10</v>
      </c>
      <c r="F3358" s="4" t="s">
        <v>7</v>
      </c>
    </row>
    <row r="3359" spans="1:15">
      <c r="A3359" t="n">
        <v>25934</v>
      </c>
      <c r="B3359" s="22" t="n">
        <v>25</v>
      </c>
      <c r="C3359" s="7" t="n">
        <v>1</v>
      </c>
      <c r="D3359" s="7" t="n">
        <v>65535</v>
      </c>
      <c r="E3359" s="7" t="n">
        <v>220</v>
      </c>
      <c r="F3359" s="7" t="n">
        <v>5</v>
      </c>
    </row>
    <row r="3360" spans="1:15">
      <c r="A3360" t="s">
        <v>4</v>
      </c>
      <c r="B3360" s="4" t="s">
        <v>5</v>
      </c>
      <c r="C3360" s="4" t="s">
        <v>7</v>
      </c>
      <c r="D3360" s="4" t="s">
        <v>10</v>
      </c>
      <c r="E3360" s="4" t="s">
        <v>8</v>
      </c>
    </row>
    <row r="3361" spans="1:6">
      <c r="A3361" t="n">
        <v>25941</v>
      </c>
      <c r="B3361" s="54" t="n">
        <v>51</v>
      </c>
      <c r="C3361" s="7" t="n">
        <v>4</v>
      </c>
      <c r="D3361" s="7" t="n">
        <v>5655</v>
      </c>
      <c r="E3361" s="7" t="s">
        <v>308</v>
      </c>
    </row>
    <row r="3362" spans="1:6">
      <c r="A3362" t="s">
        <v>4</v>
      </c>
      <c r="B3362" s="4" t="s">
        <v>5</v>
      </c>
      <c r="C3362" s="4" t="s">
        <v>10</v>
      </c>
    </row>
    <row r="3363" spans="1:6">
      <c r="A3363" t="n">
        <v>25954</v>
      </c>
      <c r="B3363" s="26" t="n">
        <v>16</v>
      </c>
      <c r="C3363" s="7" t="n">
        <v>0</v>
      </c>
    </row>
    <row r="3364" spans="1:6">
      <c r="A3364" t="s">
        <v>4</v>
      </c>
      <c r="B3364" s="4" t="s">
        <v>5</v>
      </c>
      <c r="C3364" s="4" t="s">
        <v>10</v>
      </c>
      <c r="D3364" s="4" t="s">
        <v>28</v>
      </c>
      <c r="E3364" s="4" t="s">
        <v>7</v>
      </c>
      <c r="F3364" s="4" t="s">
        <v>7</v>
      </c>
    </row>
    <row r="3365" spans="1:6">
      <c r="A3365" t="n">
        <v>25957</v>
      </c>
      <c r="B3365" s="55" t="n">
        <v>26</v>
      </c>
      <c r="C3365" s="7" t="n">
        <v>5655</v>
      </c>
      <c r="D3365" s="7" t="s">
        <v>309</v>
      </c>
      <c r="E3365" s="7" t="n">
        <v>2</v>
      </c>
      <c r="F3365" s="7" t="n">
        <v>0</v>
      </c>
    </row>
    <row r="3366" spans="1:6">
      <c r="A3366" t="s">
        <v>4</v>
      </c>
      <c r="B3366" s="4" t="s">
        <v>5</v>
      </c>
    </row>
    <row r="3367" spans="1:6">
      <c r="A3367" t="n">
        <v>25992</v>
      </c>
      <c r="B3367" s="24" t="n">
        <v>28</v>
      </c>
    </row>
    <row r="3368" spans="1:6">
      <c r="A3368" t="s">
        <v>4</v>
      </c>
      <c r="B3368" s="4" t="s">
        <v>5</v>
      </c>
      <c r="C3368" s="4" t="s">
        <v>7</v>
      </c>
      <c r="D3368" s="4" t="s">
        <v>10</v>
      </c>
      <c r="E3368" s="4" t="s">
        <v>10</v>
      </c>
      <c r="F3368" s="4" t="s">
        <v>7</v>
      </c>
    </row>
    <row r="3369" spans="1:6">
      <c r="A3369" t="n">
        <v>25993</v>
      </c>
      <c r="B3369" s="22" t="n">
        <v>25</v>
      </c>
      <c r="C3369" s="7" t="n">
        <v>1</v>
      </c>
      <c r="D3369" s="7" t="n">
        <v>160</v>
      </c>
      <c r="E3369" s="7" t="n">
        <v>570</v>
      </c>
      <c r="F3369" s="7" t="n">
        <v>2</v>
      </c>
    </row>
    <row r="3370" spans="1:6">
      <c r="A3370" t="s">
        <v>4</v>
      </c>
      <c r="B3370" s="4" t="s">
        <v>5</v>
      </c>
      <c r="C3370" s="4" t="s">
        <v>7</v>
      </c>
      <c r="D3370" s="4" t="s">
        <v>10</v>
      </c>
      <c r="E3370" s="4" t="s">
        <v>8</v>
      </c>
    </row>
    <row r="3371" spans="1:6">
      <c r="A3371" t="n">
        <v>26000</v>
      </c>
      <c r="B3371" s="54" t="n">
        <v>51</v>
      </c>
      <c r="C3371" s="7" t="n">
        <v>4</v>
      </c>
      <c r="D3371" s="7" t="n">
        <v>0</v>
      </c>
      <c r="E3371" s="7" t="s">
        <v>100</v>
      </c>
    </row>
    <row r="3372" spans="1:6">
      <c r="A3372" t="s">
        <v>4</v>
      </c>
      <c r="B3372" s="4" t="s">
        <v>5</v>
      </c>
      <c r="C3372" s="4" t="s">
        <v>10</v>
      </c>
    </row>
    <row r="3373" spans="1:6">
      <c r="A3373" t="n">
        <v>26015</v>
      </c>
      <c r="B3373" s="26" t="n">
        <v>16</v>
      </c>
      <c r="C3373" s="7" t="n">
        <v>0</v>
      </c>
    </row>
    <row r="3374" spans="1:6">
      <c r="A3374" t="s">
        <v>4</v>
      </c>
      <c r="B3374" s="4" t="s">
        <v>5</v>
      </c>
      <c r="C3374" s="4" t="s">
        <v>10</v>
      </c>
      <c r="D3374" s="4" t="s">
        <v>28</v>
      </c>
      <c r="E3374" s="4" t="s">
        <v>7</v>
      </c>
      <c r="F3374" s="4" t="s">
        <v>7</v>
      </c>
      <c r="G3374" s="4" t="s">
        <v>28</v>
      </c>
      <c r="H3374" s="4" t="s">
        <v>7</v>
      </c>
      <c r="I3374" s="4" t="s">
        <v>7</v>
      </c>
    </row>
    <row r="3375" spans="1:6">
      <c r="A3375" t="n">
        <v>26018</v>
      </c>
      <c r="B3375" s="55" t="n">
        <v>26</v>
      </c>
      <c r="C3375" s="7" t="n">
        <v>0</v>
      </c>
      <c r="D3375" s="7" t="s">
        <v>310</v>
      </c>
      <c r="E3375" s="7" t="n">
        <v>2</v>
      </c>
      <c r="F3375" s="7" t="n">
        <v>3</v>
      </c>
      <c r="G3375" s="7" t="s">
        <v>311</v>
      </c>
      <c r="H3375" s="7" t="n">
        <v>2</v>
      </c>
      <c r="I3375" s="7" t="n">
        <v>0</v>
      </c>
    </row>
    <row r="3376" spans="1:6">
      <c r="A3376" t="s">
        <v>4</v>
      </c>
      <c r="B3376" s="4" t="s">
        <v>5</v>
      </c>
    </row>
    <row r="3377" spans="1:9">
      <c r="A3377" t="n">
        <v>26109</v>
      </c>
      <c r="B3377" s="24" t="n">
        <v>28</v>
      </c>
    </row>
    <row r="3378" spans="1:9">
      <c r="A3378" t="s">
        <v>4</v>
      </c>
      <c r="B3378" s="4" t="s">
        <v>5</v>
      </c>
      <c r="C3378" s="4" t="s">
        <v>10</v>
      </c>
      <c r="D3378" s="4" t="s">
        <v>7</v>
      </c>
    </row>
    <row r="3379" spans="1:9">
      <c r="A3379" t="n">
        <v>26110</v>
      </c>
      <c r="B3379" s="60" t="n">
        <v>89</v>
      </c>
      <c r="C3379" s="7" t="n">
        <v>65533</v>
      </c>
      <c r="D3379" s="7" t="n">
        <v>1</v>
      </c>
    </row>
    <row r="3380" spans="1:9">
      <c r="A3380" t="s">
        <v>4</v>
      </c>
      <c r="B3380" s="4" t="s">
        <v>5</v>
      </c>
      <c r="C3380" s="4" t="s">
        <v>7</v>
      </c>
      <c r="D3380" s="4" t="s">
        <v>10</v>
      </c>
      <c r="E3380" s="4" t="s">
        <v>10</v>
      </c>
      <c r="F3380" s="4" t="s">
        <v>7</v>
      </c>
    </row>
    <row r="3381" spans="1:9">
      <c r="A3381" t="n">
        <v>26114</v>
      </c>
      <c r="B3381" s="22" t="n">
        <v>25</v>
      </c>
      <c r="C3381" s="7" t="n">
        <v>1</v>
      </c>
      <c r="D3381" s="7" t="n">
        <v>65535</v>
      </c>
      <c r="E3381" s="7" t="n">
        <v>65535</v>
      </c>
      <c r="F3381" s="7" t="n">
        <v>0</v>
      </c>
    </row>
    <row r="3382" spans="1:9">
      <c r="A3382" t="s">
        <v>4</v>
      </c>
      <c r="B3382" s="4" t="s">
        <v>5</v>
      </c>
      <c r="C3382" s="4" t="s">
        <v>10</v>
      </c>
      <c r="D3382" s="4" t="s">
        <v>16</v>
      </c>
      <c r="E3382" s="4" t="s">
        <v>16</v>
      </c>
      <c r="F3382" s="4" t="s">
        <v>16</v>
      </c>
      <c r="G3382" s="4" t="s">
        <v>16</v>
      </c>
    </row>
    <row r="3383" spans="1:9">
      <c r="A3383" t="n">
        <v>26121</v>
      </c>
      <c r="B3383" s="31" t="n">
        <v>46</v>
      </c>
      <c r="C3383" s="7" t="n">
        <v>61456</v>
      </c>
      <c r="D3383" s="7" t="n">
        <v>-0.100000001490116</v>
      </c>
      <c r="E3383" s="7" t="n">
        <v>2</v>
      </c>
      <c r="F3383" s="7" t="n">
        <v>-24.5300006866455</v>
      </c>
      <c r="G3383" s="7" t="n">
        <v>358.899993896484</v>
      </c>
    </row>
    <row r="3384" spans="1:9">
      <c r="A3384" t="s">
        <v>4</v>
      </c>
      <c r="B3384" s="4" t="s">
        <v>5</v>
      </c>
      <c r="C3384" s="4" t="s">
        <v>10</v>
      </c>
      <c r="D3384" s="4" t="s">
        <v>16</v>
      </c>
      <c r="E3384" s="4" t="s">
        <v>16</v>
      </c>
      <c r="F3384" s="4" t="s">
        <v>16</v>
      </c>
      <c r="G3384" s="4" t="s">
        <v>16</v>
      </c>
    </row>
    <row r="3385" spans="1:9">
      <c r="A3385" t="n">
        <v>26140</v>
      </c>
      <c r="B3385" s="31" t="n">
        <v>46</v>
      </c>
      <c r="C3385" s="7" t="n">
        <v>61457</v>
      </c>
      <c r="D3385" s="7" t="n">
        <v>-0.100000001490116</v>
      </c>
      <c r="E3385" s="7" t="n">
        <v>2</v>
      </c>
      <c r="F3385" s="7" t="n">
        <v>-24.5300006866455</v>
      </c>
      <c r="G3385" s="7" t="n">
        <v>358.899993896484</v>
      </c>
    </row>
    <row r="3386" spans="1:9">
      <c r="A3386" t="s">
        <v>4</v>
      </c>
      <c r="B3386" s="4" t="s">
        <v>5</v>
      </c>
      <c r="C3386" s="4" t="s">
        <v>7</v>
      </c>
      <c r="D3386" s="4" t="s">
        <v>7</v>
      </c>
      <c r="E3386" s="4" t="s">
        <v>10</v>
      </c>
    </row>
    <row r="3387" spans="1:9">
      <c r="A3387" t="n">
        <v>26159</v>
      </c>
      <c r="B3387" s="40" t="n">
        <v>45</v>
      </c>
      <c r="C3387" s="7" t="n">
        <v>8</v>
      </c>
      <c r="D3387" s="7" t="n">
        <v>1</v>
      </c>
      <c r="E3387" s="7" t="n">
        <v>0</v>
      </c>
    </row>
    <row r="3388" spans="1:9">
      <c r="A3388" t="s">
        <v>4</v>
      </c>
      <c r="B3388" s="4" t="s">
        <v>5</v>
      </c>
      <c r="C3388" s="4" t="s">
        <v>7</v>
      </c>
      <c r="D3388" s="4" t="s">
        <v>10</v>
      </c>
      <c r="E3388" s="4" t="s">
        <v>10</v>
      </c>
      <c r="F3388" s="4" t="s">
        <v>7</v>
      </c>
    </row>
    <row r="3389" spans="1:9">
      <c r="A3389" t="n">
        <v>26164</v>
      </c>
      <c r="B3389" s="22" t="n">
        <v>25</v>
      </c>
      <c r="C3389" s="7" t="n">
        <v>1</v>
      </c>
      <c r="D3389" s="7" t="n">
        <v>65535</v>
      </c>
      <c r="E3389" s="7" t="n">
        <v>65535</v>
      </c>
      <c r="F3389" s="7" t="n">
        <v>0</v>
      </c>
    </row>
    <row r="3390" spans="1:9">
      <c r="A3390" t="s">
        <v>4</v>
      </c>
      <c r="B3390" s="4" t="s">
        <v>5</v>
      </c>
      <c r="C3390" s="4" t="s">
        <v>7</v>
      </c>
      <c r="D3390" s="4" t="s">
        <v>8</v>
      </c>
    </row>
    <row r="3391" spans="1:9">
      <c r="A3391" t="n">
        <v>26171</v>
      </c>
      <c r="B3391" s="6" t="n">
        <v>2</v>
      </c>
      <c r="C3391" s="7" t="n">
        <v>10</v>
      </c>
      <c r="D3391" s="7" t="s">
        <v>30</v>
      </c>
    </row>
    <row r="3392" spans="1:9">
      <c r="A3392" t="s">
        <v>4</v>
      </c>
      <c r="B3392" s="4" t="s">
        <v>5</v>
      </c>
      <c r="C3392" s="4" t="s">
        <v>7</v>
      </c>
      <c r="D3392" s="4" t="s">
        <v>10</v>
      </c>
    </row>
    <row r="3393" spans="1:7">
      <c r="A3393" t="n">
        <v>26194</v>
      </c>
      <c r="B3393" s="33" t="n">
        <v>58</v>
      </c>
      <c r="C3393" s="7" t="n">
        <v>105</v>
      </c>
      <c r="D3393" s="7" t="n">
        <v>300</v>
      </c>
    </row>
    <row r="3394" spans="1:7">
      <c r="A3394" t="s">
        <v>4</v>
      </c>
      <c r="B3394" s="4" t="s">
        <v>5</v>
      </c>
      <c r="C3394" s="4" t="s">
        <v>16</v>
      </c>
      <c r="D3394" s="4" t="s">
        <v>10</v>
      </c>
    </row>
    <row r="3395" spans="1:7">
      <c r="A3395" t="n">
        <v>26198</v>
      </c>
      <c r="B3395" s="36" t="n">
        <v>103</v>
      </c>
      <c r="C3395" s="7" t="n">
        <v>1</v>
      </c>
      <c r="D3395" s="7" t="n">
        <v>300</v>
      </c>
    </row>
    <row r="3396" spans="1:7">
      <c r="A3396" t="s">
        <v>4</v>
      </c>
      <c r="B3396" s="4" t="s">
        <v>5</v>
      </c>
      <c r="C3396" s="4" t="s">
        <v>7</v>
      </c>
    </row>
    <row r="3397" spans="1:7">
      <c r="A3397" t="n">
        <v>26205</v>
      </c>
      <c r="B3397" s="35" t="n">
        <v>74</v>
      </c>
      <c r="C3397" s="7" t="n">
        <v>67</v>
      </c>
    </row>
    <row r="3398" spans="1:7">
      <c r="A3398" t="s">
        <v>4</v>
      </c>
      <c r="B3398" s="4" t="s">
        <v>5</v>
      </c>
      <c r="C3398" s="4" t="s">
        <v>7</v>
      </c>
      <c r="D3398" s="4" t="s">
        <v>16</v>
      </c>
      <c r="E3398" s="4" t="s">
        <v>10</v>
      </c>
      <c r="F3398" s="4" t="s">
        <v>7</v>
      </c>
    </row>
    <row r="3399" spans="1:7">
      <c r="A3399" t="n">
        <v>26207</v>
      </c>
      <c r="B3399" s="51" t="n">
        <v>49</v>
      </c>
      <c r="C3399" s="7" t="n">
        <v>3</v>
      </c>
      <c r="D3399" s="7" t="n">
        <v>1</v>
      </c>
      <c r="E3399" s="7" t="n">
        <v>500</v>
      </c>
      <c r="F3399" s="7" t="n">
        <v>0</v>
      </c>
    </row>
    <row r="3400" spans="1:7">
      <c r="A3400" t="s">
        <v>4</v>
      </c>
      <c r="B3400" s="4" t="s">
        <v>5</v>
      </c>
      <c r="C3400" s="4" t="s">
        <v>7</v>
      </c>
      <c r="D3400" s="4" t="s">
        <v>10</v>
      </c>
    </row>
    <row r="3401" spans="1:7">
      <c r="A3401" t="n">
        <v>26216</v>
      </c>
      <c r="B3401" s="33" t="n">
        <v>58</v>
      </c>
      <c r="C3401" s="7" t="n">
        <v>11</v>
      </c>
      <c r="D3401" s="7" t="n">
        <v>300</v>
      </c>
    </row>
    <row r="3402" spans="1:7">
      <c r="A3402" t="s">
        <v>4</v>
      </c>
      <c r="B3402" s="4" t="s">
        <v>5</v>
      </c>
      <c r="C3402" s="4" t="s">
        <v>7</v>
      </c>
      <c r="D3402" s="4" t="s">
        <v>10</v>
      </c>
    </row>
    <row r="3403" spans="1:7">
      <c r="A3403" t="n">
        <v>26220</v>
      </c>
      <c r="B3403" s="33" t="n">
        <v>58</v>
      </c>
      <c r="C3403" s="7" t="n">
        <v>12</v>
      </c>
      <c r="D3403" s="7" t="n">
        <v>0</v>
      </c>
    </row>
    <row r="3404" spans="1:7">
      <c r="A3404" t="s">
        <v>4</v>
      </c>
      <c r="B3404" s="4" t="s">
        <v>5</v>
      </c>
      <c r="C3404" s="4" t="s">
        <v>7</v>
      </c>
    </row>
    <row r="3405" spans="1:7">
      <c r="A3405" t="n">
        <v>26224</v>
      </c>
      <c r="B3405" s="35" t="n">
        <v>74</v>
      </c>
      <c r="C3405" s="7" t="n">
        <v>46</v>
      </c>
    </row>
    <row r="3406" spans="1:7">
      <c r="A3406" t="s">
        <v>4</v>
      </c>
      <c r="B3406" s="4" t="s">
        <v>5</v>
      </c>
      <c r="C3406" s="4" t="s">
        <v>7</v>
      </c>
    </row>
    <row r="3407" spans="1:7">
      <c r="A3407" t="n">
        <v>26226</v>
      </c>
      <c r="B3407" s="27" t="n">
        <v>23</v>
      </c>
      <c r="C3407" s="7" t="n">
        <v>0</v>
      </c>
    </row>
    <row r="3408" spans="1:7">
      <c r="A3408" t="s">
        <v>4</v>
      </c>
      <c r="B3408" s="4" t="s">
        <v>5</v>
      </c>
      <c r="C3408" s="4" t="s">
        <v>7</v>
      </c>
      <c r="D3408" s="4" t="s">
        <v>17</v>
      </c>
    </row>
    <row r="3409" spans="1:6">
      <c r="A3409" t="n">
        <v>26228</v>
      </c>
      <c r="B3409" s="35" t="n">
        <v>74</v>
      </c>
      <c r="C3409" s="7" t="n">
        <v>52</v>
      </c>
      <c r="D3409" s="7" t="n">
        <v>8192</v>
      </c>
    </row>
    <row r="3410" spans="1:6">
      <c r="A3410" t="s">
        <v>4</v>
      </c>
      <c r="B3410" s="4" t="s">
        <v>5</v>
      </c>
    </row>
    <row r="3411" spans="1:6">
      <c r="A3411" t="n">
        <v>26234</v>
      </c>
      <c r="B3411" s="5" t="n">
        <v>1</v>
      </c>
    </row>
    <row r="3412" spans="1:6" s="3" customFormat="1" customHeight="0">
      <c r="A3412" s="3" t="s">
        <v>2</v>
      </c>
      <c r="B3412" s="3" t="s">
        <v>312</v>
      </c>
    </row>
    <row r="3413" spans="1:6">
      <c r="A3413" t="s">
        <v>4</v>
      </c>
      <c r="B3413" s="4" t="s">
        <v>5</v>
      </c>
      <c r="C3413" s="4" t="s">
        <v>7</v>
      </c>
      <c r="D3413" s="4" t="s">
        <v>7</v>
      </c>
      <c r="E3413" s="4" t="s">
        <v>7</v>
      </c>
      <c r="F3413" s="4" t="s">
        <v>7</v>
      </c>
    </row>
    <row r="3414" spans="1:6">
      <c r="A3414" t="n">
        <v>26236</v>
      </c>
      <c r="B3414" s="12" t="n">
        <v>14</v>
      </c>
      <c r="C3414" s="7" t="n">
        <v>2</v>
      </c>
      <c r="D3414" s="7" t="n">
        <v>0</v>
      </c>
      <c r="E3414" s="7" t="n">
        <v>0</v>
      </c>
      <c r="F3414" s="7" t="n">
        <v>0</v>
      </c>
    </row>
    <row r="3415" spans="1:6">
      <c r="A3415" t="s">
        <v>4</v>
      </c>
      <c r="B3415" s="4" t="s">
        <v>5</v>
      </c>
      <c r="C3415" s="4" t="s">
        <v>7</v>
      </c>
      <c r="D3415" s="32" t="s">
        <v>36</v>
      </c>
      <c r="E3415" s="4" t="s">
        <v>5</v>
      </c>
      <c r="F3415" s="4" t="s">
        <v>7</v>
      </c>
      <c r="G3415" s="4" t="s">
        <v>10</v>
      </c>
      <c r="H3415" s="32" t="s">
        <v>37</v>
      </c>
      <c r="I3415" s="4" t="s">
        <v>7</v>
      </c>
      <c r="J3415" s="4" t="s">
        <v>17</v>
      </c>
      <c r="K3415" s="4" t="s">
        <v>7</v>
      </c>
      <c r="L3415" s="4" t="s">
        <v>7</v>
      </c>
      <c r="M3415" s="32" t="s">
        <v>36</v>
      </c>
      <c r="N3415" s="4" t="s">
        <v>5</v>
      </c>
      <c r="O3415" s="4" t="s">
        <v>7</v>
      </c>
      <c r="P3415" s="4" t="s">
        <v>10</v>
      </c>
      <c r="Q3415" s="32" t="s">
        <v>37</v>
      </c>
      <c r="R3415" s="4" t="s">
        <v>7</v>
      </c>
      <c r="S3415" s="4" t="s">
        <v>17</v>
      </c>
      <c r="T3415" s="4" t="s">
        <v>7</v>
      </c>
      <c r="U3415" s="4" t="s">
        <v>7</v>
      </c>
      <c r="V3415" s="4" t="s">
        <v>7</v>
      </c>
      <c r="W3415" s="4" t="s">
        <v>11</v>
      </c>
    </row>
    <row r="3416" spans="1:6">
      <c r="A3416" t="n">
        <v>26241</v>
      </c>
      <c r="B3416" s="9" t="n">
        <v>5</v>
      </c>
      <c r="C3416" s="7" t="n">
        <v>28</v>
      </c>
      <c r="D3416" s="32" t="s">
        <v>3</v>
      </c>
      <c r="E3416" s="8" t="n">
        <v>162</v>
      </c>
      <c r="F3416" s="7" t="n">
        <v>3</v>
      </c>
      <c r="G3416" s="7" t="n">
        <v>36898</v>
      </c>
      <c r="H3416" s="32" t="s">
        <v>3</v>
      </c>
      <c r="I3416" s="7" t="n">
        <v>0</v>
      </c>
      <c r="J3416" s="7" t="n">
        <v>1</v>
      </c>
      <c r="K3416" s="7" t="n">
        <v>2</v>
      </c>
      <c r="L3416" s="7" t="n">
        <v>28</v>
      </c>
      <c r="M3416" s="32" t="s">
        <v>3</v>
      </c>
      <c r="N3416" s="8" t="n">
        <v>162</v>
      </c>
      <c r="O3416" s="7" t="n">
        <v>3</v>
      </c>
      <c r="P3416" s="7" t="n">
        <v>36898</v>
      </c>
      <c r="Q3416" s="32" t="s">
        <v>3</v>
      </c>
      <c r="R3416" s="7" t="n">
        <v>0</v>
      </c>
      <c r="S3416" s="7" t="n">
        <v>2</v>
      </c>
      <c r="T3416" s="7" t="n">
        <v>2</v>
      </c>
      <c r="U3416" s="7" t="n">
        <v>11</v>
      </c>
      <c r="V3416" s="7" t="n">
        <v>1</v>
      </c>
      <c r="W3416" s="10" t="n">
        <f t="normal" ca="1">A3420</f>
        <v>0</v>
      </c>
    </row>
    <row r="3417" spans="1:6">
      <c r="A3417" t="s">
        <v>4</v>
      </c>
      <c r="B3417" s="4" t="s">
        <v>5</v>
      </c>
      <c r="C3417" s="4" t="s">
        <v>7</v>
      </c>
      <c r="D3417" s="4" t="s">
        <v>10</v>
      </c>
      <c r="E3417" s="4" t="s">
        <v>16</v>
      </c>
    </row>
    <row r="3418" spans="1:6">
      <c r="A3418" t="n">
        <v>26270</v>
      </c>
      <c r="B3418" s="33" t="n">
        <v>58</v>
      </c>
      <c r="C3418" s="7" t="n">
        <v>0</v>
      </c>
      <c r="D3418" s="7" t="n">
        <v>0</v>
      </c>
      <c r="E3418" s="7" t="n">
        <v>1</v>
      </c>
    </row>
    <row r="3419" spans="1:6">
      <c r="A3419" t="s">
        <v>4</v>
      </c>
      <c r="B3419" s="4" t="s">
        <v>5</v>
      </c>
      <c r="C3419" s="4" t="s">
        <v>7</v>
      </c>
      <c r="D3419" s="32" t="s">
        <v>36</v>
      </c>
      <c r="E3419" s="4" t="s">
        <v>5</v>
      </c>
      <c r="F3419" s="4" t="s">
        <v>7</v>
      </c>
      <c r="G3419" s="4" t="s">
        <v>10</v>
      </c>
      <c r="H3419" s="32" t="s">
        <v>37</v>
      </c>
      <c r="I3419" s="4" t="s">
        <v>7</v>
      </c>
      <c r="J3419" s="4" t="s">
        <v>17</v>
      </c>
      <c r="K3419" s="4" t="s">
        <v>7</v>
      </c>
      <c r="L3419" s="4" t="s">
        <v>7</v>
      </c>
      <c r="M3419" s="32" t="s">
        <v>36</v>
      </c>
      <c r="N3419" s="4" t="s">
        <v>5</v>
      </c>
      <c r="O3419" s="4" t="s">
        <v>7</v>
      </c>
      <c r="P3419" s="4" t="s">
        <v>10</v>
      </c>
      <c r="Q3419" s="32" t="s">
        <v>37</v>
      </c>
      <c r="R3419" s="4" t="s">
        <v>7</v>
      </c>
      <c r="S3419" s="4" t="s">
        <v>17</v>
      </c>
      <c r="T3419" s="4" t="s">
        <v>7</v>
      </c>
      <c r="U3419" s="4" t="s">
        <v>7</v>
      </c>
      <c r="V3419" s="4" t="s">
        <v>7</v>
      </c>
      <c r="W3419" s="4" t="s">
        <v>11</v>
      </c>
    </row>
    <row r="3420" spans="1:6">
      <c r="A3420" t="n">
        <v>26278</v>
      </c>
      <c r="B3420" s="9" t="n">
        <v>5</v>
      </c>
      <c r="C3420" s="7" t="n">
        <v>28</v>
      </c>
      <c r="D3420" s="32" t="s">
        <v>3</v>
      </c>
      <c r="E3420" s="8" t="n">
        <v>162</v>
      </c>
      <c r="F3420" s="7" t="n">
        <v>3</v>
      </c>
      <c r="G3420" s="7" t="n">
        <v>36898</v>
      </c>
      <c r="H3420" s="32" t="s">
        <v>3</v>
      </c>
      <c r="I3420" s="7" t="n">
        <v>0</v>
      </c>
      <c r="J3420" s="7" t="n">
        <v>1</v>
      </c>
      <c r="K3420" s="7" t="n">
        <v>3</v>
      </c>
      <c r="L3420" s="7" t="n">
        <v>28</v>
      </c>
      <c r="M3420" s="32" t="s">
        <v>3</v>
      </c>
      <c r="N3420" s="8" t="n">
        <v>162</v>
      </c>
      <c r="O3420" s="7" t="n">
        <v>3</v>
      </c>
      <c r="P3420" s="7" t="n">
        <v>36898</v>
      </c>
      <c r="Q3420" s="32" t="s">
        <v>3</v>
      </c>
      <c r="R3420" s="7" t="n">
        <v>0</v>
      </c>
      <c r="S3420" s="7" t="n">
        <v>2</v>
      </c>
      <c r="T3420" s="7" t="n">
        <v>3</v>
      </c>
      <c r="U3420" s="7" t="n">
        <v>9</v>
      </c>
      <c r="V3420" s="7" t="n">
        <v>1</v>
      </c>
      <c r="W3420" s="10" t="n">
        <f t="normal" ca="1">A3430</f>
        <v>0</v>
      </c>
    </row>
    <row r="3421" spans="1:6">
      <c r="A3421" t="s">
        <v>4</v>
      </c>
      <c r="B3421" s="4" t="s">
        <v>5</v>
      </c>
      <c r="C3421" s="4" t="s">
        <v>7</v>
      </c>
      <c r="D3421" s="32" t="s">
        <v>36</v>
      </c>
      <c r="E3421" s="4" t="s">
        <v>5</v>
      </c>
      <c r="F3421" s="4" t="s">
        <v>10</v>
      </c>
      <c r="G3421" s="4" t="s">
        <v>7</v>
      </c>
      <c r="H3421" s="4" t="s">
        <v>7</v>
      </c>
      <c r="I3421" s="4" t="s">
        <v>8</v>
      </c>
      <c r="J3421" s="32" t="s">
        <v>37</v>
      </c>
      <c r="K3421" s="4" t="s">
        <v>7</v>
      </c>
      <c r="L3421" s="4" t="s">
        <v>7</v>
      </c>
      <c r="M3421" s="32" t="s">
        <v>36</v>
      </c>
      <c r="N3421" s="4" t="s">
        <v>5</v>
      </c>
      <c r="O3421" s="4" t="s">
        <v>7</v>
      </c>
      <c r="P3421" s="32" t="s">
        <v>37</v>
      </c>
      <c r="Q3421" s="4" t="s">
        <v>7</v>
      </c>
      <c r="R3421" s="4" t="s">
        <v>17</v>
      </c>
      <c r="S3421" s="4" t="s">
        <v>7</v>
      </c>
      <c r="T3421" s="4" t="s">
        <v>7</v>
      </c>
      <c r="U3421" s="4" t="s">
        <v>7</v>
      </c>
      <c r="V3421" s="32" t="s">
        <v>36</v>
      </c>
      <c r="W3421" s="4" t="s">
        <v>5</v>
      </c>
      <c r="X3421" s="4" t="s">
        <v>7</v>
      </c>
      <c r="Y3421" s="32" t="s">
        <v>37</v>
      </c>
      <c r="Z3421" s="4" t="s">
        <v>7</v>
      </c>
      <c r="AA3421" s="4" t="s">
        <v>17</v>
      </c>
      <c r="AB3421" s="4" t="s">
        <v>7</v>
      </c>
      <c r="AC3421" s="4" t="s">
        <v>7</v>
      </c>
      <c r="AD3421" s="4" t="s">
        <v>7</v>
      </c>
      <c r="AE3421" s="4" t="s">
        <v>11</v>
      </c>
    </row>
    <row r="3422" spans="1:6">
      <c r="A3422" t="n">
        <v>26307</v>
      </c>
      <c r="B3422" s="9" t="n">
        <v>5</v>
      </c>
      <c r="C3422" s="7" t="n">
        <v>28</v>
      </c>
      <c r="D3422" s="32" t="s">
        <v>3</v>
      </c>
      <c r="E3422" s="34" t="n">
        <v>47</v>
      </c>
      <c r="F3422" s="7" t="n">
        <v>61456</v>
      </c>
      <c r="G3422" s="7" t="n">
        <v>2</v>
      </c>
      <c r="H3422" s="7" t="n">
        <v>0</v>
      </c>
      <c r="I3422" s="7" t="s">
        <v>38</v>
      </c>
      <c r="J3422" s="32" t="s">
        <v>3</v>
      </c>
      <c r="K3422" s="7" t="n">
        <v>8</v>
      </c>
      <c r="L3422" s="7" t="n">
        <v>28</v>
      </c>
      <c r="M3422" s="32" t="s">
        <v>3</v>
      </c>
      <c r="N3422" s="35" t="n">
        <v>74</v>
      </c>
      <c r="O3422" s="7" t="n">
        <v>65</v>
      </c>
      <c r="P3422" s="32" t="s">
        <v>3</v>
      </c>
      <c r="Q3422" s="7" t="n">
        <v>0</v>
      </c>
      <c r="R3422" s="7" t="n">
        <v>1</v>
      </c>
      <c r="S3422" s="7" t="n">
        <v>3</v>
      </c>
      <c r="T3422" s="7" t="n">
        <v>9</v>
      </c>
      <c r="U3422" s="7" t="n">
        <v>28</v>
      </c>
      <c r="V3422" s="32" t="s">
        <v>3</v>
      </c>
      <c r="W3422" s="35" t="n">
        <v>74</v>
      </c>
      <c r="X3422" s="7" t="n">
        <v>65</v>
      </c>
      <c r="Y3422" s="32" t="s">
        <v>3</v>
      </c>
      <c r="Z3422" s="7" t="n">
        <v>0</v>
      </c>
      <c r="AA3422" s="7" t="n">
        <v>2</v>
      </c>
      <c r="AB3422" s="7" t="n">
        <v>3</v>
      </c>
      <c r="AC3422" s="7" t="n">
        <v>9</v>
      </c>
      <c r="AD3422" s="7" t="n">
        <v>1</v>
      </c>
      <c r="AE3422" s="10" t="n">
        <f t="normal" ca="1">A3426</f>
        <v>0</v>
      </c>
    </row>
    <row r="3423" spans="1:6">
      <c r="A3423" t="s">
        <v>4</v>
      </c>
      <c r="B3423" s="4" t="s">
        <v>5</v>
      </c>
      <c r="C3423" s="4" t="s">
        <v>10</v>
      </c>
      <c r="D3423" s="4" t="s">
        <v>7</v>
      </c>
      <c r="E3423" s="4" t="s">
        <v>7</v>
      </c>
      <c r="F3423" s="4" t="s">
        <v>8</v>
      </c>
    </row>
    <row r="3424" spans="1:6">
      <c r="A3424" t="n">
        <v>26355</v>
      </c>
      <c r="B3424" s="34" t="n">
        <v>47</v>
      </c>
      <c r="C3424" s="7" t="n">
        <v>61456</v>
      </c>
      <c r="D3424" s="7" t="n">
        <v>0</v>
      </c>
      <c r="E3424" s="7" t="n">
        <v>0</v>
      </c>
      <c r="F3424" s="7" t="s">
        <v>39</v>
      </c>
    </row>
    <row r="3425" spans="1:31">
      <c r="A3425" t="s">
        <v>4</v>
      </c>
      <c r="B3425" s="4" t="s">
        <v>5</v>
      </c>
      <c r="C3425" s="4" t="s">
        <v>7</v>
      </c>
      <c r="D3425" s="4" t="s">
        <v>10</v>
      </c>
      <c r="E3425" s="4" t="s">
        <v>16</v>
      </c>
    </row>
    <row r="3426" spans="1:31">
      <c r="A3426" t="n">
        <v>26368</v>
      </c>
      <c r="B3426" s="33" t="n">
        <v>58</v>
      </c>
      <c r="C3426" s="7" t="n">
        <v>0</v>
      </c>
      <c r="D3426" s="7" t="n">
        <v>300</v>
      </c>
      <c r="E3426" s="7" t="n">
        <v>1</v>
      </c>
    </row>
    <row r="3427" spans="1:31">
      <c r="A3427" t="s">
        <v>4</v>
      </c>
      <c r="B3427" s="4" t="s">
        <v>5</v>
      </c>
      <c r="C3427" s="4" t="s">
        <v>7</v>
      </c>
      <c r="D3427" s="4" t="s">
        <v>10</v>
      </c>
    </row>
    <row r="3428" spans="1:31">
      <c r="A3428" t="n">
        <v>26376</v>
      </c>
      <c r="B3428" s="33" t="n">
        <v>58</v>
      </c>
      <c r="C3428" s="7" t="n">
        <v>255</v>
      </c>
      <c r="D3428" s="7" t="n">
        <v>0</v>
      </c>
    </row>
    <row r="3429" spans="1:31">
      <c r="A3429" t="s">
        <v>4</v>
      </c>
      <c r="B3429" s="4" t="s">
        <v>5</v>
      </c>
      <c r="C3429" s="4" t="s">
        <v>7</v>
      </c>
      <c r="D3429" s="4" t="s">
        <v>7</v>
      </c>
      <c r="E3429" s="4" t="s">
        <v>7</v>
      </c>
      <c r="F3429" s="4" t="s">
        <v>7</v>
      </c>
    </row>
    <row r="3430" spans="1:31">
      <c r="A3430" t="n">
        <v>26380</v>
      </c>
      <c r="B3430" s="12" t="n">
        <v>14</v>
      </c>
      <c r="C3430" s="7" t="n">
        <v>0</v>
      </c>
      <c r="D3430" s="7" t="n">
        <v>0</v>
      </c>
      <c r="E3430" s="7" t="n">
        <v>0</v>
      </c>
      <c r="F3430" s="7" t="n">
        <v>64</v>
      </c>
    </row>
    <row r="3431" spans="1:31">
      <c r="A3431" t="s">
        <v>4</v>
      </c>
      <c r="B3431" s="4" t="s">
        <v>5</v>
      </c>
      <c r="C3431" s="4" t="s">
        <v>7</v>
      </c>
      <c r="D3431" s="4" t="s">
        <v>10</v>
      </c>
    </row>
    <row r="3432" spans="1:31">
      <c r="A3432" t="n">
        <v>26385</v>
      </c>
      <c r="B3432" s="21" t="n">
        <v>22</v>
      </c>
      <c r="C3432" s="7" t="n">
        <v>0</v>
      </c>
      <c r="D3432" s="7" t="n">
        <v>36898</v>
      </c>
    </row>
    <row r="3433" spans="1:31">
      <c r="A3433" t="s">
        <v>4</v>
      </c>
      <c r="B3433" s="4" t="s">
        <v>5</v>
      </c>
      <c r="C3433" s="4" t="s">
        <v>7</v>
      </c>
      <c r="D3433" s="4" t="s">
        <v>10</v>
      </c>
    </row>
    <row r="3434" spans="1:31">
      <c r="A3434" t="n">
        <v>26389</v>
      </c>
      <c r="B3434" s="33" t="n">
        <v>58</v>
      </c>
      <c r="C3434" s="7" t="n">
        <v>5</v>
      </c>
      <c r="D3434" s="7" t="n">
        <v>300</v>
      </c>
    </row>
    <row r="3435" spans="1:31">
      <c r="A3435" t="s">
        <v>4</v>
      </c>
      <c r="B3435" s="4" t="s">
        <v>5</v>
      </c>
      <c r="C3435" s="4" t="s">
        <v>16</v>
      </c>
      <c r="D3435" s="4" t="s">
        <v>10</v>
      </c>
    </row>
    <row r="3436" spans="1:31">
      <c r="A3436" t="n">
        <v>26393</v>
      </c>
      <c r="B3436" s="36" t="n">
        <v>103</v>
      </c>
      <c r="C3436" s="7" t="n">
        <v>0</v>
      </c>
      <c r="D3436" s="7" t="n">
        <v>300</v>
      </c>
    </row>
    <row r="3437" spans="1:31">
      <c r="A3437" t="s">
        <v>4</v>
      </c>
      <c r="B3437" s="4" t="s">
        <v>5</v>
      </c>
      <c r="C3437" s="4" t="s">
        <v>7</v>
      </c>
    </row>
    <row r="3438" spans="1:31">
      <c r="A3438" t="n">
        <v>26400</v>
      </c>
      <c r="B3438" s="37" t="n">
        <v>64</v>
      </c>
      <c r="C3438" s="7" t="n">
        <v>7</v>
      </c>
    </row>
    <row r="3439" spans="1:31">
      <c r="A3439" t="s">
        <v>4</v>
      </c>
      <c r="B3439" s="4" t="s">
        <v>5</v>
      </c>
      <c r="C3439" s="4" t="s">
        <v>7</v>
      </c>
      <c r="D3439" s="4" t="s">
        <v>10</v>
      </c>
    </row>
    <row r="3440" spans="1:31">
      <c r="A3440" t="n">
        <v>26402</v>
      </c>
      <c r="B3440" s="38" t="n">
        <v>72</v>
      </c>
      <c r="C3440" s="7" t="n">
        <v>5</v>
      </c>
      <c r="D3440" s="7" t="n">
        <v>0</v>
      </c>
    </row>
    <row r="3441" spans="1:6">
      <c r="A3441" t="s">
        <v>4</v>
      </c>
      <c r="B3441" s="4" t="s">
        <v>5</v>
      </c>
      <c r="C3441" s="4" t="s">
        <v>7</v>
      </c>
      <c r="D3441" s="32" t="s">
        <v>36</v>
      </c>
      <c r="E3441" s="4" t="s">
        <v>5</v>
      </c>
      <c r="F3441" s="4" t="s">
        <v>7</v>
      </c>
      <c r="G3441" s="4" t="s">
        <v>10</v>
      </c>
      <c r="H3441" s="32" t="s">
        <v>37</v>
      </c>
      <c r="I3441" s="4" t="s">
        <v>7</v>
      </c>
      <c r="J3441" s="4" t="s">
        <v>17</v>
      </c>
      <c r="K3441" s="4" t="s">
        <v>7</v>
      </c>
      <c r="L3441" s="4" t="s">
        <v>7</v>
      </c>
      <c r="M3441" s="4" t="s">
        <v>11</v>
      </c>
    </row>
    <row r="3442" spans="1:6">
      <c r="A3442" t="n">
        <v>26406</v>
      </c>
      <c r="B3442" s="9" t="n">
        <v>5</v>
      </c>
      <c r="C3442" s="7" t="n">
        <v>28</v>
      </c>
      <c r="D3442" s="32" t="s">
        <v>3</v>
      </c>
      <c r="E3442" s="8" t="n">
        <v>162</v>
      </c>
      <c r="F3442" s="7" t="n">
        <v>4</v>
      </c>
      <c r="G3442" s="7" t="n">
        <v>36898</v>
      </c>
      <c r="H3442" s="32" t="s">
        <v>3</v>
      </c>
      <c r="I3442" s="7" t="n">
        <v>0</v>
      </c>
      <c r="J3442" s="7" t="n">
        <v>1</v>
      </c>
      <c r="K3442" s="7" t="n">
        <v>2</v>
      </c>
      <c r="L3442" s="7" t="n">
        <v>1</v>
      </c>
      <c r="M3442" s="10" t="n">
        <f t="normal" ca="1">A3448</f>
        <v>0</v>
      </c>
    </row>
    <row r="3443" spans="1:6">
      <c r="A3443" t="s">
        <v>4</v>
      </c>
      <c r="B3443" s="4" t="s">
        <v>5</v>
      </c>
      <c r="C3443" s="4" t="s">
        <v>7</v>
      </c>
      <c r="D3443" s="4" t="s">
        <v>8</v>
      </c>
    </row>
    <row r="3444" spans="1:6">
      <c r="A3444" t="n">
        <v>26423</v>
      </c>
      <c r="B3444" s="6" t="n">
        <v>2</v>
      </c>
      <c r="C3444" s="7" t="n">
        <v>10</v>
      </c>
      <c r="D3444" s="7" t="s">
        <v>40</v>
      </c>
    </row>
    <row r="3445" spans="1:6">
      <c r="A3445" t="s">
        <v>4</v>
      </c>
      <c r="B3445" s="4" t="s">
        <v>5</v>
      </c>
      <c r="C3445" s="4" t="s">
        <v>10</v>
      </c>
    </row>
    <row r="3446" spans="1:6">
      <c r="A3446" t="n">
        <v>26440</v>
      </c>
      <c r="B3446" s="26" t="n">
        <v>16</v>
      </c>
      <c r="C3446" s="7" t="n">
        <v>0</v>
      </c>
    </row>
    <row r="3447" spans="1:6">
      <c r="A3447" t="s">
        <v>4</v>
      </c>
      <c r="B3447" s="4" t="s">
        <v>5</v>
      </c>
      <c r="C3447" s="4" t="s">
        <v>7</v>
      </c>
    </row>
    <row r="3448" spans="1:6">
      <c r="A3448" t="n">
        <v>26443</v>
      </c>
      <c r="B3448" s="46" t="n">
        <v>116</v>
      </c>
      <c r="C3448" s="7" t="n">
        <v>0</v>
      </c>
    </row>
    <row r="3449" spans="1:6">
      <c r="A3449" t="s">
        <v>4</v>
      </c>
      <c r="B3449" s="4" t="s">
        <v>5</v>
      </c>
      <c r="C3449" s="4" t="s">
        <v>7</v>
      </c>
      <c r="D3449" s="4" t="s">
        <v>10</v>
      </c>
    </row>
    <row r="3450" spans="1:6">
      <c r="A3450" t="n">
        <v>26445</v>
      </c>
      <c r="B3450" s="46" t="n">
        <v>116</v>
      </c>
      <c r="C3450" s="7" t="n">
        <v>2</v>
      </c>
      <c r="D3450" s="7" t="n">
        <v>1</v>
      </c>
    </row>
    <row r="3451" spans="1:6">
      <c r="A3451" t="s">
        <v>4</v>
      </c>
      <c r="B3451" s="4" t="s">
        <v>5</v>
      </c>
      <c r="C3451" s="4" t="s">
        <v>7</v>
      </c>
      <c r="D3451" s="4" t="s">
        <v>17</v>
      </c>
    </row>
    <row r="3452" spans="1:6">
      <c r="A3452" t="n">
        <v>26449</v>
      </c>
      <c r="B3452" s="46" t="n">
        <v>116</v>
      </c>
      <c r="C3452" s="7" t="n">
        <v>5</v>
      </c>
      <c r="D3452" s="7" t="n">
        <v>1117782016</v>
      </c>
    </row>
    <row r="3453" spans="1:6">
      <c r="A3453" t="s">
        <v>4</v>
      </c>
      <c r="B3453" s="4" t="s">
        <v>5</v>
      </c>
      <c r="C3453" s="4" t="s">
        <v>7</v>
      </c>
      <c r="D3453" s="4" t="s">
        <v>10</v>
      </c>
    </row>
    <row r="3454" spans="1:6">
      <c r="A3454" t="n">
        <v>26455</v>
      </c>
      <c r="B3454" s="46" t="n">
        <v>116</v>
      </c>
      <c r="C3454" s="7" t="n">
        <v>6</v>
      </c>
      <c r="D3454" s="7" t="n">
        <v>1</v>
      </c>
    </row>
    <row r="3455" spans="1:6">
      <c r="A3455" t="s">
        <v>4</v>
      </c>
      <c r="B3455" s="4" t="s">
        <v>5</v>
      </c>
      <c r="C3455" s="4" t="s">
        <v>7</v>
      </c>
      <c r="D3455" s="4" t="s">
        <v>10</v>
      </c>
      <c r="E3455" s="4" t="s">
        <v>10</v>
      </c>
      <c r="F3455" s="4" t="s">
        <v>10</v>
      </c>
      <c r="G3455" s="4" t="s">
        <v>10</v>
      </c>
      <c r="H3455" s="4" t="s">
        <v>10</v>
      </c>
      <c r="I3455" s="4" t="s">
        <v>10</v>
      </c>
      <c r="J3455" s="4" t="s">
        <v>10</v>
      </c>
      <c r="K3455" s="4" t="s">
        <v>10</v>
      </c>
      <c r="L3455" s="4" t="s">
        <v>10</v>
      </c>
      <c r="M3455" s="4" t="s">
        <v>10</v>
      </c>
      <c r="N3455" s="4" t="s">
        <v>17</v>
      </c>
      <c r="O3455" s="4" t="s">
        <v>17</v>
      </c>
      <c r="P3455" s="4" t="s">
        <v>17</v>
      </c>
      <c r="Q3455" s="4" t="s">
        <v>17</v>
      </c>
      <c r="R3455" s="4" t="s">
        <v>7</v>
      </c>
      <c r="S3455" s="4" t="s">
        <v>8</v>
      </c>
    </row>
    <row r="3456" spans="1:6">
      <c r="A3456" t="n">
        <v>26459</v>
      </c>
      <c r="B3456" s="47" t="n">
        <v>75</v>
      </c>
      <c r="C3456" s="7" t="n">
        <v>0</v>
      </c>
      <c r="D3456" s="7" t="n">
        <v>0</v>
      </c>
      <c r="E3456" s="7" t="n">
        <v>0</v>
      </c>
      <c r="F3456" s="7" t="n">
        <v>1024</v>
      </c>
      <c r="G3456" s="7" t="n">
        <v>720</v>
      </c>
      <c r="H3456" s="7" t="n">
        <v>0</v>
      </c>
      <c r="I3456" s="7" t="n">
        <v>0</v>
      </c>
      <c r="J3456" s="7" t="n">
        <v>0</v>
      </c>
      <c r="K3456" s="7" t="n">
        <v>0</v>
      </c>
      <c r="L3456" s="7" t="n">
        <v>1024</v>
      </c>
      <c r="M3456" s="7" t="n">
        <v>720</v>
      </c>
      <c r="N3456" s="7" t="n">
        <v>1065353216</v>
      </c>
      <c r="O3456" s="7" t="n">
        <v>1065353216</v>
      </c>
      <c r="P3456" s="7" t="n">
        <v>1065353216</v>
      </c>
      <c r="Q3456" s="7" t="n">
        <v>0</v>
      </c>
      <c r="R3456" s="7" t="n">
        <v>1</v>
      </c>
      <c r="S3456" s="7" t="s">
        <v>50</v>
      </c>
    </row>
    <row r="3457" spans="1:19">
      <c r="A3457" t="s">
        <v>4</v>
      </c>
      <c r="B3457" s="4" t="s">
        <v>5</v>
      </c>
      <c r="C3457" s="4" t="s">
        <v>7</v>
      </c>
      <c r="D3457" s="4" t="s">
        <v>7</v>
      </c>
      <c r="E3457" s="4" t="s">
        <v>7</v>
      </c>
      <c r="F3457" s="4" t="s">
        <v>16</v>
      </c>
      <c r="G3457" s="4" t="s">
        <v>16</v>
      </c>
      <c r="H3457" s="4" t="s">
        <v>16</v>
      </c>
      <c r="I3457" s="4" t="s">
        <v>16</v>
      </c>
      <c r="J3457" s="4" t="s">
        <v>16</v>
      </c>
    </row>
    <row r="3458" spans="1:19">
      <c r="A3458" t="n">
        <v>26508</v>
      </c>
      <c r="B3458" s="48" t="n">
        <v>76</v>
      </c>
      <c r="C3458" s="7" t="n">
        <v>0</v>
      </c>
      <c r="D3458" s="7" t="n">
        <v>9</v>
      </c>
      <c r="E3458" s="7" t="n">
        <v>2</v>
      </c>
      <c r="F3458" s="7" t="n">
        <v>0</v>
      </c>
      <c r="G3458" s="7" t="n">
        <v>0</v>
      </c>
      <c r="H3458" s="7" t="n">
        <v>0</v>
      </c>
      <c r="I3458" s="7" t="n">
        <v>0</v>
      </c>
      <c r="J3458" s="7" t="n">
        <v>0</v>
      </c>
    </row>
    <row r="3459" spans="1:19">
      <c r="A3459" t="s">
        <v>4</v>
      </c>
      <c r="B3459" s="4" t="s">
        <v>5</v>
      </c>
      <c r="C3459" s="4" t="s">
        <v>7</v>
      </c>
      <c r="D3459" s="4" t="s">
        <v>10</v>
      </c>
      <c r="E3459" s="4" t="s">
        <v>10</v>
      </c>
      <c r="F3459" s="4" t="s">
        <v>10</v>
      </c>
      <c r="G3459" s="4" t="s">
        <v>10</v>
      </c>
      <c r="H3459" s="4" t="s">
        <v>10</v>
      </c>
      <c r="I3459" s="4" t="s">
        <v>10</v>
      </c>
      <c r="J3459" s="4" t="s">
        <v>10</v>
      </c>
      <c r="K3459" s="4" t="s">
        <v>10</v>
      </c>
      <c r="L3459" s="4" t="s">
        <v>10</v>
      </c>
      <c r="M3459" s="4" t="s">
        <v>10</v>
      </c>
      <c r="N3459" s="4" t="s">
        <v>17</v>
      </c>
      <c r="O3459" s="4" t="s">
        <v>17</v>
      </c>
      <c r="P3459" s="4" t="s">
        <v>17</v>
      </c>
      <c r="Q3459" s="4" t="s">
        <v>17</v>
      </c>
      <c r="R3459" s="4" t="s">
        <v>7</v>
      </c>
      <c r="S3459" s="4" t="s">
        <v>8</v>
      </c>
    </row>
    <row r="3460" spans="1:19">
      <c r="A3460" t="n">
        <v>26532</v>
      </c>
      <c r="B3460" s="47" t="n">
        <v>75</v>
      </c>
      <c r="C3460" s="7" t="n">
        <v>1</v>
      </c>
      <c r="D3460" s="7" t="n">
        <v>0</v>
      </c>
      <c r="E3460" s="7" t="n">
        <v>0</v>
      </c>
      <c r="F3460" s="7" t="n">
        <v>1024</v>
      </c>
      <c r="G3460" s="7" t="n">
        <v>720</v>
      </c>
      <c r="H3460" s="7" t="n">
        <v>0</v>
      </c>
      <c r="I3460" s="7" t="n">
        <v>0</v>
      </c>
      <c r="J3460" s="7" t="n">
        <v>0</v>
      </c>
      <c r="K3460" s="7" t="n">
        <v>0</v>
      </c>
      <c r="L3460" s="7" t="n">
        <v>1024</v>
      </c>
      <c r="M3460" s="7" t="n">
        <v>720</v>
      </c>
      <c r="N3460" s="7" t="n">
        <v>1065353216</v>
      </c>
      <c r="O3460" s="7" t="n">
        <v>1065353216</v>
      </c>
      <c r="P3460" s="7" t="n">
        <v>1065353216</v>
      </c>
      <c r="Q3460" s="7" t="n">
        <v>0</v>
      </c>
      <c r="R3460" s="7" t="n">
        <v>1</v>
      </c>
      <c r="S3460" s="7" t="s">
        <v>51</v>
      </c>
    </row>
    <row r="3461" spans="1:19">
      <c r="A3461" t="s">
        <v>4</v>
      </c>
      <c r="B3461" s="4" t="s">
        <v>5</v>
      </c>
      <c r="C3461" s="4" t="s">
        <v>7</v>
      </c>
      <c r="D3461" s="4" t="s">
        <v>7</v>
      </c>
      <c r="E3461" s="4" t="s">
        <v>7</v>
      </c>
      <c r="F3461" s="4" t="s">
        <v>16</v>
      </c>
      <c r="G3461" s="4" t="s">
        <v>16</v>
      </c>
      <c r="H3461" s="4" t="s">
        <v>16</v>
      </c>
      <c r="I3461" s="4" t="s">
        <v>16</v>
      </c>
      <c r="J3461" s="4" t="s">
        <v>16</v>
      </c>
    </row>
    <row r="3462" spans="1:19">
      <c r="A3462" t="n">
        <v>26581</v>
      </c>
      <c r="B3462" s="48" t="n">
        <v>76</v>
      </c>
      <c r="C3462" s="7" t="n">
        <v>1</v>
      </c>
      <c r="D3462" s="7" t="n">
        <v>9</v>
      </c>
      <c r="E3462" s="7" t="n">
        <v>2</v>
      </c>
      <c r="F3462" s="7" t="n">
        <v>0</v>
      </c>
      <c r="G3462" s="7" t="n">
        <v>0</v>
      </c>
      <c r="H3462" s="7" t="n">
        <v>0</v>
      </c>
      <c r="I3462" s="7" t="n">
        <v>0</v>
      </c>
      <c r="J3462" s="7" t="n">
        <v>0</v>
      </c>
    </row>
    <row r="3463" spans="1:19">
      <c r="A3463" t="s">
        <v>4</v>
      </c>
      <c r="B3463" s="4" t="s">
        <v>5</v>
      </c>
      <c r="C3463" s="4" t="s">
        <v>10</v>
      </c>
      <c r="D3463" s="4" t="s">
        <v>8</v>
      </c>
      <c r="E3463" s="4" t="s">
        <v>8</v>
      </c>
      <c r="F3463" s="4" t="s">
        <v>8</v>
      </c>
      <c r="G3463" s="4" t="s">
        <v>7</v>
      </c>
      <c r="H3463" s="4" t="s">
        <v>17</v>
      </c>
      <c r="I3463" s="4" t="s">
        <v>16</v>
      </c>
      <c r="J3463" s="4" t="s">
        <v>16</v>
      </c>
      <c r="K3463" s="4" t="s">
        <v>16</v>
      </c>
      <c r="L3463" s="4" t="s">
        <v>16</v>
      </c>
      <c r="M3463" s="4" t="s">
        <v>16</v>
      </c>
      <c r="N3463" s="4" t="s">
        <v>16</v>
      </c>
      <c r="O3463" s="4" t="s">
        <v>16</v>
      </c>
      <c r="P3463" s="4" t="s">
        <v>8</v>
      </c>
      <c r="Q3463" s="4" t="s">
        <v>8</v>
      </c>
      <c r="R3463" s="4" t="s">
        <v>17</v>
      </c>
      <c r="S3463" s="4" t="s">
        <v>7</v>
      </c>
      <c r="T3463" s="4" t="s">
        <v>17</v>
      </c>
      <c r="U3463" s="4" t="s">
        <v>17</v>
      </c>
      <c r="V3463" s="4" t="s">
        <v>10</v>
      </c>
    </row>
    <row r="3464" spans="1:19">
      <c r="A3464" t="n">
        <v>26605</v>
      </c>
      <c r="B3464" s="49" t="n">
        <v>19</v>
      </c>
      <c r="C3464" s="7" t="n">
        <v>15</v>
      </c>
      <c r="D3464" s="7" t="s">
        <v>78</v>
      </c>
      <c r="E3464" s="7" t="s">
        <v>79</v>
      </c>
      <c r="F3464" s="7" t="s">
        <v>18</v>
      </c>
      <c r="G3464" s="7" t="n">
        <v>0</v>
      </c>
      <c r="H3464" s="7" t="n">
        <v>1</v>
      </c>
      <c r="I3464" s="7" t="n">
        <v>0</v>
      </c>
      <c r="J3464" s="7" t="n">
        <v>0</v>
      </c>
      <c r="K3464" s="7" t="n">
        <v>0</v>
      </c>
      <c r="L3464" s="7" t="n">
        <v>0</v>
      </c>
      <c r="M3464" s="7" t="n">
        <v>1</v>
      </c>
      <c r="N3464" s="7" t="n">
        <v>1.60000002384186</v>
      </c>
      <c r="O3464" s="7" t="n">
        <v>0.0900000035762787</v>
      </c>
      <c r="P3464" s="7" t="s">
        <v>18</v>
      </c>
      <c r="Q3464" s="7" t="s">
        <v>18</v>
      </c>
      <c r="R3464" s="7" t="n">
        <v>-1</v>
      </c>
      <c r="S3464" s="7" t="n">
        <v>0</v>
      </c>
      <c r="T3464" s="7" t="n">
        <v>0</v>
      </c>
      <c r="U3464" s="7" t="n">
        <v>0</v>
      </c>
      <c r="V3464" s="7" t="n">
        <v>0</v>
      </c>
    </row>
    <row r="3465" spans="1:19">
      <c r="A3465" t="s">
        <v>4</v>
      </c>
      <c r="B3465" s="4" t="s">
        <v>5</v>
      </c>
      <c r="C3465" s="4" t="s">
        <v>10</v>
      </c>
      <c r="D3465" s="4" t="s">
        <v>8</v>
      </c>
      <c r="E3465" s="4" t="s">
        <v>8</v>
      </c>
      <c r="F3465" s="4" t="s">
        <v>8</v>
      </c>
      <c r="G3465" s="4" t="s">
        <v>7</v>
      </c>
      <c r="H3465" s="4" t="s">
        <v>17</v>
      </c>
      <c r="I3465" s="4" t="s">
        <v>16</v>
      </c>
      <c r="J3465" s="4" t="s">
        <v>16</v>
      </c>
      <c r="K3465" s="4" t="s">
        <v>16</v>
      </c>
      <c r="L3465" s="4" t="s">
        <v>16</v>
      </c>
      <c r="M3465" s="4" t="s">
        <v>16</v>
      </c>
      <c r="N3465" s="4" t="s">
        <v>16</v>
      </c>
      <c r="O3465" s="4" t="s">
        <v>16</v>
      </c>
      <c r="P3465" s="4" t="s">
        <v>8</v>
      </c>
      <c r="Q3465" s="4" t="s">
        <v>8</v>
      </c>
      <c r="R3465" s="4" t="s">
        <v>17</v>
      </c>
      <c r="S3465" s="4" t="s">
        <v>7</v>
      </c>
      <c r="T3465" s="4" t="s">
        <v>17</v>
      </c>
      <c r="U3465" s="4" t="s">
        <v>17</v>
      </c>
      <c r="V3465" s="4" t="s">
        <v>10</v>
      </c>
    </row>
    <row r="3466" spans="1:19">
      <c r="A3466" t="n">
        <v>26687</v>
      </c>
      <c r="B3466" s="49" t="n">
        <v>19</v>
      </c>
      <c r="C3466" s="7" t="n">
        <v>16</v>
      </c>
      <c r="D3466" s="7" t="s">
        <v>80</v>
      </c>
      <c r="E3466" s="7" t="s">
        <v>81</v>
      </c>
      <c r="F3466" s="7" t="s">
        <v>18</v>
      </c>
      <c r="G3466" s="7" t="n">
        <v>0</v>
      </c>
      <c r="H3466" s="7" t="n">
        <v>1</v>
      </c>
      <c r="I3466" s="7" t="n">
        <v>0</v>
      </c>
      <c r="J3466" s="7" t="n">
        <v>0</v>
      </c>
      <c r="K3466" s="7" t="n">
        <v>0</v>
      </c>
      <c r="L3466" s="7" t="n">
        <v>0</v>
      </c>
      <c r="M3466" s="7" t="n">
        <v>1</v>
      </c>
      <c r="N3466" s="7" t="n">
        <v>1.60000002384186</v>
      </c>
      <c r="O3466" s="7" t="n">
        <v>0.0900000035762787</v>
      </c>
      <c r="P3466" s="7" t="s">
        <v>18</v>
      </c>
      <c r="Q3466" s="7" t="s">
        <v>18</v>
      </c>
      <c r="R3466" s="7" t="n">
        <v>-1</v>
      </c>
      <c r="S3466" s="7" t="n">
        <v>0</v>
      </c>
      <c r="T3466" s="7" t="n">
        <v>0</v>
      </c>
      <c r="U3466" s="7" t="n">
        <v>0</v>
      </c>
      <c r="V3466" s="7" t="n">
        <v>0</v>
      </c>
    </row>
    <row r="3467" spans="1:19">
      <c r="A3467" t="s">
        <v>4</v>
      </c>
      <c r="B3467" s="4" t="s">
        <v>5</v>
      </c>
      <c r="C3467" s="4" t="s">
        <v>10</v>
      </c>
      <c r="D3467" s="4" t="s">
        <v>8</v>
      </c>
      <c r="E3467" s="4" t="s">
        <v>8</v>
      </c>
      <c r="F3467" s="4" t="s">
        <v>8</v>
      </c>
      <c r="G3467" s="4" t="s">
        <v>7</v>
      </c>
      <c r="H3467" s="4" t="s">
        <v>17</v>
      </c>
      <c r="I3467" s="4" t="s">
        <v>16</v>
      </c>
      <c r="J3467" s="4" t="s">
        <v>16</v>
      </c>
      <c r="K3467" s="4" t="s">
        <v>16</v>
      </c>
      <c r="L3467" s="4" t="s">
        <v>16</v>
      </c>
      <c r="M3467" s="4" t="s">
        <v>16</v>
      </c>
      <c r="N3467" s="4" t="s">
        <v>16</v>
      </c>
      <c r="O3467" s="4" t="s">
        <v>16</v>
      </c>
      <c r="P3467" s="4" t="s">
        <v>8</v>
      </c>
      <c r="Q3467" s="4" t="s">
        <v>8</v>
      </c>
      <c r="R3467" s="4" t="s">
        <v>17</v>
      </c>
      <c r="S3467" s="4" t="s">
        <v>7</v>
      </c>
      <c r="T3467" s="4" t="s">
        <v>17</v>
      </c>
      <c r="U3467" s="4" t="s">
        <v>17</v>
      </c>
      <c r="V3467" s="4" t="s">
        <v>10</v>
      </c>
    </row>
    <row r="3468" spans="1:19">
      <c r="A3468" t="n">
        <v>26756</v>
      </c>
      <c r="B3468" s="49" t="n">
        <v>19</v>
      </c>
      <c r="C3468" s="7" t="n">
        <v>7032</v>
      </c>
      <c r="D3468" s="7" t="s">
        <v>82</v>
      </c>
      <c r="E3468" s="7" t="s">
        <v>83</v>
      </c>
      <c r="F3468" s="7" t="s">
        <v>18</v>
      </c>
      <c r="G3468" s="7" t="n">
        <v>0</v>
      </c>
      <c r="H3468" s="7" t="n">
        <v>1</v>
      </c>
      <c r="I3468" s="7" t="n">
        <v>0</v>
      </c>
      <c r="J3468" s="7" t="n">
        <v>0</v>
      </c>
      <c r="K3468" s="7" t="n">
        <v>0</v>
      </c>
      <c r="L3468" s="7" t="n">
        <v>0</v>
      </c>
      <c r="M3468" s="7" t="n">
        <v>1</v>
      </c>
      <c r="N3468" s="7" t="n">
        <v>1.60000002384186</v>
      </c>
      <c r="O3468" s="7" t="n">
        <v>0.0900000035762787</v>
      </c>
      <c r="P3468" s="7" t="s">
        <v>18</v>
      </c>
      <c r="Q3468" s="7" t="s">
        <v>18</v>
      </c>
      <c r="R3468" s="7" t="n">
        <v>-1</v>
      </c>
      <c r="S3468" s="7" t="n">
        <v>0</v>
      </c>
      <c r="T3468" s="7" t="n">
        <v>0</v>
      </c>
      <c r="U3468" s="7" t="n">
        <v>0</v>
      </c>
      <c r="V3468" s="7" t="n">
        <v>0</v>
      </c>
    </row>
    <row r="3469" spans="1:19">
      <c r="A3469" t="s">
        <v>4</v>
      </c>
      <c r="B3469" s="4" t="s">
        <v>5</v>
      </c>
      <c r="C3469" s="4" t="s">
        <v>10</v>
      </c>
      <c r="D3469" s="4" t="s">
        <v>8</v>
      </c>
      <c r="E3469" s="4" t="s">
        <v>8</v>
      </c>
      <c r="F3469" s="4" t="s">
        <v>8</v>
      </c>
      <c r="G3469" s="4" t="s">
        <v>7</v>
      </c>
      <c r="H3469" s="4" t="s">
        <v>17</v>
      </c>
      <c r="I3469" s="4" t="s">
        <v>16</v>
      </c>
      <c r="J3469" s="4" t="s">
        <v>16</v>
      </c>
      <c r="K3469" s="4" t="s">
        <v>16</v>
      </c>
      <c r="L3469" s="4" t="s">
        <v>16</v>
      </c>
      <c r="M3469" s="4" t="s">
        <v>16</v>
      </c>
      <c r="N3469" s="4" t="s">
        <v>16</v>
      </c>
      <c r="O3469" s="4" t="s">
        <v>16</v>
      </c>
      <c r="P3469" s="4" t="s">
        <v>8</v>
      </c>
      <c r="Q3469" s="4" t="s">
        <v>8</v>
      </c>
      <c r="R3469" s="4" t="s">
        <v>17</v>
      </c>
      <c r="S3469" s="4" t="s">
        <v>7</v>
      </c>
      <c r="T3469" s="4" t="s">
        <v>17</v>
      </c>
      <c r="U3469" s="4" t="s">
        <v>17</v>
      </c>
      <c r="V3469" s="4" t="s">
        <v>10</v>
      </c>
    </row>
    <row r="3470" spans="1:19">
      <c r="A3470" t="n">
        <v>26826</v>
      </c>
      <c r="B3470" s="49" t="n">
        <v>19</v>
      </c>
      <c r="C3470" s="7" t="n">
        <v>17</v>
      </c>
      <c r="D3470" s="7" t="s">
        <v>84</v>
      </c>
      <c r="E3470" s="7" t="s">
        <v>85</v>
      </c>
      <c r="F3470" s="7" t="s">
        <v>18</v>
      </c>
      <c r="G3470" s="7" t="n">
        <v>0</v>
      </c>
      <c r="H3470" s="7" t="n">
        <v>1</v>
      </c>
      <c r="I3470" s="7" t="n">
        <v>0</v>
      </c>
      <c r="J3470" s="7" t="n">
        <v>0</v>
      </c>
      <c r="K3470" s="7" t="n">
        <v>0</v>
      </c>
      <c r="L3470" s="7" t="n">
        <v>0</v>
      </c>
      <c r="M3470" s="7" t="n">
        <v>1</v>
      </c>
      <c r="N3470" s="7" t="n">
        <v>1.60000002384186</v>
      </c>
      <c r="O3470" s="7" t="n">
        <v>0.0900000035762787</v>
      </c>
      <c r="P3470" s="7" t="s">
        <v>18</v>
      </c>
      <c r="Q3470" s="7" t="s">
        <v>18</v>
      </c>
      <c r="R3470" s="7" t="n">
        <v>-1</v>
      </c>
      <c r="S3470" s="7" t="n">
        <v>0</v>
      </c>
      <c r="T3470" s="7" t="n">
        <v>0</v>
      </c>
      <c r="U3470" s="7" t="n">
        <v>0</v>
      </c>
      <c r="V3470" s="7" t="n">
        <v>0</v>
      </c>
    </row>
    <row r="3471" spans="1:19">
      <c r="A3471" t="s">
        <v>4</v>
      </c>
      <c r="B3471" s="4" t="s">
        <v>5</v>
      </c>
      <c r="C3471" s="4" t="s">
        <v>10</v>
      </c>
      <c r="D3471" s="4" t="s">
        <v>8</v>
      </c>
      <c r="E3471" s="4" t="s">
        <v>8</v>
      </c>
      <c r="F3471" s="4" t="s">
        <v>8</v>
      </c>
      <c r="G3471" s="4" t="s">
        <v>7</v>
      </c>
      <c r="H3471" s="4" t="s">
        <v>17</v>
      </c>
      <c r="I3471" s="4" t="s">
        <v>16</v>
      </c>
      <c r="J3471" s="4" t="s">
        <v>16</v>
      </c>
      <c r="K3471" s="4" t="s">
        <v>16</v>
      </c>
      <c r="L3471" s="4" t="s">
        <v>16</v>
      </c>
      <c r="M3471" s="4" t="s">
        <v>16</v>
      </c>
      <c r="N3471" s="4" t="s">
        <v>16</v>
      </c>
      <c r="O3471" s="4" t="s">
        <v>16</v>
      </c>
      <c r="P3471" s="4" t="s">
        <v>8</v>
      </c>
      <c r="Q3471" s="4" t="s">
        <v>8</v>
      </c>
      <c r="R3471" s="4" t="s">
        <v>17</v>
      </c>
      <c r="S3471" s="4" t="s">
        <v>7</v>
      </c>
      <c r="T3471" s="4" t="s">
        <v>17</v>
      </c>
      <c r="U3471" s="4" t="s">
        <v>17</v>
      </c>
      <c r="V3471" s="4" t="s">
        <v>10</v>
      </c>
    </row>
    <row r="3472" spans="1:19">
      <c r="A3472" t="n">
        <v>26895</v>
      </c>
      <c r="B3472" s="49" t="n">
        <v>19</v>
      </c>
      <c r="C3472" s="7" t="n">
        <v>18</v>
      </c>
      <c r="D3472" s="7" t="s">
        <v>86</v>
      </c>
      <c r="E3472" s="7" t="s">
        <v>87</v>
      </c>
      <c r="F3472" s="7" t="s">
        <v>18</v>
      </c>
      <c r="G3472" s="7" t="n">
        <v>0</v>
      </c>
      <c r="H3472" s="7" t="n">
        <v>1</v>
      </c>
      <c r="I3472" s="7" t="n">
        <v>0</v>
      </c>
      <c r="J3472" s="7" t="n">
        <v>0</v>
      </c>
      <c r="K3472" s="7" t="n">
        <v>0</v>
      </c>
      <c r="L3472" s="7" t="n">
        <v>0</v>
      </c>
      <c r="M3472" s="7" t="n">
        <v>1</v>
      </c>
      <c r="N3472" s="7" t="n">
        <v>1.60000002384186</v>
      </c>
      <c r="O3472" s="7" t="n">
        <v>0.0900000035762787</v>
      </c>
      <c r="P3472" s="7" t="s">
        <v>18</v>
      </c>
      <c r="Q3472" s="7" t="s">
        <v>18</v>
      </c>
      <c r="R3472" s="7" t="n">
        <v>-1</v>
      </c>
      <c r="S3472" s="7" t="n">
        <v>0</v>
      </c>
      <c r="T3472" s="7" t="n">
        <v>0</v>
      </c>
      <c r="U3472" s="7" t="n">
        <v>0</v>
      </c>
      <c r="V3472" s="7" t="n">
        <v>0</v>
      </c>
    </row>
    <row r="3473" spans="1:22">
      <c r="A3473" t="s">
        <v>4</v>
      </c>
      <c r="B3473" s="4" t="s">
        <v>5</v>
      </c>
      <c r="C3473" s="4" t="s">
        <v>10</v>
      </c>
      <c r="D3473" s="4" t="s">
        <v>7</v>
      </c>
      <c r="E3473" s="4" t="s">
        <v>7</v>
      </c>
      <c r="F3473" s="4" t="s">
        <v>8</v>
      </c>
    </row>
    <row r="3474" spans="1:22">
      <c r="A3474" t="n">
        <v>26973</v>
      </c>
      <c r="B3474" s="39" t="n">
        <v>20</v>
      </c>
      <c r="C3474" s="7" t="n">
        <v>0</v>
      </c>
      <c r="D3474" s="7" t="n">
        <v>3</v>
      </c>
      <c r="E3474" s="7" t="n">
        <v>10</v>
      </c>
      <c r="F3474" s="7" t="s">
        <v>41</v>
      </c>
    </row>
    <row r="3475" spans="1:22">
      <c r="A3475" t="s">
        <v>4</v>
      </c>
      <c r="B3475" s="4" t="s">
        <v>5</v>
      </c>
      <c r="C3475" s="4" t="s">
        <v>10</v>
      </c>
    </row>
    <row r="3476" spans="1:22">
      <c r="A3476" t="n">
        <v>26991</v>
      </c>
      <c r="B3476" s="26" t="n">
        <v>16</v>
      </c>
      <c r="C3476" s="7" t="n">
        <v>0</v>
      </c>
    </row>
    <row r="3477" spans="1:22">
      <c r="A3477" t="s">
        <v>4</v>
      </c>
      <c r="B3477" s="4" t="s">
        <v>5</v>
      </c>
      <c r="C3477" s="4" t="s">
        <v>10</v>
      </c>
      <c r="D3477" s="4" t="s">
        <v>7</v>
      </c>
      <c r="E3477" s="4" t="s">
        <v>7</v>
      </c>
      <c r="F3477" s="4" t="s">
        <v>8</v>
      </c>
    </row>
    <row r="3478" spans="1:22">
      <c r="A3478" t="n">
        <v>26994</v>
      </c>
      <c r="B3478" s="39" t="n">
        <v>20</v>
      </c>
      <c r="C3478" s="7" t="n">
        <v>15</v>
      </c>
      <c r="D3478" s="7" t="n">
        <v>3</v>
      </c>
      <c r="E3478" s="7" t="n">
        <v>10</v>
      </c>
      <c r="F3478" s="7" t="s">
        <v>41</v>
      </c>
    </row>
    <row r="3479" spans="1:22">
      <c r="A3479" t="s">
        <v>4</v>
      </c>
      <c r="B3479" s="4" t="s">
        <v>5</v>
      </c>
      <c r="C3479" s="4" t="s">
        <v>10</v>
      </c>
    </row>
    <row r="3480" spans="1:22">
      <c r="A3480" t="n">
        <v>27012</v>
      </c>
      <c r="B3480" s="26" t="n">
        <v>16</v>
      </c>
      <c r="C3480" s="7" t="n">
        <v>0</v>
      </c>
    </row>
    <row r="3481" spans="1:22">
      <c r="A3481" t="s">
        <v>4</v>
      </c>
      <c r="B3481" s="4" t="s">
        <v>5</v>
      </c>
      <c r="C3481" s="4" t="s">
        <v>10</v>
      </c>
      <c r="D3481" s="4" t="s">
        <v>7</v>
      </c>
      <c r="E3481" s="4" t="s">
        <v>7</v>
      </c>
      <c r="F3481" s="4" t="s">
        <v>8</v>
      </c>
    </row>
    <row r="3482" spans="1:22">
      <c r="A3482" t="n">
        <v>27015</v>
      </c>
      <c r="B3482" s="39" t="n">
        <v>20</v>
      </c>
      <c r="C3482" s="7" t="n">
        <v>17</v>
      </c>
      <c r="D3482" s="7" t="n">
        <v>3</v>
      </c>
      <c r="E3482" s="7" t="n">
        <v>10</v>
      </c>
      <c r="F3482" s="7" t="s">
        <v>41</v>
      </c>
    </row>
    <row r="3483" spans="1:22">
      <c r="A3483" t="s">
        <v>4</v>
      </c>
      <c r="B3483" s="4" t="s">
        <v>5</v>
      </c>
      <c r="C3483" s="4" t="s">
        <v>10</v>
      </c>
    </row>
    <row r="3484" spans="1:22">
      <c r="A3484" t="n">
        <v>27033</v>
      </c>
      <c r="B3484" s="26" t="n">
        <v>16</v>
      </c>
      <c r="C3484" s="7" t="n">
        <v>0</v>
      </c>
    </row>
    <row r="3485" spans="1:22">
      <c r="A3485" t="s">
        <v>4</v>
      </c>
      <c r="B3485" s="4" t="s">
        <v>5</v>
      </c>
      <c r="C3485" s="4" t="s">
        <v>10</v>
      </c>
      <c r="D3485" s="4" t="s">
        <v>7</v>
      </c>
      <c r="E3485" s="4" t="s">
        <v>7</v>
      </c>
      <c r="F3485" s="4" t="s">
        <v>8</v>
      </c>
    </row>
    <row r="3486" spans="1:22">
      <c r="A3486" t="n">
        <v>27036</v>
      </c>
      <c r="B3486" s="39" t="n">
        <v>20</v>
      </c>
      <c r="C3486" s="7" t="n">
        <v>18</v>
      </c>
      <c r="D3486" s="7" t="n">
        <v>3</v>
      </c>
      <c r="E3486" s="7" t="n">
        <v>10</v>
      </c>
      <c r="F3486" s="7" t="s">
        <v>41</v>
      </c>
    </row>
    <row r="3487" spans="1:22">
      <c r="A3487" t="s">
        <v>4</v>
      </c>
      <c r="B3487" s="4" t="s">
        <v>5</v>
      </c>
      <c r="C3487" s="4" t="s">
        <v>10</v>
      </c>
    </row>
    <row r="3488" spans="1:22">
      <c r="A3488" t="n">
        <v>27054</v>
      </c>
      <c r="B3488" s="26" t="n">
        <v>16</v>
      </c>
      <c r="C3488" s="7" t="n">
        <v>0</v>
      </c>
    </row>
    <row r="3489" spans="1:6">
      <c r="A3489" t="s">
        <v>4</v>
      </c>
      <c r="B3489" s="4" t="s">
        <v>5</v>
      </c>
      <c r="C3489" s="4" t="s">
        <v>10</v>
      </c>
      <c r="D3489" s="4" t="s">
        <v>7</v>
      </c>
      <c r="E3489" s="4" t="s">
        <v>7</v>
      </c>
      <c r="F3489" s="4" t="s">
        <v>8</v>
      </c>
    </row>
    <row r="3490" spans="1:6">
      <c r="A3490" t="n">
        <v>27057</v>
      </c>
      <c r="B3490" s="39" t="n">
        <v>20</v>
      </c>
      <c r="C3490" s="7" t="n">
        <v>16</v>
      </c>
      <c r="D3490" s="7" t="n">
        <v>3</v>
      </c>
      <c r="E3490" s="7" t="n">
        <v>10</v>
      </c>
      <c r="F3490" s="7" t="s">
        <v>41</v>
      </c>
    </row>
    <row r="3491" spans="1:6">
      <c r="A3491" t="s">
        <v>4</v>
      </c>
      <c r="B3491" s="4" t="s">
        <v>5</v>
      </c>
      <c r="C3491" s="4" t="s">
        <v>10</v>
      </c>
    </row>
    <row r="3492" spans="1:6">
      <c r="A3492" t="n">
        <v>27075</v>
      </c>
      <c r="B3492" s="26" t="n">
        <v>16</v>
      </c>
      <c r="C3492" s="7" t="n">
        <v>0</v>
      </c>
    </row>
    <row r="3493" spans="1:6">
      <c r="A3493" t="s">
        <v>4</v>
      </c>
      <c r="B3493" s="4" t="s">
        <v>5</v>
      </c>
      <c r="C3493" s="4" t="s">
        <v>10</v>
      </c>
      <c r="D3493" s="4" t="s">
        <v>7</v>
      </c>
      <c r="E3493" s="4" t="s">
        <v>7</v>
      </c>
      <c r="F3493" s="4" t="s">
        <v>8</v>
      </c>
    </row>
    <row r="3494" spans="1:6">
      <c r="A3494" t="n">
        <v>27078</v>
      </c>
      <c r="B3494" s="39" t="n">
        <v>20</v>
      </c>
      <c r="C3494" s="7" t="n">
        <v>7032</v>
      </c>
      <c r="D3494" s="7" t="n">
        <v>3</v>
      </c>
      <c r="E3494" s="7" t="n">
        <v>10</v>
      </c>
      <c r="F3494" s="7" t="s">
        <v>41</v>
      </c>
    </row>
    <row r="3495" spans="1:6">
      <c r="A3495" t="s">
        <v>4</v>
      </c>
      <c r="B3495" s="4" t="s">
        <v>5</v>
      </c>
      <c r="C3495" s="4" t="s">
        <v>10</v>
      </c>
    </row>
    <row r="3496" spans="1:6">
      <c r="A3496" t="n">
        <v>27096</v>
      </c>
      <c r="B3496" s="26" t="n">
        <v>16</v>
      </c>
      <c r="C3496" s="7" t="n">
        <v>0</v>
      </c>
    </row>
    <row r="3497" spans="1:6">
      <c r="A3497" t="s">
        <v>4</v>
      </c>
      <c r="B3497" s="4" t="s">
        <v>5</v>
      </c>
      <c r="C3497" s="4" t="s">
        <v>10</v>
      </c>
      <c r="D3497" s="4" t="s">
        <v>17</v>
      </c>
    </row>
    <row r="3498" spans="1:6">
      <c r="A3498" t="n">
        <v>27099</v>
      </c>
      <c r="B3498" s="30" t="n">
        <v>43</v>
      </c>
      <c r="C3498" s="7" t="n">
        <v>15</v>
      </c>
      <c r="D3498" s="7" t="n">
        <v>128</v>
      </c>
    </row>
    <row r="3499" spans="1:6">
      <c r="A3499" t="s">
        <v>4</v>
      </c>
      <c r="B3499" s="4" t="s">
        <v>5</v>
      </c>
      <c r="C3499" s="4" t="s">
        <v>10</v>
      </c>
      <c r="D3499" s="4" t="s">
        <v>17</v>
      </c>
    </row>
    <row r="3500" spans="1:6">
      <c r="A3500" t="n">
        <v>27106</v>
      </c>
      <c r="B3500" s="30" t="n">
        <v>43</v>
      </c>
      <c r="C3500" s="7" t="n">
        <v>15</v>
      </c>
      <c r="D3500" s="7" t="n">
        <v>32</v>
      </c>
    </row>
    <row r="3501" spans="1:6">
      <c r="A3501" t="s">
        <v>4</v>
      </c>
      <c r="B3501" s="4" t="s">
        <v>5</v>
      </c>
      <c r="C3501" s="4" t="s">
        <v>10</v>
      </c>
      <c r="D3501" s="4" t="s">
        <v>17</v>
      </c>
    </row>
    <row r="3502" spans="1:6">
      <c r="A3502" t="n">
        <v>27113</v>
      </c>
      <c r="B3502" s="30" t="n">
        <v>43</v>
      </c>
      <c r="C3502" s="7" t="n">
        <v>17</v>
      </c>
      <c r="D3502" s="7" t="n">
        <v>128</v>
      </c>
    </row>
    <row r="3503" spans="1:6">
      <c r="A3503" t="s">
        <v>4</v>
      </c>
      <c r="B3503" s="4" t="s">
        <v>5</v>
      </c>
      <c r="C3503" s="4" t="s">
        <v>10</v>
      </c>
      <c r="D3503" s="4" t="s">
        <v>17</v>
      </c>
    </row>
    <row r="3504" spans="1:6">
      <c r="A3504" t="n">
        <v>27120</v>
      </c>
      <c r="B3504" s="30" t="n">
        <v>43</v>
      </c>
      <c r="C3504" s="7" t="n">
        <v>17</v>
      </c>
      <c r="D3504" s="7" t="n">
        <v>32</v>
      </c>
    </row>
    <row r="3505" spans="1:6">
      <c r="A3505" t="s">
        <v>4</v>
      </c>
      <c r="B3505" s="4" t="s">
        <v>5</v>
      </c>
      <c r="C3505" s="4" t="s">
        <v>10</v>
      </c>
      <c r="D3505" s="4" t="s">
        <v>17</v>
      </c>
    </row>
    <row r="3506" spans="1:6">
      <c r="A3506" t="n">
        <v>27127</v>
      </c>
      <c r="B3506" s="30" t="n">
        <v>43</v>
      </c>
      <c r="C3506" s="7" t="n">
        <v>18</v>
      </c>
      <c r="D3506" s="7" t="n">
        <v>128</v>
      </c>
    </row>
    <row r="3507" spans="1:6">
      <c r="A3507" t="s">
        <v>4</v>
      </c>
      <c r="B3507" s="4" t="s">
        <v>5</v>
      </c>
      <c r="C3507" s="4" t="s">
        <v>10</v>
      </c>
      <c r="D3507" s="4" t="s">
        <v>17</v>
      </c>
    </row>
    <row r="3508" spans="1:6">
      <c r="A3508" t="n">
        <v>27134</v>
      </c>
      <c r="B3508" s="30" t="n">
        <v>43</v>
      </c>
      <c r="C3508" s="7" t="n">
        <v>18</v>
      </c>
      <c r="D3508" s="7" t="n">
        <v>32</v>
      </c>
    </row>
    <row r="3509" spans="1:6">
      <c r="A3509" t="s">
        <v>4</v>
      </c>
      <c r="B3509" s="4" t="s">
        <v>5</v>
      </c>
      <c r="C3509" s="4" t="s">
        <v>10</v>
      </c>
      <c r="D3509" s="4" t="s">
        <v>17</v>
      </c>
    </row>
    <row r="3510" spans="1:6">
      <c r="A3510" t="n">
        <v>27141</v>
      </c>
      <c r="B3510" s="30" t="n">
        <v>43</v>
      </c>
      <c r="C3510" s="7" t="n">
        <v>16</v>
      </c>
      <c r="D3510" s="7" t="n">
        <v>128</v>
      </c>
    </row>
    <row r="3511" spans="1:6">
      <c r="A3511" t="s">
        <v>4</v>
      </c>
      <c r="B3511" s="4" t="s">
        <v>5</v>
      </c>
      <c r="C3511" s="4" t="s">
        <v>10</v>
      </c>
      <c r="D3511" s="4" t="s">
        <v>17</v>
      </c>
    </row>
    <row r="3512" spans="1:6">
      <c r="A3512" t="n">
        <v>27148</v>
      </c>
      <c r="B3512" s="30" t="n">
        <v>43</v>
      </c>
      <c r="C3512" s="7" t="n">
        <v>16</v>
      </c>
      <c r="D3512" s="7" t="n">
        <v>32</v>
      </c>
    </row>
    <row r="3513" spans="1:6">
      <c r="A3513" t="s">
        <v>4</v>
      </c>
      <c r="B3513" s="4" t="s">
        <v>5</v>
      </c>
      <c r="C3513" s="4" t="s">
        <v>10</v>
      </c>
      <c r="D3513" s="4" t="s">
        <v>17</v>
      </c>
    </row>
    <row r="3514" spans="1:6">
      <c r="A3514" t="n">
        <v>27155</v>
      </c>
      <c r="B3514" s="30" t="n">
        <v>43</v>
      </c>
      <c r="C3514" s="7" t="n">
        <v>7032</v>
      </c>
      <c r="D3514" s="7" t="n">
        <v>128</v>
      </c>
    </row>
    <row r="3515" spans="1:6">
      <c r="A3515" t="s">
        <v>4</v>
      </c>
      <c r="B3515" s="4" t="s">
        <v>5</v>
      </c>
      <c r="C3515" s="4" t="s">
        <v>10</v>
      </c>
      <c r="D3515" s="4" t="s">
        <v>17</v>
      </c>
    </row>
    <row r="3516" spans="1:6">
      <c r="A3516" t="n">
        <v>27162</v>
      </c>
      <c r="B3516" s="30" t="n">
        <v>43</v>
      </c>
      <c r="C3516" s="7" t="n">
        <v>7032</v>
      </c>
      <c r="D3516" s="7" t="n">
        <v>32</v>
      </c>
    </row>
    <row r="3517" spans="1:6">
      <c r="A3517" t="s">
        <v>4</v>
      </c>
      <c r="B3517" s="4" t="s">
        <v>5</v>
      </c>
      <c r="C3517" s="4" t="s">
        <v>7</v>
      </c>
      <c r="D3517" s="4" t="s">
        <v>10</v>
      </c>
      <c r="E3517" s="4" t="s">
        <v>7</v>
      </c>
      <c r="F3517" s="4" t="s">
        <v>8</v>
      </c>
      <c r="G3517" s="4" t="s">
        <v>8</v>
      </c>
      <c r="H3517" s="4" t="s">
        <v>8</v>
      </c>
      <c r="I3517" s="4" t="s">
        <v>8</v>
      </c>
      <c r="J3517" s="4" t="s">
        <v>8</v>
      </c>
      <c r="K3517" s="4" t="s">
        <v>8</v>
      </c>
      <c r="L3517" s="4" t="s">
        <v>8</v>
      </c>
      <c r="M3517" s="4" t="s">
        <v>8</v>
      </c>
      <c r="N3517" s="4" t="s">
        <v>8</v>
      </c>
      <c r="O3517" s="4" t="s">
        <v>8</v>
      </c>
      <c r="P3517" s="4" t="s">
        <v>8</v>
      </c>
      <c r="Q3517" s="4" t="s">
        <v>8</v>
      </c>
      <c r="R3517" s="4" t="s">
        <v>8</v>
      </c>
      <c r="S3517" s="4" t="s">
        <v>8</v>
      </c>
      <c r="T3517" s="4" t="s">
        <v>8</v>
      </c>
      <c r="U3517" s="4" t="s">
        <v>8</v>
      </c>
    </row>
    <row r="3518" spans="1:6">
      <c r="A3518" t="n">
        <v>27169</v>
      </c>
      <c r="B3518" s="50" t="n">
        <v>36</v>
      </c>
      <c r="C3518" s="7" t="n">
        <v>8</v>
      </c>
      <c r="D3518" s="7" t="n">
        <v>0</v>
      </c>
      <c r="E3518" s="7" t="n">
        <v>0</v>
      </c>
      <c r="F3518" s="7" t="s">
        <v>88</v>
      </c>
      <c r="G3518" s="7" t="s">
        <v>89</v>
      </c>
      <c r="H3518" s="7" t="s">
        <v>18</v>
      </c>
      <c r="I3518" s="7" t="s">
        <v>18</v>
      </c>
      <c r="J3518" s="7" t="s">
        <v>18</v>
      </c>
      <c r="K3518" s="7" t="s">
        <v>18</v>
      </c>
      <c r="L3518" s="7" t="s">
        <v>18</v>
      </c>
      <c r="M3518" s="7" t="s">
        <v>18</v>
      </c>
      <c r="N3518" s="7" t="s">
        <v>18</v>
      </c>
      <c r="O3518" s="7" t="s">
        <v>18</v>
      </c>
      <c r="P3518" s="7" t="s">
        <v>18</v>
      </c>
      <c r="Q3518" s="7" t="s">
        <v>18</v>
      </c>
      <c r="R3518" s="7" t="s">
        <v>18</v>
      </c>
      <c r="S3518" s="7" t="s">
        <v>18</v>
      </c>
      <c r="T3518" s="7" t="s">
        <v>18</v>
      </c>
      <c r="U3518" s="7" t="s">
        <v>18</v>
      </c>
    </row>
    <row r="3519" spans="1:6">
      <c r="A3519" t="s">
        <v>4</v>
      </c>
      <c r="B3519" s="4" t="s">
        <v>5</v>
      </c>
      <c r="C3519" s="4" t="s">
        <v>7</v>
      </c>
      <c r="D3519" s="4" t="s">
        <v>10</v>
      </c>
      <c r="E3519" s="4" t="s">
        <v>7</v>
      </c>
      <c r="F3519" s="4" t="s">
        <v>8</v>
      </c>
      <c r="G3519" s="4" t="s">
        <v>8</v>
      </c>
      <c r="H3519" s="4" t="s">
        <v>8</v>
      </c>
      <c r="I3519" s="4" t="s">
        <v>8</v>
      </c>
      <c r="J3519" s="4" t="s">
        <v>8</v>
      </c>
      <c r="K3519" s="4" t="s">
        <v>8</v>
      </c>
      <c r="L3519" s="4" t="s">
        <v>8</v>
      </c>
      <c r="M3519" s="4" t="s">
        <v>8</v>
      </c>
      <c r="N3519" s="4" t="s">
        <v>8</v>
      </c>
      <c r="O3519" s="4" t="s">
        <v>8</v>
      </c>
      <c r="P3519" s="4" t="s">
        <v>8</v>
      </c>
      <c r="Q3519" s="4" t="s">
        <v>8</v>
      </c>
      <c r="R3519" s="4" t="s">
        <v>8</v>
      </c>
      <c r="S3519" s="4" t="s">
        <v>8</v>
      </c>
      <c r="T3519" s="4" t="s">
        <v>8</v>
      </c>
      <c r="U3519" s="4" t="s">
        <v>8</v>
      </c>
    </row>
    <row r="3520" spans="1:6">
      <c r="A3520" t="n">
        <v>27213</v>
      </c>
      <c r="B3520" s="50" t="n">
        <v>36</v>
      </c>
      <c r="C3520" s="7" t="n">
        <v>8</v>
      </c>
      <c r="D3520" s="7" t="n">
        <v>16</v>
      </c>
      <c r="E3520" s="7" t="n">
        <v>0</v>
      </c>
      <c r="F3520" s="7" t="s">
        <v>91</v>
      </c>
      <c r="G3520" s="7" t="s">
        <v>92</v>
      </c>
      <c r="H3520" s="7" t="s">
        <v>90</v>
      </c>
      <c r="I3520" s="7" t="s">
        <v>93</v>
      </c>
      <c r="J3520" s="7" t="s">
        <v>94</v>
      </c>
      <c r="K3520" s="7" t="s">
        <v>18</v>
      </c>
      <c r="L3520" s="7" t="s">
        <v>18</v>
      </c>
      <c r="M3520" s="7" t="s">
        <v>18</v>
      </c>
      <c r="N3520" s="7" t="s">
        <v>18</v>
      </c>
      <c r="O3520" s="7" t="s">
        <v>18</v>
      </c>
      <c r="P3520" s="7" t="s">
        <v>18</v>
      </c>
      <c r="Q3520" s="7" t="s">
        <v>18</v>
      </c>
      <c r="R3520" s="7" t="s">
        <v>18</v>
      </c>
      <c r="S3520" s="7" t="s">
        <v>18</v>
      </c>
      <c r="T3520" s="7" t="s">
        <v>18</v>
      </c>
      <c r="U3520" s="7" t="s">
        <v>18</v>
      </c>
    </row>
    <row r="3521" spans="1:21">
      <c r="A3521" t="s">
        <v>4</v>
      </c>
      <c r="B3521" s="4" t="s">
        <v>5</v>
      </c>
      <c r="C3521" s="4" t="s">
        <v>7</v>
      </c>
      <c r="D3521" s="4" t="s">
        <v>10</v>
      </c>
      <c r="E3521" s="4" t="s">
        <v>7</v>
      </c>
      <c r="F3521" s="4" t="s">
        <v>8</v>
      </c>
      <c r="G3521" s="4" t="s">
        <v>8</v>
      </c>
      <c r="H3521" s="4" t="s">
        <v>8</v>
      </c>
      <c r="I3521" s="4" t="s">
        <v>8</v>
      </c>
      <c r="J3521" s="4" t="s">
        <v>8</v>
      </c>
      <c r="K3521" s="4" t="s">
        <v>8</v>
      </c>
      <c r="L3521" s="4" t="s">
        <v>8</v>
      </c>
      <c r="M3521" s="4" t="s">
        <v>8</v>
      </c>
      <c r="N3521" s="4" t="s">
        <v>8</v>
      </c>
      <c r="O3521" s="4" t="s">
        <v>8</v>
      </c>
      <c r="P3521" s="4" t="s">
        <v>8</v>
      </c>
      <c r="Q3521" s="4" t="s">
        <v>8</v>
      </c>
      <c r="R3521" s="4" t="s">
        <v>8</v>
      </c>
      <c r="S3521" s="4" t="s">
        <v>8</v>
      </c>
      <c r="T3521" s="4" t="s">
        <v>8</v>
      </c>
      <c r="U3521" s="4" t="s">
        <v>8</v>
      </c>
    </row>
    <row r="3522" spans="1:21">
      <c r="A3522" t="n">
        <v>27300</v>
      </c>
      <c r="B3522" s="50" t="n">
        <v>36</v>
      </c>
      <c r="C3522" s="7" t="n">
        <v>8</v>
      </c>
      <c r="D3522" s="7" t="n">
        <v>18</v>
      </c>
      <c r="E3522" s="7" t="n">
        <v>0</v>
      </c>
      <c r="F3522" s="7" t="s">
        <v>95</v>
      </c>
      <c r="G3522" s="7" t="s">
        <v>96</v>
      </c>
      <c r="H3522" s="7" t="s">
        <v>18</v>
      </c>
      <c r="I3522" s="7" t="s">
        <v>18</v>
      </c>
      <c r="J3522" s="7" t="s">
        <v>18</v>
      </c>
      <c r="K3522" s="7" t="s">
        <v>18</v>
      </c>
      <c r="L3522" s="7" t="s">
        <v>18</v>
      </c>
      <c r="M3522" s="7" t="s">
        <v>18</v>
      </c>
      <c r="N3522" s="7" t="s">
        <v>18</v>
      </c>
      <c r="O3522" s="7" t="s">
        <v>18</v>
      </c>
      <c r="P3522" s="7" t="s">
        <v>18</v>
      </c>
      <c r="Q3522" s="7" t="s">
        <v>18</v>
      </c>
      <c r="R3522" s="7" t="s">
        <v>18</v>
      </c>
      <c r="S3522" s="7" t="s">
        <v>18</v>
      </c>
      <c r="T3522" s="7" t="s">
        <v>18</v>
      </c>
      <c r="U3522" s="7" t="s">
        <v>18</v>
      </c>
    </row>
    <row r="3523" spans="1:21">
      <c r="A3523" t="s">
        <v>4</v>
      </c>
      <c r="B3523" s="4" t="s">
        <v>5</v>
      </c>
      <c r="C3523" s="4" t="s">
        <v>7</v>
      </c>
      <c r="D3523" s="4" t="s">
        <v>10</v>
      </c>
      <c r="E3523" s="4" t="s">
        <v>7</v>
      </c>
      <c r="F3523" s="4" t="s">
        <v>8</v>
      </c>
      <c r="G3523" s="4" t="s">
        <v>8</v>
      </c>
      <c r="H3523" s="4" t="s">
        <v>8</v>
      </c>
      <c r="I3523" s="4" t="s">
        <v>8</v>
      </c>
      <c r="J3523" s="4" t="s">
        <v>8</v>
      </c>
      <c r="K3523" s="4" t="s">
        <v>8</v>
      </c>
      <c r="L3523" s="4" t="s">
        <v>8</v>
      </c>
      <c r="M3523" s="4" t="s">
        <v>8</v>
      </c>
      <c r="N3523" s="4" t="s">
        <v>8</v>
      </c>
      <c r="O3523" s="4" t="s">
        <v>8</v>
      </c>
      <c r="P3523" s="4" t="s">
        <v>8</v>
      </c>
      <c r="Q3523" s="4" t="s">
        <v>8</v>
      </c>
      <c r="R3523" s="4" t="s">
        <v>8</v>
      </c>
      <c r="S3523" s="4" t="s">
        <v>8</v>
      </c>
      <c r="T3523" s="4" t="s">
        <v>8</v>
      </c>
      <c r="U3523" s="4" t="s">
        <v>8</v>
      </c>
    </row>
    <row r="3524" spans="1:21">
      <c r="A3524" t="n">
        <v>27342</v>
      </c>
      <c r="B3524" s="50" t="n">
        <v>36</v>
      </c>
      <c r="C3524" s="7" t="n">
        <v>8</v>
      </c>
      <c r="D3524" s="7" t="n">
        <v>15</v>
      </c>
      <c r="E3524" s="7" t="n">
        <v>0</v>
      </c>
      <c r="F3524" s="7" t="s">
        <v>97</v>
      </c>
      <c r="G3524" s="7" t="s">
        <v>98</v>
      </c>
      <c r="H3524" s="7" t="s">
        <v>18</v>
      </c>
      <c r="I3524" s="7" t="s">
        <v>18</v>
      </c>
      <c r="J3524" s="7" t="s">
        <v>18</v>
      </c>
      <c r="K3524" s="7" t="s">
        <v>18</v>
      </c>
      <c r="L3524" s="7" t="s">
        <v>18</v>
      </c>
      <c r="M3524" s="7" t="s">
        <v>18</v>
      </c>
      <c r="N3524" s="7" t="s">
        <v>18</v>
      </c>
      <c r="O3524" s="7" t="s">
        <v>18</v>
      </c>
      <c r="P3524" s="7" t="s">
        <v>18</v>
      </c>
      <c r="Q3524" s="7" t="s">
        <v>18</v>
      </c>
      <c r="R3524" s="7" t="s">
        <v>18</v>
      </c>
      <c r="S3524" s="7" t="s">
        <v>18</v>
      </c>
      <c r="T3524" s="7" t="s">
        <v>18</v>
      </c>
      <c r="U3524" s="7" t="s">
        <v>18</v>
      </c>
    </row>
    <row r="3525" spans="1:21">
      <c r="A3525" t="s">
        <v>4</v>
      </c>
      <c r="B3525" s="4" t="s">
        <v>5</v>
      </c>
      <c r="C3525" s="4" t="s">
        <v>7</v>
      </c>
      <c r="D3525" s="4" t="s">
        <v>10</v>
      </c>
      <c r="E3525" s="4" t="s">
        <v>7</v>
      </c>
      <c r="F3525" s="4" t="s">
        <v>8</v>
      </c>
      <c r="G3525" s="4" t="s">
        <v>8</v>
      </c>
      <c r="H3525" s="4" t="s">
        <v>8</v>
      </c>
      <c r="I3525" s="4" t="s">
        <v>8</v>
      </c>
      <c r="J3525" s="4" t="s">
        <v>8</v>
      </c>
      <c r="K3525" s="4" t="s">
        <v>8</v>
      </c>
      <c r="L3525" s="4" t="s">
        <v>8</v>
      </c>
      <c r="M3525" s="4" t="s">
        <v>8</v>
      </c>
      <c r="N3525" s="4" t="s">
        <v>8</v>
      </c>
      <c r="O3525" s="4" t="s">
        <v>8</v>
      </c>
      <c r="P3525" s="4" t="s">
        <v>8</v>
      </c>
      <c r="Q3525" s="4" t="s">
        <v>8</v>
      </c>
      <c r="R3525" s="4" t="s">
        <v>8</v>
      </c>
      <c r="S3525" s="4" t="s">
        <v>8</v>
      </c>
      <c r="T3525" s="4" t="s">
        <v>8</v>
      </c>
      <c r="U3525" s="4" t="s">
        <v>8</v>
      </c>
    </row>
    <row r="3526" spans="1:21">
      <c r="A3526" t="n">
        <v>27387</v>
      </c>
      <c r="B3526" s="50" t="n">
        <v>36</v>
      </c>
      <c r="C3526" s="7" t="n">
        <v>8</v>
      </c>
      <c r="D3526" s="7" t="n">
        <v>7032</v>
      </c>
      <c r="E3526" s="7" t="n">
        <v>0</v>
      </c>
      <c r="F3526" s="7" t="s">
        <v>95</v>
      </c>
      <c r="G3526" s="7" t="s">
        <v>18</v>
      </c>
      <c r="H3526" s="7" t="s">
        <v>18</v>
      </c>
      <c r="I3526" s="7" t="s">
        <v>18</v>
      </c>
      <c r="J3526" s="7" t="s">
        <v>18</v>
      </c>
      <c r="K3526" s="7" t="s">
        <v>18</v>
      </c>
      <c r="L3526" s="7" t="s">
        <v>18</v>
      </c>
      <c r="M3526" s="7" t="s">
        <v>18</v>
      </c>
      <c r="N3526" s="7" t="s">
        <v>18</v>
      </c>
      <c r="O3526" s="7" t="s">
        <v>18</v>
      </c>
      <c r="P3526" s="7" t="s">
        <v>18</v>
      </c>
      <c r="Q3526" s="7" t="s">
        <v>18</v>
      </c>
      <c r="R3526" s="7" t="s">
        <v>18</v>
      </c>
      <c r="S3526" s="7" t="s">
        <v>18</v>
      </c>
      <c r="T3526" s="7" t="s">
        <v>18</v>
      </c>
      <c r="U3526" s="7" t="s">
        <v>18</v>
      </c>
    </row>
    <row r="3527" spans="1:21">
      <c r="A3527" t="s">
        <v>4</v>
      </c>
      <c r="B3527" s="4" t="s">
        <v>5</v>
      </c>
      <c r="C3527" s="4" t="s">
        <v>10</v>
      </c>
      <c r="D3527" s="4" t="s">
        <v>16</v>
      </c>
      <c r="E3527" s="4" t="s">
        <v>16</v>
      </c>
      <c r="F3527" s="4" t="s">
        <v>16</v>
      </c>
      <c r="G3527" s="4" t="s">
        <v>16</v>
      </c>
    </row>
    <row r="3528" spans="1:21">
      <c r="A3528" t="n">
        <v>27417</v>
      </c>
      <c r="B3528" s="31" t="n">
        <v>46</v>
      </c>
      <c r="C3528" s="7" t="n">
        <v>0</v>
      </c>
      <c r="D3528" s="7" t="n">
        <v>6.40999984741211</v>
      </c>
      <c r="E3528" s="7" t="n">
        <v>0</v>
      </c>
      <c r="F3528" s="7" t="n">
        <v>-8.5</v>
      </c>
      <c r="G3528" s="7" t="n">
        <v>210.399993896484</v>
      </c>
    </row>
    <row r="3529" spans="1:21">
      <c r="A3529" t="s">
        <v>4</v>
      </c>
      <c r="B3529" s="4" t="s">
        <v>5</v>
      </c>
      <c r="C3529" s="4" t="s">
        <v>10</v>
      </c>
      <c r="D3529" s="4" t="s">
        <v>16</v>
      </c>
      <c r="E3529" s="4" t="s">
        <v>16</v>
      </c>
      <c r="F3529" s="4" t="s">
        <v>16</v>
      </c>
      <c r="G3529" s="4" t="s">
        <v>16</v>
      </c>
    </row>
    <row r="3530" spans="1:21">
      <c r="A3530" t="n">
        <v>27436</v>
      </c>
      <c r="B3530" s="31" t="n">
        <v>46</v>
      </c>
      <c r="C3530" s="7" t="n">
        <v>15</v>
      </c>
      <c r="D3530" s="7" t="n">
        <v>36</v>
      </c>
      <c r="E3530" s="7" t="n">
        <v>5</v>
      </c>
      <c r="F3530" s="7" t="n">
        <v>18</v>
      </c>
      <c r="G3530" s="7" t="n">
        <v>230</v>
      </c>
    </row>
    <row r="3531" spans="1:21">
      <c r="A3531" t="s">
        <v>4</v>
      </c>
      <c r="B3531" s="4" t="s">
        <v>5</v>
      </c>
      <c r="C3531" s="4" t="s">
        <v>10</v>
      </c>
      <c r="D3531" s="4" t="s">
        <v>16</v>
      </c>
      <c r="E3531" s="4" t="s">
        <v>16</v>
      </c>
      <c r="F3531" s="4" t="s">
        <v>16</v>
      </c>
      <c r="G3531" s="4" t="s">
        <v>16</v>
      </c>
    </row>
    <row r="3532" spans="1:21">
      <c r="A3532" t="n">
        <v>27455</v>
      </c>
      <c r="B3532" s="31" t="n">
        <v>46</v>
      </c>
      <c r="C3532" s="7" t="n">
        <v>17</v>
      </c>
      <c r="D3532" s="7" t="n">
        <v>36</v>
      </c>
      <c r="E3532" s="7" t="n">
        <v>5</v>
      </c>
      <c r="F3532" s="7" t="n">
        <v>18</v>
      </c>
      <c r="G3532" s="7" t="n">
        <v>230</v>
      </c>
    </row>
    <row r="3533" spans="1:21">
      <c r="A3533" t="s">
        <v>4</v>
      </c>
      <c r="B3533" s="4" t="s">
        <v>5</v>
      </c>
      <c r="C3533" s="4" t="s">
        <v>10</v>
      </c>
      <c r="D3533" s="4" t="s">
        <v>16</v>
      </c>
      <c r="E3533" s="4" t="s">
        <v>16</v>
      </c>
      <c r="F3533" s="4" t="s">
        <v>16</v>
      </c>
      <c r="G3533" s="4" t="s">
        <v>16</v>
      </c>
    </row>
    <row r="3534" spans="1:21">
      <c r="A3534" t="n">
        <v>27474</v>
      </c>
      <c r="B3534" s="31" t="n">
        <v>46</v>
      </c>
      <c r="C3534" s="7" t="n">
        <v>18</v>
      </c>
      <c r="D3534" s="7" t="n">
        <v>36</v>
      </c>
      <c r="E3534" s="7" t="n">
        <v>5</v>
      </c>
      <c r="F3534" s="7" t="n">
        <v>18</v>
      </c>
      <c r="G3534" s="7" t="n">
        <v>230</v>
      </c>
    </row>
    <row r="3535" spans="1:21">
      <c r="A3535" t="s">
        <v>4</v>
      </c>
      <c r="B3535" s="4" t="s">
        <v>5</v>
      </c>
      <c r="C3535" s="4" t="s">
        <v>10</v>
      </c>
      <c r="D3535" s="4" t="s">
        <v>16</v>
      </c>
      <c r="E3535" s="4" t="s">
        <v>16</v>
      </c>
      <c r="F3535" s="4" t="s">
        <v>16</v>
      </c>
      <c r="G3535" s="4" t="s">
        <v>16</v>
      </c>
    </row>
    <row r="3536" spans="1:21">
      <c r="A3536" t="n">
        <v>27493</v>
      </c>
      <c r="B3536" s="31" t="n">
        <v>46</v>
      </c>
      <c r="C3536" s="7" t="n">
        <v>16</v>
      </c>
      <c r="D3536" s="7" t="n">
        <v>36</v>
      </c>
      <c r="E3536" s="7" t="n">
        <v>5</v>
      </c>
      <c r="F3536" s="7" t="n">
        <v>18</v>
      </c>
      <c r="G3536" s="7" t="n">
        <v>230</v>
      </c>
    </row>
    <row r="3537" spans="1:21">
      <c r="A3537" t="s">
        <v>4</v>
      </c>
      <c r="B3537" s="4" t="s">
        <v>5</v>
      </c>
      <c r="C3537" s="4" t="s">
        <v>10</v>
      </c>
      <c r="D3537" s="4" t="s">
        <v>16</v>
      </c>
      <c r="E3537" s="4" t="s">
        <v>16</v>
      </c>
      <c r="F3537" s="4" t="s">
        <v>16</v>
      </c>
      <c r="G3537" s="4" t="s">
        <v>16</v>
      </c>
    </row>
    <row r="3538" spans="1:21">
      <c r="A3538" t="n">
        <v>27512</v>
      </c>
      <c r="B3538" s="31" t="n">
        <v>46</v>
      </c>
      <c r="C3538" s="7" t="n">
        <v>7032</v>
      </c>
      <c r="D3538" s="7" t="n">
        <v>36</v>
      </c>
      <c r="E3538" s="7" t="n">
        <v>5</v>
      </c>
      <c r="F3538" s="7" t="n">
        <v>18</v>
      </c>
      <c r="G3538" s="7" t="n">
        <v>230</v>
      </c>
    </row>
    <row r="3539" spans="1:21">
      <c r="A3539" t="s">
        <v>4</v>
      </c>
      <c r="B3539" s="4" t="s">
        <v>5</v>
      </c>
      <c r="C3539" s="4" t="s">
        <v>7</v>
      </c>
      <c r="D3539" s="4" t="s">
        <v>7</v>
      </c>
      <c r="E3539" s="4" t="s">
        <v>16</v>
      </c>
      <c r="F3539" s="4" t="s">
        <v>16</v>
      </c>
      <c r="G3539" s="4" t="s">
        <v>16</v>
      </c>
      <c r="H3539" s="4" t="s">
        <v>10</v>
      </c>
    </row>
    <row r="3540" spans="1:21">
      <c r="A3540" t="n">
        <v>27531</v>
      </c>
      <c r="B3540" s="40" t="n">
        <v>45</v>
      </c>
      <c r="C3540" s="7" t="n">
        <v>2</v>
      </c>
      <c r="D3540" s="7" t="n">
        <v>3</v>
      </c>
      <c r="E3540" s="7" t="n">
        <v>6.03000020980835</v>
      </c>
      <c r="F3540" s="7" t="n">
        <v>1.14999997615814</v>
      </c>
      <c r="G3540" s="7" t="n">
        <v>-10.4799995422363</v>
      </c>
      <c r="H3540" s="7" t="n">
        <v>0</v>
      </c>
    </row>
    <row r="3541" spans="1:21">
      <c r="A3541" t="s">
        <v>4</v>
      </c>
      <c r="B3541" s="4" t="s">
        <v>5</v>
      </c>
      <c r="C3541" s="4" t="s">
        <v>7</v>
      </c>
      <c r="D3541" s="4" t="s">
        <v>7</v>
      </c>
      <c r="E3541" s="4" t="s">
        <v>16</v>
      </c>
      <c r="F3541" s="4" t="s">
        <v>16</v>
      </c>
      <c r="G3541" s="4" t="s">
        <v>16</v>
      </c>
      <c r="H3541" s="4" t="s">
        <v>10</v>
      </c>
      <c r="I3541" s="4" t="s">
        <v>7</v>
      </c>
    </row>
    <row r="3542" spans="1:21">
      <c r="A3542" t="n">
        <v>27548</v>
      </c>
      <c r="B3542" s="40" t="n">
        <v>45</v>
      </c>
      <c r="C3542" s="7" t="n">
        <v>4</v>
      </c>
      <c r="D3542" s="7" t="n">
        <v>3</v>
      </c>
      <c r="E3542" s="7" t="n">
        <v>3.70000004768372</v>
      </c>
      <c r="F3542" s="7" t="n">
        <v>26.4899997711182</v>
      </c>
      <c r="G3542" s="7" t="n">
        <v>0</v>
      </c>
      <c r="H3542" s="7" t="n">
        <v>0</v>
      </c>
      <c r="I3542" s="7" t="n">
        <v>1</v>
      </c>
    </row>
    <row r="3543" spans="1:21">
      <c r="A3543" t="s">
        <v>4</v>
      </c>
      <c r="B3543" s="4" t="s">
        <v>5</v>
      </c>
      <c r="C3543" s="4" t="s">
        <v>7</v>
      </c>
      <c r="D3543" s="4" t="s">
        <v>7</v>
      </c>
      <c r="E3543" s="4" t="s">
        <v>16</v>
      </c>
      <c r="F3543" s="4" t="s">
        <v>10</v>
      </c>
    </row>
    <row r="3544" spans="1:21">
      <c r="A3544" t="n">
        <v>27566</v>
      </c>
      <c r="B3544" s="40" t="n">
        <v>45</v>
      </c>
      <c r="C3544" s="7" t="n">
        <v>5</v>
      </c>
      <c r="D3544" s="7" t="n">
        <v>3</v>
      </c>
      <c r="E3544" s="7" t="n">
        <v>4.30000019073486</v>
      </c>
      <c r="F3544" s="7" t="n">
        <v>0</v>
      </c>
    </row>
    <row r="3545" spans="1:21">
      <c r="A3545" t="s">
        <v>4</v>
      </c>
      <c r="B3545" s="4" t="s">
        <v>5</v>
      </c>
      <c r="C3545" s="4" t="s">
        <v>7</v>
      </c>
      <c r="D3545" s="4" t="s">
        <v>7</v>
      </c>
      <c r="E3545" s="4" t="s">
        <v>16</v>
      </c>
      <c r="F3545" s="4" t="s">
        <v>10</v>
      </c>
    </row>
    <row r="3546" spans="1:21">
      <c r="A3546" t="n">
        <v>27575</v>
      </c>
      <c r="B3546" s="40" t="n">
        <v>45</v>
      </c>
      <c r="C3546" s="7" t="n">
        <v>11</v>
      </c>
      <c r="D3546" s="7" t="n">
        <v>3</v>
      </c>
      <c r="E3546" s="7" t="n">
        <v>38</v>
      </c>
      <c r="F3546" s="7" t="n">
        <v>0</v>
      </c>
    </row>
    <row r="3547" spans="1:21">
      <c r="A3547" t="s">
        <v>4</v>
      </c>
      <c r="B3547" s="4" t="s">
        <v>5</v>
      </c>
      <c r="C3547" s="4" t="s">
        <v>7</v>
      </c>
      <c r="D3547" s="4" t="s">
        <v>10</v>
      </c>
      <c r="E3547" s="4" t="s">
        <v>7</v>
      </c>
    </row>
    <row r="3548" spans="1:21">
      <c r="A3548" t="n">
        <v>27584</v>
      </c>
      <c r="B3548" s="51" t="n">
        <v>49</v>
      </c>
      <c r="C3548" s="7" t="n">
        <v>1</v>
      </c>
      <c r="D3548" s="7" t="n">
        <v>5000</v>
      </c>
      <c r="E3548" s="7" t="n">
        <v>0</v>
      </c>
    </row>
    <row r="3549" spans="1:21">
      <c r="A3549" t="s">
        <v>4</v>
      </c>
      <c r="B3549" s="4" t="s">
        <v>5</v>
      </c>
      <c r="C3549" s="4" t="s">
        <v>7</v>
      </c>
      <c r="D3549" s="4" t="s">
        <v>10</v>
      </c>
      <c r="E3549" s="4" t="s">
        <v>16</v>
      </c>
    </row>
    <row r="3550" spans="1:21">
      <c r="A3550" t="n">
        <v>27589</v>
      </c>
      <c r="B3550" s="33" t="n">
        <v>58</v>
      </c>
      <c r="C3550" s="7" t="n">
        <v>100</v>
      </c>
      <c r="D3550" s="7" t="n">
        <v>1000</v>
      </c>
      <c r="E3550" s="7" t="n">
        <v>1</v>
      </c>
    </row>
    <row r="3551" spans="1:21">
      <c r="A3551" t="s">
        <v>4</v>
      </c>
      <c r="B3551" s="4" t="s">
        <v>5</v>
      </c>
      <c r="C3551" s="4" t="s">
        <v>7</v>
      </c>
      <c r="D3551" s="4" t="s">
        <v>7</v>
      </c>
      <c r="E3551" s="4" t="s">
        <v>16</v>
      </c>
      <c r="F3551" s="4" t="s">
        <v>16</v>
      </c>
      <c r="G3551" s="4" t="s">
        <v>16</v>
      </c>
      <c r="H3551" s="4" t="s">
        <v>10</v>
      </c>
    </row>
    <row r="3552" spans="1:21">
      <c r="A3552" t="n">
        <v>27597</v>
      </c>
      <c r="B3552" s="40" t="n">
        <v>45</v>
      </c>
      <c r="C3552" s="7" t="n">
        <v>2</v>
      </c>
      <c r="D3552" s="7" t="n">
        <v>3</v>
      </c>
      <c r="E3552" s="7" t="n">
        <v>6.03000020980835</v>
      </c>
      <c r="F3552" s="7" t="n">
        <v>2.00999999046326</v>
      </c>
      <c r="G3552" s="7" t="n">
        <v>-10.4799995422363</v>
      </c>
      <c r="H3552" s="7" t="n">
        <v>3000</v>
      </c>
    </row>
    <row r="3553" spans="1:9">
      <c r="A3553" t="s">
        <v>4</v>
      </c>
      <c r="B3553" s="4" t="s">
        <v>5</v>
      </c>
      <c r="C3553" s="4" t="s">
        <v>7</v>
      </c>
      <c r="D3553" s="4" t="s">
        <v>7</v>
      </c>
      <c r="E3553" s="4" t="s">
        <v>16</v>
      </c>
      <c r="F3553" s="4" t="s">
        <v>16</v>
      </c>
      <c r="G3553" s="4" t="s">
        <v>16</v>
      </c>
      <c r="H3553" s="4" t="s">
        <v>10</v>
      </c>
      <c r="I3553" s="4" t="s">
        <v>7</v>
      </c>
    </row>
    <row r="3554" spans="1:9">
      <c r="A3554" t="n">
        <v>27614</v>
      </c>
      <c r="B3554" s="40" t="n">
        <v>45</v>
      </c>
      <c r="C3554" s="7" t="n">
        <v>4</v>
      </c>
      <c r="D3554" s="7" t="n">
        <v>3</v>
      </c>
      <c r="E3554" s="7" t="n">
        <v>346.450012207031</v>
      </c>
      <c r="F3554" s="7" t="n">
        <v>26.4899997711182</v>
      </c>
      <c r="G3554" s="7" t="n">
        <v>0</v>
      </c>
      <c r="H3554" s="7" t="n">
        <v>3000</v>
      </c>
      <c r="I3554" s="7" t="n">
        <v>1</v>
      </c>
    </row>
    <row r="3555" spans="1:9">
      <c r="A3555" t="s">
        <v>4</v>
      </c>
      <c r="B3555" s="4" t="s">
        <v>5</v>
      </c>
      <c r="C3555" s="4" t="s">
        <v>7</v>
      </c>
      <c r="D3555" s="4" t="s">
        <v>7</v>
      </c>
      <c r="E3555" s="4" t="s">
        <v>16</v>
      </c>
      <c r="F3555" s="4" t="s">
        <v>10</v>
      </c>
    </row>
    <row r="3556" spans="1:9">
      <c r="A3556" t="n">
        <v>27632</v>
      </c>
      <c r="B3556" s="40" t="n">
        <v>45</v>
      </c>
      <c r="C3556" s="7" t="n">
        <v>5</v>
      </c>
      <c r="D3556" s="7" t="n">
        <v>3</v>
      </c>
      <c r="E3556" s="7" t="n">
        <v>3.90000009536743</v>
      </c>
      <c r="F3556" s="7" t="n">
        <v>3000</v>
      </c>
    </row>
    <row r="3557" spans="1:9">
      <c r="A3557" t="s">
        <v>4</v>
      </c>
      <c r="B3557" s="4" t="s">
        <v>5</v>
      </c>
      <c r="C3557" s="4" t="s">
        <v>7</v>
      </c>
      <c r="D3557" s="4" t="s">
        <v>7</v>
      </c>
      <c r="E3557" s="4" t="s">
        <v>16</v>
      </c>
      <c r="F3557" s="4" t="s">
        <v>10</v>
      </c>
    </row>
    <row r="3558" spans="1:9">
      <c r="A3558" t="n">
        <v>27641</v>
      </c>
      <c r="B3558" s="40" t="n">
        <v>45</v>
      </c>
      <c r="C3558" s="7" t="n">
        <v>11</v>
      </c>
      <c r="D3558" s="7" t="n">
        <v>3</v>
      </c>
      <c r="E3558" s="7" t="n">
        <v>38</v>
      </c>
      <c r="F3558" s="7" t="n">
        <v>3000</v>
      </c>
    </row>
    <row r="3559" spans="1:9">
      <c r="A3559" t="s">
        <v>4</v>
      </c>
      <c r="B3559" s="4" t="s">
        <v>5</v>
      </c>
      <c r="C3559" s="4" t="s">
        <v>10</v>
      </c>
    </row>
    <row r="3560" spans="1:9">
      <c r="A3560" t="n">
        <v>27650</v>
      </c>
      <c r="B3560" s="26" t="n">
        <v>16</v>
      </c>
      <c r="C3560" s="7" t="n">
        <v>1500</v>
      </c>
    </row>
    <row r="3561" spans="1:9">
      <c r="A3561" t="s">
        <v>4</v>
      </c>
      <c r="B3561" s="4" t="s">
        <v>5</v>
      </c>
      <c r="C3561" s="4" t="s">
        <v>10</v>
      </c>
      <c r="D3561" s="4" t="s">
        <v>16</v>
      </c>
      <c r="E3561" s="4" t="s">
        <v>16</v>
      </c>
      <c r="F3561" s="4" t="s">
        <v>16</v>
      </c>
      <c r="G3561" s="4" t="s">
        <v>10</v>
      </c>
      <c r="H3561" s="4" t="s">
        <v>10</v>
      </c>
    </row>
    <row r="3562" spans="1:9">
      <c r="A3562" t="n">
        <v>27653</v>
      </c>
      <c r="B3562" s="52" t="n">
        <v>60</v>
      </c>
      <c r="C3562" s="7" t="n">
        <v>0</v>
      </c>
      <c r="D3562" s="7" t="n">
        <v>0</v>
      </c>
      <c r="E3562" s="7" t="n">
        <v>20</v>
      </c>
      <c r="F3562" s="7" t="n">
        <v>0</v>
      </c>
      <c r="G3562" s="7" t="n">
        <v>1000</v>
      </c>
      <c r="H3562" s="7" t="n">
        <v>0</v>
      </c>
    </row>
    <row r="3563" spans="1:9">
      <c r="A3563" t="s">
        <v>4</v>
      </c>
      <c r="B3563" s="4" t="s">
        <v>5</v>
      </c>
      <c r="C3563" s="4" t="s">
        <v>10</v>
      </c>
    </row>
    <row r="3564" spans="1:9">
      <c r="A3564" t="n">
        <v>27672</v>
      </c>
      <c r="B3564" s="26" t="n">
        <v>16</v>
      </c>
      <c r="C3564" s="7" t="n">
        <v>1000</v>
      </c>
    </row>
    <row r="3565" spans="1:9">
      <c r="A3565" t="s">
        <v>4</v>
      </c>
      <c r="B3565" s="4" t="s">
        <v>5</v>
      </c>
      <c r="C3565" s="4" t="s">
        <v>7</v>
      </c>
      <c r="D3565" s="4" t="s">
        <v>10</v>
      </c>
    </row>
    <row r="3566" spans="1:9">
      <c r="A3566" t="n">
        <v>27675</v>
      </c>
      <c r="B3566" s="40" t="n">
        <v>45</v>
      </c>
      <c r="C3566" s="7" t="n">
        <v>7</v>
      </c>
      <c r="D3566" s="7" t="n">
        <v>255</v>
      </c>
    </row>
    <row r="3567" spans="1:9">
      <c r="A3567" t="s">
        <v>4</v>
      </c>
      <c r="B3567" s="4" t="s">
        <v>5</v>
      </c>
      <c r="C3567" s="4" t="s">
        <v>10</v>
      </c>
    </row>
    <row r="3568" spans="1:9">
      <c r="A3568" t="n">
        <v>27679</v>
      </c>
      <c r="B3568" s="26" t="n">
        <v>16</v>
      </c>
      <c r="C3568" s="7" t="n">
        <v>500</v>
      </c>
    </row>
    <row r="3569" spans="1:9">
      <c r="A3569" t="s">
        <v>4</v>
      </c>
      <c r="B3569" s="4" t="s">
        <v>5</v>
      </c>
      <c r="C3569" s="4" t="s">
        <v>10</v>
      </c>
      <c r="D3569" s="4" t="s">
        <v>7</v>
      </c>
      <c r="E3569" s="4" t="s">
        <v>16</v>
      </c>
      <c r="F3569" s="4" t="s">
        <v>10</v>
      </c>
    </row>
    <row r="3570" spans="1:9">
      <c r="A3570" t="n">
        <v>27682</v>
      </c>
      <c r="B3570" s="53" t="n">
        <v>59</v>
      </c>
      <c r="C3570" s="7" t="n">
        <v>0</v>
      </c>
      <c r="D3570" s="7" t="n">
        <v>8</v>
      </c>
      <c r="E3570" s="7" t="n">
        <v>0.150000005960464</v>
      </c>
      <c r="F3570" s="7" t="n">
        <v>0</v>
      </c>
    </row>
    <row r="3571" spans="1:9">
      <c r="A3571" t="s">
        <v>4</v>
      </c>
      <c r="B3571" s="4" t="s">
        <v>5</v>
      </c>
      <c r="C3571" s="4" t="s">
        <v>10</v>
      </c>
    </row>
    <row r="3572" spans="1:9">
      <c r="A3572" t="n">
        <v>27692</v>
      </c>
      <c r="B3572" s="26" t="n">
        <v>16</v>
      </c>
      <c r="C3572" s="7" t="n">
        <v>1800</v>
      </c>
    </row>
    <row r="3573" spans="1:9">
      <c r="A3573" t="s">
        <v>4</v>
      </c>
      <c r="B3573" s="4" t="s">
        <v>5</v>
      </c>
      <c r="C3573" s="4" t="s">
        <v>10</v>
      </c>
      <c r="D3573" s="4" t="s">
        <v>7</v>
      </c>
      <c r="E3573" s="4" t="s">
        <v>16</v>
      </c>
      <c r="F3573" s="4" t="s">
        <v>10</v>
      </c>
    </row>
    <row r="3574" spans="1:9">
      <c r="A3574" t="n">
        <v>27695</v>
      </c>
      <c r="B3574" s="53" t="n">
        <v>59</v>
      </c>
      <c r="C3574" s="7" t="n">
        <v>0</v>
      </c>
      <c r="D3574" s="7" t="n">
        <v>255</v>
      </c>
      <c r="E3574" s="7" t="n">
        <v>0</v>
      </c>
      <c r="F3574" s="7" t="n">
        <v>0</v>
      </c>
    </row>
    <row r="3575" spans="1:9">
      <c r="A3575" t="s">
        <v>4</v>
      </c>
      <c r="B3575" s="4" t="s">
        <v>5</v>
      </c>
      <c r="C3575" s="4" t="s">
        <v>10</v>
      </c>
    </row>
    <row r="3576" spans="1:9">
      <c r="A3576" t="n">
        <v>27705</v>
      </c>
      <c r="B3576" s="26" t="n">
        <v>16</v>
      </c>
      <c r="C3576" s="7" t="n">
        <v>300</v>
      </c>
    </row>
    <row r="3577" spans="1:9">
      <c r="A3577" t="s">
        <v>4</v>
      </c>
      <c r="B3577" s="4" t="s">
        <v>5</v>
      </c>
      <c r="C3577" s="4" t="s">
        <v>7</v>
      </c>
      <c r="D3577" s="4" t="s">
        <v>10</v>
      </c>
      <c r="E3577" s="4" t="s">
        <v>8</v>
      </c>
    </row>
    <row r="3578" spans="1:9">
      <c r="A3578" t="n">
        <v>27708</v>
      </c>
      <c r="B3578" s="54" t="n">
        <v>51</v>
      </c>
      <c r="C3578" s="7" t="n">
        <v>4</v>
      </c>
      <c r="D3578" s="7" t="n">
        <v>0</v>
      </c>
      <c r="E3578" s="7" t="s">
        <v>100</v>
      </c>
    </row>
    <row r="3579" spans="1:9">
      <c r="A3579" t="s">
        <v>4</v>
      </c>
      <c r="B3579" s="4" t="s">
        <v>5</v>
      </c>
      <c r="C3579" s="4" t="s">
        <v>10</v>
      </c>
    </row>
    <row r="3580" spans="1:9">
      <c r="A3580" t="n">
        <v>27723</v>
      </c>
      <c r="B3580" s="26" t="n">
        <v>16</v>
      </c>
      <c r="C3580" s="7" t="n">
        <v>0</v>
      </c>
    </row>
    <row r="3581" spans="1:9">
      <c r="A3581" t="s">
        <v>4</v>
      </c>
      <c r="B3581" s="4" t="s">
        <v>5</v>
      </c>
      <c r="C3581" s="4" t="s">
        <v>10</v>
      </c>
      <c r="D3581" s="4" t="s">
        <v>7</v>
      </c>
      <c r="E3581" s="4" t="s">
        <v>17</v>
      </c>
      <c r="F3581" s="4" t="s">
        <v>28</v>
      </c>
      <c r="G3581" s="4" t="s">
        <v>7</v>
      </c>
      <c r="H3581" s="4" t="s">
        <v>7</v>
      </c>
      <c r="I3581" s="4" t="s">
        <v>7</v>
      </c>
      <c r="J3581" s="4" t="s">
        <v>17</v>
      </c>
      <c r="K3581" s="4" t="s">
        <v>28</v>
      </c>
      <c r="L3581" s="4" t="s">
        <v>7</v>
      </c>
      <c r="M3581" s="4" t="s">
        <v>7</v>
      </c>
    </row>
    <row r="3582" spans="1:9">
      <c r="A3582" t="n">
        <v>27726</v>
      </c>
      <c r="B3582" s="55" t="n">
        <v>26</v>
      </c>
      <c r="C3582" s="7" t="n">
        <v>0</v>
      </c>
      <c r="D3582" s="7" t="n">
        <v>17</v>
      </c>
      <c r="E3582" s="7" t="n">
        <v>65115</v>
      </c>
      <c r="F3582" s="7" t="s">
        <v>101</v>
      </c>
      <c r="G3582" s="7" t="n">
        <v>2</v>
      </c>
      <c r="H3582" s="7" t="n">
        <v>3</v>
      </c>
      <c r="I3582" s="7" t="n">
        <v>17</v>
      </c>
      <c r="J3582" s="7" t="n">
        <v>65116</v>
      </c>
      <c r="K3582" s="7" t="s">
        <v>102</v>
      </c>
      <c r="L3582" s="7" t="n">
        <v>2</v>
      </c>
      <c r="M3582" s="7" t="n">
        <v>0</v>
      </c>
    </row>
    <row r="3583" spans="1:9">
      <c r="A3583" t="s">
        <v>4</v>
      </c>
      <c r="B3583" s="4" t="s">
        <v>5</v>
      </c>
    </row>
    <row r="3584" spans="1:9">
      <c r="A3584" t="n">
        <v>27871</v>
      </c>
      <c r="B3584" s="24" t="n">
        <v>28</v>
      </c>
    </row>
    <row r="3585" spans="1:13">
      <c r="A3585" t="s">
        <v>4</v>
      </c>
      <c r="B3585" s="4" t="s">
        <v>5</v>
      </c>
      <c r="C3585" s="4" t="s">
        <v>7</v>
      </c>
      <c r="D3585" s="4" t="s">
        <v>10</v>
      </c>
      <c r="E3585" s="4" t="s">
        <v>10</v>
      </c>
      <c r="F3585" s="4" t="s">
        <v>7</v>
      </c>
    </row>
    <row r="3586" spans="1:13">
      <c r="A3586" t="n">
        <v>27872</v>
      </c>
      <c r="B3586" s="22" t="n">
        <v>25</v>
      </c>
      <c r="C3586" s="7" t="n">
        <v>1</v>
      </c>
      <c r="D3586" s="7" t="n">
        <v>680</v>
      </c>
      <c r="E3586" s="7" t="n">
        <v>450</v>
      </c>
      <c r="F3586" s="7" t="n">
        <v>0</v>
      </c>
    </row>
    <row r="3587" spans="1:13">
      <c r="A3587" t="s">
        <v>4</v>
      </c>
      <c r="B3587" s="4" t="s">
        <v>5</v>
      </c>
      <c r="C3587" s="4" t="s">
        <v>8</v>
      </c>
      <c r="D3587" s="4" t="s">
        <v>10</v>
      </c>
    </row>
    <row r="3588" spans="1:13">
      <c r="A3588" t="n">
        <v>27879</v>
      </c>
      <c r="B3588" s="56" t="n">
        <v>29</v>
      </c>
      <c r="C3588" s="7" t="s">
        <v>103</v>
      </c>
      <c r="D3588" s="7" t="n">
        <v>65533</v>
      </c>
    </row>
    <row r="3589" spans="1:13">
      <c r="A3589" t="s">
        <v>4</v>
      </c>
      <c r="B3589" s="4" t="s">
        <v>5</v>
      </c>
      <c r="C3589" s="4" t="s">
        <v>7</v>
      </c>
      <c r="D3589" s="4" t="s">
        <v>10</v>
      </c>
      <c r="E3589" s="4" t="s">
        <v>8</v>
      </c>
    </row>
    <row r="3590" spans="1:13">
      <c r="A3590" t="n">
        <v>27900</v>
      </c>
      <c r="B3590" s="54" t="n">
        <v>51</v>
      </c>
      <c r="C3590" s="7" t="n">
        <v>4</v>
      </c>
      <c r="D3590" s="7" t="n">
        <v>16</v>
      </c>
      <c r="E3590" s="7" t="s">
        <v>104</v>
      </c>
    </row>
    <row r="3591" spans="1:13">
      <c r="A3591" t="s">
        <v>4</v>
      </c>
      <c r="B3591" s="4" t="s">
        <v>5</v>
      </c>
      <c r="C3591" s="4" t="s">
        <v>10</v>
      </c>
    </row>
    <row r="3592" spans="1:13">
      <c r="A3592" t="n">
        <v>27913</v>
      </c>
      <c r="B3592" s="26" t="n">
        <v>16</v>
      </c>
      <c r="C3592" s="7" t="n">
        <v>0</v>
      </c>
    </row>
    <row r="3593" spans="1:13">
      <c r="A3593" t="s">
        <v>4</v>
      </c>
      <c r="B3593" s="4" t="s">
        <v>5</v>
      </c>
      <c r="C3593" s="4" t="s">
        <v>10</v>
      </c>
      <c r="D3593" s="4" t="s">
        <v>7</v>
      </c>
      <c r="E3593" s="4" t="s">
        <v>17</v>
      </c>
      <c r="F3593" s="4" t="s">
        <v>28</v>
      </c>
      <c r="G3593" s="4" t="s">
        <v>7</v>
      </c>
      <c r="H3593" s="4" t="s">
        <v>7</v>
      </c>
    </row>
    <row r="3594" spans="1:13">
      <c r="A3594" t="n">
        <v>27916</v>
      </c>
      <c r="B3594" s="55" t="n">
        <v>26</v>
      </c>
      <c r="C3594" s="7" t="n">
        <v>16</v>
      </c>
      <c r="D3594" s="7" t="n">
        <v>17</v>
      </c>
      <c r="E3594" s="7" t="n">
        <v>14426</v>
      </c>
      <c r="F3594" s="7" t="s">
        <v>105</v>
      </c>
      <c r="G3594" s="7" t="n">
        <v>2</v>
      </c>
      <c r="H3594" s="7" t="n">
        <v>0</v>
      </c>
    </row>
    <row r="3595" spans="1:13">
      <c r="A3595" t="s">
        <v>4</v>
      </c>
      <c r="B3595" s="4" t="s">
        <v>5</v>
      </c>
    </row>
    <row r="3596" spans="1:13">
      <c r="A3596" t="n">
        <v>27948</v>
      </c>
      <c r="B3596" s="24" t="n">
        <v>28</v>
      </c>
    </row>
    <row r="3597" spans="1:13">
      <c r="A3597" t="s">
        <v>4</v>
      </c>
      <c r="B3597" s="4" t="s">
        <v>5</v>
      </c>
      <c r="C3597" s="4" t="s">
        <v>10</v>
      </c>
      <c r="D3597" s="4" t="s">
        <v>7</v>
      </c>
      <c r="E3597" s="4" t="s">
        <v>16</v>
      </c>
      <c r="F3597" s="4" t="s">
        <v>10</v>
      </c>
    </row>
    <row r="3598" spans="1:13">
      <c r="A3598" t="n">
        <v>27949</v>
      </c>
      <c r="B3598" s="53" t="n">
        <v>59</v>
      </c>
      <c r="C3598" s="7" t="n">
        <v>0</v>
      </c>
      <c r="D3598" s="7" t="n">
        <v>13</v>
      </c>
      <c r="E3598" s="7" t="n">
        <v>0.150000005960464</v>
      </c>
      <c r="F3598" s="7" t="n">
        <v>0</v>
      </c>
    </row>
    <row r="3599" spans="1:13">
      <c r="A3599" t="s">
        <v>4</v>
      </c>
      <c r="B3599" s="4" t="s">
        <v>5</v>
      </c>
      <c r="C3599" s="4" t="s">
        <v>10</v>
      </c>
    </row>
    <row r="3600" spans="1:13">
      <c r="A3600" t="n">
        <v>27959</v>
      </c>
      <c r="B3600" s="26" t="n">
        <v>16</v>
      </c>
      <c r="C3600" s="7" t="n">
        <v>1000</v>
      </c>
    </row>
    <row r="3601" spans="1:8">
      <c r="A3601" t="s">
        <v>4</v>
      </c>
      <c r="B3601" s="4" t="s">
        <v>5</v>
      </c>
      <c r="C3601" s="4" t="s">
        <v>8</v>
      </c>
      <c r="D3601" s="4" t="s">
        <v>10</v>
      </c>
    </row>
    <row r="3602" spans="1:8">
      <c r="A3602" t="n">
        <v>27962</v>
      </c>
      <c r="B3602" s="56" t="n">
        <v>29</v>
      </c>
      <c r="C3602" s="7" t="s">
        <v>18</v>
      </c>
      <c r="D3602" s="7" t="n">
        <v>65533</v>
      </c>
    </row>
    <row r="3603" spans="1:8">
      <c r="A3603" t="s">
        <v>4</v>
      </c>
      <c r="B3603" s="4" t="s">
        <v>5</v>
      </c>
      <c r="C3603" s="4" t="s">
        <v>7</v>
      </c>
      <c r="D3603" s="4" t="s">
        <v>10</v>
      </c>
      <c r="E3603" s="4" t="s">
        <v>10</v>
      </c>
      <c r="F3603" s="4" t="s">
        <v>7</v>
      </c>
    </row>
    <row r="3604" spans="1:8">
      <c r="A3604" t="n">
        <v>27966</v>
      </c>
      <c r="B3604" s="22" t="n">
        <v>25</v>
      </c>
      <c r="C3604" s="7" t="n">
        <v>1</v>
      </c>
      <c r="D3604" s="7" t="n">
        <v>65535</v>
      </c>
      <c r="E3604" s="7" t="n">
        <v>65535</v>
      </c>
      <c r="F3604" s="7" t="n">
        <v>0</v>
      </c>
    </row>
    <row r="3605" spans="1:8">
      <c r="A3605" t="s">
        <v>4</v>
      </c>
      <c r="B3605" s="4" t="s">
        <v>5</v>
      </c>
      <c r="C3605" s="4" t="s">
        <v>7</v>
      </c>
      <c r="D3605" s="4" t="s">
        <v>10</v>
      </c>
      <c r="E3605" s="4" t="s">
        <v>8</v>
      </c>
    </row>
    <row r="3606" spans="1:8">
      <c r="A3606" t="n">
        <v>27973</v>
      </c>
      <c r="B3606" s="54" t="n">
        <v>51</v>
      </c>
      <c r="C3606" s="7" t="n">
        <v>4</v>
      </c>
      <c r="D3606" s="7" t="n">
        <v>0</v>
      </c>
      <c r="E3606" s="7" t="s">
        <v>106</v>
      </c>
    </row>
    <row r="3607" spans="1:8">
      <c r="A3607" t="s">
        <v>4</v>
      </c>
      <c r="B3607" s="4" t="s">
        <v>5</v>
      </c>
      <c r="C3607" s="4" t="s">
        <v>10</v>
      </c>
    </row>
    <row r="3608" spans="1:8">
      <c r="A3608" t="n">
        <v>27988</v>
      </c>
      <c r="B3608" s="26" t="n">
        <v>16</v>
      </c>
      <c r="C3608" s="7" t="n">
        <v>0</v>
      </c>
    </row>
    <row r="3609" spans="1:8">
      <c r="A3609" t="s">
        <v>4</v>
      </c>
      <c r="B3609" s="4" t="s">
        <v>5</v>
      </c>
      <c r="C3609" s="4" t="s">
        <v>10</v>
      </c>
      <c r="D3609" s="4" t="s">
        <v>7</v>
      </c>
      <c r="E3609" s="4" t="s">
        <v>17</v>
      </c>
      <c r="F3609" s="4" t="s">
        <v>28</v>
      </c>
      <c r="G3609" s="4" t="s">
        <v>7</v>
      </c>
      <c r="H3609" s="4" t="s">
        <v>7</v>
      </c>
    </row>
    <row r="3610" spans="1:8">
      <c r="A3610" t="n">
        <v>27991</v>
      </c>
      <c r="B3610" s="55" t="n">
        <v>26</v>
      </c>
      <c r="C3610" s="7" t="n">
        <v>0</v>
      </c>
      <c r="D3610" s="7" t="n">
        <v>17</v>
      </c>
      <c r="E3610" s="7" t="n">
        <v>65117</v>
      </c>
      <c r="F3610" s="7" t="s">
        <v>107</v>
      </c>
      <c r="G3610" s="7" t="n">
        <v>2</v>
      </c>
      <c r="H3610" s="7" t="n">
        <v>0</v>
      </c>
    </row>
    <row r="3611" spans="1:8">
      <c r="A3611" t="s">
        <v>4</v>
      </c>
      <c r="B3611" s="4" t="s">
        <v>5</v>
      </c>
    </row>
    <row r="3612" spans="1:8">
      <c r="A3612" t="n">
        <v>28010</v>
      </c>
      <c r="B3612" s="24" t="n">
        <v>28</v>
      </c>
    </row>
    <row r="3613" spans="1:8">
      <c r="A3613" t="s">
        <v>4</v>
      </c>
      <c r="B3613" s="4" t="s">
        <v>5</v>
      </c>
      <c r="C3613" s="4" t="s">
        <v>7</v>
      </c>
      <c r="D3613" s="4" t="s">
        <v>10</v>
      </c>
      <c r="E3613" s="4" t="s">
        <v>17</v>
      </c>
      <c r="F3613" s="4" t="s">
        <v>10</v>
      </c>
      <c r="G3613" s="4" t="s">
        <v>17</v>
      </c>
      <c r="H3613" s="4" t="s">
        <v>7</v>
      </c>
    </row>
    <row r="3614" spans="1:8">
      <c r="A3614" t="n">
        <v>28011</v>
      </c>
      <c r="B3614" s="51" t="n">
        <v>49</v>
      </c>
      <c r="C3614" s="7" t="n">
        <v>0</v>
      </c>
      <c r="D3614" s="7" t="n">
        <v>5</v>
      </c>
      <c r="E3614" s="7" t="n">
        <v>1065353216</v>
      </c>
      <c r="F3614" s="7" t="n">
        <v>0</v>
      </c>
      <c r="G3614" s="7" t="n">
        <v>0</v>
      </c>
      <c r="H3614" s="7" t="n">
        <v>0</v>
      </c>
    </row>
    <row r="3615" spans="1:8">
      <c r="A3615" t="s">
        <v>4</v>
      </c>
      <c r="B3615" s="4" t="s">
        <v>5</v>
      </c>
      <c r="C3615" s="4" t="s">
        <v>7</v>
      </c>
      <c r="D3615" s="4" t="s">
        <v>10</v>
      </c>
      <c r="E3615" s="4" t="s">
        <v>16</v>
      </c>
    </row>
    <row r="3616" spans="1:8">
      <c r="A3616" t="n">
        <v>28026</v>
      </c>
      <c r="B3616" s="33" t="n">
        <v>58</v>
      </c>
      <c r="C3616" s="7" t="n">
        <v>101</v>
      </c>
      <c r="D3616" s="7" t="n">
        <v>500</v>
      </c>
      <c r="E3616" s="7" t="n">
        <v>1</v>
      </c>
    </row>
    <row r="3617" spans="1:8">
      <c r="A3617" t="s">
        <v>4</v>
      </c>
      <c r="B3617" s="4" t="s">
        <v>5</v>
      </c>
      <c r="C3617" s="4" t="s">
        <v>7</v>
      </c>
      <c r="D3617" s="4" t="s">
        <v>10</v>
      </c>
    </row>
    <row r="3618" spans="1:8">
      <c r="A3618" t="n">
        <v>28034</v>
      </c>
      <c r="B3618" s="33" t="n">
        <v>58</v>
      </c>
      <c r="C3618" s="7" t="n">
        <v>254</v>
      </c>
      <c r="D3618" s="7" t="n">
        <v>0</v>
      </c>
    </row>
    <row r="3619" spans="1:8">
      <c r="A3619" t="s">
        <v>4</v>
      </c>
      <c r="B3619" s="4" t="s">
        <v>5</v>
      </c>
      <c r="C3619" s="4" t="s">
        <v>10</v>
      </c>
      <c r="D3619" s="4" t="s">
        <v>16</v>
      </c>
      <c r="E3619" s="4" t="s">
        <v>16</v>
      </c>
      <c r="F3619" s="4" t="s">
        <v>16</v>
      </c>
      <c r="G3619" s="4" t="s">
        <v>10</v>
      </c>
      <c r="H3619" s="4" t="s">
        <v>10</v>
      </c>
    </row>
    <row r="3620" spans="1:8">
      <c r="A3620" t="n">
        <v>28038</v>
      </c>
      <c r="B3620" s="52" t="n">
        <v>60</v>
      </c>
      <c r="C3620" s="7" t="n">
        <v>0</v>
      </c>
      <c r="D3620" s="7" t="n">
        <v>0</v>
      </c>
      <c r="E3620" s="7" t="n">
        <v>0</v>
      </c>
      <c r="F3620" s="7" t="n">
        <v>0</v>
      </c>
      <c r="G3620" s="7" t="n">
        <v>0</v>
      </c>
      <c r="H3620" s="7" t="n">
        <v>0</v>
      </c>
    </row>
    <row r="3621" spans="1:8">
      <c r="A3621" t="s">
        <v>4</v>
      </c>
      <c r="B3621" s="4" t="s">
        <v>5</v>
      </c>
      <c r="C3621" s="4" t="s">
        <v>10</v>
      </c>
      <c r="D3621" s="4" t="s">
        <v>16</v>
      </c>
      <c r="E3621" s="4" t="s">
        <v>16</v>
      </c>
      <c r="F3621" s="4" t="s">
        <v>16</v>
      </c>
      <c r="G3621" s="4" t="s">
        <v>16</v>
      </c>
    </row>
    <row r="3622" spans="1:8">
      <c r="A3622" t="n">
        <v>28057</v>
      </c>
      <c r="B3622" s="31" t="n">
        <v>46</v>
      </c>
      <c r="C3622" s="7" t="n">
        <v>0</v>
      </c>
      <c r="D3622" s="7" t="n">
        <v>3.46000003814697</v>
      </c>
      <c r="E3622" s="7" t="n">
        <v>0</v>
      </c>
      <c r="F3622" s="7" t="n">
        <v>-8.11999988555908</v>
      </c>
      <c r="G3622" s="7" t="n">
        <v>48.2999992370605</v>
      </c>
    </row>
    <row r="3623" spans="1:8">
      <c r="A3623" t="s">
        <v>4</v>
      </c>
      <c r="B3623" s="4" t="s">
        <v>5</v>
      </c>
      <c r="C3623" s="4" t="s">
        <v>10</v>
      </c>
      <c r="D3623" s="4" t="s">
        <v>17</v>
      </c>
    </row>
    <row r="3624" spans="1:8">
      <c r="A3624" t="n">
        <v>28076</v>
      </c>
      <c r="B3624" s="57" t="n">
        <v>44</v>
      </c>
      <c r="C3624" s="7" t="n">
        <v>16</v>
      </c>
      <c r="D3624" s="7" t="n">
        <v>128</v>
      </c>
    </row>
    <row r="3625" spans="1:8">
      <c r="A3625" t="s">
        <v>4</v>
      </c>
      <c r="B3625" s="4" t="s">
        <v>5</v>
      </c>
      <c r="C3625" s="4" t="s">
        <v>10</v>
      </c>
      <c r="D3625" s="4" t="s">
        <v>17</v>
      </c>
    </row>
    <row r="3626" spans="1:8">
      <c r="A3626" t="n">
        <v>28083</v>
      </c>
      <c r="B3626" s="57" t="n">
        <v>44</v>
      </c>
      <c r="C3626" s="7" t="n">
        <v>16</v>
      </c>
      <c r="D3626" s="7" t="n">
        <v>32</v>
      </c>
    </row>
    <row r="3627" spans="1:8">
      <c r="A3627" t="s">
        <v>4</v>
      </c>
      <c r="B3627" s="4" t="s">
        <v>5</v>
      </c>
      <c r="C3627" s="4" t="s">
        <v>10</v>
      </c>
      <c r="D3627" s="4" t="s">
        <v>16</v>
      </c>
      <c r="E3627" s="4" t="s">
        <v>16</v>
      </c>
      <c r="F3627" s="4" t="s">
        <v>16</v>
      </c>
      <c r="G3627" s="4" t="s">
        <v>16</v>
      </c>
    </row>
    <row r="3628" spans="1:8">
      <c r="A3628" t="n">
        <v>28090</v>
      </c>
      <c r="B3628" s="31" t="n">
        <v>46</v>
      </c>
      <c r="C3628" s="7" t="n">
        <v>16</v>
      </c>
      <c r="D3628" s="7" t="n">
        <v>10.9099998474121</v>
      </c>
      <c r="E3628" s="7" t="n">
        <v>1.19000005722046</v>
      </c>
      <c r="F3628" s="7" t="n">
        <v>-1.28999996185303</v>
      </c>
      <c r="G3628" s="7" t="n">
        <v>226.399993896484</v>
      </c>
    </row>
    <row r="3629" spans="1:8">
      <c r="A3629" t="s">
        <v>4</v>
      </c>
      <c r="B3629" s="4" t="s">
        <v>5</v>
      </c>
      <c r="C3629" s="4" t="s">
        <v>10</v>
      </c>
      <c r="D3629" s="4" t="s">
        <v>10</v>
      </c>
      <c r="E3629" s="4" t="s">
        <v>16</v>
      </c>
      <c r="F3629" s="4" t="s">
        <v>16</v>
      </c>
      <c r="G3629" s="4" t="s">
        <v>16</v>
      </c>
      <c r="H3629" s="4" t="s">
        <v>16</v>
      </c>
      <c r="I3629" s="4" t="s">
        <v>7</v>
      </c>
      <c r="J3629" s="4" t="s">
        <v>10</v>
      </c>
    </row>
    <row r="3630" spans="1:8">
      <c r="A3630" t="n">
        <v>28109</v>
      </c>
      <c r="B3630" s="58" t="n">
        <v>55</v>
      </c>
      <c r="C3630" s="7" t="n">
        <v>16</v>
      </c>
      <c r="D3630" s="7" t="n">
        <v>65533</v>
      </c>
      <c r="E3630" s="7" t="n">
        <v>7.65999984741211</v>
      </c>
      <c r="F3630" s="7" t="n">
        <v>0.439999997615814</v>
      </c>
      <c r="G3630" s="7" t="n">
        <v>-4.38000011444092</v>
      </c>
      <c r="H3630" s="7" t="n">
        <v>1.20000004768372</v>
      </c>
      <c r="I3630" s="7" t="n">
        <v>1</v>
      </c>
      <c r="J3630" s="7" t="n">
        <v>0</v>
      </c>
    </row>
    <row r="3631" spans="1:8">
      <c r="A3631" t="s">
        <v>4</v>
      </c>
      <c r="B3631" s="4" t="s">
        <v>5</v>
      </c>
      <c r="C3631" s="4" t="s">
        <v>10</v>
      </c>
      <c r="D3631" s="4" t="s">
        <v>10</v>
      </c>
      <c r="E3631" s="4" t="s">
        <v>10</v>
      </c>
    </row>
    <row r="3632" spans="1:8">
      <c r="A3632" t="n">
        <v>28133</v>
      </c>
      <c r="B3632" s="59" t="n">
        <v>61</v>
      </c>
      <c r="C3632" s="7" t="n">
        <v>0</v>
      </c>
      <c r="D3632" s="7" t="n">
        <v>16</v>
      </c>
      <c r="E3632" s="7" t="n">
        <v>1000</v>
      </c>
    </row>
    <row r="3633" spans="1:10">
      <c r="A3633" t="s">
        <v>4</v>
      </c>
      <c r="B3633" s="4" t="s">
        <v>5</v>
      </c>
      <c r="C3633" s="4" t="s">
        <v>10</v>
      </c>
      <c r="D3633" s="4" t="s">
        <v>10</v>
      </c>
      <c r="E3633" s="4" t="s">
        <v>10</v>
      </c>
    </row>
    <row r="3634" spans="1:10">
      <c r="A3634" t="n">
        <v>28140</v>
      </c>
      <c r="B3634" s="59" t="n">
        <v>61</v>
      </c>
      <c r="C3634" s="7" t="n">
        <v>16</v>
      </c>
      <c r="D3634" s="7" t="n">
        <v>0</v>
      </c>
      <c r="E3634" s="7" t="n">
        <v>1000</v>
      </c>
    </row>
    <row r="3635" spans="1:10">
      <c r="A3635" t="s">
        <v>4</v>
      </c>
      <c r="B3635" s="4" t="s">
        <v>5</v>
      </c>
      <c r="C3635" s="4" t="s">
        <v>7</v>
      </c>
      <c r="D3635" s="4" t="s">
        <v>7</v>
      </c>
      <c r="E3635" s="4" t="s">
        <v>16</v>
      </c>
      <c r="F3635" s="4" t="s">
        <v>16</v>
      </c>
      <c r="G3635" s="4" t="s">
        <v>16</v>
      </c>
      <c r="H3635" s="4" t="s">
        <v>10</v>
      </c>
    </row>
    <row r="3636" spans="1:10">
      <c r="A3636" t="n">
        <v>28147</v>
      </c>
      <c r="B3636" s="40" t="n">
        <v>45</v>
      </c>
      <c r="C3636" s="7" t="n">
        <v>2</v>
      </c>
      <c r="D3636" s="7" t="n">
        <v>3</v>
      </c>
      <c r="E3636" s="7" t="n">
        <v>7.53999996185303</v>
      </c>
      <c r="F3636" s="7" t="n">
        <v>1.66999995708466</v>
      </c>
      <c r="G3636" s="7" t="n">
        <v>-4.44000005722046</v>
      </c>
      <c r="H3636" s="7" t="n">
        <v>0</v>
      </c>
    </row>
    <row r="3637" spans="1:10">
      <c r="A3637" t="s">
        <v>4</v>
      </c>
      <c r="B3637" s="4" t="s">
        <v>5</v>
      </c>
      <c r="C3637" s="4" t="s">
        <v>7</v>
      </c>
      <c r="D3637" s="4" t="s">
        <v>7</v>
      </c>
      <c r="E3637" s="4" t="s">
        <v>16</v>
      </c>
      <c r="F3637" s="4" t="s">
        <v>16</v>
      </c>
      <c r="G3637" s="4" t="s">
        <v>16</v>
      </c>
      <c r="H3637" s="4" t="s">
        <v>10</v>
      </c>
      <c r="I3637" s="4" t="s">
        <v>7</v>
      </c>
    </row>
    <row r="3638" spans="1:10">
      <c r="A3638" t="n">
        <v>28164</v>
      </c>
      <c r="B3638" s="40" t="n">
        <v>45</v>
      </c>
      <c r="C3638" s="7" t="n">
        <v>4</v>
      </c>
      <c r="D3638" s="7" t="n">
        <v>3</v>
      </c>
      <c r="E3638" s="7" t="n">
        <v>6.48999977111816</v>
      </c>
      <c r="F3638" s="7" t="n">
        <v>222.919998168945</v>
      </c>
      <c r="G3638" s="7" t="n">
        <v>0</v>
      </c>
      <c r="H3638" s="7" t="n">
        <v>0</v>
      </c>
      <c r="I3638" s="7" t="n">
        <v>1</v>
      </c>
    </row>
    <row r="3639" spans="1:10">
      <c r="A3639" t="s">
        <v>4</v>
      </c>
      <c r="B3639" s="4" t="s">
        <v>5</v>
      </c>
      <c r="C3639" s="4" t="s">
        <v>7</v>
      </c>
      <c r="D3639" s="4" t="s">
        <v>7</v>
      </c>
      <c r="E3639" s="4" t="s">
        <v>16</v>
      </c>
      <c r="F3639" s="4" t="s">
        <v>10</v>
      </c>
    </row>
    <row r="3640" spans="1:10">
      <c r="A3640" t="n">
        <v>28182</v>
      </c>
      <c r="B3640" s="40" t="n">
        <v>45</v>
      </c>
      <c r="C3640" s="7" t="n">
        <v>5</v>
      </c>
      <c r="D3640" s="7" t="n">
        <v>3</v>
      </c>
      <c r="E3640" s="7" t="n">
        <v>3.09999990463257</v>
      </c>
      <c r="F3640" s="7" t="n">
        <v>0</v>
      </c>
    </row>
    <row r="3641" spans="1:10">
      <c r="A3641" t="s">
        <v>4</v>
      </c>
      <c r="B3641" s="4" t="s">
        <v>5</v>
      </c>
      <c r="C3641" s="4" t="s">
        <v>7</v>
      </c>
      <c r="D3641" s="4" t="s">
        <v>7</v>
      </c>
      <c r="E3641" s="4" t="s">
        <v>16</v>
      </c>
      <c r="F3641" s="4" t="s">
        <v>10</v>
      </c>
    </row>
    <row r="3642" spans="1:10">
      <c r="A3642" t="n">
        <v>28191</v>
      </c>
      <c r="B3642" s="40" t="n">
        <v>45</v>
      </c>
      <c r="C3642" s="7" t="n">
        <v>11</v>
      </c>
      <c r="D3642" s="7" t="n">
        <v>3</v>
      </c>
      <c r="E3642" s="7" t="n">
        <v>38</v>
      </c>
      <c r="F3642" s="7" t="n">
        <v>0</v>
      </c>
    </row>
    <row r="3643" spans="1:10">
      <c r="A3643" t="s">
        <v>4</v>
      </c>
      <c r="B3643" s="4" t="s">
        <v>5</v>
      </c>
      <c r="C3643" s="4" t="s">
        <v>7</v>
      </c>
      <c r="D3643" s="4" t="s">
        <v>7</v>
      </c>
      <c r="E3643" s="4" t="s">
        <v>16</v>
      </c>
      <c r="F3643" s="4" t="s">
        <v>16</v>
      </c>
      <c r="G3643" s="4" t="s">
        <v>16</v>
      </c>
      <c r="H3643" s="4" t="s">
        <v>10</v>
      </c>
    </row>
    <row r="3644" spans="1:10">
      <c r="A3644" t="n">
        <v>28200</v>
      </c>
      <c r="B3644" s="40" t="n">
        <v>45</v>
      </c>
      <c r="C3644" s="7" t="n">
        <v>2</v>
      </c>
      <c r="D3644" s="7" t="n">
        <v>3</v>
      </c>
      <c r="E3644" s="7" t="n">
        <v>7.53999996185303</v>
      </c>
      <c r="F3644" s="7" t="n">
        <v>1.75999999046326</v>
      </c>
      <c r="G3644" s="7" t="n">
        <v>-4.44000005722046</v>
      </c>
      <c r="H3644" s="7" t="n">
        <v>3000</v>
      </c>
    </row>
    <row r="3645" spans="1:10">
      <c r="A3645" t="s">
        <v>4</v>
      </c>
      <c r="B3645" s="4" t="s">
        <v>5</v>
      </c>
      <c r="C3645" s="4" t="s">
        <v>7</v>
      </c>
      <c r="D3645" s="4" t="s">
        <v>7</v>
      </c>
      <c r="E3645" s="4" t="s">
        <v>16</v>
      </c>
      <c r="F3645" s="4" t="s">
        <v>16</v>
      </c>
      <c r="G3645" s="4" t="s">
        <v>16</v>
      </c>
      <c r="H3645" s="4" t="s">
        <v>10</v>
      </c>
      <c r="I3645" s="4" t="s">
        <v>7</v>
      </c>
    </row>
    <row r="3646" spans="1:10">
      <c r="A3646" t="n">
        <v>28217</v>
      </c>
      <c r="B3646" s="40" t="n">
        <v>45</v>
      </c>
      <c r="C3646" s="7" t="n">
        <v>4</v>
      </c>
      <c r="D3646" s="7" t="n">
        <v>3</v>
      </c>
      <c r="E3646" s="7" t="n">
        <v>6.48999977111816</v>
      </c>
      <c r="F3646" s="7" t="n">
        <v>217.990005493164</v>
      </c>
      <c r="G3646" s="7" t="n">
        <v>0</v>
      </c>
      <c r="H3646" s="7" t="n">
        <v>3000</v>
      </c>
      <c r="I3646" s="7" t="n">
        <v>1</v>
      </c>
    </row>
    <row r="3647" spans="1:10">
      <c r="A3647" t="s">
        <v>4</v>
      </c>
      <c r="B3647" s="4" t="s">
        <v>5</v>
      </c>
      <c r="C3647" s="4" t="s">
        <v>7</v>
      </c>
      <c r="D3647" s="4" t="s">
        <v>7</v>
      </c>
      <c r="E3647" s="4" t="s">
        <v>16</v>
      </c>
      <c r="F3647" s="4" t="s">
        <v>10</v>
      </c>
    </row>
    <row r="3648" spans="1:10">
      <c r="A3648" t="n">
        <v>28235</v>
      </c>
      <c r="B3648" s="40" t="n">
        <v>45</v>
      </c>
      <c r="C3648" s="7" t="n">
        <v>5</v>
      </c>
      <c r="D3648" s="7" t="n">
        <v>3</v>
      </c>
      <c r="E3648" s="7" t="n">
        <v>2.29999995231628</v>
      </c>
      <c r="F3648" s="7" t="n">
        <v>3000</v>
      </c>
    </row>
    <row r="3649" spans="1:9">
      <c r="A3649" t="s">
        <v>4</v>
      </c>
      <c r="B3649" s="4" t="s">
        <v>5</v>
      </c>
      <c r="C3649" s="4" t="s">
        <v>10</v>
      </c>
    </row>
    <row r="3650" spans="1:9">
      <c r="A3650" t="n">
        <v>28244</v>
      </c>
      <c r="B3650" s="26" t="n">
        <v>16</v>
      </c>
      <c r="C3650" s="7" t="n">
        <v>2000</v>
      </c>
    </row>
    <row r="3651" spans="1:9">
      <c r="A3651" t="s">
        <v>4</v>
      </c>
      <c r="B3651" s="4" t="s">
        <v>5</v>
      </c>
      <c r="C3651" s="4" t="s">
        <v>7</v>
      </c>
      <c r="D3651" s="4" t="s">
        <v>10</v>
      </c>
      <c r="E3651" s="4" t="s">
        <v>10</v>
      </c>
      <c r="F3651" s="4" t="s">
        <v>7</v>
      </c>
    </row>
    <row r="3652" spans="1:9">
      <c r="A3652" t="n">
        <v>28247</v>
      </c>
      <c r="B3652" s="22" t="n">
        <v>25</v>
      </c>
      <c r="C3652" s="7" t="n">
        <v>1</v>
      </c>
      <c r="D3652" s="7" t="n">
        <v>260</v>
      </c>
      <c r="E3652" s="7" t="n">
        <v>640</v>
      </c>
      <c r="F3652" s="7" t="n">
        <v>2</v>
      </c>
    </row>
    <row r="3653" spans="1:9">
      <c r="A3653" t="s">
        <v>4</v>
      </c>
      <c r="B3653" s="4" t="s">
        <v>5</v>
      </c>
      <c r="C3653" s="4" t="s">
        <v>7</v>
      </c>
      <c r="D3653" s="4" t="s">
        <v>10</v>
      </c>
      <c r="E3653" s="4" t="s">
        <v>8</v>
      </c>
    </row>
    <row r="3654" spans="1:9">
      <c r="A3654" t="n">
        <v>28254</v>
      </c>
      <c r="B3654" s="54" t="n">
        <v>51</v>
      </c>
      <c r="C3654" s="7" t="n">
        <v>4</v>
      </c>
      <c r="D3654" s="7" t="n">
        <v>0</v>
      </c>
      <c r="E3654" s="7" t="s">
        <v>108</v>
      </c>
    </row>
    <row r="3655" spans="1:9">
      <c r="A3655" t="s">
        <v>4</v>
      </c>
      <c r="B3655" s="4" t="s">
        <v>5</v>
      </c>
      <c r="C3655" s="4" t="s">
        <v>10</v>
      </c>
    </row>
    <row r="3656" spans="1:9">
      <c r="A3656" t="n">
        <v>28268</v>
      </c>
      <c r="B3656" s="26" t="n">
        <v>16</v>
      </c>
      <c r="C3656" s="7" t="n">
        <v>0</v>
      </c>
    </row>
    <row r="3657" spans="1:9">
      <c r="A3657" t="s">
        <v>4</v>
      </c>
      <c r="B3657" s="4" t="s">
        <v>5</v>
      </c>
      <c r="C3657" s="4" t="s">
        <v>10</v>
      </c>
      <c r="D3657" s="4" t="s">
        <v>7</v>
      </c>
      <c r="E3657" s="4" t="s">
        <v>17</v>
      </c>
      <c r="F3657" s="4" t="s">
        <v>28</v>
      </c>
      <c r="G3657" s="4" t="s">
        <v>7</v>
      </c>
      <c r="H3657" s="4" t="s">
        <v>7</v>
      </c>
    </row>
    <row r="3658" spans="1:9">
      <c r="A3658" t="n">
        <v>28271</v>
      </c>
      <c r="B3658" s="55" t="n">
        <v>26</v>
      </c>
      <c r="C3658" s="7" t="n">
        <v>0</v>
      </c>
      <c r="D3658" s="7" t="n">
        <v>17</v>
      </c>
      <c r="E3658" s="7" t="n">
        <v>65118</v>
      </c>
      <c r="F3658" s="7" t="s">
        <v>109</v>
      </c>
      <c r="G3658" s="7" t="n">
        <v>2</v>
      </c>
      <c r="H3658" s="7" t="n">
        <v>0</v>
      </c>
    </row>
    <row r="3659" spans="1:9">
      <c r="A3659" t="s">
        <v>4</v>
      </c>
      <c r="B3659" s="4" t="s">
        <v>5</v>
      </c>
    </row>
    <row r="3660" spans="1:9">
      <c r="A3660" t="n">
        <v>28295</v>
      </c>
      <c r="B3660" s="24" t="n">
        <v>28</v>
      </c>
    </row>
    <row r="3661" spans="1:9">
      <c r="A3661" t="s">
        <v>4</v>
      </c>
      <c r="B3661" s="4" t="s">
        <v>5</v>
      </c>
      <c r="C3661" s="4" t="s">
        <v>10</v>
      </c>
      <c r="D3661" s="4" t="s">
        <v>7</v>
      </c>
    </row>
    <row r="3662" spans="1:9">
      <c r="A3662" t="n">
        <v>28296</v>
      </c>
      <c r="B3662" s="60" t="n">
        <v>89</v>
      </c>
      <c r="C3662" s="7" t="n">
        <v>65533</v>
      </c>
      <c r="D3662" s="7" t="n">
        <v>1</v>
      </c>
    </row>
    <row r="3663" spans="1:9">
      <c r="A3663" t="s">
        <v>4</v>
      </c>
      <c r="B3663" s="4" t="s">
        <v>5</v>
      </c>
      <c r="C3663" s="4" t="s">
        <v>7</v>
      </c>
      <c r="D3663" s="4" t="s">
        <v>10</v>
      </c>
      <c r="E3663" s="4" t="s">
        <v>10</v>
      </c>
      <c r="F3663" s="4" t="s">
        <v>7</v>
      </c>
    </row>
    <row r="3664" spans="1:9">
      <c r="A3664" t="n">
        <v>28300</v>
      </c>
      <c r="B3664" s="22" t="n">
        <v>25</v>
      </c>
      <c r="C3664" s="7" t="n">
        <v>1</v>
      </c>
      <c r="D3664" s="7" t="n">
        <v>65535</v>
      </c>
      <c r="E3664" s="7" t="n">
        <v>65535</v>
      </c>
      <c r="F3664" s="7" t="n">
        <v>0</v>
      </c>
    </row>
    <row r="3665" spans="1:8">
      <c r="A3665" t="s">
        <v>4</v>
      </c>
      <c r="B3665" s="4" t="s">
        <v>5</v>
      </c>
      <c r="C3665" s="4" t="s">
        <v>7</v>
      </c>
      <c r="D3665" s="4" t="s">
        <v>16</v>
      </c>
      <c r="E3665" s="4" t="s">
        <v>10</v>
      </c>
      <c r="F3665" s="4" t="s">
        <v>7</v>
      </c>
    </row>
    <row r="3666" spans="1:8">
      <c r="A3666" t="n">
        <v>28307</v>
      </c>
      <c r="B3666" s="51" t="n">
        <v>49</v>
      </c>
      <c r="C3666" s="7" t="n">
        <v>3</v>
      </c>
      <c r="D3666" s="7" t="n">
        <v>0.800000011920929</v>
      </c>
      <c r="E3666" s="7" t="n">
        <v>500</v>
      </c>
      <c r="F3666" s="7" t="n">
        <v>0</v>
      </c>
    </row>
    <row r="3667" spans="1:8">
      <c r="A3667" t="s">
        <v>4</v>
      </c>
      <c r="B3667" s="4" t="s">
        <v>5</v>
      </c>
      <c r="C3667" s="4" t="s">
        <v>10</v>
      </c>
      <c r="D3667" s="4" t="s">
        <v>7</v>
      </c>
    </row>
    <row r="3668" spans="1:8">
      <c r="A3668" t="n">
        <v>28316</v>
      </c>
      <c r="B3668" s="61" t="n">
        <v>56</v>
      </c>
      <c r="C3668" s="7" t="n">
        <v>16</v>
      </c>
      <c r="D3668" s="7" t="n">
        <v>0</v>
      </c>
    </row>
    <row r="3669" spans="1:8">
      <c r="A3669" t="s">
        <v>4</v>
      </c>
      <c r="B3669" s="4" t="s">
        <v>5</v>
      </c>
      <c r="C3669" s="4" t="s">
        <v>10</v>
      </c>
      <c r="D3669" s="4" t="s">
        <v>7</v>
      </c>
      <c r="E3669" s="4" t="s">
        <v>8</v>
      </c>
      <c r="F3669" s="4" t="s">
        <v>16</v>
      </c>
      <c r="G3669" s="4" t="s">
        <v>16</v>
      </c>
      <c r="H3669" s="4" t="s">
        <v>16</v>
      </c>
    </row>
    <row r="3670" spans="1:8">
      <c r="A3670" t="n">
        <v>28320</v>
      </c>
      <c r="B3670" s="62" t="n">
        <v>48</v>
      </c>
      <c r="C3670" s="7" t="n">
        <v>16</v>
      </c>
      <c r="D3670" s="7" t="n">
        <v>0</v>
      </c>
      <c r="E3670" s="7" t="s">
        <v>90</v>
      </c>
      <c r="F3670" s="7" t="n">
        <v>-1</v>
      </c>
      <c r="G3670" s="7" t="n">
        <v>1</v>
      </c>
      <c r="H3670" s="7" t="n">
        <v>0</v>
      </c>
    </row>
    <row r="3671" spans="1:8">
      <c r="A3671" t="s">
        <v>4</v>
      </c>
      <c r="B3671" s="4" t="s">
        <v>5</v>
      </c>
      <c r="C3671" s="4" t="s">
        <v>7</v>
      </c>
      <c r="D3671" s="4" t="s">
        <v>10</v>
      </c>
      <c r="E3671" s="4" t="s">
        <v>8</v>
      </c>
    </row>
    <row r="3672" spans="1:8">
      <c r="A3672" t="n">
        <v>28351</v>
      </c>
      <c r="B3672" s="54" t="n">
        <v>51</v>
      </c>
      <c r="C3672" s="7" t="n">
        <v>4</v>
      </c>
      <c r="D3672" s="7" t="n">
        <v>16</v>
      </c>
      <c r="E3672" s="7" t="s">
        <v>110</v>
      </c>
    </row>
    <row r="3673" spans="1:8">
      <c r="A3673" t="s">
        <v>4</v>
      </c>
      <c r="B3673" s="4" t="s">
        <v>5</v>
      </c>
      <c r="C3673" s="4" t="s">
        <v>10</v>
      </c>
    </row>
    <row r="3674" spans="1:8">
      <c r="A3674" t="n">
        <v>28387</v>
      </c>
      <c r="B3674" s="26" t="n">
        <v>16</v>
      </c>
      <c r="C3674" s="7" t="n">
        <v>0</v>
      </c>
    </row>
    <row r="3675" spans="1:8">
      <c r="A3675" t="s">
        <v>4</v>
      </c>
      <c r="B3675" s="4" t="s">
        <v>5</v>
      </c>
      <c r="C3675" s="4" t="s">
        <v>10</v>
      </c>
      <c r="D3675" s="4" t="s">
        <v>7</v>
      </c>
      <c r="E3675" s="4" t="s">
        <v>17</v>
      </c>
      <c r="F3675" s="4" t="s">
        <v>28</v>
      </c>
      <c r="G3675" s="4" t="s">
        <v>7</v>
      </c>
      <c r="H3675" s="4" t="s">
        <v>7</v>
      </c>
    </row>
    <row r="3676" spans="1:8">
      <c r="A3676" t="n">
        <v>28390</v>
      </c>
      <c r="B3676" s="55" t="n">
        <v>26</v>
      </c>
      <c r="C3676" s="7" t="n">
        <v>16</v>
      </c>
      <c r="D3676" s="7" t="n">
        <v>17</v>
      </c>
      <c r="E3676" s="7" t="n">
        <v>14427</v>
      </c>
      <c r="F3676" s="7" t="s">
        <v>111</v>
      </c>
      <c r="G3676" s="7" t="n">
        <v>2</v>
      </c>
      <c r="H3676" s="7" t="n">
        <v>0</v>
      </c>
    </row>
    <row r="3677" spans="1:8">
      <c r="A3677" t="s">
        <v>4</v>
      </c>
      <c r="B3677" s="4" t="s">
        <v>5</v>
      </c>
    </row>
    <row r="3678" spans="1:8">
      <c r="A3678" t="n">
        <v>28417</v>
      </c>
      <c r="B3678" s="24" t="n">
        <v>28</v>
      </c>
    </row>
    <row r="3679" spans="1:8">
      <c r="A3679" t="s">
        <v>4</v>
      </c>
      <c r="B3679" s="4" t="s">
        <v>5</v>
      </c>
      <c r="C3679" s="4" t="s">
        <v>7</v>
      </c>
      <c r="D3679" s="4" t="s">
        <v>10</v>
      </c>
    </row>
    <row r="3680" spans="1:8">
      <c r="A3680" t="n">
        <v>28418</v>
      </c>
      <c r="B3680" s="40" t="n">
        <v>45</v>
      </c>
      <c r="C3680" s="7" t="n">
        <v>7</v>
      </c>
      <c r="D3680" s="7" t="n">
        <v>255</v>
      </c>
    </row>
    <row r="3681" spans="1:8">
      <c r="A3681" t="s">
        <v>4</v>
      </c>
      <c r="B3681" s="4" t="s">
        <v>5</v>
      </c>
      <c r="C3681" s="4" t="s">
        <v>7</v>
      </c>
      <c r="D3681" s="4" t="s">
        <v>7</v>
      </c>
      <c r="E3681" s="4" t="s">
        <v>16</v>
      </c>
      <c r="F3681" s="4" t="s">
        <v>16</v>
      </c>
      <c r="G3681" s="4" t="s">
        <v>16</v>
      </c>
      <c r="H3681" s="4" t="s">
        <v>10</v>
      </c>
    </row>
    <row r="3682" spans="1:8">
      <c r="A3682" t="n">
        <v>28422</v>
      </c>
      <c r="B3682" s="40" t="n">
        <v>45</v>
      </c>
      <c r="C3682" s="7" t="n">
        <v>2</v>
      </c>
      <c r="D3682" s="7" t="n">
        <v>3</v>
      </c>
      <c r="E3682" s="7" t="n">
        <v>4.09000015258789</v>
      </c>
      <c r="F3682" s="7" t="n">
        <v>1.37999999523163</v>
      </c>
      <c r="G3682" s="7" t="n">
        <v>-7.42000007629395</v>
      </c>
      <c r="H3682" s="7" t="n">
        <v>3500</v>
      </c>
    </row>
    <row r="3683" spans="1:8">
      <c r="A3683" t="s">
        <v>4</v>
      </c>
      <c r="B3683" s="4" t="s">
        <v>5</v>
      </c>
      <c r="C3683" s="4" t="s">
        <v>7</v>
      </c>
      <c r="D3683" s="4" t="s">
        <v>7</v>
      </c>
      <c r="E3683" s="4" t="s">
        <v>16</v>
      </c>
      <c r="F3683" s="4" t="s">
        <v>16</v>
      </c>
      <c r="G3683" s="4" t="s">
        <v>16</v>
      </c>
      <c r="H3683" s="4" t="s">
        <v>10</v>
      </c>
      <c r="I3683" s="4" t="s">
        <v>7</v>
      </c>
    </row>
    <row r="3684" spans="1:8">
      <c r="A3684" t="n">
        <v>28439</v>
      </c>
      <c r="B3684" s="40" t="n">
        <v>45</v>
      </c>
      <c r="C3684" s="7" t="n">
        <v>4</v>
      </c>
      <c r="D3684" s="7" t="n">
        <v>3</v>
      </c>
      <c r="E3684" s="7" t="n">
        <v>6.48999977111816</v>
      </c>
      <c r="F3684" s="7" t="n">
        <v>-157.229995727539</v>
      </c>
      <c r="G3684" s="7" t="n">
        <v>0</v>
      </c>
      <c r="H3684" s="7" t="n">
        <v>3500</v>
      </c>
      <c r="I3684" s="7" t="n">
        <v>1</v>
      </c>
    </row>
    <row r="3685" spans="1:8">
      <c r="A3685" t="s">
        <v>4</v>
      </c>
      <c r="B3685" s="4" t="s">
        <v>5</v>
      </c>
      <c r="C3685" s="4" t="s">
        <v>7</v>
      </c>
      <c r="D3685" s="4" t="s">
        <v>7</v>
      </c>
      <c r="E3685" s="4" t="s">
        <v>16</v>
      </c>
      <c r="F3685" s="4" t="s">
        <v>10</v>
      </c>
    </row>
    <row r="3686" spans="1:8">
      <c r="A3686" t="n">
        <v>28457</v>
      </c>
      <c r="B3686" s="40" t="n">
        <v>45</v>
      </c>
      <c r="C3686" s="7" t="n">
        <v>5</v>
      </c>
      <c r="D3686" s="7" t="n">
        <v>3</v>
      </c>
      <c r="E3686" s="7" t="n">
        <v>2.09999990463257</v>
      </c>
      <c r="F3686" s="7" t="n">
        <v>3500</v>
      </c>
    </row>
    <row r="3687" spans="1:8">
      <c r="A3687" t="s">
        <v>4</v>
      </c>
      <c r="B3687" s="4" t="s">
        <v>5</v>
      </c>
      <c r="C3687" s="4" t="s">
        <v>7</v>
      </c>
      <c r="D3687" s="4" t="s">
        <v>7</v>
      </c>
      <c r="E3687" s="4" t="s">
        <v>16</v>
      </c>
      <c r="F3687" s="4" t="s">
        <v>10</v>
      </c>
    </row>
    <row r="3688" spans="1:8">
      <c r="A3688" t="n">
        <v>28466</v>
      </c>
      <c r="B3688" s="40" t="n">
        <v>45</v>
      </c>
      <c r="C3688" s="7" t="n">
        <v>11</v>
      </c>
      <c r="D3688" s="7" t="n">
        <v>3</v>
      </c>
      <c r="E3688" s="7" t="n">
        <v>38</v>
      </c>
      <c r="F3688" s="7" t="n">
        <v>3500</v>
      </c>
    </row>
    <row r="3689" spans="1:8">
      <c r="A3689" t="s">
        <v>4</v>
      </c>
      <c r="B3689" s="4" t="s">
        <v>5</v>
      </c>
      <c r="C3689" s="4" t="s">
        <v>10</v>
      </c>
    </row>
    <row r="3690" spans="1:8">
      <c r="A3690" t="n">
        <v>28475</v>
      </c>
      <c r="B3690" s="26" t="n">
        <v>16</v>
      </c>
      <c r="C3690" s="7" t="n">
        <v>300</v>
      </c>
    </row>
    <row r="3691" spans="1:8">
      <c r="A3691" t="s">
        <v>4</v>
      </c>
      <c r="B3691" s="4" t="s">
        <v>5</v>
      </c>
      <c r="C3691" s="4" t="s">
        <v>7</v>
      </c>
      <c r="D3691" s="4" t="s">
        <v>10</v>
      </c>
      <c r="E3691" s="4" t="s">
        <v>7</v>
      </c>
      <c r="F3691" s="4" t="s">
        <v>7</v>
      </c>
      <c r="G3691" s="4" t="s">
        <v>7</v>
      </c>
      <c r="H3691" s="4" t="s">
        <v>7</v>
      </c>
    </row>
    <row r="3692" spans="1:8">
      <c r="A3692" t="n">
        <v>28478</v>
      </c>
      <c r="B3692" s="54" t="n">
        <v>51</v>
      </c>
      <c r="C3692" s="7" t="n">
        <v>2</v>
      </c>
      <c r="D3692" s="7" t="n">
        <v>16</v>
      </c>
      <c r="E3692" s="7" t="n">
        <v>1</v>
      </c>
      <c r="F3692" s="7" t="n">
        <v>0</v>
      </c>
      <c r="G3692" s="7" t="n">
        <v>127</v>
      </c>
      <c r="H3692" s="7" t="n">
        <v>0</v>
      </c>
    </row>
    <row r="3693" spans="1:8">
      <c r="A3693" t="s">
        <v>4</v>
      </c>
      <c r="B3693" s="4" t="s">
        <v>5</v>
      </c>
      <c r="C3693" s="4" t="s">
        <v>10</v>
      </c>
      <c r="D3693" s="4" t="s">
        <v>10</v>
      </c>
      <c r="E3693" s="4" t="s">
        <v>16</v>
      </c>
      <c r="F3693" s="4" t="s">
        <v>16</v>
      </c>
      <c r="G3693" s="4" t="s">
        <v>16</v>
      </c>
      <c r="H3693" s="4" t="s">
        <v>16</v>
      </c>
      <c r="I3693" s="4" t="s">
        <v>7</v>
      </c>
      <c r="J3693" s="4" t="s">
        <v>10</v>
      </c>
    </row>
    <row r="3694" spans="1:8">
      <c r="A3694" t="n">
        <v>28486</v>
      </c>
      <c r="B3694" s="58" t="n">
        <v>55</v>
      </c>
      <c r="C3694" s="7" t="n">
        <v>16</v>
      </c>
      <c r="D3694" s="7" t="n">
        <v>65533</v>
      </c>
      <c r="E3694" s="7" t="n">
        <v>4.38000011444092</v>
      </c>
      <c r="F3694" s="7" t="n">
        <v>0</v>
      </c>
      <c r="G3694" s="7" t="n">
        <v>-7.48999977111816</v>
      </c>
      <c r="H3694" s="7" t="n">
        <v>1.5</v>
      </c>
      <c r="I3694" s="7" t="n">
        <v>1</v>
      </c>
      <c r="J3694" s="7" t="n">
        <v>0</v>
      </c>
    </row>
    <row r="3695" spans="1:8">
      <c r="A3695" t="s">
        <v>4</v>
      </c>
      <c r="B3695" s="4" t="s">
        <v>5</v>
      </c>
      <c r="C3695" s="4" t="s">
        <v>10</v>
      </c>
      <c r="D3695" s="4" t="s">
        <v>7</v>
      </c>
    </row>
    <row r="3696" spans="1:8">
      <c r="A3696" t="n">
        <v>28510</v>
      </c>
      <c r="B3696" s="61" t="n">
        <v>56</v>
      </c>
      <c r="C3696" s="7" t="n">
        <v>16</v>
      </c>
      <c r="D3696" s="7" t="n">
        <v>0</v>
      </c>
    </row>
    <row r="3697" spans="1:10">
      <c r="A3697" t="s">
        <v>4</v>
      </c>
      <c r="B3697" s="4" t="s">
        <v>5</v>
      </c>
      <c r="C3697" s="4" t="s">
        <v>7</v>
      </c>
      <c r="D3697" s="4" t="s">
        <v>10</v>
      </c>
      <c r="E3697" s="4" t="s">
        <v>8</v>
      </c>
      <c r="F3697" s="4" t="s">
        <v>8</v>
      </c>
      <c r="G3697" s="4" t="s">
        <v>8</v>
      </c>
      <c r="H3697" s="4" t="s">
        <v>8</v>
      </c>
    </row>
    <row r="3698" spans="1:10">
      <c r="A3698" t="n">
        <v>28514</v>
      </c>
      <c r="B3698" s="54" t="n">
        <v>51</v>
      </c>
      <c r="C3698" s="7" t="n">
        <v>3</v>
      </c>
      <c r="D3698" s="7" t="n">
        <v>16</v>
      </c>
      <c r="E3698" s="7" t="s">
        <v>112</v>
      </c>
      <c r="F3698" s="7" t="s">
        <v>112</v>
      </c>
      <c r="G3698" s="7" t="s">
        <v>113</v>
      </c>
      <c r="H3698" s="7" t="s">
        <v>112</v>
      </c>
    </row>
    <row r="3699" spans="1:10">
      <c r="A3699" t="s">
        <v>4</v>
      </c>
      <c r="B3699" s="4" t="s">
        <v>5</v>
      </c>
      <c r="C3699" s="4" t="s">
        <v>7</v>
      </c>
      <c r="D3699" s="4" t="s">
        <v>10</v>
      </c>
    </row>
    <row r="3700" spans="1:10">
      <c r="A3700" t="n">
        <v>28527</v>
      </c>
      <c r="B3700" s="40" t="n">
        <v>45</v>
      </c>
      <c r="C3700" s="7" t="n">
        <v>7</v>
      </c>
      <c r="D3700" s="7" t="n">
        <v>255</v>
      </c>
    </row>
    <row r="3701" spans="1:10">
      <c r="A3701" t="s">
        <v>4</v>
      </c>
      <c r="B3701" s="4" t="s">
        <v>5</v>
      </c>
      <c r="C3701" s="4" t="s">
        <v>10</v>
      </c>
    </row>
    <row r="3702" spans="1:10">
      <c r="A3702" t="n">
        <v>28531</v>
      </c>
      <c r="B3702" s="26" t="n">
        <v>16</v>
      </c>
      <c r="C3702" s="7" t="n">
        <v>300</v>
      </c>
    </row>
    <row r="3703" spans="1:10">
      <c r="A3703" t="s">
        <v>4</v>
      </c>
      <c r="B3703" s="4" t="s">
        <v>5</v>
      </c>
      <c r="C3703" s="4" t="s">
        <v>7</v>
      </c>
      <c r="D3703" s="4" t="s">
        <v>10</v>
      </c>
      <c r="E3703" s="4" t="s">
        <v>8</v>
      </c>
    </row>
    <row r="3704" spans="1:10">
      <c r="A3704" t="n">
        <v>28534</v>
      </c>
      <c r="B3704" s="54" t="n">
        <v>51</v>
      </c>
      <c r="C3704" s="7" t="n">
        <v>4</v>
      </c>
      <c r="D3704" s="7" t="n">
        <v>0</v>
      </c>
      <c r="E3704" s="7" t="s">
        <v>114</v>
      </c>
    </row>
    <row r="3705" spans="1:10">
      <c r="A3705" t="s">
        <v>4</v>
      </c>
      <c r="B3705" s="4" t="s">
        <v>5</v>
      </c>
      <c r="C3705" s="4" t="s">
        <v>10</v>
      </c>
    </row>
    <row r="3706" spans="1:10">
      <c r="A3706" t="n">
        <v>28548</v>
      </c>
      <c r="B3706" s="26" t="n">
        <v>16</v>
      </c>
      <c r="C3706" s="7" t="n">
        <v>0</v>
      </c>
    </row>
    <row r="3707" spans="1:10">
      <c r="A3707" t="s">
        <v>4</v>
      </c>
      <c r="B3707" s="4" t="s">
        <v>5</v>
      </c>
      <c r="C3707" s="4" t="s">
        <v>10</v>
      </c>
      <c r="D3707" s="4" t="s">
        <v>7</v>
      </c>
      <c r="E3707" s="4" t="s">
        <v>17</v>
      </c>
      <c r="F3707" s="4" t="s">
        <v>28</v>
      </c>
      <c r="G3707" s="4" t="s">
        <v>7</v>
      </c>
      <c r="H3707" s="4" t="s">
        <v>7</v>
      </c>
      <c r="I3707" s="4" t="s">
        <v>7</v>
      </c>
      <c r="J3707" s="4" t="s">
        <v>17</v>
      </c>
      <c r="K3707" s="4" t="s">
        <v>28</v>
      </c>
      <c r="L3707" s="4" t="s">
        <v>7</v>
      </c>
      <c r="M3707" s="4" t="s">
        <v>7</v>
      </c>
    </row>
    <row r="3708" spans="1:10">
      <c r="A3708" t="n">
        <v>28551</v>
      </c>
      <c r="B3708" s="55" t="n">
        <v>26</v>
      </c>
      <c r="C3708" s="7" t="n">
        <v>0</v>
      </c>
      <c r="D3708" s="7" t="n">
        <v>17</v>
      </c>
      <c r="E3708" s="7" t="n">
        <v>65119</v>
      </c>
      <c r="F3708" s="7" t="s">
        <v>115</v>
      </c>
      <c r="G3708" s="7" t="n">
        <v>2</v>
      </c>
      <c r="H3708" s="7" t="n">
        <v>3</v>
      </c>
      <c r="I3708" s="7" t="n">
        <v>17</v>
      </c>
      <c r="J3708" s="7" t="n">
        <v>65120</v>
      </c>
      <c r="K3708" s="7" t="s">
        <v>116</v>
      </c>
      <c r="L3708" s="7" t="n">
        <v>2</v>
      </c>
      <c r="M3708" s="7" t="n">
        <v>0</v>
      </c>
    </row>
    <row r="3709" spans="1:10">
      <c r="A3709" t="s">
        <v>4</v>
      </c>
      <c r="B3709" s="4" t="s">
        <v>5</v>
      </c>
    </row>
    <row r="3710" spans="1:10">
      <c r="A3710" t="n">
        <v>28653</v>
      </c>
      <c r="B3710" s="24" t="n">
        <v>28</v>
      </c>
    </row>
    <row r="3711" spans="1:10">
      <c r="A3711" t="s">
        <v>4</v>
      </c>
      <c r="B3711" s="4" t="s">
        <v>5</v>
      </c>
      <c r="C3711" s="4" t="s">
        <v>10</v>
      </c>
      <c r="D3711" s="4" t="s">
        <v>7</v>
      </c>
      <c r="E3711" s="4" t="s">
        <v>8</v>
      </c>
      <c r="F3711" s="4" t="s">
        <v>16</v>
      </c>
      <c r="G3711" s="4" t="s">
        <v>16</v>
      </c>
      <c r="H3711" s="4" t="s">
        <v>16</v>
      </c>
    </row>
    <row r="3712" spans="1:10">
      <c r="A3712" t="n">
        <v>28654</v>
      </c>
      <c r="B3712" s="62" t="n">
        <v>48</v>
      </c>
      <c r="C3712" s="7" t="n">
        <v>16</v>
      </c>
      <c r="D3712" s="7" t="n">
        <v>0</v>
      </c>
      <c r="E3712" s="7" t="s">
        <v>93</v>
      </c>
      <c r="F3712" s="7" t="n">
        <v>-1</v>
      </c>
      <c r="G3712" s="7" t="n">
        <v>1</v>
      </c>
      <c r="H3712" s="7" t="n">
        <v>0</v>
      </c>
    </row>
    <row r="3713" spans="1:13">
      <c r="A3713" t="s">
        <v>4</v>
      </c>
      <c r="B3713" s="4" t="s">
        <v>5</v>
      </c>
      <c r="C3713" s="4" t="s">
        <v>7</v>
      </c>
      <c r="D3713" s="4" t="s">
        <v>10</v>
      </c>
      <c r="E3713" s="4" t="s">
        <v>8</v>
      </c>
    </row>
    <row r="3714" spans="1:13">
      <c r="A3714" t="n">
        <v>28682</v>
      </c>
      <c r="B3714" s="54" t="n">
        <v>51</v>
      </c>
      <c r="C3714" s="7" t="n">
        <v>4</v>
      </c>
      <c r="D3714" s="7" t="n">
        <v>16</v>
      </c>
      <c r="E3714" s="7" t="s">
        <v>117</v>
      </c>
    </row>
    <row r="3715" spans="1:13">
      <c r="A3715" t="s">
        <v>4</v>
      </c>
      <c r="B3715" s="4" t="s">
        <v>5</v>
      </c>
      <c r="C3715" s="4" t="s">
        <v>10</v>
      </c>
    </row>
    <row r="3716" spans="1:13">
      <c r="A3716" t="n">
        <v>28696</v>
      </c>
      <c r="B3716" s="26" t="n">
        <v>16</v>
      </c>
      <c r="C3716" s="7" t="n">
        <v>0</v>
      </c>
    </row>
    <row r="3717" spans="1:13">
      <c r="A3717" t="s">
        <v>4</v>
      </c>
      <c r="B3717" s="4" t="s">
        <v>5</v>
      </c>
      <c r="C3717" s="4" t="s">
        <v>10</v>
      </c>
      <c r="D3717" s="4" t="s">
        <v>7</v>
      </c>
      <c r="E3717" s="4" t="s">
        <v>17</v>
      </c>
      <c r="F3717" s="4" t="s">
        <v>28</v>
      </c>
      <c r="G3717" s="4" t="s">
        <v>7</v>
      </c>
      <c r="H3717" s="4" t="s">
        <v>7</v>
      </c>
      <c r="I3717" s="4" t="s">
        <v>7</v>
      </c>
      <c r="J3717" s="4" t="s">
        <v>17</v>
      </c>
      <c r="K3717" s="4" t="s">
        <v>28</v>
      </c>
      <c r="L3717" s="4" t="s">
        <v>7</v>
      </c>
      <c r="M3717" s="4" t="s">
        <v>7</v>
      </c>
      <c r="N3717" s="4" t="s">
        <v>7</v>
      </c>
      <c r="O3717" s="4" t="s">
        <v>17</v>
      </c>
      <c r="P3717" s="4" t="s">
        <v>28</v>
      </c>
      <c r="Q3717" s="4" t="s">
        <v>7</v>
      </c>
      <c r="R3717" s="4" t="s">
        <v>7</v>
      </c>
    </row>
    <row r="3718" spans="1:13">
      <c r="A3718" t="n">
        <v>28699</v>
      </c>
      <c r="B3718" s="55" t="n">
        <v>26</v>
      </c>
      <c r="C3718" s="7" t="n">
        <v>16</v>
      </c>
      <c r="D3718" s="7" t="n">
        <v>17</v>
      </c>
      <c r="E3718" s="7" t="n">
        <v>14428</v>
      </c>
      <c r="F3718" s="7" t="s">
        <v>118</v>
      </c>
      <c r="G3718" s="7" t="n">
        <v>2</v>
      </c>
      <c r="H3718" s="7" t="n">
        <v>3</v>
      </c>
      <c r="I3718" s="7" t="n">
        <v>17</v>
      </c>
      <c r="J3718" s="7" t="n">
        <v>14429</v>
      </c>
      <c r="K3718" s="7" t="s">
        <v>119</v>
      </c>
      <c r="L3718" s="7" t="n">
        <v>2</v>
      </c>
      <c r="M3718" s="7" t="n">
        <v>3</v>
      </c>
      <c r="N3718" s="7" t="n">
        <v>17</v>
      </c>
      <c r="O3718" s="7" t="n">
        <v>14430</v>
      </c>
      <c r="P3718" s="7" t="s">
        <v>120</v>
      </c>
      <c r="Q3718" s="7" t="n">
        <v>2</v>
      </c>
      <c r="R3718" s="7" t="n">
        <v>0</v>
      </c>
    </row>
    <row r="3719" spans="1:13">
      <c r="A3719" t="s">
        <v>4</v>
      </c>
      <c r="B3719" s="4" t="s">
        <v>5</v>
      </c>
    </row>
    <row r="3720" spans="1:13">
      <c r="A3720" t="n">
        <v>29029</v>
      </c>
      <c r="B3720" s="24" t="n">
        <v>28</v>
      </c>
    </row>
    <row r="3721" spans="1:13">
      <c r="A3721" t="s">
        <v>4</v>
      </c>
      <c r="B3721" s="4" t="s">
        <v>5</v>
      </c>
      <c r="C3721" s="4" t="s">
        <v>7</v>
      </c>
      <c r="D3721" s="4" t="s">
        <v>10</v>
      </c>
      <c r="E3721" s="4" t="s">
        <v>8</v>
      </c>
      <c r="F3721" s="4" t="s">
        <v>8</v>
      </c>
      <c r="G3721" s="4" t="s">
        <v>8</v>
      </c>
      <c r="H3721" s="4" t="s">
        <v>8</v>
      </c>
    </row>
    <row r="3722" spans="1:13">
      <c r="A3722" t="n">
        <v>29030</v>
      </c>
      <c r="B3722" s="54" t="n">
        <v>51</v>
      </c>
      <c r="C3722" s="7" t="n">
        <v>3</v>
      </c>
      <c r="D3722" s="7" t="n">
        <v>16</v>
      </c>
      <c r="E3722" s="7" t="s">
        <v>121</v>
      </c>
      <c r="F3722" s="7" t="s">
        <v>122</v>
      </c>
      <c r="G3722" s="7" t="s">
        <v>113</v>
      </c>
      <c r="H3722" s="7" t="s">
        <v>112</v>
      </c>
    </row>
    <row r="3723" spans="1:13">
      <c r="A3723" t="s">
        <v>4</v>
      </c>
      <c r="B3723" s="4" t="s">
        <v>5</v>
      </c>
      <c r="C3723" s="4" t="s">
        <v>10</v>
      </c>
      <c r="D3723" s="4" t="s">
        <v>7</v>
      </c>
      <c r="E3723" s="4" t="s">
        <v>16</v>
      </c>
      <c r="F3723" s="4" t="s">
        <v>10</v>
      </c>
    </row>
    <row r="3724" spans="1:13">
      <c r="A3724" t="n">
        <v>29043</v>
      </c>
      <c r="B3724" s="53" t="n">
        <v>59</v>
      </c>
      <c r="C3724" s="7" t="n">
        <v>16</v>
      </c>
      <c r="D3724" s="7" t="n">
        <v>13</v>
      </c>
      <c r="E3724" s="7" t="n">
        <v>0.150000005960464</v>
      </c>
      <c r="F3724" s="7" t="n">
        <v>0</v>
      </c>
    </row>
    <row r="3725" spans="1:13">
      <c r="A3725" t="s">
        <v>4</v>
      </c>
      <c r="B3725" s="4" t="s">
        <v>5</v>
      </c>
      <c r="C3725" s="4" t="s">
        <v>10</v>
      </c>
    </row>
    <row r="3726" spans="1:13">
      <c r="A3726" t="n">
        <v>29053</v>
      </c>
      <c r="B3726" s="26" t="n">
        <v>16</v>
      </c>
      <c r="C3726" s="7" t="n">
        <v>1000</v>
      </c>
    </row>
    <row r="3727" spans="1:13">
      <c r="A3727" t="s">
        <v>4</v>
      </c>
      <c r="B3727" s="4" t="s">
        <v>5</v>
      </c>
      <c r="C3727" s="4" t="s">
        <v>10</v>
      </c>
      <c r="D3727" s="4" t="s">
        <v>10</v>
      </c>
      <c r="E3727" s="4" t="s">
        <v>10</v>
      </c>
    </row>
    <row r="3728" spans="1:13">
      <c r="A3728" t="n">
        <v>29056</v>
      </c>
      <c r="B3728" s="59" t="n">
        <v>61</v>
      </c>
      <c r="C3728" s="7" t="n">
        <v>0</v>
      </c>
      <c r="D3728" s="7" t="n">
        <v>65533</v>
      </c>
      <c r="E3728" s="7" t="n">
        <v>1000</v>
      </c>
    </row>
    <row r="3729" spans="1:18">
      <c r="A3729" t="s">
        <v>4</v>
      </c>
      <c r="B3729" s="4" t="s">
        <v>5</v>
      </c>
      <c r="C3729" s="4" t="s">
        <v>10</v>
      </c>
      <c r="D3729" s="4" t="s">
        <v>10</v>
      </c>
      <c r="E3729" s="4" t="s">
        <v>10</v>
      </c>
    </row>
    <row r="3730" spans="1:18">
      <c r="A3730" t="n">
        <v>29063</v>
      </c>
      <c r="B3730" s="59" t="n">
        <v>61</v>
      </c>
      <c r="C3730" s="7" t="n">
        <v>16</v>
      </c>
      <c r="D3730" s="7" t="n">
        <v>65533</v>
      </c>
      <c r="E3730" s="7" t="n">
        <v>1000</v>
      </c>
    </row>
    <row r="3731" spans="1:18">
      <c r="A3731" t="s">
        <v>4</v>
      </c>
      <c r="B3731" s="4" t="s">
        <v>5</v>
      </c>
      <c r="C3731" s="4" t="s">
        <v>7</v>
      </c>
      <c r="D3731" s="4" t="s">
        <v>10</v>
      </c>
      <c r="E3731" s="4" t="s">
        <v>8</v>
      </c>
      <c r="F3731" s="4" t="s">
        <v>8</v>
      </c>
      <c r="G3731" s="4" t="s">
        <v>8</v>
      </c>
      <c r="H3731" s="4" t="s">
        <v>8</v>
      </c>
    </row>
    <row r="3732" spans="1:18">
      <c r="A3732" t="n">
        <v>29070</v>
      </c>
      <c r="B3732" s="54" t="n">
        <v>51</v>
      </c>
      <c r="C3732" s="7" t="n">
        <v>3</v>
      </c>
      <c r="D3732" s="7" t="n">
        <v>16</v>
      </c>
      <c r="E3732" s="7" t="s">
        <v>123</v>
      </c>
      <c r="F3732" s="7" t="s">
        <v>122</v>
      </c>
      <c r="G3732" s="7" t="s">
        <v>113</v>
      </c>
      <c r="H3732" s="7" t="s">
        <v>112</v>
      </c>
    </row>
    <row r="3733" spans="1:18">
      <c r="A3733" t="s">
        <v>4</v>
      </c>
      <c r="B3733" s="4" t="s">
        <v>5</v>
      </c>
      <c r="C3733" s="4" t="s">
        <v>10</v>
      </c>
      <c r="D3733" s="4" t="s">
        <v>16</v>
      </c>
      <c r="E3733" s="4" t="s">
        <v>16</v>
      </c>
      <c r="F3733" s="4" t="s">
        <v>16</v>
      </c>
      <c r="G3733" s="4" t="s">
        <v>10</v>
      </c>
      <c r="H3733" s="4" t="s">
        <v>10</v>
      </c>
    </row>
    <row r="3734" spans="1:18">
      <c r="A3734" t="n">
        <v>29083</v>
      </c>
      <c r="B3734" s="52" t="n">
        <v>60</v>
      </c>
      <c r="C3734" s="7" t="n">
        <v>16</v>
      </c>
      <c r="D3734" s="7" t="n">
        <v>25</v>
      </c>
      <c r="E3734" s="7" t="n">
        <v>0</v>
      </c>
      <c r="F3734" s="7" t="n">
        <v>-2</v>
      </c>
      <c r="G3734" s="7" t="n">
        <v>800</v>
      </c>
      <c r="H3734" s="7" t="n">
        <v>0</v>
      </c>
    </row>
    <row r="3735" spans="1:18">
      <c r="A3735" t="s">
        <v>4</v>
      </c>
      <c r="B3735" s="4" t="s">
        <v>5</v>
      </c>
      <c r="C3735" s="4" t="s">
        <v>10</v>
      </c>
    </row>
    <row r="3736" spans="1:18">
      <c r="A3736" t="n">
        <v>29102</v>
      </c>
      <c r="B3736" s="26" t="n">
        <v>16</v>
      </c>
      <c r="C3736" s="7" t="n">
        <v>900</v>
      </c>
    </row>
    <row r="3737" spans="1:18">
      <c r="A3737" t="s">
        <v>4</v>
      </c>
      <c r="B3737" s="4" t="s">
        <v>5</v>
      </c>
      <c r="C3737" s="4" t="s">
        <v>7</v>
      </c>
      <c r="D3737" s="4" t="s">
        <v>10</v>
      </c>
      <c r="E3737" s="4" t="s">
        <v>8</v>
      </c>
      <c r="F3737" s="4" t="s">
        <v>8</v>
      </c>
      <c r="G3737" s="4" t="s">
        <v>8</v>
      </c>
      <c r="H3737" s="4" t="s">
        <v>8</v>
      </c>
    </row>
    <row r="3738" spans="1:18">
      <c r="A3738" t="n">
        <v>29105</v>
      </c>
      <c r="B3738" s="54" t="n">
        <v>51</v>
      </c>
      <c r="C3738" s="7" t="n">
        <v>3</v>
      </c>
      <c r="D3738" s="7" t="n">
        <v>16</v>
      </c>
      <c r="E3738" s="7" t="s">
        <v>124</v>
      </c>
      <c r="F3738" s="7" t="s">
        <v>122</v>
      </c>
      <c r="G3738" s="7" t="s">
        <v>113</v>
      </c>
      <c r="H3738" s="7" t="s">
        <v>112</v>
      </c>
    </row>
    <row r="3739" spans="1:18">
      <c r="A3739" t="s">
        <v>4</v>
      </c>
      <c r="B3739" s="4" t="s">
        <v>5</v>
      </c>
      <c r="C3739" s="4" t="s">
        <v>10</v>
      </c>
      <c r="D3739" s="4" t="s">
        <v>16</v>
      </c>
      <c r="E3739" s="4" t="s">
        <v>16</v>
      </c>
      <c r="F3739" s="4" t="s">
        <v>16</v>
      </c>
      <c r="G3739" s="4" t="s">
        <v>10</v>
      </c>
      <c r="H3739" s="4" t="s">
        <v>10</v>
      </c>
    </row>
    <row r="3740" spans="1:18">
      <c r="A3740" t="n">
        <v>29119</v>
      </c>
      <c r="B3740" s="52" t="n">
        <v>60</v>
      </c>
      <c r="C3740" s="7" t="n">
        <v>16</v>
      </c>
      <c r="D3740" s="7" t="n">
        <v>-30</v>
      </c>
      <c r="E3740" s="7" t="n">
        <v>0</v>
      </c>
      <c r="F3740" s="7" t="n">
        <v>3</v>
      </c>
      <c r="G3740" s="7" t="n">
        <v>900</v>
      </c>
      <c r="H3740" s="7" t="n">
        <v>0</v>
      </c>
    </row>
    <row r="3741" spans="1:18">
      <c r="A3741" t="s">
        <v>4</v>
      </c>
      <c r="B3741" s="4" t="s">
        <v>5</v>
      </c>
      <c r="C3741" s="4" t="s">
        <v>10</v>
      </c>
    </row>
    <row r="3742" spans="1:18">
      <c r="A3742" t="n">
        <v>29138</v>
      </c>
      <c r="B3742" s="26" t="n">
        <v>16</v>
      </c>
      <c r="C3742" s="7" t="n">
        <v>1100</v>
      </c>
    </row>
    <row r="3743" spans="1:18">
      <c r="A3743" t="s">
        <v>4</v>
      </c>
      <c r="B3743" s="4" t="s">
        <v>5</v>
      </c>
      <c r="C3743" s="4" t="s">
        <v>7</v>
      </c>
      <c r="D3743" s="4" t="s">
        <v>10</v>
      </c>
      <c r="E3743" s="4" t="s">
        <v>8</v>
      </c>
      <c r="F3743" s="4" t="s">
        <v>8</v>
      </c>
      <c r="G3743" s="4" t="s">
        <v>8</v>
      </c>
      <c r="H3743" s="4" t="s">
        <v>8</v>
      </c>
    </row>
    <row r="3744" spans="1:18">
      <c r="A3744" t="n">
        <v>29141</v>
      </c>
      <c r="B3744" s="54" t="n">
        <v>51</v>
      </c>
      <c r="C3744" s="7" t="n">
        <v>3</v>
      </c>
      <c r="D3744" s="7" t="n">
        <v>16</v>
      </c>
      <c r="E3744" s="7" t="s">
        <v>112</v>
      </c>
      <c r="F3744" s="7" t="s">
        <v>122</v>
      </c>
      <c r="G3744" s="7" t="s">
        <v>113</v>
      </c>
      <c r="H3744" s="7" t="s">
        <v>112</v>
      </c>
    </row>
    <row r="3745" spans="1:8">
      <c r="A3745" t="s">
        <v>4</v>
      </c>
      <c r="B3745" s="4" t="s">
        <v>5</v>
      </c>
      <c r="C3745" s="4" t="s">
        <v>10</v>
      </c>
      <c r="D3745" s="4" t="s">
        <v>16</v>
      </c>
      <c r="E3745" s="4" t="s">
        <v>16</v>
      </c>
      <c r="F3745" s="4" t="s">
        <v>16</v>
      </c>
      <c r="G3745" s="4" t="s">
        <v>10</v>
      </c>
      <c r="H3745" s="4" t="s">
        <v>10</v>
      </c>
    </row>
    <row r="3746" spans="1:8">
      <c r="A3746" t="n">
        <v>29154</v>
      </c>
      <c r="B3746" s="52" t="n">
        <v>60</v>
      </c>
      <c r="C3746" s="7" t="n">
        <v>16</v>
      </c>
      <c r="D3746" s="7" t="n">
        <v>-30</v>
      </c>
      <c r="E3746" s="7" t="n">
        <v>15</v>
      </c>
      <c r="F3746" s="7" t="n">
        <v>3</v>
      </c>
      <c r="G3746" s="7" t="n">
        <v>900</v>
      </c>
      <c r="H3746" s="7" t="n">
        <v>0</v>
      </c>
    </row>
    <row r="3747" spans="1:8">
      <c r="A3747" t="s">
        <v>4</v>
      </c>
      <c r="B3747" s="4" t="s">
        <v>5</v>
      </c>
      <c r="C3747" s="4" t="s">
        <v>10</v>
      </c>
    </row>
    <row r="3748" spans="1:8">
      <c r="A3748" t="n">
        <v>29173</v>
      </c>
      <c r="B3748" s="26" t="n">
        <v>16</v>
      </c>
      <c r="C3748" s="7" t="n">
        <v>1500</v>
      </c>
    </row>
    <row r="3749" spans="1:8">
      <c r="A3749" t="s">
        <v>4</v>
      </c>
      <c r="B3749" s="4" t="s">
        <v>5</v>
      </c>
      <c r="C3749" s="4" t="s">
        <v>7</v>
      </c>
      <c r="D3749" s="4" t="s">
        <v>10</v>
      </c>
      <c r="E3749" s="4" t="s">
        <v>16</v>
      </c>
    </row>
    <row r="3750" spans="1:8">
      <c r="A3750" t="n">
        <v>29176</v>
      </c>
      <c r="B3750" s="33" t="n">
        <v>58</v>
      </c>
      <c r="C3750" s="7" t="n">
        <v>101</v>
      </c>
      <c r="D3750" s="7" t="n">
        <v>500</v>
      </c>
      <c r="E3750" s="7" t="n">
        <v>1</v>
      </c>
    </row>
    <row r="3751" spans="1:8">
      <c r="A3751" t="s">
        <v>4</v>
      </c>
      <c r="B3751" s="4" t="s">
        <v>5</v>
      </c>
      <c r="C3751" s="4" t="s">
        <v>7</v>
      </c>
      <c r="D3751" s="4" t="s">
        <v>10</v>
      </c>
    </row>
    <row r="3752" spans="1:8">
      <c r="A3752" t="n">
        <v>29184</v>
      </c>
      <c r="B3752" s="33" t="n">
        <v>58</v>
      </c>
      <c r="C3752" s="7" t="n">
        <v>254</v>
      </c>
      <c r="D3752" s="7" t="n">
        <v>0</v>
      </c>
    </row>
    <row r="3753" spans="1:8">
      <c r="A3753" t="s">
        <v>4</v>
      </c>
      <c r="B3753" s="4" t="s">
        <v>5</v>
      </c>
      <c r="C3753" s="4" t="s">
        <v>7</v>
      </c>
      <c r="D3753" s="4" t="s">
        <v>10</v>
      </c>
      <c r="E3753" s="4" t="s">
        <v>8</v>
      </c>
      <c r="F3753" s="4" t="s">
        <v>8</v>
      </c>
      <c r="G3753" s="4" t="s">
        <v>8</v>
      </c>
      <c r="H3753" s="4" t="s">
        <v>8</v>
      </c>
    </row>
    <row r="3754" spans="1:8">
      <c r="A3754" t="n">
        <v>29188</v>
      </c>
      <c r="B3754" s="54" t="n">
        <v>51</v>
      </c>
      <c r="C3754" s="7" t="n">
        <v>3</v>
      </c>
      <c r="D3754" s="7" t="n">
        <v>0</v>
      </c>
      <c r="E3754" s="7" t="s">
        <v>125</v>
      </c>
      <c r="F3754" s="7" t="s">
        <v>112</v>
      </c>
      <c r="G3754" s="7" t="s">
        <v>113</v>
      </c>
      <c r="H3754" s="7" t="s">
        <v>112</v>
      </c>
    </row>
    <row r="3755" spans="1:8">
      <c r="A3755" t="s">
        <v>4</v>
      </c>
      <c r="B3755" s="4" t="s">
        <v>5</v>
      </c>
      <c r="C3755" s="4" t="s">
        <v>10</v>
      </c>
      <c r="D3755" s="4" t="s">
        <v>16</v>
      </c>
      <c r="E3755" s="4" t="s">
        <v>16</v>
      </c>
      <c r="F3755" s="4" t="s">
        <v>16</v>
      </c>
      <c r="G3755" s="4" t="s">
        <v>10</v>
      </c>
      <c r="H3755" s="4" t="s">
        <v>10</v>
      </c>
    </row>
    <row r="3756" spans="1:8">
      <c r="A3756" t="n">
        <v>29201</v>
      </c>
      <c r="B3756" s="52" t="n">
        <v>60</v>
      </c>
      <c r="C3756" s="7" t="n">
        <v>0</v>
      </c>
      <c r="D3756" s="7" t="n">
        <v>40</v>
      </c>
      <c r="E3756" s="7" t="n">
        <v>0</v>
      </c>
      <c r="F3756" s="7" t="n">
        <v>0</v>
      </c>
      <c r="G3756" s="7" t="n">
        <v>0</v>
      </c>
      <c r="H3756" s="7" t="n">
        <v>0</v>
      </c>
    </row>
    <row r="3757" spans="1:8">
      <c r="A3757" t="s">
        <v>4</v>
      </c>
      <c r="B3757" s="4" t="s">
        <v>5</v>
      </c>
      <c r="C3757" s="4" t="s">
        <v>7</v>
      </c>
      <c r="D3757" s="4" t="s">
        <v>7</v>
      </c>
      <c r="E3757" s="4" t="s">
        <v>16</v>
      </c>
      <c r="F3757" s="4" t="s">
        <v>16</v>
      </c>
      <c r="G3757" s="4" t="s">
        <v>16</v>
      </c>
      <c r="H3757" s="4" t="s">
        <v>10</v>
      </c>
    </row>
    <row r="3758" spans="1:8">
      <c r="A3758" t="n">
        <v>29220</v>
      </c>
      <c r="B3758" s="40" t="n">
        <v>45</v>
      </c>
      <c r="C3758" s="7" t="n">
        <v>2</v>
      </c>
      <c r="D3758" s="7" t="n">
        <v>3</v>
      </c>
      <c r="E3758" s="7" t="n">
        <v>4.05999994277954</v>
      </c>
      <c r="F3758" s="7" t="n">
        <v>1.57000005245209</v>
      </c>
      <c r="G3758" s="7" t="n">
        <v>-7.65000009536743</v>
      </c>
      <c r="H3758" s="7" t="n">
        <v>0</v>
      </c>
    </row>
    <row r="3759" spans="1:8">
      <c r="A3759" t="s">
        <v>4</v>
      </c>
      <c r="B3759" s="4" t="s">
        <v>5</v>
      </c>
      <c r="C3759" s="4" t="s">
        <v>7</v>
      </c>
      <c r="D3759" s="4" t="s">
        <v>7</v>
      </c>
      <c r="E3759" s="4" t="s">
        <v>16</v>
      </c>
      <c r="F3759" s="4" t="s">
        <v>16</v>
      </c>
      <c r="G3759" s="4" t="s">
        <v>16</v>
      </c>
      <c r="H3759" s="4" t="s">
        <v>10</v>
      </c>
      <c r="I3759" s="4" t="s">
        <v>7</v>
      </c>
    </row>
    <row r="3760" spans="1:8">
      <c r="A3760" t="n">
        <v>29237</v>
      </c>
      <c r="B3760" s="40" t="n">
        <v>45</v>
      </c>
      <c r="C3760" s="7" t="n">
        <v>4</v>
      </c>
      <c r="D3760" s="7" t="n">
        <v>3</v>
      </c>
      <c r="E3760" s="7" t="n">
        <v>349.220001220703</v>
      </c>
      <c r="F3760" s="7" t="n">
        <v>5.90999984741211</v>
      </c>
      <c r="G3760" s="7" t="n">
        <v>0</v>
      </c>
      <c r="H3760" s="7" t="n">
        <v>0</v>
      </c>
      <c r="I3760" s="7" t="n">
        <v>1</v>
      </c>
    </row>
    <row r="3761" spans="1:9">
      <c r="A3761" t="s">
        <v>4</v>
      </c>
      <c r="B3761" s="4" t="s">
        <v>5</v>
      </c>
      <c r="C3761" s="4" t="s">
        <v>7</v>
      </c>
      <c r="D3761" s="4" t="s">
        <v>7</v>
      </c>
      <c r="E3761" s="4" t="s">
        <v>16</v>
      </c>
      <c r="F3761" s="4" t="s">
        <v>16</v>
      </c>
      <c r="G3761" s="4" t="s">
        <v>16</v>
      </c>
      <c r="H3761" s="4" t="s">
        <v>10</v>
      </c>
      <c r="I3761" s="4" t="s">
        <v>7</v>
      </c>
    </row>
    <row r="3762" spans="1:9">
      <c r="A3762" t="n">
        <v>29255</v>
      </c>
      <c r="B3762" s="40" t="n">
        <v>45</v>
      </c>
      <c r="C3762" s="7" t="n">
        <v>4</v>
      </c>
      <c r="D3762" s="7" t="n">
        <v>3</v>
      </c>
      <c r="E3762" s="7" t="n">
        <v>349.220001220703</v>
      </c>
      <c r="F3762" s="7" t="n">
        <v>8.5600004196167</v>
      </c>
      <c r="G3762" s="7" t="n">
        <v>0</v>
      </c>
      <c r="H3762" s="7" t="n">
        <v>10000</v>
      </c>
      <c r="I3762" s="7" t="n">
        <v>1</v>
      </c>
    </row>
    <row r="3763" spans="1:9">
      <c r="A3763" t="s">
        <v>4</v>
      </c>
      <c r="B3763" s="4" t="s">
        <v>5</v>
      </c>
      <c r="C3763" s="4" t="s">
        <v>7</v>
      </c>
      <c r="D3763" s="4" t="s">
        <v>7</v>
      </c>
      <c r="E3763" s="4" t="s">
        <v>16</v>
      </c>
      <c r="F3763" s="4" t="s">
        <v>10</v>
      </c>
    </row>
    <row r="3764" spans="1:9">
      <c r="A3764" t="n">
        <v>29273</v>
      </c>
      <c r="B3764" s="40" t="n">
        <v>45</v>
      </c>
      <c r="C3764" s="7" t="n">
        <v>5</v>
      </c>
      <c r="D3764" s="7" t="n">
        <v>3</v>
      </c>
      <c r="E3764" s="7" t="n">
        <v>2.09999990463257</v>
      </c>
      <c r="F3764" s="7" t="n">
        <v>0</v>
      </c>
    </row>
    <row r="3765" spans="1:9">
      <c r="A3765" t="s">
        <v>4</v>
      </c>
      <c r="B3765" s="4" t="s">
        <v>5</v>
      </c>
      <c r="C3765" s="4" t="s">
        <v>7</v>
      </c>
      <c r="D3765" s="4" t="s">
        <v>7</v>
      </c>
      <c r="E3765" s="4" t="s">
        <v>16</v>
      </c>
      <c r="F3765" s="4" t="s">
        <v>10</v>
      </c>
    </row>
    <row r="3766" spans="1:9">
      <c r="A3766" t="n">
        <v>29282</v>
      </c>
      <c r="B3766" s="40" t="n">
        <v>45</v>
      </c>
      <c r="C3766" s="7" t="n">
        <v>11</v>
      </c>
      <c r="D3766" s="7" t="n">
        <v>3</v>
      </c>
      <c r="E3766" s="7" t="n">
        <v>38</v>
      </c>
      <c r="F3766" s="7" t="n">
        <v>0</v>
      </c>
    </row>
    <row r="3767" spans="1:9">
      <c r="A3767" t="s">
        <v>4</v>
      </c>
      <c r="B3767" s="4" t="s">
        <v>5</v>
      </c>
      <c r="C3767" s="4" t="s">
        <v>7</v>
      </c>
      <c r="D3767" s="4" t="s">
        <v>10</v>
      </c>
    </row>
    <row r="3768" spans="1:9">
      <c r="A3768" t="n">
        <v>29291</v>
      </c>
      <c r="B3768" s="33" t="n">
        <v>58</v>
      </c>
      <c r="C3768" s="7" t="n">
        <v>255</v>
      </c>
      <c r="D3768" s="7" t="n">
        <v>0</v>
      </c>
    </row>
    <row r="3769" spans="1:9">
      <c r="A3769" t="s">
        <v>4</v>
      </c>
      <c r="B3769" s="4" t="s">
        <v>5</v>
      </c>
      <c r="C3769" s="4" t="s">
        <v>10</v>
      </c>
    </row>
    <row r="3770" spans="1:9">
      <c r="A3770" t="n">
        <v>29295</v>
      </c>
      <c r="B3770" s="26" t="n">
        <v>16</v>
      </c>
      <c r="C3770" s="7" t="n">
        <v>300</v>
      </c>
    </row>
    <row r="3771" spans="1:9">
      <c r="A3771" t="s">
        <v>4</v>
      </c>
      <c r="B3771" s="4" t="s">
        <v>5</v>
      </c>
      <c r="C3771" s="4" t="s">
        <v>7</v>
      </c>
      <c r="D3771" s="4" t="s">
        <v>10</v>
      </c>
      <c r="E3771" s="4" t="s">
        <v>8</v>
      </c>
    </row>
    <row r="3772" spans="1:9">
      <c r="A3772" t="n">
        <v>29298</v>
      </c>
      <c r="B3772" s="54" t="n">
        <v>51</v>
      </c>
      <c r="C3772" s="7" t="n">
        <v>4</v>
      </c>
      <c r="D3772" s="7" t="n">
        <v>16</v>
      </c>
      <c r="E3772" s="7" t="s">
        <v>126</v>
      </c>
    </row>
    <row r="3773" spans="1:9">
      <c r="A3773" t="s">
        <v>4</v>
      </c>
      <c r="B3773" s="4" t="s">
        <v>5</v>
      </c>
      <c r="C3773" s="4" t="s">
        <v>10</v>
      </c>
    </row>
    <row r="3774" spans="1:9">
      <c r="A3774" t="n">
        <v>29312</v>
      </c>
      <c r="B3774" s="26" t="n">
        <v>16</v>
      </c>
      <c r="C3774" s="7" t="n">
        <v>0</v>
      </c>
    </row>
    <row r="3775" spans="1:9">
      <c r="A3775" t="s">
        <v>4</v>
      </c>
      <c r="B3775" s="4" t="s">
        <v>5</v>
      </c>
      <c r="C3775" s="4" t="s">
        <v>10</v>
      </c>
      <c r="D3775" s="4" t="s">
        <v>7</v>
      </c>
      <c r="E3775" s="4" t="s">
        <v>17</v>
      </c>
      <c r="F3775" s="4" t="s">
        <v>28</v>
      </c>
      <c r="G3775" s="4" t="s">
        <v>7</v>
      </c>
      <c r="H3775" s="4" t="s">
        <v>7</v>
      </c>
      <c r="I3775" s="4" t="s">
        <v>7</v>
      </c>
      <c r="J3775" s="4" t="s">
        <v>17</v>
      </c>
      <c r="K3775" s="4" t="s">
        <v>28</v>
      </c>
      <c r="L3775" s="4" t="s">
        <v>7</v>
      </c>
      <c r="M3775" s="4" t="s">
        <v>7</v>
      </c>
      <c r="N3775" s="4" t="s">
        <v>7</v>
      </c>
      <c r="O3775" s="4" t="s">
        <v>17</v>
      </c>
      <c r="P3775" s="4" t="s">
        <v>28</v>
      </c>
      <c r="Q3775" s="4" t="s">
        <v>7</v>
      </c>
      <c r="R3775" s="4" t="s">
        <v>7</v>
      </c>
    </row>
    <row r="3776" spans="1:9">
      <c r="A3776" t="n">
        <v>29315</v>
      </c>
      <c r="B3776" s="55" t="n">
        <v>26</v>
      </c>
      <c r="C3776" s="7" t="n">
        <v>16</v>
      </c>
      <c r="D3776" s="7" t="n">
        <v>17</v>
      </c>
      <c r="E3776" s="7" t="n">
        <v>14431</v>
      </c>
      <c r="F3776" s="7" t="s">
        <v>127</v>
      </c>
      <c r="G3776" s="7" t="n">
        <v>2</v>
      </c>
      <c r="H3776" s="7" t="n">
        <v>3</v>
      </c>
      <c r="I3776" s="7" t="n">
        <v>17</v>
      </c>
      <c r="J3776" s="7" t="n">
        <v>14432</v>
      </c>
      <c r="K3776" s="7" t="s">
        <v>128</v>
      </c>
      <c r="L3776" s="7" t="n">
        <v>2</v>
      </c>
      <c r="M3776" s="7" t="n">
        <v>3</v>
      </c>
      <c r="N3776" s="7" t="n">
        <v>17</v>
      </c>
      <c r="O3776" s="7" t="n">
        <v>14433</v>
      </c>
      <c r="P3776" s="7" t="s">
        <v>129</v>
      </c>
      <c r="Q3776" s="7" t="n">
        <v>2</v>
      </c>
      <c r="R3776" s="7" t="n">
        <v>0</v>
      </c>
    </row>
    <row r="3777" spans="1:18">
      <c r="A3777" t="s">
        <v>4</v>
      </c>
      <c r="B3777" s="4" t="s">
        <v>5</v>
      </c>
    </row>
    <row r="3778" spans="1:18">
      <c r="A3778" t="n">
        <v>29580</v>
      </c>
      <c r="B3778" s="24" t="n">
        <v>28</v>
      </c>
    </row>
    <row r="3779" spans="1:18">
      <c r="A3779" t="s">
        <v>4</v>
      </c>
      <c r="B3779" s="4" t="s">
        <v>5</v>
      </c>
      <c r="C3779" s="4" t="s">
        <v>7</v>
      </c>
      <c r="D3779" s="4" t="s">
        <v>10</v>
      </c>
      <c r="E3779" s="4" t="s">
        <v>8</v>
      </c>
      <c r="F3779" s="4" t="s">
        <v>8</v>
      </c>
      <c r="G3779" s="4" t="s">
        <v>8</v>
      </c>
      <c r="H3779" s="4" t="s">
        <v>8</v>
      </c>
    </row>
    <row r="3780" spans="1:18">
      <c r="A3780" t="n">
        <v>29581</v>
      </c>
      <c r="B3780" s="54" t="n">
        <v>51</v>
      </c>
      <c r="C3780" s="7" t="n">
        <v>3</v>
      </c>
      <c r="D3780" s="7" t="n">
        <v>0</v>
      </c>
      <c r="E3780" s="7" t="s">
        <v>130</v>
      </c>
      <c r="F3780" s="7" t="s">
        <v>112</v>
      </c>
      <c r="G3780" s="7" t="s">
        <v>113</v>
      </c>
      <c r="H3780" s="7" t="s">
        <v>112</v>
      </c>
    </row>
    <row r="3781" spans="1:18">
      <c r="A3781" t="s">
        <v>4</v>
      </c>
      <c r="B3781" s="4" t="s">
        <v>5</v>
      </c>
      <c r="C3781" s="4" t="s">
        <v>10</v>
      </c>
      <c r="D3781" s="4" t="s">
        <v>16</v>
      </c>
      <c r="E3781" s="4" t="s">
        <v>16</v>
      </c>
      <c r="F3781" s="4" t="s">
        <v>16</v>
      </c>
      <c r="G3781" s="4" t="s">
        <v>10</v>
      </c>
      <c r="H3781" s="4" t="s">
        <v>10</v>
      </c>
    </row>
    <row r="3782" spans="1:18">
      <c r="A3782" t="n">
        <v>29594</v>
      </c>
      <c r="B3782" s="52" t="n">
        <v>60</v>
      </c>
      <c r="C3782" s="7" t="n">
        <v>0</v>
      </c>
      <c r="D3782" s="7" t="n">
        <v>0</v>
      </c>
      <c r="E3782" s="7" t="n">
        <v>0</v>
      </c>
      <c r="F3782" s="7" t="n">
        <v>0</v>
      </c>
      <c r="G3782" s="7" t="n">
        <v>1000</v>
      </c>
      <c r="H3782" s="7" t="n">
        <v>0</v>
      </c>
    </row>
    <row r="3783" spans="1:18">
      <c r="A3783" t="s">
        <v>4</v>
      </c>
      <c r="B3783" s="4" t="s">
        <v>5</v>
      </c>
      <c r="C3783" s="4" t="s">
        <v>10</v>
      </c>
      <c r="D3783" s="4" t="s">
        <v>10</v>
      </c>
      <c r="E3783" s="4" t="s">
        <v>10</v>
      </c>
    </row>
    <row r="3784" spans="1:18">
      <c r="A3784" t="n">
        <v>29613</v>
      </c>
      <c r="B3784" s="59" t="n">
        <v>61</v>
      </c>
      <c r="C3784" s="7" t="n">
        <v>0</v>
      </c>
      <c r="D3784" s="7" t="n">
        <v>16</v>
      </c>
      <c r="E3784" s="7" t="n">
        <v>1000</v>
      </c>
    </row>
    <row r="3785" spans="1:18">
      <c r="A3785" t="s">
        <v>4</v>
      </c>
      <c r="B3785" s="4" t="s">
        <v>5</v>
      </c>
      <c r="C3785" s="4" t="s">
        <v>10</v>
      </c>
    </row>
    <row r="3786" spans="1:18">
      <c r="A3786" t="n">
        <v>29620</v>
      </c>
      <c r="B3786" s="26" t="n">
        <v>16</v>
      </c>
      <c r="C3786" s="7" t="n">
        <v>1000</v>
      </c>
    </row>
    <row r="3787" spans="1:18">
      <c r="A3787" t="s">
        <v>4</v>
      </c>
      <c r="B3787" s="4" t="s">
        <v>5</v>
      </c>
      <c r="C3787" s="4" t="s">
        <v>10</v>
      </c>
      <c r="D3787" s="4" t="s">
        <v>7</v>
      </c>
      <c r="E3787" s="4" t="s">
        <v>8</v>
      </c>
      <c r="F3787" s="4" t="s">
        <v>16</v>
      </c>
      <c r="G3787" s="4" t="s">
        <v>16</v>
      </c>
      <c r="H3787" s="4" t="s">
        <v>16</v>
      </c>
    </row>
    <row r="3788" spans="1:18">
      <c r="A3788" t="n">
        <v>29623</v>
      </c>
      <c r="B3788" s="62" t="n">
        <v>48</v>
      </c>
      <c r="C3788" s="7" t="n">
        <v>0</v>
      </c>
      <c r="D3788" s="7" t="n">
        <v>0</v>
      </c>
      <c r="E3788" s="7" t="s">
        <v>89</v>
      </c>
      <c r="F3788" s="7" t="n">
        <v>-1</v>
      </c>
      <c r="G3788" s="7" t="n">
        <v>1</v>
      </c>
      <c r="H3788" s="7" t="n">
        <v>0</v>
      </c>
    </row>
    <row r="3789" spans="1:18">
      <c r="A3789" t="s">
        <v>4</v>
      </c>
      <c r="B3789" s="4" t="s">
        <v>5</v>
      </c>
      <c r="C3789" s="4" t="s">
        <v>7</v>
      </c>
      <c r="D3789" s="4" t="s">
        <v>10</v>
      </c>
      <c r="E3789" s="4" t="s">
        <v>8</v>
      </c>
    </row>
    <row r="3790" spans="1:18">
      <c r="A3790" t="n">
        <v>29652</v>
      </c>
      <c r="B3790" s="54" t="n">
        <v>51</v>
      </c>
      <c r="C3790" s="7" t="n">
        <v>4</v>
      </c>
      <c r="D3790" s="7" t="n">
        <v>0</v>
      </c>
      <c r="E3790" s="7" t="s">
        <v>131</v>
      </c>
    </row>
    <row r="3791" spans="1:18">
      <c r="A3791" t="s">
        <v>4</v>
      </c>
      <c r="B3791" s="4" t="s">
        <v>5</v>
      </c>
      <c r="C3791" s="4" t="s">
        <v>10</v>
      </c>
    </row>
    <row r="3792" spans="1:18">
      <c r="A3792" t="n">
        <v>29666</v>
      </c>
      <c r="B3792" s="26" t="n">
        <v>16</v>
      </c>
      <c r="C3792" s="7" t="n">
        <v>0</v>
      </c>
    </row>
    <row r="3793" spans="1:8">
      <c r="A3793" t="s">
        <v>4</v>
      </c>
      <c r="B3793" s="4" t="s">
        <v>5</v>
      </c>
      <c r="C3793" s="4" t="s">
        <v>10</v>
      </c>
      <c r="D3793" s="4" t="s">
        <v>7</v>
      </c>
      <c r="E3793" s="4" t="s">
        <v>17</v>
      </c>
      <c r="F3793" s="4" t="s">
        <v>28</v>
      </c>
      <c r="G3793" s="4" t="s">
        <v>7</v>
      </c>
      <c r="H3793" s="4" t="s">
        <v>7</v>
      </c>
      <c r="I3793" s="4" t="s">
        <v>7</v>
      </c>
      <c r="J3793" s="4" t="s">
        <v>17</v>
      </c>
      <c r="K3793" s="4" t="s">
        <v>28</v>
      </c>
      <c r="L3793" s="4" t="s">
        <v>7</v>
      </c>
      <c r="M3793" s="4" t="s">
        <v>7</v>
      </c>
    </row>
    <row r="3794" spans="1:8">
      <c r="A3794" t="n">
        <v>29669</v>
      </c>
      <c r="B3794" s="55" t="n">
        <v>26</v>
      </c>
      <c r="C3794" s="7" t="n">
        <v>0</v>
      </c>
      <c r="D3794" s="7" t="n">
        <v>17</v>
      </c>
      <c r="E3794" s="7" t="n">
        <v>65121</v>
      </c>
      <c r="F3794" s="7" t="s">
        <v>132</v>
      </c>
      <c r="G3794" s="7" t="n">
        <v>2</v>
      </c>
      <c r="H3794" s="7" t="n">
        <v>3</v>
      </c>
      <c r="I3794" s="7" t="n">
        <v>17</v>
      </c>
      <c r="J3794" s="7" t="n">
        <v>65122</v>
      </c>
      <c r="K3794" s="7" t="s">
        <v>133</v>
      </c>
      <c r="L3794" s="7" t="n">
        <v>2</v>
      </c>
      <c r="M3794" s="7" t="n">
        <v>0</v>
      </c>
    </row>
    <row r="3795" spans="1:8">
      <c r="A3795" t="s">
        <v>4</v>
      </c>
      <c r="B3795" s="4" t="s">
        <v>5</v>
      </c>
    </row>
    <row r="3796" spans="1:8">
      <c r="A3796" t="n">
        <v>29810</v>
      </c>
      <c r="B3796" s="24" t="n">
        <v>28</v>
      </c>
    </row>
    <row r="3797" spans="1:8">
      <c r="A3797" t="s">
        <v>4</v>
      </c>
      <c r="B3797" s="4" t="s">
        <v>5</v>
      </c>
      <c r="C3797" s="4" t="s">
        <v>10</v>
      </c>
      <c r="D3797" s="4" t="s">
        <v>16</v>
      </c>
      <c r="E3797" s="4" t="s">
        <v>16</v>
      </c>
      <c r="F3797" s="4" t="s">
        <v>16</v>
      </c>
      <c r="G3797" s="4" t="s">
        <v>10</v>
      </c>
      <c r="H3797" s="4" t="s">
        <v>10</v>
      </c>
    </row>
    <row r="3798" spans="1:8">
      <c r="A3798" t="n">
        <v>29811</v>
      </c>
      <c r="B3798" s="52" t="n">
        <v>60</v>
      </c>
      <c r="C3798" s="7" t="n">
        <v>16</v>
      </c>
      <c r="D3798" s="7" t="n">
        <v>0</v>
      </c>
      <c r="E3798" s="7" t="n">
        <v>0</v>
      </c>
      <c r="F3798" s="7" t="n">
        <v>0</v>
      </c>
      <c r="G3798" s="7" t="n">
        <v>1000</v>
      </c>
      <c r="H3798" s="7" t="n">
        <v>0</v>
      </c>
    </row>
    <row r="3799" spans="1:8">
      <c r="A3799" t="s">
        <v>4</v>
      </c>
      <c r="B3799" s="4" t="s">
        <v>5</v>
      </c>
      <c r="C3799" s="4" t="s">
        <v>7</v>
      </c>
      <c r="D3799" s="4" t="s">
        <v>10</v>
      </c>
      <c r="E3799" s="4" t="s">
        <v>8</v>
      </c>
    </row>
    <row r="3800" spans="1:8">
      <c r="A3800" t="n">
        <v>29830</v>
      </c>
      <c r="B3800" s="54" t="n">
        <v>51</v>
      </c>
      <c r="C3800" s="7" t="n">
        <v>4</v>
      </c>
      <c r="D3800" s="7" t="n">
        <v>16</v>
      </c>
      <c r="E3800" s="7" t="s">
        <v>134</v>
      </c>
    </row>
    <row r="3801" spans="1:8">
      <c r="A3801" t="s">
        <v>4</v>
      </c>
      <c r="B3801" s="4" t="s">
        <v>5</v>
      </c>
      <c r="C3801" s="4" t="s">
        <v>10</v>
      </c>
    </row>
    <row r="3802" spans="1:8">
      <c r="A3802" t="n">
        <v>29844</v>
      </c>
      <c r="B3802" s="26" t="n">
        <v>16</v>
      </c>
      <c r="C3802" s="7" t="n">
        <v>0</v>
      </c>
    </row>
    <row r="3803" spans="1:8">
      <c r="A3803" t="s">
        <v>4</v>
      </c>
      <c r="B3803" s="4" t="s">
        <v>5</v>
      </c>
      <c r="C3803" s="4" t="s">
        <v>10</v>
      </c>
      <c r="D3803" s="4" t="s">
        <v>7</v>
      </c>
      <c r="E3803" s="4" t="s">
        <v>17</v>
      </c>
      <c r="F3803" s="4" t="s">
        <v>28</v>
      </c>
      <c r="G3803" s="4" t="s">
        <v>7</v>
      </c>
      <c r="H3803" s="4" t="s">
        <v>7</v>
      </c>
    </row>
    <row r="3804" spans="1:8">
      <c r="A3804" t="n">
        <v>29847</v>
      </c>
      <c r="B3804" s="55" t="n">
        <v>26</v>
      </c>
      <c r="C3804" s="7" t="n">
        <v>16</v>
      </c>
      <c r="D3804" s="7" t="n">
        <v>17</v>
      </c>
      <c r="E3804" s="7" t="n">
        <v>14434</v>
      </c>
      <c r="F3804" s="7" t="s">
        <v>135</v>
      </c>
      <c r="G3804" s="7" t="n">
        <v>2</v>
      </c>
      <c r="H3804" s="7" t="n">
        <v>0</v>
      </c>
    </row>
    <row r="3805" spans="1:8">
      <c r="A3805" t="s">
        <v>4</v>
      </c>
      <c r="B3805" s="4" t="s">
        <v>5</v>
      </c>
    </row>
    <row r="3806" spans="1:8">
      <c r="A3806" t="n">
        <v>29871</v>
      </c>
      <c r="B3806" s="24" t="n">
        <v>28</v>
      </c>
    </row>
    <row r="3807" spans="1:8">
      <c r="A3807" t="s">
        <v>4</v>
      </c>
      <c r="B3807" s="4" t="s">
        <v>5</v>
      </c>
      <c r="C3807" s="4" t="s">
        <v>10</v>
      </c>
      <c r="D3807" s="4" t="s">
        <v>7</v>
      </c>
    </row>
    <row r="3808" spans="1:8">
      <c r="A3808" t="n">
        <v>29872</v>
      </c>
      <c r="B3808" s="60" t="n">
        <v>89</v>
      </c>
      <c r="C3808" s="7" t="n">
        <v>65533</v>
      </c>
      <c r="D3808" s="7" t="n">
        <v>1</v>
      </c>
    </row>
    <row r="3809" spans="1:13">
      <c r="A3809" t="s">
        <v>4</v>
      </c>
      <c r="B3809" s="4" t="s">
        <v>5</v>
      </c>
      <c r="C3809" s="4" t="s">
        <v>7</v>
      </c>
      <c r="D3809" s="4" t="s">
        <v>10</v>
      </c>
      <c r="E3809" s="4" t="s">
        <v>16</v>
      </c>
    </row>
    <row r="3810" spans="1:13">
      <c r="A3810" t="n">
        <v>29876</v>
      </c>
      <c r="B3810" s="33" t="n">
        <v>58</v>
      </c>
      <c r="C3810" s="7" t="n">
        <v>101</v>
      </c>
      <c r="D3810" s="7" t="n">
        <v>500</v>
      </c>
      <c r="E3810" s="7" t="n">
        <v>1</v>
      </c>
    </row>
    <row r="3811" spans="1:13">
      <c r="A3811" t="s">
        <v>4</v>
      </c>
      <c r="B3811" s="4" t="s">
        <v>5</v>
      </c>
      <c r="C3811" s="4" t="s">
        <v>7</v>
      </c>
      <c r="D3811" s="4" t="s">
        <v>10</v>
      </c>
    </row>
    <row r="3812" spans="1:13">
      <c r="A3812" t="n">
        <v>29884</v>
      </c>
      <c r="B3812" s="33" t="n">
        <v>58</v>
      </c>
      <c r="C3812" s="7" t="n">
        <v>254</v>
      </c>
      <c r="D3812" s="7" t="n">
        <v>0</v>
      </c>
    </row>
    <row r="3813" spans="1:13">
      <c r="A3813" t="s">
        <v>4</v>
      </c>
      <c r="B3813" s="4" t="s">
        <v>5</v>
      </c>
      <c r="C3813" s="4" t="s">
        <v>7</v>
      </c>
      <c r="D3813" s="4" t="s">
        <v>7</v>
      </c>
      <c r="E3813" s="4" t="s">
        <v>16</v>
      </c>
      <c r="F3813" s="4" t="s">
        <v>16</v>
      </c>
      <c r="G3813" s="4" t="s">
        <v>16</v>
      </c>
      <c r="H3813" s="4" t="s">
        <v>10</v>
      </c>
    </row>
    <row r="3814" spans="1:13">
      <c r="A3814" t="n">
        <v>29888</v>
      </c>
      <c r="B3814" s="40" t="n">
        <v>45</v>
      </c>
      <c r="C3814" s="7" t="n">
        <v>2</v>
      </c>
      <c r="D3814" s="7" t="n">
        <v>3</v>
      </c>
      <c r="E3814" s="7" t="n">
        <v>4.09000015258789</v>
      </c>
      <c r="F3814" s="7" t="n">
        <v>1.37999999523163</v>
      </c>
      <c r="G3814" s="7" t="n">
        <v>-7.42000007629395</v>
      </c>
      <c r="H3814" s="7" t="n">
        <v>0</v>
      </c>
    </row>
    <row r="3815" spans="1:13">
      <c r="A3815" t="s">
        <v>4</v>
      </c>
      <c r="B3815" s="4" t="s">
        <v>5</v>
      </c>
      <c r="C3815" s="4" t="s">
        <v>7</v>
      </c>
      <c r="D3815" s="4" t="s">
        <v>7</v>
      </c>
      <c r="E3815" s="4" t="s">
        <v>16</v>
      </c>
      <c r="F3815" s="4" t="s">
        <v>16</v>
      </c>
      <c r="G3815" s="4" t="s">
        <v>16</v>
      </c>
      <c r="H3815" s="4" t="s">
        <v>10</v>
      </c>
      <c r="I3815" s="4" t="s">
        <v>7</v>
      </c>
    </row>
    <row r="3816" spans="1:13">
      <c r="A3816" t="n">
        <v>29905</v>
      </c>
      <c r="B3816" s="40" t="n">
        <v>45</v>
      </c>
      <c r="C3816" s="7" t="n">
        <v>4</v>
      </c>
      <c r="D3816" s="7" t="n">
        <v>3</v>
      </c>
      <c r="E3816" s="7" t="n">
        <v>6.48999977111816</v>
      </c>
      <c r="F3816" s="7" t="n">
        <v>194.850006103516</v>
      </c>
      <c r="G3816" s="7" t="n">
        <v>0</v>
      </c>
      <c r="H3816" s="7" t="n">
        <v>0</v>
      </c>
      <c r="I3816" s="7" t="n">
        <v>1</v>
      </c>
    </row>
    <row r="3817" spans="1:13">
      <c r="A3817" t="s">
        <v>4</v>
      </c>
      <c r="B3817" s="4" t="s">
        <v>5</v>
      </c>
      <c r="C3817" s="4" t="s">
        <v>7</v>
      </c>
      <c r="D3817" s="4" t="s">
        <v>7</v>
      </c>
      <c r="E3817" s="4" t="s">
        <v>16</v>
      </c>
      <c r="F3817" s="4" t="s">
        <v>16</v>
      </c>
      <c r="G3817" s="4" t="s">
        <v>16</v>
      </c>
      <c r="H3817" s="4" t="s">
        <v>10</v>
      </c>
      <c r="I3817" s="4" t="s">
        <v>7</v>
      </c>
    </row>
    <row r="3818" spans="1:13">
      <c r="A3818" t="n">
        <v>29923</v>
      </c>
      <c r="B3818" s="40" t="n">
        <v>45</v>
      </c>
      <c r="C3818" s="7" t="n">
        <v>4</v>
      </c>
      <c r="D3818" s="7" t="n">
        <v>3</v>
      </c>
      <c r="E3818" s="7" t="n">
        <v>6.48999977111816</v>
      </c>
      <c r="F3818" s="7" t="n">
        <v>-157.229995727539</v>
      </c>
      <c r="G3818" s="7" t="n">
        <v>0</v>
      </c>
      <c r="H3818" s="7" t="n">
        <v>30000</v>
      </c>
      <c r="I3818" s="7" t="n">
        <v>1</v>
      </c>
    </row>
    <row r="3819" spans="1:13">
      <c r="A3819" t="s">
        <v>4</v>
      </c>
      <c r="B3819" s="4" t="s">
        <v>5</v>
      </c>
      <c r="C3819" s="4" t="s">
        <v>7</v>
      </c>
      <c r="D3819" s="4" t="s">
        <v>7</v>
      </c>
      <c r="E3819" s="4" t="s">
        <v>16</v>
      </c>
      <c r="F3819" s="4" t="s">
        <v>10</v>
      </c>
    </row>
    <row r="3820" spans="1:13">
      <c r="A3820" t="n">
        <v>29941</v>
      </c>
      <c r="B3820" s="40" t="n">
        <v>45</v>
      </c>
      <c r="C3820" s="7" t="n">
        <v>5</v>
      </c>
      <c r="D3820" s="7" t="n">
        <v>3</v>
      </c>
      <c r="E3820" s="7" t="n">
        <v>2.09999990463257</v>
      </c>
      <c r="F3820" s="7" t="n">
        <v>0</v>
      </c>
    </row>
    <row r="3821" spans="1:13">
      <c r="A3821" t="s">
        <v>4</v>
      </c>
      <c r="B3821" s="4" t="s">
        <v>5</v>
      </c>
      <c r="C3821" s="4" t="s">
        <v>7</v>
      </c>
      <c r="D3821" s="4" t="s">
        <v>7</v>
      </c>
      <c r="E3821" s="4" t="s">
        <v>16</v>
      </c>
      <c r="F3821" s="4" t="s">
        <v>10</v>
      </c>
    </row>
    <row r="3822" spans="1:13">
      <c r="A3822" t="n">
        <v>29950</v>
      </c>
      <c r="B3822" s="40" t="n">
        <v>45</v>
      </c>
      <c r="C3822" s="7" t="n">
        <v>11</v>
      </c>
      <c r="D3822" s="7" t="n">
        <v>3</v>
      </c>
      <c r="E3822" s="7" t="n">
        <v>38</v>
      </c>
      <c r="F3822" s="7" t="n">
        <v>0</v>
      </c>
    </row>
    <row r="3823" spans="1:13">
      <c r="A3823" t="s">
        <v>4</v>
      </c>
      <c r="B3823" s="4" t="s">
        <v>5</v>
      </c>
      <c r="C3823" s="4" t="s">
        <v>7</v>
      </c>
      <c r="D3823" s="4" t="s">
        <v>10</v>
      </c>
    </row>
    <row r="3824" spans="1:13">
      <c r="A3824" t="n">
        <v>29959</v>
      </c>
      <c r="B3824" s="33" t="n">
        <v>58</v>
      </c>
      <c r="C3824" s="7" t="n">
        <v>255</v>
      </c>
      <c r="D3824" s="7" t="n">
        <v>0</v>
      </c>
    </row>
    <row r="3825" spans="1:9">
      <c r="A3825" t="s">
        <v>4</v>
      </c>
      <c r="B3825" s="4" t="s">
        <v>5</v>
      </c>
      <c r="C3825" s="4" t="s">
        <v>10</v>
      </c>
    </row>
    <row r="3826" spans="1:9">
      <c r="A3826" t="n">
        <v>29963</v>
      </c>
      <c r="B3826" s="26" t="n">
        <v>16</v>
      </c>
      <c r="C3826" s="7" t="n">
        <v>300</v>
      </c>
    </row>
    <row r="3827" spans="1:9">
      <c r="A3827" t="s">
        <v>4</v>
      </c>
      <c r="B3827" s="4" t="s">
        <v>5</v>
      </c>
      <c r="C3827" s="4" t="s">
        <v>7</v>
      </c>
      <c r="D3827" s="4" t="s">
        <v>10</v>
      </c>
      <c r="E3827" s="4" t="s">
        <v>8</v>
      </c>
    </row>
    <row r="3828" spans="1:9">
      <c r="A3828" t="n">
        <v>29966</v>
      </c>
      <c r="B3828" s="54" t="n">
        <v>51</v>
      </c>
      <c r="C3828" s="7" t="n">
        <v>4</v>
      </c>
      <c r="D3828" s="7" t="n">
        <v>0</v>
      </c>
      <c r="E3828" s="7" t="s">
        <v>114</v>
      </c>
    </row>
    <row r="3829" spans="1:9">
      <c r="A3829" t="s">
        <v>4</v>
      </c>
      <c r="B3829" s="4" t="s">
        <v>5</v>
      </c>
      <c r="C3829" s="4" t="s">
        <v>10</v>
      </c>
    </row>
    <row r="3830" spans="1:9">
      <c r="A3830" t="n">
        <v>29980</v>
      </c>
      <c r="B3830" s="26" t="n">
        <v>16</v>
      </c>
      <c r="C3830" s="7" t="n">
        <v>0</v>
      </c>
    </row>
    <row r="3831" spans="1:9">
      <c r="A3831" t="s">
        <v>4</v>
      </c>
      <c r="B3831" s="4" t="s">
        <v>5</v>
      </c>
      <c r="C3831" s="4" t="s">
        <v>10</v>
      </c>
      <c r="D3831" s="4" t="s">
        <v>7</v>
      </c>
      <c r="E3831" s="4" t="s">
        <v>17</v>
      </c>
      <c r="F3831" s="4" t="s">
        <v>28</v>
      </c>
      <c r="G3831" s="4" t="s">
        <v>7</v>
      </c>
      <c r="H3831" s="4" t="s">
        <v>7</v>
      </c>
      <c r="I3831" s="4" t="s">
        <v>7</v>
      </c>
      <c r="J3831" s="4" t="s">
        <v>17</v>
      </c>
      <c r="K3831" s="4" t="s">
        <v>28</v>
      </c>
      <c r="L3831" s="4" t="s">
        <v>7</v>
      </c>
      <c r="M3831" s="4" t="s">
        <v>7</v>
      </c>
    </row>
    <row r="3832" spans="1:9">
      <c r="A3832" t="n">
        <v>29983</v>
      </c>
      <c r="B3832" s="55" t="n">
        <v>26</v>
      </c>
      <c r="C3832" s="7" t="n">
        <v>0</v>
      </c>
      <c r="D3832" s="7" t="n">
        <v>17</v>
      </c>
      <c r="E3832" s="7" t="n">
        <v>65123</v>
      </c>
      <c r="F3832" s="7" t="s">
        <v>136</v>
      </c>
      <c r="G3832" s="7" t="n">
        <v>2</v>
      </c>
      <c r="H3832" s="7" t="n">
        <v>3</v>
      </c>
      <c r="I3832" s="7" t="n">
        <v>17</v>
      </c>
      <c r="J3832" s="7" t="n">
        <v>65124</v>
      </c>
      <c r="K3832" s="7" t="s">
        <v>137</v>
      </c>
      <c r="L3832" s="7" t="n">
        <v>2</v>
      </c>
      <c r="M3832" s="7" t="n">
        <v>0</v>
      </c>
    </row>
    <row r="3833" spans="1:9">
      <c r="A3833" t="s">
        <v>4</v>
      </c>
      <c r="B3833" s="4" t="s">
        <v>5</v>
      </c>
    </row>
    <row r="3834" spans="1:9">
      <c r="A3834" t="n">
        <v>30117</v>
      </c>
      <c r="B3834" s="24" t="n">
        <v>28</v>
      </c>
    </row>
    <row r="3835" spans="1:9">
      <c r="A3835" t="s">
        <v>4</v>
      </c>
      <c r="B3835" s="4" t="s">
        <v>5</v>
      </c>
      <c r="C3835" s="4" t="s">
        <v>7</v>
      </c>
      <c r="D3835" s="4" t="s">
        <v>10</v>
      </c>
      <c r="E3835" s="4" t="s">
        <v>8</v>
      </c>
    </row>
    <row r="3836" spans="1:9">
      <c r="A3836" t="n">
        <v>30118</v>
      </c>
      <c r="B3836" s="54" t="n">
        <v>51</v>
      </c>
      <c r="C3836" s="7" t="n">
        <v>4</v>
      </c>
      <c r="D3836" s="7" t="n">
        <v>16</v>
      </c>
      <c r="E3836" s="7" t="s">
        <v>138</v>
      </c>
    </row>
    <row r="3837" spans="1:9">
      <c r="A3837" t="s">
        <v>4</v>
      </c>
      <c r="B3837" s="4" t="s">
        <v>5</v>
      </c>
      <c r="C3837" s="4" t="s">
        <v>10</v>
      </c>
    </row>
    <row r="3838" spans="1:9">
      <c r="A3838" t="n">
        <v>30131</v>
      </c>
      <c r="B3838" s="26" t="n">
        <v>16</v>
      </c>
      <c r="C3838" s="7" t="n">
        <v>0</v>
      </c>
    </row>
    <row r="3839" spans="1:9">
      <c r="A3839" t="s">
        <v>4</v>
      </c>
      <c r="B3839" s="4" t="s">
        <v>5</v>
      </c>
      <c r="C3839" s="4" t="s">
        <v>10</v>
      </c>
      <c r="D3839" s="4" t="s">
        <v>7</v>
      </c>
      <c r="E3839" s="4" t="s">
        <v>17</v>
      </c>
      <c r="F3839" s="4" t="s">
        <v>28</v>
      </c>
      <c r="G3839" s="4" t="s">
        <v>7</v>
      </c>
      <c r="H3839" s="4" t="s">
        <v>7</v>
      </c>
      <c r="I3839" s="4" t="s">
        <v>7</v>
      </c>
      <c r="J3839" s="4" t="s">
        <v>17</v>
      </c>
      <c r="K3839" s="4" t="s">
        <v>28</v>
      </c>
      <c r="L3839" s="4" t="s">
        <v>7</v>
      </c>
      <c r="M3839" s="4" t="s">
        <v>7</v>
      </c>
    </row>
    <row r="3840" spans="1:9">
      <c r="A3840" t="n">
        <v>30134</v>
      </c>
      <c r="B3840" s="55" t="n">
        <v>26</v>
      </c>
      <c r="C3840" s="7" t="n">
        <v>16</v>
      </c>
      <c r="D3840" s="7" t="n">
        <v>17</v>
      </c>
      <c r="E3840" s="7" t="n">
        <v>14435</v>
      </c>
      <c r="F3840" s="7" t="s">
        <v>139</v>
      </c>
      <c r="G3840" s="7" t="n">
        <v>2</v>
      </c>
      <c r="H3840" s="7" t="n">
        <v>3</v>
      </c>
      <c r="I3840" s="7" t="n">
        <v>17</v>
      </c>
      <c r="J3840" s="7" t="n">
        <v>14436</v>
      </c>
      <c r="K3840" s="7" t="s">
        <v>140</v>
      </c>
      <c r="L3840" s="7" t="n">
        <v>2</v>
      </c>
      <c r="M3840" s="7" t="n">
        <v>0</v>
      </c>
    </row>
    <row r="3841" spans="1:13">
      <c r="A3841" t="s">
        <v>4</v>
      </c>
      <c r="B3841" s="4" t="s">
        <v>5</v>
      </c>
    </row>
    <row r="3842" spans="1:13">
      <c r="A3842" t="n">
        <v>30274</v>
      </c>
      <c r="B3842" s="24" t="n">
        <v>28</v>
      </c>
    </row>
    <row r="3843" spans="1:13">
      <c r="A3843" t="s">
        <v>4</v>
      </c>
      <c r="B3843" s="4" t="s">
        <v>5</v>
      </c>
      <c r="C3843" s="4" t="s">
        <v>7</v>
      </c>
      <c r="D3843" s="4" t="s">
        <v>10</v>
      </c>
      <c r="E3843" s="4" t="s">
        <v>8</v>
      </c>
    </row>
    <row r="3844" spans="1:13">
      <c r="A3844" t="n">
        <v>30275</v>
      </c>
      <c r="B3844" s="54" t="n">
        <v>51</v>
      </c>
      <c r="C3844" s="7" t="n">
        <v>4</v>
      </c>
      <c r="D3844" s="7" t="n">
        <v>0</v>
      </c>
      <c r="E3844" s="7" t="s">
        <v>131</v>
      </c>
    </row>
    <row r="3845" spans="1:13">
      <c r="A3845" t="s">
        <v>4</v>
      </c>
      <c r="B3845" s="4" t="s">
        <v>5</v>
      </c>
      <c r="C3845" s="4" t="s">
        <v>10</v>
      </c>
    </row>
    <row r="3846" spans="1:13">
      <c r="A3846" t="n">
        <v>30289</v>
      </c>
      <c r="B3846" s="26" t="n">
        <v>16</v>
      </c>
      <c r="C3846" s="7" t="n">
        <v>0</v>
      </c>
    </row>
    <row r="3847" spans="1:13">
      <c r="A3847" t="s">
        <v>4</v>
      </c>
      <c r="B3847" s="4" t="s">
        <v>5</v>
      </c>
      <c r="C3847" s="4" t="s">
        <v>10</v>
      </c>
      <c r="D3847" s="4" t="s">
        <v>7</v>
      </c>
      <c r="E3847" s="4" t="s">
        <v>17</v>
      </c>
      <c r="F3847" s="4" t="s">
        <v>28</v>
      </c>
      <c r="G3847" s="4" t="s">
        <v>7</v>
      </c>
      <c r="H3847" s="4" t="s">
        <v>7</v>
      </c>
    </row>
    <row r="3848" spans="1:13">
      <c r="A3848" t="n">
        <v>30292</v>
      </c>
      <c r="B3848" s="55" t="n">
        <v>26</v>
      </c>
      <c r="C3848" s="7" t="n">
        <v>0</v>
      </c>
      <c r="D3848" s="7" t="n">
        <v>17</v>
      </c>
      <c r="E3848" s="7" t="n">
        <v>65125</v>
      </c>
      <c r="F3848" s="7" t="s">
        <v>141</v>
      </c>
      <c r="G3848" s="7" t="n">
        <v>2</v>
      </c>
      <c r="H3848" s="7" t="n">
        <v>0</v>
      </c>
    </row>
    <row r="3849" spans="1:13">
      <c r="A3849" t="s">
        <v>4</v>
      </c>
      <c r="B3849" s="4" t="s">
        <v>5</v>
      </c>
    </row>
    <row r="3850" spans="1:13">
      <c r="A3850" t="n">
        <v>30317</v>
      </c>
      <c r="B3850" s="24" t="n">
        <v>28</v>
      </c>
    </row>
    <row r="3851" spans="1:13">
      <c r="A3851" t="s">
        <v>4</v>
      </c>
      <c r="B3851" s="4" t="s">
        <v>5</v>
      </c>
      <c r="C3851" s="4" t="s">
        <v>7</v>
      </c>
      <c r="D3851" s="4" t="s">
        <v>10</v>
      </c>
      <c r="E3851" s="4" t="s">
        <v>8</v>
      </c>
    </row>
    <row r="3852" spans="1:13">
      <c r="A3852" t="n">
        <v>30318</v>
      </c>
      <c r="B3852" s="54" t="n">
        <v>51</v>
      </c>
      <c r="C3852" s="7" t="n">
        <v>4</v>
      </c>
      <c r="D3852" s="7" t="n">
        <v>16</v>
      </c>
      <c r="E3852" s="7" t="s">
        <v>142</v>
      </c>
    </row>
    <row r="3853" spans="1:13">
      <c r="A3853" t="s">
        <v>4</v>
      </c>
      <c r="B3853" s="4" t="s">
        <v>5</v>
      </c>
      <c r="C3853" s="4" t="s">
        <v>10</v>
      </c>
    </row>
    <row r="3854" spans="1:13">
      <c r="A3854" t="n">
        <v>30332</v>
      </c>
      <c r="B3854" s="26" t="n">
        <v>16</v>
      </c>
      <c r="C3854" s="7" t="n">
        <v>0</v>
      </c>
    </row>
    <row r="3855" spans="1:13">
      <c r="A3855" t="s">
        <v>4</v>
      </c>
      <c r="B3855" s="4" t="s">
        <v>5</v>
      </c>
      <c r="C3855" s="4" t="s">
        <v>10</v>
      </c>
      <c r="D3855" s="4" t="s">
        <v>7</v>
      </c>
      <c r="E3855" s="4" t="s">
        <v>17</v>
      </c>
      <c r="F3855" s="4" t="s">
        <v>28</v>
      </c>
      <c r="G3855" s="4" t="s">
        <v>7</v>
      </c>
      <c r="H3855" s="4" t="s">
        <v>7</v>
      </c>
      <c r="I3855" s="4" t="s">
        <v>7</v>
      </c>
      <c r="J3855" s="4" t="s">
        <v>17</v>
      </c>
      <c r="K3855" s="4" t="s">
        <v>28</v>
      </c>
      <c r="L3855" s="4" t="s">
        <v>7</v>
      </c>
      <c r="M3855" s="4" t="s">
        <v>7</v>
      </c>
      <c r="N3855" s="4" t="s">
        <v>7</v>
      </c>
      <c r="O3855" s="4" t="s">
        <v>17</v>
      </c>
      <c r="P3855" s="4" t="s">
        <v>28</v>
      </c>
      <c r="Q3855" s="4" t="s">
        <v>7</v>
      </c>
      <c r="R3855" s="4" t="s">
        <v>7</v>
      </c>
      <c r="S3855" s="4" t="s">
        <v>7</v>
      </c>
      <c r="T3855" s="4" t="s">
        <v>17</v>
      </c>
      <c r="U3855" s="4" t="s">
        <v>28</v>
      </c>
      <c r="V3855" s="4" t="s">
        <v>7</v>
      </c>
      <c r="W3855" s="4" t="s">
        <v>7</v>
      </c>
    </row>
    <row r="3856" spans="1:13">
      <c r="A3856" t="n">
        <v>30335</v>
      </c>
      <c r="B3856" s="55" t="n">
        <v>26</v>
      </c>
      <c r="C3856" s="7" t="n">
        <v>16</v>
      </c>
      <c r="D3856" s="7" t="n">
        <v>17</v>
      </c>
      <c r="E3856" s="7" t="n">
        <v>14437</v>
      </c>
      <c r="F3856" s="7" t="s">
        <v>143</v>
      </c>
      <c r="G3856" s="7" t="n">
        <v>2</v>
      </c>
      <c r="H3856" s="7" t="n">
        <v>3</v>
      </c>
      <c r="I3856" s="7" t="n">
        <v>17</v>
      </c>
      <c r="J3856" s="7" t="n">
        <v>14438</v>
      </c>
      <c r="K3856" s="7" t="s">
        <v>144</v>
      </c>
      <c r="L3856" s="7" t="n">
        <v>2</v>
      </c>
      <c r="M3856" s="7" t="n">
        <v>3</v>
      </c>
      <c r="N3856" s="7" t="n">
        <v>17</v>
      </c>
      <c r="O3856" s="7" t="n">
        <v>14439</v>
      </c>
      <c r="P3856" s="7" t="s">
        <v>145</v>
      </c>
      <c r="Q3856" s="7" t="n">
        <v>2</v>
      </c>
      <c r="R3856" s="7" t="n">
        <v>3</v>
      </c>
      <c r="S3856" s="7" t="n">
        <v>17</v>
      </c>
      <c r="T3856" s="7" t="n">
        <v>14440</v>
      </c>
      <c r="U3856" s="7" t="s">
        <v>146</v>
      </c>
      <c r="V3856" s="7" t="n">
        <v>2</v>
      </c>
      <c r="W3856" s="7" t="n">
        <v>0</v>
      </c>
    </row>
    <row r="3857" spans="1:23">
      <c r="A3857" t="s">
        <v>4</v>
      </c>
      <c r="B3857" s="4" t="s">
        <v>5</v>
      </c>
    </row>
    <row r="3858" spans="1:23">
      <c r="A3858" t="n">
        <v>30707</v>
      </c>
      <c r="B3858" s="24" t="n">
        <v>28</v>
      </c>
    </row>
    <row r="3859" spans="1:23">
      <c r="A3859" t="s">
        <v>4</v>
      </c>
      <c r="B3859" s="4" t="s">
        <v>5</v>
      </c>
      <c r="C3859" s="4" t="s">
        <v>10</v>
      </c>
    </row>
    <row r="3860" spans="1:23">
      <c r="A3860" t="n">
        <v>30708</v>
      </c>
      <c r="B3860" s="26" t="n">
        <v>16</v>
      </c>
      <c r="C3860" s="7" t="n">
        <v>300</v>
      </c>
    </row>
    <row r="3861" spans="1:23">
      <c r="A3861" t="s">
        <v>4</v>
      </c>
      <c r="B3861" s="4" t="s">
        <v>5</v>
      </c>
      <c r="C3861" s="4" t="s">
        <v>7</v>
      </c>
      <c r="D3861" s="4" t="s">
        <v>16</v>
      </c>
      <c r="E3861" s="4" t="s">
        <v>16</v>
      </c>
      <c r="F3861" s="4" t="s">
        <v>16</v>
      </c>
    </row>
    <row r="3862" spans="1:23">
      <c r="A3862" t="n">
        <v>30711</v>
      </c>
      <c r="B3862" s="40" t="n">
        <v>45</v>
      </c>
      <c r="C3862" s="7" t="n">
        <v>9</v>
      </c>
      <c r="D3862" s="7" t="n">
        <v>0.0299999993294477</v>
      </c>
      <c r="E3862" s="7" t="n">
        <v>0.0299999993294477</v>
      </c>
      <c r="F3862" s="7" t="n">
        <v>0.150000005960464</v>
      </c>
    </row>
    <row r="3863" spans="1:23">
      <c r="A3863" t="s">
        <v>4</v>
      </c>
      <c r="B3863" s="4" t="s">
        <v>5</v>
      </c>
      <c r="C3863" s="4" t="s">
        <v>7</v>
      </c>
      <c r="D3863" s="4" t="s">
        <v>10</v>
      </c>
      <c r="E3863" s="4" t="s">
        <v>8</v>
      </c>
    </row>
    <row r="3864" spans="1:23">
      <c r="A3864" t="n">
        <v>30725</v>
      </c>
      <c r="B3864" s="54" t="n">
        <v>51</v>
      </c>
      <c r="C3864" s="7" t="n">
        <v>4</v>
      </c>
      <c r="D3864" s="7" t="n">
        <v>0</v>
      </c>
      <c r="E3864" s="7" t="s">
        <v>147</v>
      </c>
    </row>
    <row r="3865" spans="1:23">
      <c r="A3865" t="s">
        <v>4</v>
      </c>
      <c r="B3865" s="4" t="s">
        <v>5</v>
      </c>
      <c r="C3865" s="4" t="s">
        <v>10</v>
      </c>
    </row>
    <row r="3866" spans="1:23">
      <c r="A3866" t="n">
        <v>30739</v>
      </c>
      <c r="B3866" s="26" t="n">
        <v>16</v>
      </c>
      <c r="C3866" s="7" t="n">
        <v>0</v>
      </c>
    </row>
    <row r="3867" spans="1:23">
      <c r="A3867" t="s">
        <v>4</v>
      </c>
      <c r="B3867" s="4" t="s">
        <v>5</v>
      </c>
      <c r="C3867" s="4" t="s">
        <v>10</v>
      </c>
      <c r="D3867" s="4" t="s">
        <v>7</v>
      </c>
      <c r="E3867" s="4" t="s">
        <v>17</v>
      </c>
      <c r="F3867" s="4" t="s">
        <v>28</v>
      </c>
      <c r="G3867" s="4" t="s">
        <v>7</v>
      </c>
      <c r="H3867" s="4" t="s">
        <v>7</v>
      </c>
    </row>
    <row r="3868" spans="1:23">
      <c r="A3868" t="n">
        <v>30742</v>
      </c>
      <c r="B3868" s="55" t="n">
        <v>26</v>
      </c>
      <c r="C3868" s="7" t="n">
        <v>0</v>
      </c>
      <c r="D3868" s="7" t="n">
        <v>17</v>
      </c>
      <c r="E3868" s="7" t="n">
        <v>65126</v>
      </c>
      <c r="F3868" s="7" t="s">
        <v>148</v>
      </c>
      <c r="G3868" s="7" t="n">
        <v>2</v>
      </c>
      <c r="H3868" s="7" t="n">
        <v>0</v>
      </c>
    </row>
    <row r="3869" spans="1:23">
      <c r="A3869" t="s">
        <v>4</v>
      </c>
      <c r="B3869" s="4" t="s">
        <v>5</v>
      </c>
    </row>
    <row r="3870" spans="1:23">
      <c r="A3870" t="n">
        <v>30758</v>
      </c>
      <c r="B3870" s="24" t="n">
        <v>28</v>
      </c>
    </row>
    <row r="3871" spans="1:23">
      <c r="A3871" t="s">
        <v>4</v>
      </c>
      <c r="B3871" s="4" t="s">
        <v>5</v>
      </c>
      <c r="C3871" s="4" t="s">
        <v>7</v>
      </c>
      <c r="D3871" s="4" t="s">
        <v>16</v>
      </c>
      <c r="E3871" s="4" t="s">
        <v>10</v>
      </c>
      <c r="F3871" s="4" t="s">
        <v>7</v>
      </c>
    </row>
    <row r="3872" spans="1:23">
      <c r="A3872" t="n">
        <v>30759</v>
      </c>
      <c r="B3872" s="51" t="n">
        <v>49</v>
      </c>
      <c r="C3872" s="7" t="n">
        <v>3</v>
      </c>
      <c r="D3872" s="7" t="n">
        <v>0.5</v>
      </c>
      <c r="E3872" s="7" t="n">
        <v>500</v>
      </c>
      <c r="F3872" s="7" t="n">
        <v>0</v>
      </c>
    </row>
    <row r="3873" spans="1:8">
      <c r="A3873" t="s">
        <v>4</v>
      </c>
      <c r="B3873" s="4" t="s">
        <v>5</v>
      </c>
      <c r="C3873" s="4" t="s">
        <v>7</v>
      </c>
      <c r="D3873" s="4" t="s">
        <v>10</v>
      </c>
      <c r="E3873" s="4" t="s">
        <v>17</v>
      </c>
      <c r="F3873" s="4" t="s">
        <v>10</v>
      </c>
    </row>
    <row r="3874" spans="1:8">
      <c r="A3874" t="n">
        <v>30768</v>
      </c>
      <c r="B3874" s="14" t="n">
        <v>50</v>
      </c>
      <c r="C3874" s="7" t="n">
        <v>3</v>
      </c>
      <c r="D3874" s="7" t="n">
        <v>8080</v>
      </c>
      <c r="E3874" s="7" t="n">
        <v>1036831949</v>
      </c>
      <c r="F3874" s="7" t="n">
        <v>500</v>
      </c>
    </row>
    <row r="3875" spans="1:8">
      <c r="A3875" t="s">
        <v>4</v>
      </c>
      <c r="B3875" s="4" t="s">
        <v>5</v>
      </c>
      <c r="C3875" s="4" t="s">
        <v>7</v>
      </c>
      <c r="D3875" s="4" t="s">
        <v>10</v>
      </c>
      <c r="E3875" s="4" t="s">
        <v>17</v>
      </c>
      <c r="F3875" s="4" t="s">
        <v>10</v>
      </c>
    </row>
    <row r="3876" spans="1:8">
      <c r="A3876" t="n">
        <v>30778</v>
      </c>
      <c r="B3876" s="14" t="n">
        <v>50</v>
      </c>
      <c r="C3876" s="7" t="n">
        <v>3</v>
      </c>
      <c r="D3876" s="7" t="n">
        <v>8063</v>
      </c>
      <c r="E3876" s="7" t="n">
        <v>1036831949</v>
      </c>
      <c r="F3876" s="7" t="n">
        <v>500</v>
      </c>
    </row>
    <row r="3877" spans="1:8">
      <c r="A3877" t="s">
        <v>4</v>
      </c>
      <c r="B3877" s="4" t="s">
        <v>5</v>
      </c>
      <c r="C3877" s="4" t="s">
        <v>7</v>
      </c>
      <c r="D3877" s="4" t="s">
        <v>7</v>
      </c>
      <c r="E3877" s="4" t="s">
        <v>7</v>
      </c>
      <c r="F3877" s="4" t="s">
        <v>16</v>
      </c>
      <c r="G3877" s="4" t="s">
        <v>16</v>
      </c>
      <c r="H3877" s="4" t="s">
        <v>16</v>
      </c>
      <c r="I3877" s="4" t="s">
        <v>16</v>
      </c>
      <c r="J3877" s="4" t="s">
        <v>16</v>
      </c>
    </row>
    <row r="3878" spans="1:8">
      <c r="A3878" t="n">
        <v>30788</v>
      </c>
      <c r="B3878" s="48" t="n">
        <v>76</v>
      </c>
      <c r="C3878" s="7" t="n">
        <v>0</v>
      </c>
      <c r="D3878" s="7" t="n">
        <v>3</v>
      </c>
      <c r="E3878" s="7" t="n">
        <v>0</v>
      </c>
      <c r="F3878" s="7" t="n">
        <v>1</v>
      </c>
      <c r="G3878" s="7" t="n">
        <v>1</v>
      </c>
      <c r="H3878" s="7" t="n">
        <v>1</v>
      </c>
      <c r="I3878" s="7" t="n">
        <v>1</v>
      </c>
      <c r="J3878" s="7" t="n">
        <v>1000</v>
      </c>
    </row>
    <row r="3879" spans="1:8">
      <c r="A3879" t="s">
        <v>4</v>
      </c>
      <c r="B3879" s="4" t="s">
        <v>5</v>
      </c>
      <c r="C3879" s="4" t="s">
        <v>7</v>
      </c>
      <c r="D3879" s="4" t="s">
        <v>7</v>
      </c>
    </row>
    <row r="3880" spans="1:8">
      <c r="A3880" t="n">
        <v>30812</v>
      </c>
      <c r="B3880" s="63" t="n">
        <v>77</v>
      </c>
      <c r="C3880" s="7" t="n">
        <v>0</v>
      </c>
      <c r="D3880" s="7" t="n">
        <v>3</v>
      </c>
    </row>
    <row r="3881" spans="1:8">
      <c r="A3881" t="s">
        <v>4</v>
      </c>
      <c r="B3881" s="4" t="s">
        <v>5</v>
      </c>
      <c r="C3881" s="4" t="s">
        <v>10</v>
      </c>
    </row>
    <row r="3882" spans="1:8">
      <c r="A3882" t="n">
        <v>30815</v>
      </c>
      <c r="B3882" s="26" t="n">
        <v>16</v>
      </c>
      <c r="C3882" s="7" t="n">
        <v>2000</v>
      </c>
    </row>
    <row r="3883" spans="1:8">
      <c r="A3883" t="s">
        <v>4</v>
      </c>
      <c r="B3883" s="4" t="s">
        <v>5</v>
      </c>
      <c r="C3883" s="4" t="s">
        <v>7</v>
      </c>
    </row>
    <row r="3884" spans="1:8">
      <c r="A3884" t="n">
        <v>30818</v>
      </c>
      <c r="B3884" s="40" t="n">
        <v>45</v>
      </c>
      <c r="C3884" s="7" t="n">
        <v>0</v>
      </c>
    </row>
    <row r="3885" spans="1:8">
      <c r="A3885" t="s">
        <v>4</v>
      </c>
      <c r="B3885" s="4" t="s">
        <v>5</v>
      </c>
      <c r="C3885" s="4" t="s">
        <v>7</v>
      </c>
      <c r="D3885" s="4" t="s">
        <v>7</v>
      </c>
      <c r="E3885" s="4" t="s">
        <v>16</v>
      </c>
      <c r="F3885" s="4" t="s">
        <v>16</v>
      </c>
      <c r="G3885" s="4" t="s">
        <v>16</v>
      </c>
      <c r="H3885" s="4" t="s">
        <v>10</v>
      </c>
    </row>
    <row r="3886" spans="1:8">
      <c r="A3886" t="n">
        <v>30820</v>
      </c>
      <c r="B3886" s="40" t="n">
        <v>45</v>
      </c>
      <c r="C3886" s="7" t="n">
        <v>2</v>
      </c>
      <c r="D3886" s="7" t="n">
        <v>3</v>
      </c>
      <c r="E3886" s="7" t="n">
        <v>4.03000020980835</v>
      </c>
      <c r="F3886" s="7" t="n">
        <v>1.53999996185303</v>
      </c>
      <c r="G3886" s="7" t="n">
        <v>-7.61999988555908</v>
      </c>
      <c r="H3886" s="7" t="n">
        <v>0</v>
      </c>
    </row>
    <row r="3887" spans="1:8">
      <c r="A3887" t="s">
        <v>4</v>
      </c>
      <c r="B3887" s="4" t="s">
        <v>5</v>
      </c>
      <c r="C3887" s="4" t="s">
        <v>7</v>
      </c>
      <c r="D3887" s="4" t="s">
        <v>7</v>
      </c>
      <c r="E3887" s="4" t="s">
        <v>16</v>
      </c>
      <c r="F3887" s="4" t="s">
        <v>16</v>
      </c>
      <c r="G3887" s="4" t="s">
        <v>16</v>
      </c>
      <c r="H3887" s="4" t="s">
        <v>10</v>
      </c>
      <c r="I3887" s="4" t="s">
        <v>7</v>
      </c>
    </row>
    <row r="3888" spans="1:8">
      <c r="A3888" t="n">
        <v>30837</v>
      </c>
      <c r="B3888" s="40" t="n">
        <v>45</v>
      </c>
      <c r="C3888" s="7" t="n">
        <v>4</v>
      </c>
      <c r="D3888" s="7" t="n">
        <v>3</v>
      </c>
      <c r="E3888" s="7" t="n">
        <v>7.30999994277954</v>
      </c>
      <c r="F3888" s="7" t="n">
        <v>30.1200008392334</v>
      </c>
      <c r="G3888" s="7" t="n">
        <v>0</v>
      </c>
      <c r="H3888" s="7" t="n">
        <v>0</v>
      </c>
      <c r="I3888" s="7" t="n">
        <v>1</v>
      </c>
    </row>
    <row r="3889" spans="1:10">
      <c r="A3889" t="s">
        <v>4</v>
      </c>
      <c r="B3889" s="4" t="s">
        <v>5</v>
      </c>
      <c r="C3889" s="4" t="s">
        <v>7</v>
      </c>
      <c r="D3889" s="4" t="s">
        <v>7</v>
      </c>
      <c r="E3889" s="4" t="s">
        <v>16</v>
      </c>
      <c r="F3889" s="4" t="s">
        <v>10</v>
      </c>
    </row>
    <row r="3890" spans="1:10">
      <c r="A3890" t="n">
        <v>30855</v>
      </c>
      <c r="B3890" s="40" t="n">
        <v>45</v>
      </c>
      <c r="C3890" s="7" t="n">
        <v>5</v>
      </c>
      <c r="D3890" s="7" t="n">
        <v>3</v>
      </c>
      <c r="E3890" s="7" t="n">
        <v>1.29999995231628</v>
      </c>
      <c r="F3890" s="7" t="n">
        <v>0</v>
      </c>
    </row>
    <row r="3891" spans="1:10">
      <c r="A3891" t="s">
        <v>4</v>
      </c>
      <c r="B3891" s="4" t="s">
        <v>5</v>
      </c>
      <c r="C3891" s="4" t="s">
        <v>7</v>
      </c>
      <c r="D3891" s="4" t="s">
        <v>7</v>
      </c>
      <c r="E3891" s="4" t="s">
        <v>16</v>
      </c>
      <c r="F3891" s="4" t="s">
        <v>10</v>
      </c>
    </row>
    <row r="3892" spans="1:10">
      <c r="A3892" t="n">
        <v>30864</v>
      </c>
      <c r="B3892" s="40" t="n">
        <v>45</v>
      </c>
      <c r="C3892" s="7" t="n">
        <v>11</v>
      </c>
      <c r="D3892" s="7" t="n">
        <v>3</v>
      </c>
      <c r="E3892" s="7" t="n">
        <v>38</v>
      </c>
      <c r="F3892" s="7" t="n">
        <v>0</v>
      </c>
    </row>
    <row r="3893" spans="1:10">
      <c r="A3893" t="s">
        <v>4</v>
      </c>
      <c r="B3893" s="4" t="s">
        <v>5</v>
      </c>
      <c r="C3893" s="4" t="s">
        <v>7</v>
      </c>
      <c r="D3893" s="4" t="s">
        <v>16</v>
      </c>
      <c r="E3893" s="4" t="s">
        <v>10</v>
      </c>
      <c r="F3893" s="4" t="s">
        <v>7</v>
      </c>
    </row>
    <row r="3894" spans="1:10">
      <c r="A3894" t="n">
        <v>30873</v>
      </c>
      <c r="B3894" s="51" t="n">
        <v>49</v>
      </c>
      <c r="C3894" s="7" t="n">
        <v>3</v>
      </c>
      <c r="D3894" s="7" t="n">
        <v>0.800000011920929</v>
      </c>
      <c r="E3894" s="7" t="n">
        <v>1000</v>
      </c>
      <c r="F3894" s="7" t="n">
        <v>0</v>
      </c>
    </row>
    <row r="3895" spans="1:10">
      <c r="A3895" t="s">
        <v>4</v>
      </c>
      <c r="B3895" s="4" t="s">
        <v>5</v>
      </c>
      <c r="C3895" s="4" t="s">
        <v>7</v>
      </c>
      <c r="D3895" s="4" t="s">
        <v>10</v>
      </c>
      <c r="E3895" s="4" t="s">
        <v>17</v>
      </c>
      <c r="F3895" s="4" t="s">
        <v>10</v>
      </c>
    </row>
    <row r="3896" spans="1:10">
      <c r="A3896" t="n">
        <v>30882</v>
      </c>
      <c r="B3896" s="14" t="n">
        <v>50</v>
      </c>
      <c r="C3896" s="7" t="n">
        <v>3</v>
      </c>
      <c r="D3896" s="7" t="n">
        <v>8080</v>
      </c>
      <c r="E3896" s="7" t="n">
        <v>1050253722</v>
      </c>
      <c r="F3896" s="7" t="n">
        <v>1000</v>
      </c>
    </row>
    <row r="3897" spans="1:10">
      <c r="A3897" t="s">
        <v>4</v>
      </c>
      <c r="B3897" s="4" t="s">
        <v>5</v>
      </c>
      <c r="C3897" s="4" t="s">
        <v>7</v>
      </c>
      <c r="D3897" s="4" t="s">
        <v>10</v>
      </c>
      <c r="E3897" s="4" t="s">
        <v>17</v>
      </c>
      <c r="F3897" s="4" t="s">
        <v>10</v>
      </c>
    </row>
    <row r="3898" spans="1:10">
      <c r="A3898" t="n">
        <v>30892</v>
      </c>
      <c r="B3898" s="14" t="n">
        <v>50</v>
      </c>
      <c r="C3898" s="7" t="n">
        <v>3</v>
      </c>
      <c r="D3898" s="7" t="n">
        <v>8063</v>
      </c>
      <c r="E3898" s="7" t="n">
        <v>1056964608</v>
      </c>
      <c r="F3898" s="7" t="n">
        <v>1000</v>
      </c>
    </row>
    <row r="3899" spans="1:10">
      <c r="A3899" t="s">
        <v>4</v>
      </c>
      <c r="B3899" s="4" t="s">
        <v>5</v>
      </c>
      <c r="C3899" s="4" t="s">
        <v>7</v>
      </c>
      <c r="D3899" s="4" t="s">
        <v>7</v>
      </c>
      <c r="E3899" s="4" t="s">
        <v>7</v>
      </c>
      <c r="F3899" s="4" t="s">
        <v>16</v>
      </c>
      <c r="G3899" s="4" t="s">
        <v>16</v>
      </c>
      <c r="H3899" s="4" t="s">
        <v>16</v>
      </c>
      <c r="I3899" s="4" t="s">
        <v>16</v>
      </c>
      <c r="J3899" s="4" t="s">
        <v>16</v>
      </c>
    </row>
    <row r="3900" spans="1:10">
      <c r="A3900" t="n">
        <v>30902</v>
      </c>
      <c r="B3900" s="48" t="n">
        <v>76</v>
      </c>
      <c r="C3900" s="7" t="n">
        <v>0</v>
      </c>
      <c r="D3900" s="7" t="n">
        <v>3</v>
      </c>
      <c r="E3900" s="7" t="n">
        <v>0</v>
      </c>
      <c r="F3900" s="7" t="n">
        <v>1</v>
      </c>
      <c r="G3900" s="7" t="n">
        <v>1</v>
      </c>
      <c r="H3900" s="7" t="n">
        <v>1</v>
      </c>
      <c r="I3900" s="7" t="n">
        <v>0</v>
      </c>
      <c r="J3900" s="7" t="n">
        <v>1000</v>
      </c>
    </row>
    <row r="3901" spans="1:10">
      <c r="A3901" t="s">
        <v>4</v>
      </c>
      <c r="B3901" s="4" t="s">
        <v>5</v>
      </c>
      <c r="C3901" s="4" t="s">
        <v>7</v>
      </c>
      <c r="D3901" s="4" t="s">
        <v>7</v>
      </c>
    </row>
    <row r="3902" spans="1:10">
      <c r="A3902" t="n">
        <v>30926</v>
      </c>
      <c r="B3902" s="63" t="n">
        <v>77</v>
      </c>
      <c r="C3902" s="7" t="n">
        <v>0</v>
      </c>
      <c r="D3902" s="7" t="n">
        <v>3</v>
      </c>
    </row>
    <row r="3903" spans="1:10">
      <c r="A3903" t="s">
        <v>4</v>
      </c>
      <c r="B3903" s="4" t="s">
        <v>5</v>
      </c>
      <c r="C3903" s="4" t="s">
        <v>7</v>
      </c>
      <c r="D3903" s="4" t="s">
        <v>7</v>
      </c>
      <c r="E3903" s="4" t="s">
        <v>16</v>
      </c>
      <c r="F3903" s="4" t="s">
        <v>16</v>
      </c>
      <c r="G3903" s="4" t="s">
        <v>16</v>
      </c>
      <c r="H3903" s="4" t="s">
        <v>10</v>
      </c>
    </row>
    <row r="3904" spans="1:10">
      <c r="A3904" t="n">
        <v>30929</v>
      </c>
      <c r="B3904" s="40" t="n">
        <v>45</v>
      </c>
      <c r="C3904" s="7" t="n">
        <v>2</v>
      </c>
      <c r="D3904" s="7" t="n">
        <v>3</v>
      </c>
      <c r="E3904" s="7" t="n">
        <v>4.03000020980835</v>
      </c>
      <c r="F3904" s="7" t="n">
        <v>1.53999996185303</v>
      </c>
      <c r="G3904" s="7" t="n">
        <v>-7.61999988555908</v>
      </c>
      <c r="H3904" s="7" t="n">
        <v>30000</v>
      </c>
    </row>
    <row r="3905" spans="1:10">
      <c r="A3905" t="s">
        <v>4</v>
      </c>
      <c r="B3905" s="4" t="s">
        <v>5</v>
      </c>
      <c r="C3905" s="4" t="s">
        <v>7</v>
      </c>
      <c r="D3905" s="4" t="s">
        <v>7</v>
      </c>
      <c r="E3905" s="4" t="s">
        <v>16</v>
      </c>
      <c r="F3905" s="4" t="s">
        <v>16</v>
      </c>
      <c r="G3905" s="4" t="s">
        <v>16</v>
      </c>
      <c r="H3905" s="4" t="s">
        <v>10</v>
      </c>
      <c r="I3905" s="4" t="s">
        <v>7</v>
      </c>
    </row>
    <row r="3906" spans="1:10">
      <c r="A3906" t="n">
        <v>30946</v>
      </c>
      <c r="B3906" s="40" t="n">
        <v>45</v>
      </c>
      <c r="C3906" s="7" t="n">
        <v>4</v>
      </c>
      <c r="D3906" s="7" t="n">
        <v>3</v>
      </c>
      <c r="E3906" s="7" t="n">
        <v>5.42000007629395</v>
      </c>
      <c r="F3906" s="7" t="n">
        <v>17.4099998474121</v>
      </c>
      <c r="G3906" s="7" t="n">
        <v>0</v>
      </c>
      <c r="H3906" s="7" t="n">
        <v>30000</v>
      </c>
      <c r="I3906" s="7" t="n">
        <v>1</v>
      </c>
    </row>
    <row r="3907" spans="1:10">
      <c r="A3907" t="s">
        <v>4</v>
      </c>
      <c r="B3907" s="4" t="s">
        <v>5</v>
      </c>
      <c r="C3907" s="4" t="s">
        <v>10</v>
      </c>
    </row>
    <row r="3908" spans="1:10">
      <c r="A3908" t="n">
        <v>30964</v>
      </c>
      <c r="B3908" s="26" t="n">
        <v>16</v>
      </c>
      <c r="C3908" s="7" t="n">
        <v>500</v>
      </c>
    </row>
    <row r="3909" spans="1:10">
      <c r="A3909" t="s">
        <v>4</v>
      </c>
      <c r="B3909" s="4" t="s">
        <v>5</v>
      </c>
      <c r="C3909" s="4" t="s">
        <v>10</v>
      </c>
      <c r="D3909" s="4" t="s">
        <v>7</v>
      </c>
      <c r="E3909" s="4" t="s">
        <v>8</v>
      </c>
      <c r="F3909" s="4" t="s">
        <v>16</v>
      </c>
      <c r="G3909" s="4" t="s">
        <v>16</v>
      </c>
      <c r="H3909" s="4" t="s">
        <v>16</v>
      </c>
    </row>
    <row r="3910" spans="1:10">
      <c r="A3910" t="n">
        <v>30967</v>
      </c>
      <c r="B3910" s="62" t="n">
        <v>48</v>
      </c>
      <c r="C3910" s="7" t="n">
        <v>16</v>
      </c>
      <c r="D3910" s="7" t="n">
        <v>0</v>
      </c>
      <c r="E3910" s="7" t="s">
        <v>94</v>
      </c>
      <c r="F3910" s="7" t="n">
        <v>-1</v>
      </c>
      <c r="G3910" s="7" t="n">
        <v>1</v>
      </c>
      <c r="H3910" s="7" t="n">
        <v>0</v>
      </c>
    </row>
    <row r="3911" spans="1:10">
      <c r="A3911" t="s">
        <v>4</v>
      </c>
      <c r="B3911" s="4" t="s">
        <v>5</v>
      </c>
      <c r="C3911" s="4" t="s">
        <v>7</v>
      </c>
      <c r="D3911" s="4" t="s">
        <v>10</v>
      </c>
      <c r="E3911" s="4" t="s">
        <v>8</v>
      </c>
    </row>
    <row r="3912" spans="1:10">
      <c r="A3912" t="n">
        <v>31001</v>
      </c>
      <c r="B3912" s="54" t="n">
        <v>51</v>
      </c>
      <c r="C3912" s="7" t="n">
        <v>4</v>
      </c>
      <c r="D3912" s="7" t="n">
        <v>16</v>
      </c>
      <c r="E3912" s="7" t="s">
        <v>134</v>
      </c>
    </row>
    <row r="3913" spans="1:10">
      <c r="A3913" t="s">
        <v>4</v>
      </c>
      <c r="B3913" s="4" t="s">
        <v>5</v>
      </c>
      <c r="C3913" s="4" t="s">
        <v>10</v>
      </c>
    </row>
    <row r="3914" spans="1:10">
      <c r="A3914" t="n">
        <v>31015</v>
      </c>
      <c r="B3914" s="26" t="n">
        <v>16</v>
      </c>
      <c r="C3914" s="7" t="n">
        <v>0</v>
      </c>
    </row>
    <row r="3915" spans="1:10">
      <c r="A3915" t="s">
        <v>4</v>
      </c>
      <c r="B3915" s="4" t="s">
        <v>5</v>
      </c>
      <c r="C3915" s="4" t="s">
        <v>10</v>
      </c>
      <c r="D3915" s="4" t="s">
        <v>7</v>
      </c>
      <c r="E3915" s="4" t="s">
        <v>17</v>
      </c>
      <c r="F3915" s="4" t="s">
        <v>28</v>
      </c>
      <c r="G3915" s="4" t="s">
        <v>7</v>
      </c>
      <c r="H3915" s="4" t="s">
        <v>7</v>
      </c>
    </row>
    <row r="3916" spans="1:10">
      <c r="A3916" t="n">
        <v>31018</v>
      </c>
      <c r="B3916" s="55" t="n">
        <v>26</v>
      </c>
      <c r="C3916" s="7" t="n">
        <v>16</v>
      </c>
      <c r="D3916" s="7" t="n">
        <v>17</v>
      </c>
      <c r="E3916" s="7" t="n">
        <v>14441</v>
      </c>
      <c r="F3916" s="7" t="s">
        <v>149</v>
      </c>
      <c r="G3916" s="7" t="n">
        <v>2</v>
      </c>
      <c r="H3916" s="7" t="n">
        <v>0</v>
      </c>
    </row>
    <row r="3917" spans="1:10">
      <c r="A3917" t="s">
        <v>4</v>
      </c>
      <c r="B3917" s="4" t="s">
        <v>5</v>
      </c>
    </row>
    <row r="3918" spans="1:10">
      <c r="A3918" t="n">
        <v>31046</v>
      </c>
      <c r="B3918" s="24" t="n">
        <v>28</v>
      </c>
    </row>
    <row r="3919" spans="1:10">
      <c r="A3919" t="s">
        <v>4</v>
      </c>
      <c r="B3919" s="4" t="s">
        <v>5</v>
      </c>
      <c r="C3919" s="4" t="s">
        <v>7</v>
      </c>
      <c r="D3919" s="4" t="s">
        <v>7</v>
      </c>
      <c r="E3919" s="4" t="s">
        <v>7</v>
      </c>
      <c r="F3919" s="4" t="s">
        <v>7</v>
      </c>
    </row>
    <row r="3920" spans="1:10">
      <c r="A3920" t="n">
        <v>31047</v>
      </c>
      <c r="B3920" s="12" t="n">
        <v>14</v>
      </c>
      <c r="C3920" s="7" t="n">
        <v>0</v>
      </c>
      <c r="D3920" s="7" t="n">
        <v>1</v>
      </c>
      <c r="E3920" s="7" t="n">
        <v>0</v>
      </c>
      <c r="F3920" s="7" t="n">
        <v>0</v>
      </c>
    </row>
    <row r="3921" spans="1:9">
      <c r="A3921" t="s">
        <v>4</v>
      </c>
      <c r="B3921" s="4" t="s">
        <v>5</v>
      </c>
      <c r="C3921" s="4" t="s">
        <v>7</v>
      </c>
      <c r="D3921" s="4" t="s">
        <v>10</v>
      </c>
      <c r="E3921" s="4" t="s">
        <v>8</v>
      </c>
    </row>
    <row r="3922" spans="1:9">
      <c r="A3922" t="n">
        <v>31052</v>
      </c>
      <c r="B3922" s="54" t="n">
        <v>51</v>
      </c>
      <c r="C3922" s="7" t="n">
        <v>4</v>
      </c>
      <c r="D3922" s="7" t="n">
        <v>0</v>
      </c>
      <c r="E3922" s="7" t="s">
        <v>131</v>
      </c>
    </row>
    <row r="3923" spans="1:9">
      <c r="A3923" t="s">
        <v>4</v>
      </c>
      <c r="B3923" s="4" t="s">
        <v>5</v>
      </c>
      <c r="C3923" s="4" t="s">
        <v>10</v>
      </c>
    </row>
    <row r="3924" spans="1:9">
      <c r="A3924" t="n">
        <v>31066</v>
      </c>
      <c r="B3924" s="26" t="n">
        <v>16</v>
      </c>
      <c r="C3924" s="7" t="n">
        <v>0</v>
      </c>
    </row>
    <row r="3925" spans="1:9">
      <c r="A3925" t="s">
        <v>4</v>
      </c>
      <c r="B3925" s="4" t="s">
        <v>5</v>
      </c>
      <c r="C3925" s="4" t="s">
        <v>10</v>
      </c>
      <c r="D3925" s="4" t="s">
        <v>7</v>
      </c>
      <c r="E3925" s="4" t="s">
        <v>17</v>
      </c>
      <c r="F3925" s="4" t="s">
        <v>28</v>
      </c>
      <c r="G3925" s="4" t="s">
        <v>7</v>
      </c>
      <c r="H3925" s="4" t="s">
        <v>7</v>
      </c>
      <c r="I3925" s="4" t="s">
        <v>7</v>
      </c>
      <c r="J3925" s="4" t="s">
        <v>17</v>
      </c>
      <c r="K3925" s="4" t="s">
        <v>28</v>
      </c>
      <c r="L3925" s="4" t="s">
        <v>7</v>
      </c>
      <c r="M3925" s="4" t="s">
        <v>7</v>
      </c>
      <c r="N3925" s="4" t="s">
        <v>7</v>
      </c>
      <c r="O3925" s="4" t="s">
        <v>17</v>
      </c>
      <c r="P3925" s="4" t="s">
        <v>28</v>
      </c>
      <c r="Q3925" s="4" t="s">
        <v>7</v>
      </c>
      <c r="R3925" s="4" t="s">
        <v>7</v>
      </c>
      <c r="S3925" s="4" t="s">
        <v>7</v>
      </c>
      <c r="T3925" s="4" t="s">
        <v>17</v>
      </c>
      <c r="U3925" s="4" t="s">
        <v>28</v>
      </c>
      <c r="V3925" s="4" t="s">
        <v>7</v>
      </c>
      <c r="W3925" s="4" t="s">
        <v>7</v>
      </c>
    </row>
    <row r="3926" spans="1:9">
      <c r="A3926" t="n">
        <v>31069</v>
      </c>
      <c r="B3926" s="55" t="n">
        <v>26</v>
      </c>
      <c r="C3926" s="7" t="n">
        <v>0</v>
      </c>
      <c r="D3926" s="7" t="n">
        <v>17</v>
      </c>
      <c r="E3926" s="7" t="n">
        <v>65127</v>
      </c>
      <c r="F3926" s="7" t="s">
        <v>150</v>
      </c>
      <c r="G3926" s="7" t="n">
        <v>2</v>
      </c>
      <c r="H3926" s="7" t="n">
        <v>3</v>
      </c>
      <c r="I3926" s="7" t="n">
        <v>17</v>
      </c>
      <c r="J3926" s="7" t="n">
        <v>65128</v>
      </c>
      <c r="K3926" s="7" t="s">
        <v>151</v>
      </c>
      <c r="L3926" s="7" t="n">
        <v>2</v>
      </c>
      <c r="M3926" s="7" t="n">
        <v>3</v>
      </c>
      <c r="N3926" s="7" t="n">
        <v>17</v>
      </c>
      <c r="O3926" s="7" t="n">
        <v>65129</v>
      </c>
      <c r="P3926" s="7" t="s">
        <v>152</v>
      </c>
      <c r="Q3926" s="7" t="n">
        <v>2</v>
      </c>
      <c r="R3926" s="7" t="n">
        <v>3</v>
      </c>
      <c r="S3926" s="7" t="n">
        <v>17</v>
      </c>
      <c r="T3926" s="7" t="n">
        <v>65130</v>
      </c>
      <c r="U3926" s="7" t="s">
        <v>153</v>
      </c>
      <c r="V3926" s="7" t="n">
        <v>2</v>
      </c>
      <c r="W3926" s="7" t="n">
        <v>0</v>
      </c>
    </row>
    <row r="3927" spans="1:9">
      <c r="A3927" t="s">
        <v>4</v>
      </c>
      <c r="B3927" s="4" t="s">
        <v>5</v>
      </c>
    </row>
    <row r="3928" spans="1:9">
      <c r="A3928" t="n">
        <v>31359</v>
      </c>
      <c r="B3928" s="24" t="n">
        <v>28</v>
      </c>
    </row>
    <row r="3929" spans="1:9">
      <c r="A3929" t="s">
        <v>4</v>
      </c>
      <c r="B3929" s="4" t="s">
        <v>5</v>
      </c>
      <c r="C3929" s="4" t="s">
        <v>17</v>
      </c>
    </row>
    <row r="3930" spans="1:9">
      <c r="A3930" t="n">
        <v>31360</v>
      </c>
      <c r="B3930" s="44" t="n">
        <v>15</v>
      </c>
      <c r="C3930" s="7" t="n">
        <v>256</v>
      </c>
    </row>
    <row r="3931" spans="1:9">
      <c r="A3931" t="s">
        <v>4</v>
      </c>
      <c r="B3931" s="4" t="s">
        <v>5</v>
      </c>
      <c r="C3931" s="4" t="s">
        <v>7</v>
      </c>
      <c r="D3931" s="4" t="s">
        <v>10</v>
      </c>
      <c r="E3931" s="4" t="s">
        <v>8</v>
      </c>
    </row>
    <row r="3932" spans="1:9">
      <c r="A3932" t="n">
        <v>31365</v>
      </c>
      <c r="B3932" s="54" t="n">
        <v>51</v>
      </c>
      <c r="C3932" s="7" t="n">
        <v>4</v>
      </c>
      <c r="D3932" s="7" t="n">
        <v>16</v>
      </c>
      <c r="E3932" s="7" t="s">
        <v>117</v>
      </c>
    </row>
    <row r="3933" spans="1:9">
      <c r="A3933" t="s">
        <v>4</v>
      </c>
      <c r="B3933" s="4" t="s">
        <v>5</v>
      </c>
      <c r="C3933" s="4" t="s">
        <v>10</v>
      </c>
    </row>
    <row r="3934" spans="1:9">
      <c r="A3934" t="n">
        <v>31379</v>
      </c>
      <c r="B3934" s="26" t="n">
        <v>16</v>
      </c>
      <c r="C3934" s="7" t="n">
        <v>0</v>
      </c>
    </row>
    <row r="3935" spans="1:9">
      <c r="A3935" t="s">
        <v>4</v>
      </c>
      <c r="B3935" s="4" t="s">
        <v>5</v>
      </c>
      <c r="C3935" s="4" t="s">
        <v>10</v>
      </c>
      <c r="D3935" s="4" t="s">
        <v>7</v>
      </c>
      <c r="E3935" s="4" t="s">
        <v>17</v>
      </c>
      <c r="F3935" s="4" t="s">
        <v>28</v>
      </c>
      <c r="G3935" s="4" t="s">
        <v>7</v>
      </c>
      <c r="H3935" s="4" t="s">
        <v>7</v>
      </c>
    </row>
    <row r="3936" spans="1:9">
      <c r="A3936" t="n">
        <v>31382</v>
      </c>
      <c r="B3936" s="55" t="n">
        <v>26</v>
      </c>
      <c r="C3936" s="7" t="n">
        <v>16</v>
      </c>
      <c r="D3936" s="7" t="n">
        <v>17</v>
      </c>
      <c r="E3936" s="7" t="n">
        <v>14442</v>
      </c>
      <c r="F3936" s="7" t="s">
        <v>154</v>
      </c>
      <c r="G3936" s="7" t="n">
        <v>2</v>
      </c>
      <c r="H3936" s="7" t="n">
        <v>0</v>
      </c>
    </row>
    <row r="3937" spans="1:23">
      <c r="A3937" t="s">
        <v>4</v>
      </c>
      <c r="B3937" s="4" t="s">
        <v>5</v>
      </c>
    </row>
    <row r="3938" spans="1:23">
      <c r="A3938" t="n">
        <v>31413</v>
      </c>
      <c r="B3938" s="24" t="n">
        <v>28</v>
      </c>
    </row>
    <row r="3939" spans="1:23">
      <c r="A3939" t="s">
        <v>4</v>
      </c>
      <c r="B3939" s="4" t="s">
        <v>5</v>
      </c>
      <c r="C3939" s="4" t="s">
        <v>7</v>
      </c>
      <c r="D3939" s="4" t="s">
        <v>10</v>
      </c>
      <c r="E3939" s="4" t="s">
        <v>8</v>
      </c>
      <c r="F3939" s="4" t="s">
        <v>8</v>
      </c>
      <c r="G3939" s="4" t="s">
        <v>8</v>
      </c>
      <c r="H3939" s="4" t="s">
        <v>8</v>
      </c>
    </row>
    <row r="3940" spans="1:23">
      <c r="A3940" t="n">
        <v>31414</v>
      </c>
      <c r="B3940" s="54" t="n">
        <v>51</v>
      </c>
      <c r="C3940" s="7" t="n">
        <v>3</v>
      </c>
      <c r="D3940" s="7" t="n">
        <v>0</v>
      </c>
      <c r="E3940" s="7" t="s">
        <v>155</v>
      </c>
      <c r="F3940" s="7" t="s">
        <v>130</v>
      </c>
      <c r="G3940" s="7" t="s">
        <v>113</v>
      </c>
      <c r="H3940" s="7" t="s">
        <v>112</v>
      </c>
    </row>
    <row r="3941" spans="1:23">
      <c r="A3941" t="s">
        <v>4</v>
      </c>
      <c r="B3941" s="4" t="s">
        <v>5</v>
      </c>
      <c r="C3941" s="4" t="s">
        <v>10</v>
      </c>
      <c r="D3941" s="4" t="s">
        <v>7</v>
      </c>
      <c r="E3941" s="4" t="s">
        <v>16</v>
      </c>
      <c r="F3941" s="4" t="s">
        <v>10</v>
      </c>
    </row>
    <row r="3942" spans="1:23">
      <c r="A3942" t="n">
        <v>31427</v>
      </c>
      <c r="B3942" s="53" t="n">
        <v>59</v>
      </c>
      <c r="C3942" s="7" t="n">
        <v>0</v>
      </c>
      <c r="D3942" s="7" t="n">
        <v>1</v>
      </c>
      <c r="E3942" s="7" t="n">
        <v>0.150000005960464</v>
      </c>
      <c r="F3942" s="7" t="n">
        <v>0</v>
      </c>
    </row>
    <row r="3943" spans="1:23">
      <c r="A3943" t="s">
        <v>4</v>
      </c>
      <c r="B3943" s="4" t="s">
        <v>5</v>
      </c>
      <c r="C3943" s="4" t="s">
        <v>10</v>
      </c>
    </row>
    <row r="3944" spans="1:23">
      <c r="A3944" t="n">
        <v>31437</v>
      </c>
      <c r="B3944" s="26" t="n">
        <v>16</v>
      </c>
      <c r="C3944" s="7" t="n">
        <v>1000</v>
      </c>
    </row>
    <row r="3945" spans="1:23">
      <c r="A3945" t="s">
        <v>4</v>
      </c>
      <c r="B3945" s="4" t="s">
        <v>5</v>
      </c>
      <c r="C3945" s="4" t="s">
        <v>7</v>
      </c>
      <c r="D3945" s="4" t="s">
        <v>10</v>
      </c>
      <c r="E3945" s="4" t="s">
        <v>8</v>
      </c>
    </row>
    <row r="3946" spans="1:23">
      <c r="A3946" t="n">
        <v>31440</v>
      </c>
      <c r="B3946" s="54" t="n">
        <v>51</v>
      </c>
      <c r="C3946" s="7" t="n">
        <v>4</v>
      </c>
      <c r="D3946" s="7" t="n">
        <v>0</v>
      </c>
      <c r="E3946" s="7" t="s">
        <v>108</v>
      </c>
    </row>
    <row r="3947" spans="1:23">
      <c r="A3947" t="s">
        <v>4</v>
      </c>
      <c r="B3947" s="4" t="s">
        <v>5</v>
      </c>
      <c r="C3947" s="4" t="s">
        <v>10</v>
      </c>
    </row>
    <row r="3948" spans="1:23">
      <c r="A3948" t="n">
        <v>31454</v>
      </c>
      <c r="B3948" s="26" t="n">
        <v>16</v>
      </c>
      <c r="C3948" s="7" t="n">
        <v>0</v>
      </c>
    </row>
    <row r="3949" spans="1:23">
      <c r="A3949" t="s">
        <v>4</v>
      </c>
      <c r="B3949" s="4" t="s">
        <v>5</v>
      </c>
      <c r="C3949" s="4" t="s">
        <v>10</v>
      </c>
      <c r="D3949" s="4" t="s">
        <v>7</v>
      </c>
      <c r="E3949" s="4" t="s">
        <v>17</v>
      </c>
      <c r="F3949" s="4" t="s">
        <v>28</v>
      </c>
      <c r="G3949" s="4" t="s">
        <v>7</v>
      </c>
      <c r="H3949" s="4" t="s">
        <v>7</v>
      </c>
    </row>
    <row r="3950" spans="1:23">
      <c r="A3950" t="n">
        <v>31457</v>
      </c>
      <c r="B3950" s="55" t="n">
        <v>26</v>
      </c>
      <c r="C3950" s="7" t="n">
        <v>0</v>
      </c>
      <c r="D3950" s="7" t="n">
        <v>17</v>
      </c>
      <c r="E3950" s="7" t="n">
        <v>65131</v>
      </c>
      <c r="F3950" s="7" t="s">
        <v>156</v>
      </c>
      <c r="G3950" s="7" t="n">
        <v>2</v>
      </c>
      <c r="H3950" s="7" t="n">
        <v>0</v>
      </c>
    </row>
    <row r="3951" spans="1:23">
      <c r="A3951" t="s">
        <v>4</v>
      </c>
      <c r="B3951" s="4" t="s">
        <v>5</v>
      </c>
    </row>
    <row r="3952" spans="1:23">
      <c r="A3952" t="n">
        <v>31478</v>
      </c>
      <c r="B3952" s="24" t="n">
        <v>28</v>
      </c>
    </row>
    <row r="3953" spans="1:8">
      <c r="A3953" t="s">
        <v>4</v>
      </c>
      <c r="B3953" s="4" t="s">
        <v>5</v>
      </c>
      <c r="C3953" s="4" t="s">
        <v>7</v>
      </c>
      <c r="D3953" s="4" t="s">
        <v>10</v>
      </c>
      <c r="E3953" s="4" t="s">
        <v>8</v>
      </c>
    </row>
    <row r="3954" spans="1:8">
      <c r="A3954" t="n">
        <v>31479</v>
      </c>
      <c r="B3954" s="54" t="n">
        <v>51</v>
      </c>
      <c r="C3954" s="7" t="n">
        <v>4</v>
      </c>
      <c r="D3954" s="7" t="n">
        <v>16</v>
      </c>
      <c r="E3954" s="7" t="s">
        <v>138</v>
      </c>
    </row>
    <row r="3955" spans="1:8">
      <c r="A3955" t="s">
        <v>4</v>
      </c>
      <c r="B3955" s="4" t="s">
        <v>5</v>
      </c>
      <c r="C3955" s="4" t="s">
        <v>10</v>
      </c>
    </row>
    <row r="3956" spans="1:8">
      <c r="A3956" t="n">
        <v>31492</v>
      </c>
      <c r="B3956" s="26" t="n">
        <v>16</v>
      </c>
      <c r="C3956" s="7" t="n">
        <v>0</v>
      </c>
    </row>
    <row r="3957" spans="1:8">
      <c r="A3957" t="s">
        <v>4</v>
      </c>
      <c r="B3957" s="4" t="s">
        <v>5</v>
      </c>
      <c r="C3957" s="4" t="s">
        <v>10</v>
      </c>
      <c r="D3957" s="4" t="s">
        <v>7</v>
      </c>
      <c r="E3957" s="4" t="s">
        <v>17</v>
      </c>
      <c r="F3957" s="4" t="s">
        <v>28</v>
      </c>
      <c r="G3957" s="4" t="s">
        <v>7</v>
      </c>
      <c r="H3957" s="4" t="s">
        <v>7</v>
      </c>
      <c r="I3957" s="4" t="s">
        <v>7</v>
      </c>
      <c r="J3957" s="4" t="s">
        <v>17</v>
      </c>
      <c r="K3957" s="4" t="s">
        <v>28</v>
      </c>
      <c r="L3957" s="4" t="s">
        <v>7</v>
      </c>
      <c r="M3957" s="4" t="s">
        <v>7</v>
      </c>
      <c r="N3957" s="4" t="s">
        <v>7</v>
      </c>
      <c r="O3957" s="4" t="s">
        <v>17</v>
      </c>
      <c r="P3957" s="4" t="s">
        <v>28</v>
      </c>
      <c r="Q3957" s="4" t="s">
        <v>7</v>
      </c>
      <c r="R3957" s="4" t="s">
        <v>7</v>
      </c>
    </row>
    <row r="3958" spans="1:8">
      <c r="A3958" t="n">
        <v>31495</v>
      </c>
      <c r="B3958" s="55" t="n">
        <v>26</v>
      </c>
      <c r="C3958" s="7" t="n">
        <v>16</v>
      </c>
      <c r="D3958" s="7" t="n">
        <v>17</v>
      </c>
      <c r="E3958" s="7" t="n">
        <v>14443</v>
      </c>
      <c r="F3958" s="7" t="s">
        <v>157</v>
      </c>
      <c r="G3958" s="7" t="n">
        <v>2</v>
      </c>
      <c r="H3958" s="7" t="n">
        <v>3</v>
      </c>
      <c r="I3958" s="7" t="n">
        <v>17</v>
      </c>
      <c r="J3958" s="7" t="n">
        <v>14444</v>
      </c>
      <c r="K3958" s="7" t="s">
        <v>158</v>
      </c>
      <c r="L3958" s="7" t="n">
        <v>2</v>
      </c>
      <c r="M3958" s="7" t="n">
        <v>3</v>
      </c>
      <c r="N3958" s="7" t="n">
        <v>17</v>
      </c>
      <c r="O3958" s="7" t="n">
        <v>14445</v>
      </c>
      <c r="P3958" s="7" t="s">
        <v>159</v>
      </c>
      <c r="Q3958" s="7" t="n">
        <v>2</v>
      </c>
      <c r="R3958" s="7" t="n">
        <v>0</v>
      </c>
    </row>
    <row r="3959" spans="1:8">
      <c r="A3959" t="s">
        <v>4</v>
      </c>
      <c r="B3959" s="4" t="s">
        <v>5</v>
      </c>
    </row>
    <row r="3960" spans="1:8">
      <c r="A3960" t="n">
        <v>31815</v>
      </c>
      <c r="B3960" s="24" t="n">
        <v>28</v>
      </c>
    </row>
    <row r="3961" spans="1:8">
      <c r="A3961" t="s">
        <v>4</v>
      </c>
      <c r="B3961" s="4" t="s">
        <v>5</v>
      </c>
      <c r="C3961" s="4" t="s">
        <v>7</v>
      </c>
      <c r="D3961" s="4" t="s">
        <v>10</v>
      </c>
      <c r="E3961" s="4" t="s">
        <v>8</v>
      </c>
    </row>
    <row r="3962" spans="1:8">
      <c r="A3962" t="n">
        <v>31816</v>
      </c>
      <c r="B3962" s="54" t="n">
        <v>51</v>
      </c>
      <c r="C3962" s="7" t="n">
        <v>4</v>
      </c>
      <c r="D3962" s="7" t="n">
        <v>0</v>
      </c>
      <c r="E3962" s="7" t="s">
        <v>131</v>
      </c>
    </row>
    <row r="3963" spans="1:8">
      <c r="A3963" t="s">
        <v>4</v>
      </c>
      <c r="B3963" s="4" t="s">
        <v>5</v>
      </c>
      <c r="C3963" s="4" t="s">
        <v>10</v>
      </c>
    </row>
    <row r="3964" spans="1:8">
      <c r="A3964" t="n">
        <v>31830</v>
      </c>
      <c r="B3964" s="26" t="n">
        <v>16</v>
      </c>
      <c r="C3964" s="7" t="n">
        <v>0</v>
      </c>
    </row>
    <row r="3965" spans="1:8">
      <c r="A3965" t="s">
        <v>4</v>
      </c>
      <c r="B3965" s="4" t="s">
        <v>5</v>
      </c>
      <c r="C3965" s="4" t="s">
        <v>10</v>
      </c>
      <c r="D3965" s="4" t="s">
        <v>7</v>
      </c>
      <c r="E3965" s="4" t="s">
        <v>17</v>
      </c>
      <c r="F3965" s="4" t="s">
        <v>28</v>
      </c>
      <c r="G3965" s="4" t="s">
        <v>7</v>
      </c>
      <c r="H3965" s="4" t="s">
        <v>7</v>
      </c>
      <c r="I3965" s="4" t="s">
        <v>7</v>
      </c>
      <c r="J3965" s="4" t="s">
        <v>17</v>
      </c>
      <c r="K3965" s="4" t="s">
        <v>28</v>
      </c>
      <c r="L3965" s="4" t="s">
        <v>7</v>
      </c>
      <c r="M3965" s="4" t="s">
        <v>7</v>
      </c>
    </row>
    <row r="3966" spans="1:8">
      <c r="A3966" t="n">
        <v>31833</v>
      </c>
      <c r="B3966" s="55" t="n">
        <v>26</v>
      </c>
      <c r="C3966" s="7" t="n">
        <v>0</v>
      </c>
      <c r="D3966" s="7" t="n">
        <v>17</v>
      </c>
      <c r="E3966" s="7" t="n">
        <v>65132</v>
      </c>
      <c r="F3966" s="7" t="s">
        <v>160</v>
      </c>
      <c r="G3966" s="7" t="n">
        <v>2</v>
      </c>
      <c r="H3966" s="7" t="n">
        <v>3</v>
      </c>
      <c r="I3966" s="7" t="n">
        <v>17</v>
      </c>
      <c r="J3966" s="7" t="n">
        <v>65133</v>
      </c>
      <c r="K3966" s="7" t="s">
        <v>161</v>
      </c>
      <c r="L3966" s="7" t="n">
        <v>2</v>
      </c>
      <c r="M3966" s="7" t="n">
        <v>0</v>
      </c>
    </row>
    <row r="3967" spans="1:8">
      <c r="A3967" t="s">
        <v>4</v>
      </c>
      <c r="B3967" s="4" t="s">
        <v>5</v>
      </c>
    </row>
    <row r="3968" spans="1:8">
      <c r="A3968" t="n">
        <v>31984</v>
      </c>
      <c r="B3968" s="24" t="n">
        <v>28</v>
      </c>
    </row>
    <row r="3969" spans="1:18">
      <c r="A3969" t="s">
        <v>4</v>
      </c>
      <c r="B3969" s="4" t="s">
        <v>5</v>
      </c>
      <c r="C3969" s="4" t="s">
        <v>7</v>
      </c>
      <c r="D3969" s="4" t="s">
        <v>10</v>
      </c>
      <c r="E3969" s="4" t="s">
        <v>8</v>
      </c>
    </row>
    <row r="3970" spans="1:18">
      <c r="A3970" t="n">
        <v>31985</v>
      </c>
      <c r="B3970" s="54" t="n">
        <v>51</v>
      </c>
      <c r="C3970" s="7" t="n">
        <v>4</v>
      </c>
      <c r="D3970" s="7" t="n">
        <v>16</v>
      </c>
      <c r="E3970" s="7" t="s">
        <v>138</v>
      </c>
    </row>
    <row r="3971" spans="1:18">
      <c r="A3971" t="s">
        <v>4</v>
      </c>
      <c r="B3971" s="4" t="s">
        <v>5</v>
      </c>
      <c r="C3971" s="4" t="s">
        <v>10</v>
      </c>
    </row>
    <row r="3972" spans="1:18">
      <c r="A3972" t="n">
        <v>31998</v>
      </c>
      <c r="B3972" s="26" t="n">
        <v>16</v>
      </c>
      <c r="C3972" s="7" t="n">
        <v>0</v>
      </c>
    </row>
    <row r="3973" spans="1:18">
      <c r="A3973" t="s">
        <v>4</v>
      </c>
      <c r="B3973" s="4" t="s">
        <v>5</v>
      </c>
      <c r="C3973" s="4" t="s">
        <v>10</v>
      </c>
      <c r="D3973" s="4" t="s">
        <v>7</v>
      </c>
      <c r="E3973" s="4" t="s">
        <v>17</v>
      </c>
      <c r="F3973" s="4" t="s">
        <v>28</v>
      </c>
      <c r="G3973" s="4" t="s">
        <v>7</v>
      </c>
      <c r="H3973" s="4" t="s">
        <v>7</v>
      </c>
    </row>
    <row r="3974" spans="1:18">
      <c r="A3974" t="n">
        <v>32001</v>
      </c>
      <c r="B3974" s="55" t="n">
        <v>26</v>
      </c>
      <c r="C3974" s="7" t="n">
        <v>16</v>
      </c>
      <c r="D3974" s="7" t="n">
        <v>17</v>
      </c>
      <c r="E3974" s="7" t="n">
        <v>14446</v>
      </c>
      <c r="F3974" s="7" t="s">
        <v>162</v>
      </c>
      <c r="G3974" s="7" t="n">
        <v>2</v>
      </c>
      <c r="H3974" s="7" t="n">
        <v>0</v>
      </c>
    </row>
    <row r="3975" spans="1:18">
      <c r="A3975" t="s">
        <v>4</v>
      </c>
      <c r="B3975" s="4" t="s">
        <v>5</v>
      </c>
    </row>
    <row r="3976" spans="1:18">
      <c r="A3976" t="n">
        <v>32105</v>
      </c>
      <c r="B3976" s="24" t="n">
        <v>28</v>
      </c>
    </row>
    <row r="3977" spans="1:18">
      <c r="A3977" t="s">
        <v>4</v>
      </c>
      <c r="B3977" s="4" t="s">
        <v>5</v>
      </c>
      <c r="C3977" s="4" t="s">
        <v>10</v>
      </c>
      <c r="D3977" s="4" t="s">
        <v>7</v>
      </c>
    </row>
    <row r="3978" spans="1:18">
      <c r="A3978" t="n">
        <v>32106</v>
      </c>
      <c r="B3978" s="60" t="n">
        <v>89</v>
      </c>
      <c r="C3978" s="7" t="n">
        <v>65533</v>
      </c>
      <c r="D3978" s="7" t="n">
        <v>1</v>
      </c>
    </row>
    <row r="3979" spans="1:18">
      <c r="A3979" t="s">
        <v>4</v>
      </c>
      <c r="B3979" s="4" t="s">
        <v>5</v>
      </c>
      <c r="C3979" s="4" t="s">
        <v>7</v>
      </c>
      <c r="D3979" s="4" t="s">
        <v>10</v>
      </c>
      <c r="E3979" s="4" t="s">
        <v>16</v>
      </c>
    </row>
    <row r="3980" spans="1:18">
      <c r="A3980" t="n">
        <v>32110</v>
      </c>
      <c r="B3980" s="33" t="n">
        <v>58</v>
      </c>
      <c r="C3980" s="7" t="n">
        <v>101</v>
      </c>
      <c r="D3980" s="7" t="n">
        <v>500</v>
      </c>
      <c r="E3980" s="7" t="n">
        <v>1</v>
      </c>
    </row>
    <row r="3981" spans="1:18">
      <c r="A3981" t="s">
        <v>4</v>
      </c>
      <c r="B3981" s="4" t="s">
        <v>5</v>
      </c>
      <c r="C3981" s="4" t="s">
        <v>7</v>
      </c>
      <c r="D3981" s="4" t="s">
        <v>10</v>
      </c>
    </row>
    <row r="3982" spans="1:18">
      <c r="A3982" t="n">
        <v>32118</v>
      </c>
      <c r="B3982" s="33" t="n">
        <v>58</v>
      </c>
      <c r="C3982" s="7" t="n">
        <v>254</v>
      </c>
      <c r="D3982" s="7" t="n">
        <v>0</v>
      </c>
    </row>
    <row r="3983" spans="1:18">
      <c r="A3983" t="s">
        <v>4</v>
      </c>
      <c r="B3983" s="4" t="s">
        <v>5</v>
      </c>
      <c r="C3983" s="4" t="s">
        <v>10</v>
      </c>
      <c r="D3983" s="4" t="s">
        <v>10</v>
      </c>
      <c r="E3983" s="4" t="s">
        <v>10</v>
      </c>
    </row>
    <row r="3984" spans="1:18">
      <c r="A3984" t="n">
        <v>32122</v>
      </c>
      <c r="B3984" s="59" t="n">
        <v>61</v>
      </c>
      <c r="C3984" s="7" t="n">
        <v>0</v>
      </c>
      <c r="D3984" s="7" t="n">
        <v>65533</v>
      </c>
      <c r="E3984" s="7" t="n">
        <v>1000</v>
      </c>
    </row>
    <row r="3985" spans="1:8">
      <c r="A3985" t="s">
        <v>4</v>
      </c>
      <c r="B3985" s="4" t="s">
        <v>5</v>
      </c>
      <c r="C3985" s="4" t="s">
        <v>7</v>
      </c>
      <c r="D3985" s="4" t="s">
        <v>10</v>
      </c>
      <c r="E3985" s="4" t="s">
        <v>8</v>
      </c>
      <c r="F3985" s="4" t="s">
        <v>8</v>
      </c>
      <c r="G3985" s="4" t="s">
        <v>8</v>
      </c>
      <c r="H3985" s="4" t="s">
        <v>8</v>
      </c>
    </row>
    <row r="3986" spans="1:8">
      <c r="A3986" t="n">
        <v>32129</v>
      </c>
      <c r="B3986" s="54" t="n">
        <v>51</v>
      </c>
      <c r="C3986" s="7" t="n">
        <v>3</v>
      </c>
      <c r="D3986" s="7" t="n">
        <v>16</v>
      </c>
      <c r="E3986" s="7" t="s">
        <v>163</v>
      </c>
      <c r="F3986" s="7" t="s">
        <v>122</v>
      </c>
      <c r="G3986" s="7" t="s">
        <v>113</v>
      </c>
      <c r="H3986" s="7" t="s">
        <v>112</v>
      </c>
    </row>
    <row r="3987" spans="1:8">
      <c r="A3987" t="s">
        <v>4</v>
      </c>
      <c r="B3987" s="4" t="s">
        <v>5</v>
      </c>
      <c r="C3987" s="4" t="s">
        <v>7</v>
      </c>
    </row>
    <row r="3988" spans="1:8">
      <c r="A3988" t="n">
        <v>32142</v>
      </c>
      <c r="B3988" s="40" t="n">
        <v>45</v>
      </c>
      <c r="C3988" s="7" t="n">
        <v>0</v>
      </c>
    </row>
    <row r="3989" spans="1:8">
      <c r="A3989" t="s">
        <v>4</v>
      </c>
      <c r="B3989" s="4" t="s">
        <v>5</v>
      </c>
      <c r="C3989" s="4" t="s">
        <v>7</v>
      </c>
      <c r="D3989" s="4" t="s">
        <v>7</v>
      </c>
      <c r="E3989" s="4" t="s">
        <v>16</v>
      </c>
      <c r="F3989" s="4" t="s">
        <v>16</v>
      </c>
      <c r="G3989" s="4" t="s">
        <v>16</v>
      </c>
      <c r="H3989" s="4" t="s">
        <v>10</v>
      </c>
    </row>
    <row r="3990" spans="1:8">
      <c r="A3990" t="n">
        <v>32144</v>
      </c>
      <c r="B3990" s="40" t="n">
        <v>45</v>
      </c>
      <c r="C3990" s="7" t="n">
        <v>2</v>
      </c>
      <c r="D3990" s="7" t="n">
        <v>3</v>
      </c>
      <c r="E3990" s="7" t="n">
        <v>4.36999988555908</v>
      </c>
      <c r="F3990" s="7" t="n">
        <v>1.51999998092651</v>
      </c>
      <c r="G3990" s="7" t="n">
        <v>-7.57000017166138</v>
      </c>
      <c r="H3990" s="7" t="n">
        <v>0</v>
      </c>
    </row>
    <row r="3991" spans="1:8">
      <c r="A3991" t="s">
        <v>4</v>
      </c>
      <c r="B3991" s="4" t="s">
        <v>5</v>
      </c>
      <c r="C3991" s="4" t="s">
        <v>7</v>
      </c>
      <c r="D3991" s="4" t="s">
        <v>7</v>
      </c>
      <c r="E3991" s="4" t="s">
        <v>16</v>
      </c>
      <c r="F3991" s="4" t="s">
        <v>16</v>
      </c>
      <c r="G3991" s="4" t="s">
        <v>16</v>
      </c>
      <c r="H3991" s="4" t="s">
        <v>10</v>
      </c>
      <c r="I3991" s="4" t="s">
        <v>7</v>
      </c>
    </row>
    <row r="3992" spans="1:8">
      <c r="A3992" t="n">
        <v>32161</v>
      </c>
      <c r="B3992" s="40" t="n">
        <v>45</v>
      </c>
      <c r="C3992" s="7" t="n">
        <v>4</v>
      </c>
      <c r="D3992" s="7" t="n">
        <v>3</v>
      </c>
      <c r="E3992" s="7" t="n">
        <v>0.600000023841858</v>
      </c>
      <c r="F3992" s="7" t="n">
        <v>243.479995727539</v>
      </c>
      <c r="G3992" s="7" t="n">
        <v>358</v>
      </c>
      <c r="H3992" s="7" t="n">
        <v>0</v>
      </c>
      <c r="I3992" s="7" t="n">
        <v>1</v>
      </c>
    </row>
    <row r="3993" spans="1:8">
      <c r="A3993" t="s">
        <v>4</v>
      </c>
      <c r="B3993" s="4" t="s">
        <v>5</v>
      </c>
      <c r="C3993" s="4" t="s">
        <v>7</v>
      </c>
      <c r="D3993" s="4" t="s">
        <v>7</v>
      </c>
      <c r="E3993" s="4" t="s">
        <v>16</v>
      </c>
      <c r="F3993" s="4" t="s">
        <v>10</v>
      </c>
    </row>
    <row r="3994" spans="1:8">
      <c r="A3994" t="n">
        <v>32179</v>
      </c>
      <c r="B3994" s="40" t="n">
        <v>45</v>
      </c>
      <c r="C3994" s="7" t="n">
        <v>5</v>
      </c>
      <c r="D3994" s="7" t="n">
        <v>3</v>
      </c>
      <c r="E3994" s="7" t="n">
        <v>1.20000004768372</v>
      </c>
      <c r="F3994" s="7" t="n">
        <v>0</v>
      </c>
    </row>
    <row r="3995" spans="1:8">
      <c r="A3995" t="s">
        <v>4</v>
      </c>
      <c r="B3995" s="4" t="s">
        <v>5</v>
      </c>
      <c r="C3995" s="4" t="s">
        <v>7</v>
      </c>
      <c r="D3995" s="4" t="s">
        <v>7</v>
      </c>
      <c r="E3995" s="4" t="s">
        <v>16</v>
      </c>
      <c r="F3995" s="4" t="s">
        <v>10</v>
      </c>
    </row>
    <row r="3996" spans="1:8">
      <c r="A3996" t="n">
        <v>32188</v>
      </c>
      <c r="B3996" s="40" t="n">
        <v>45</v>
      </c>
      <c r="C3996" s="7" t="n">
        <v>5</v>
      </c>
      <c r="D3996" s="7" t="n">
        <v>3</v>
      </c>
      <c r="E3996" s="7" t="n">
        <v>1.10000002384186</v>
      </c>
      <c r="F3996" s="7" t="n">
        <v>3000</v>
      </c>
    </row>
    <row r="3997" spans="1:8">
      <c r="A3997" t="s">
        <v>4</v>
      </c>
      <c r="B3997" s="4" t="s">
        <v>5</v>
      </c>
      <c r="C3997" s="4" t="s">
        <v>7</v>
      </c>
      <c r="D3997" s="4" t="s">
        <v>7</v>
      </c>
      <c r="E3997" s="4" t="s">
        <v>16</v>
      </c>
      <c r="F3997" s="4" t="s">
        <v>10</v>
      </c>
    </row>
    <row r="3998" spans="1:8">
      <c r="A3998" t="n">
        <v>32197</v>
      </c>
      <c r="B3998" s="40" t="n">
        <v>45</v>
      </c>
      <c r="C3998" s="7" t="n">
        <v>11</v>
      </c>
      <c r="D3998" s="7" t="n">
        <v>3</v>
      </c>
      <c r="E3998" s="7" t="n">
        <v>38</v>
      </c>
      <c r="F3998" s="7" t="n">
        <v>0</v>
      </c>
    </row>
    <row r="3999" spans="1:8">
      <c r="A3999" t="s">
        <v>4</v>
      </c>
      <c r="B3999" s="4" t="s">
        <v>5</v>
      </c>
      <c r="C3999" s="4" t="s">
        <v>7</v>
      </c>
      <c r="D3999" s="4" t="s">
        <v>10</v>
      </c>
    </row>
    <row r="4000" spans="1:8">
      <c r="A4000" t="n">
        <v>32206</v>
      </c>
      <c r="B4000" s="33" t="n">
        <v>58</v>
      </c>
      <c r="C4000" s="7" t="n">
        <v>255</v>
      </c>
      <c r="D4000" s="7" t="n">
        <v>0</v>
      </c>
    </row>
    <row r="4001" spans="1:9">
      <c r="A4001" t="s">
        <v>4</v>
      </c>
      <c r="B4001" s="4" t="s">
        <v>5</v>
      </c>
      <c r="C4001" s="4" t="s">
        <v>10</v>
      </c>
      <c r="D4001" s="4" t="s">
        <v>7</v>
      </c>
      <c r="E4001" s="4" t="s">
        <v>16</v>
      </c>
      <c r="F4001" s="4" t="s">
        <v>10</v>
      </c>
    </row>
    <row r="4002" spans="1:9">
      <c r="A4002" t="n">
        <v>32210</v>
      </c>
      <c r="B4002" s="53" t="n">
        <v>59</v>
      </c>
      <c r="C4002" s="7" t="n">
        <v>16</v>
      </c>
      <c r="D4002" s="7" t="n">
        <v>8</v>
      </c>
      <c r="E4002" s="7" t="n">
        <v>0.150000005960464</v>
      </c>
      <c r="F4002" s="7" t="n">
        <v>0</v>
      </c>
    </row>
    <row r="4003" spans="1:9">
      <c r="A4003" t="s">
        <v>4</v>
      </c>
      <c r="B4003" s="4" t="s">
        <v>5</v>
      </c>
      <c r="C4003" s="4" t="s">
        <v>10</v>
      </c>
    </row>
    <row r="4004" spans="1:9">
      <c r="A4004" t="n">
        <v>32220</v>
      </c>
      <c r="B4004" s="26" t="n">
        <v>16</v>
      </c>
      <c r="C4004" s="7" t="n">
        <v>2000</v>
      </c>
    </row>
    <row r="4005" spans="1:9">
      <c r="A4005" t="s">
        <v>4</v>
      </c>
      <c r="B4005" s="4" t="s">
        <v>5</v>
      </c>
      <c r="C4005" s="4" t="s">
        <v>10</v>
      </c>
      <c r="D4005" s="4" t="s">
        <v>7</v>
      </c>
      <c r="E4005" s="4" t="s">
        <v>16</v>
      </c>
      <c r="F4005" s="4" t="s">
        <v>10</v>
      </c>
    </row>
    <row r="4006" spans="1:9">
      <c r="A4006" t="n">
        <v>32223</v>
      </c>
      <c r="B4006" s="53" t="n">
        <v>59</v>
      </c>
      <c r="C4006" s="7" t="n">
        <v>16</v>
      </c>
      <c r="D4006" s="7" t="n">
        <v>255</v>
      </c>
      <c r="E4006" s="7" t="n">
        <v>0</v>
      </c>
      <c r="F4006" s="7" t="n">
        <v>0</v>
      </c>
    </row>
    <row r="4007" spans="1:9">
      <c r="A4007" t="s">
        <v>4</v>
      </c>
      <c r="B4007" s="4" t="s">
        <v>5</v>
      </c>
      <c r="C4007" s="4" t="s">
        <v>7</v>
      </c>
      <c r="D4007" s="4" t="s">
        <v>10</v>
      </c>
    </row>
    <row r="4008" spans="1:9">
      <c r="A4008" t="n">
        <v>32233</v>
      </c>
      <c r="B4008" s="40" t="n">
        <v>45</v>
      </c>
      <c r="C4008" s="7" t="n">
        <v>7</v>
      </c>
      <c r="D4008" s="7" t="n">
        <v>255</v>
      </c>
    </row>
    <row r="4009" spans="1:9">
      <c r="A4009" t="s">
        <v>4</v>
      </c>
      <c r="B4009" s="4" t="s">
        <v>5</v>
      </c>
      <c r="C4009" s="4" t="s">
        <v>7</v>
      </c>
      <c r="D4009" s="4" t="s">
        <v>10</v>
      </c>
      <c r="E4009" s="4" t="s">
        <v>8</v>
      </c>
    </row>
    <row r="4010" spans="1:9">
      <c r="A4010" t="n">
        <v>32237</v>
      </c>
      <c r="B4010" s="54" t="n">
        <v>51</v>
      </c>
      <c r="C4010" s="7" t="n">
        <v>4</v>
      </c>
      <c r="D4010" s="7" t="n">
        <v>16</v>
      </c>
      <c r="E4010" s="7" t="s">
        <v>164</v>
      </c>
    </row>
    <row r="4011" spans="1:9">
      <c r="A4011" t="s">
        <v>4</v>
      </c>
      <c r="B4011" s="4" t="s">
        <v>5</v>
      </c>
      <c r="C4011" s="4" t="s">
        <v>10</v>
      </c>
    </row>
    <row r="4012" spans="1:9">
      <c r="A4012" t="n">
        <v>32251</v>
      </c>
      <c r="B4012" s="26" t="n">
        <v>16</v>
      </c>
      <c r="C4012" s="7" t="n">
        <v>0</v>
      </c>
    </row>
    <row r="4013" spans="1:9">
      <c r="A4013" t="s">
        <v>4</v>
      </c>
      <c r="B4013" s="4" t="s">
        <v>5</v>
      </c>
      <c r="C4013" s="4" t="s">
        <v>10</v>
      </c>
      <c r="D4013" s="4" t="s">
        <v>7</v>
      </c>
      <c r="E4013" s="4" t="s">
        <v>17</v>
      </c>
      <c r="F4013" s="4" t="s">
        <v>28</v>
      </c>
      <c r="G4013" s="4" t="s">
        <v>7</v>
      </c>
      <c r="H4013" s="4" t="s">
        <v>7</v>
      </c>
      <c r="I4013" s="4" t="s">
        <v>7</v>
      </c>
      <c r="J4013" s="4" t="s">
        <v>17</v>
      </c>
      <c r="K4013" s="4" t="s">
        <v>28</v>
      </c>
      <c r="L4013" s="4" t="s">
        <v>7</v>
      </c>
      <c r="M4013" s="4" t="s">
        <v>7</v>
      </c>
    </row>
    <row r="4014" spans="1:9">
      <c r="A4014" t="n">
        <v>32254</v>
      </c>
      <c r="B4014" s="55" t="n">
        <v>26</v>
      </c>
      <c r="C4014" s="7" t="n">
        <v>16</v>
      </c>
      <c r="D4014" s="7" t="n">
        <v>17</v>
      </c>
      <c r="E4014" s="7" t="n">
        <v>14447</v>
      </c>
      <c r="F4014" s="7" t="s">
        <v>165</v>
      </c>
      <c r="G4014" s="7" t="n">
        <v>2</v>
      </c>
      <c r="H4014" s="7" t="n">
        <v>3</v>
      </c>
      <c r="I4014" s="7" t="n">
        <v>17</v>
      </c>
      <c r="J4014" s="7" t="n">
        <v>14448</v>
      </c>
      <c r="K4014" s="7" t="s">
        <v>166</v>
      </c>
      <c r="L4014" s="7" t="n">
        <v>2</v>
      </c>
      <c r="M4014" s="7" t="n">
        <v>0</v>
      </c>
    </row>
    <row r="4015" spans="1:9">
      <c r="A4015" t="s">
        <v>4</v>
      </c>
      <c r="B4015" s="4" t="s">
        <v>5</v>
      </c>
    </row>
    <row r="4016" spans="1:9">
      <c r="A4016" t="n">
        <v>32382</v>
      </c>
      <c r="B4016" s="24" t="n">
        <v>28</v>
      </c>
    </row>
    <row r="4017" spans="1:13">
      <c r="A4017" t="s">
        <v>4</v>
      </c>
      <c r="B4017" s="4" t="s">
        <v>5</v>
      </c>
      <c r="C4017" s="4" t="s">
        <v>10</v>
      </c>
      <c r="D4017" s="4" t="s">
        <v>7</v>
      </c>
    </row>
    <row r="4018" spans="1:13">
      <c r="A4018" t="n">
        <v>32383</v>
      </c>
      <c r="B4018" s="60" t="n">
        <v>89</v>
      </c>
      <c r="C4018" s="7" t="n">
        <v>16</v>
      </c>
      <c r="D4018" s="7" t="n">
        <v>1</v>
      </c>
    </row>
    <row r="4019" spans="1:13">
      <c r="A4019" t="s">
        <v>4</v>
      </c>
      <c r="B4019" s="4" t="s">
        <v>5</v>
      </c>
      <c r="C4019" s="4" t="s">
        <v>7</v>
      </c>
      <c r="D4019" s="4" t="s">
        <v>10</v>
      </c>
      <c r="E4019" s="4" t="s">
        <v>16</v>
      </c>
    </row>
    <row r="4020" spans="1:13">
      <c r="A4020" t="n">
        <v>32387</v>
      </c>
      <c r="B4020" s="33" t="n">
        <v>58</v>
      </c>
      <c r="C4020" s="7" t="n">
        <v>101</v>
      </c>
      <c r="D4020" s="7" t="n">
        <v>250</v>
      </c>
      <c r="E4020" s="7" t="n">
        <v>1</v>
      </c>
    </row>
    <row r="4021" spans="1:13">
      <c r="A4021" t="s">
        <v>4</v>
      </c>
      <c r="B4021" s="4" t="s">
        <v>5</v>
      </c>
      <c r="C4021" s="4" t="s">
        <v>7</v>
      </c>
      <c r="D4021" s="4" t="s">
        <v>10</v>
      </c>
    </row>
    <row r="4022" spans="1:13">
      <c r="A4022" t="n">
        <v>32395</v>
      </c>
      <c r="B4022" s="33" t="n">
        <v>58</v>
      </c>
      <c r="C4022" s="7" t="n">
        <v>254</v>
      </c>
      <c r="D4022" s="7" t="n">
        <v>0</v>
      </c>
    </row>
    <row r="4023" spans="1:13">
      <c r="A4023" t="s">
        <v>4</v>
      </c>
      <c r="B4023" s="4" t="s">
        <v>5</v>
      </c>
      <c r="C4023" s="4" t="s">
        <v>7</v>
      </c>
      <c r="D4023" s="4" t="s">
        <v>7</v>
      </c>
      <c r="E4023" s="4" t="s">
        <v>16</v>
      </c>
      <c r="F4023" s="4" t="s">
        <v>16</v>
      </c>
      <c r="G4023" s="4" t="s">
        <v>16</v>
      </c>
      <c r="H4023" s="4" t="s">
        <v>10</v>
      </c>
    </row>
    <row r="4024" spans="1:13">
      <c r="A4024" t="n">
        <v>32399</v>
      </c>
      <c r="B4024" s="40" t="n">
        <v>45</v>
      </c>
      <c r="C4024" s="7" t="n">
        <v>2</v>
      </c>
      <c r="D4024" s="7" t="n">
        <v>3</v>
      </c>
      <c r="E4024" s="7" t="n">
        <v>4.09000015258789</v>
      </c>
      <c r="F4024" s="7" t="n">
        <v>1.37999999523163</v>
      </c>
      <c r="G4024" s="7" t="n">
        <v>-7.42000007629395</v>
      </c>
      <c r="H4024" s="7" t="n">
        <v>0</v>
      </c>
    </row>
    <row r="4025" spans="1:13">
      <c r="A4025" t="s">
        <v>4</v>
      </c>
      <c r="B4025" s="4" t="s">
        <v>5</v>
      </c>
      <c r="C4025" s="4" t="s">
        <v>7</v>
      </c>
      <c r="D4025" s="4" t="s">
        <v>7</v>
      </c>
      <c r="E4025" s="4" t="s">
        <v>16</v>
      </c>
      <c r="F4025" s="4" t="s">
        <v>16</v>
      </c>
      <c r="G4025" s="4" t="s">
        <v>16</v>
      </c>
      <c r="H4025" s="4" t="s">
        <v>10</v>
      </c>
      <c r="I4025" s="4" t="s">
        <v>7</v>
      </c>
    </row>
    <row r="4026" spans="1:13">
      <c r="A4026" t="n">
        <v>32416</v>
      </c>
      <c r="B4026" s="40" t="n">
        <v>45</v>
      </c>
      <c r="C4026" s="7" t="n">
        <v>4</v>
      </c>
      <c r="D4026" s="7" t="n">
        <v>3</v>
      </c>
      <c r="E4026" s="7" t="n">
        <v>6.48999977111816</v>
      </c>
      <c r="F4026" s="7" t="n">
        <v>194.850006103516</v>
      </c>
      <c r="G4026" s="7" t="n">
        <v>0</v>
      </c>
      <c r="H4026" s="7" t="n">
        <v>0</v>
      </c>
      <c r="I4026" s="7" t="n">
        <v>1</v>
      </c>
    </row>
    <row r="4027" spans="1:13">
      <c r="A4027" t="s">
        <v>4</v>
      </c>
      <c r="B4027" s="4" t="s">
        <v>5</v>
      </c>
      <c r="C4027" s="4" t="s">
        <v>7</v>
      </c>
      <c r="D4027" s="4" t="s">
        <v>7</v>
      </c>
      <c r="E4027" s="4" t="s">
        <v>16</v>
      </c>
      <c r="F4027" s="4" t="s">
        <v>16</v>
      </c>
      <c r="G4027" s="4" t="s">
        <v>16</v>
      </c>
      <c r="H4027" s="4" t="s">
        <v>10</v>
      </c>
      <c r="I4027" s="4" t="s">
        <v>7</v>
      </c>
    </row>
    <row r="4028" spans="1:13">
      <c r="A4028" t="n">
        <v>32434</v>
      </c>
      <c r="B4028" s="40" t="n">
        <v>45</v>
      </c>
      <c r="C4028" s="7" t="n">
        <v>4</v>
      </c>
      <c r="D4028" s="7" t="n">
        <v>3</v>
      </c>
      <c r="E4028" s="7" t="n">
        <v>6.48999977111816</v>
      </c>
      <c r="F4028" s="7" t="n">
        <v>-157.229995727539</v>
      </c>
      <c r="G4028" s="7" t="n">
        <v>0</v>
      </c>
      <c r="H4028" s="7" t="n">
        <v>30000</v>
      </c>
      <c r="I4028" s="7" t="n">
        <v>1</v>
      </c>
    </row>
    <row r="4029" spans="1:13">
      <c r="A4029" t="s">
        <v>4</v>
      </c>
      <c r="B4029" s="4" t="s">
        <v>5</v>
      </c>
      <c r="C4029" s="4" t="s">
        <v>7</v>
      </c>
      <c r="D4029" s="4" t="s">
        <v>7</v>
      </c>
      <c r="E4029" s="4" t="s">
        <v>16</v>
      </c>
      <c r="F4029" s="4" t="s">
        <v>10</v>
      </c>
    </row>
    <row r="4030" spans="1:13">
      <c r="A4030" t="n">
        <v>32452</v>
      </c>
      <c r="B4030" s="40" t="n">
        <v>45</v>
      </c>
      <c r="C4030" s="7" t="n">
        <v>5</v>
      </c>
      <c r="D4030" s="7" t="n">
        <v>3</v>
      </c>
      <c r="E4030" s="7" t="n">
        <v>2.09999990463257</v>
      </c>
      <c r="F4030" s="7" t="n">
        <v>0</v>
      </c>
    </row>
    <row r="4031" spans="1:13">
      <c r="A4031" t="s">
        <v>4</v>
      </c>
      <c r="B4031" s="4" t="s">
        <v>5</v>
      </c>
      <c r="C4031" s="4" t="s">
        <v>7</v>
      </c>
      <c r="D4031" s="4" t="s">
        <v>7</v>
      </c>
      <c r="E4031" s="4" t="s">
        <v>16</v>
      </c>
      <c r="F4031" s="4" t="s">
        <v>10</v>
      </c>
    </row>
    <row r="4032" spans="1:13">
      <c r="A4032" t="n">
        <v>32461</v>
      </c>
      <c r="B4032" s="40" t="n">
        <v>45</v>
      </c>
      <c r="C4032" s="7" t="n">
        <v>11</v>
      </c>
      <c r="D4032" s="7" t="n">
        <v>3</v>
      </c>
      <c r="E4032" s="7" t="n">
        <v>38</v>
      </c>
      <c r="F4032" s="7" t="n">
        <v>0</v>
      </c>
    </row>
    <row r="4033" spans="1:9">
      <c r="A4033" t="s">
        <v>4</v>
      </c>
      <c r="B4033" s="4" t="s">
        <v>5</v>
      </c>
      <c r="C4033" s="4" t="s">
        <v>7</v>
      </c>
      <c r="D4033" s="4" t="s">
        <v>10</v>
      </c>
      <c r="E4033" s="4" t="s">
        <v>8</v>
      </c>
      <c r="F4033" s="4" t="s">
        <v>8</v>
      </c>
      <c r="G4033" s="4" t="s">
        <v>8</v>
      </c>
      <c r="H4033" s="4" t="s">
        <v>8</v>
      </c>
    </row>
    <row r="4034" spans="1:9">
      <c r="A4034" t="n">
        <v>32470</v>
      </c>
      <c r="B4034" s="54" t="n">
        <v>51</v>
      </c>
      <c r="C4034" s="7" t="n">
        <v>3</v>
      </c>
      <c r="D4034" s="7" t="n">
        <v>16</v>
      </c>
      <c r="E4034" s="7" t="s">
        <v>167</v>
      </c>
      <c r="F4034" s="7" t="s">
        <v>168</v>
      </c>
      <c r="G4034" s="7" t="s">
        <v>113</v>
      </c>
      <c r="H4034" s="7" t="s">
        <v>112</v>
      </c>
    </row>
    <row r="4035" spans="1:9">
      <c r="A4035" t="s">
        <v>4</v>
      </c>
      <c r="B4035" s="4" t="s">
        <v>5</v>
      </c>
      <c r="C4035" s="4" t="s">
        <v>10</v>
      </c>
      <c r="D4035" s="4" t="s">
        <v>10</v>
      </c>
      <c r="E4035" s="4" t="s">
        <v>10</v>
      </c>
    </row>
    <row r="4036" spans="1:9">
      <c r="A4036" t="n">
        <v>32499</v>
      </c>
      <c r="B4036" s="59" t="n">
        <v>61</v>
      </c>
      <c r="C4036" s="7" t="n">
        <v>0</v>
      </c>
      <c r="D4036" s="7" t="n">
        <v>16</v>
      </c>
      <c r="E4036" s="7" t="n">
        <v>0</v>
      </c>
    </row>
    <row r="4037" spans="1:9">
      <c r="A4037" t="s">
        <v>4</v>
      </c>
      <c r="B4037" s="4" t="s">
        <v>5</v>
      </c>
      <c r="C4037" s="4" t="s">
        <v>10</v>
      </c>
      <c r="D4037" s="4" t="s">
        <v>10</v>
      </c>
      <c r="E4037" s="4" t="s">
        <v>10</v>
      </c>
    </row>
    <row r="4038" spans="1:9">
      <c r="A4038" t="n">
        <v>32506</v>
      </c>
      <c r="B4038" s="59" t="n">
        <v>61</v>
      </c>
      <c r="C4038" s="7" t="n">
        <v>16</v>
      </c>
      <c r="D4038" s="7" t="n">
        <v>0</v>
      </c>
      <c r="E4038" s="7" t="n">
        <v>0</v>
      </c>
    </row>
    <row r="4039" spans="1:9">
      <c r="A4039" t="s">
        <v>4</v>
      </c>
      <c r="B4039" s="4" t="s">
        <v>5</v>
      </c>
      <c r="C4039" s="4" t="s">
        <v>7</v>
      </c>
      <c r="D4039" s="4" t="s">
        <v>10</v>
      </c>
    </row>
    <row r="4040" spans="1:9">
      <c r="A4040" t="n">
        <v>32513</v>
      </c>
      <c r="B4040" s="33" t="n">
        <v>58</v>
      </c>
      <c r="C4040" s="7" t="n">
        <v>255</v>
      </c>
      <c r="D4040" s="7" t="n">
        <v>0</v>
      </c>
    </row>
    <row r="4041" spans="1:9">
      <c r="A4041" t="s">
        <v>4</v>
      </c>
      <c r="B4041" s="4" t="s">
        <v>5</v>
      </c>
      <c r="C4041" s="4" t="s">
        <v>10</v>
      </c>
      <c r="D4041" s="4" t="s">
        <v>7</v>
      </c>
      <c r="E4041" s="4" t="s">
        <v>16</v>
      </c>
      <c r="F4041" s="4" t="s">
        <v>10</v>
      </c>
    </row>
    <row r="4042" spans="1:9">
      <c r="A4042" t="n">
        <v>32517</v>
      </c>
      <c r="B4042" s="53" t="n">
        <v>59</v>
      </c>
      <c r="C4042" s="7" t="n">
        <v>0</v>
      </c>
      <c r="D4042" s="7" t="n">
        <v>1</v>
      </c>
      <c r="E4042" s="7" t="n">
        <v>0.150000005960464</v>
      </c>
      <c r="F4042" s="7" t="n">
        <v>0</v>
      </c>
    </row>
    <row r="4043" spans="1:9">
      <c r="A4043" t="s">
        <v>4</v>
      </c>
      <c r="B4043" s="4" t="s">
        <v>5</v>
      </c>
      <c r="C4043" s="4" t="s">
        <v>7</v>
      </c>
      <c r="D4043" s="4" t="s">
        <v>10</v>
      </c>
      <c r="E4043" s="4" t="s">
        <v>8</v>
      </c>
      <c r="F4043" s="4" t="s">
        <v>8</v>
      </c>
      <c r="G4043" s="4" t="s">
        <v>8</v>
      </c>
      <c r="H4043" s="4" t="s">
        <v>8</v>
      </c>
    </row>
    <row r="4044" spans="1:9">
      <c r="A4044" t="n">
        <v>32527</v>
      </c>
      <c r="B4044" s="54" t="n">
        <v>51</v>
      </c>
      <c r="C4044" s="7" t="n">
        <v>3</v>
      </c>
      <c r="D4044" s="7" t="n">
        <v>0</v>
      </c>
      <c r="E4044" s="7" t="s">
        <v>155</v>
      </c>
      <c r="F4044" s="7" t="s">
        <v>130</v>
      </c>
      <c r="G4044" s="7" t="s">
        <v>113</v>
      </c>
      <c r="H4044" s="7" t="s">
        <v>112</v>
      </c>
    </row>
    <row r="4045" spans="1:9">
      <c r="A4045" t="s">
        <v>4</v>
      </c>
      <c r="B4045" s="4" t="s">
        <v>5</v>
      </c>
      <c r="C4045" s="4" t="s">
        <v>10</v>
      </c>
    </row>
    <row r="4046" spans="1:9">
      <c r="A4046" t="n">
        <v>32540</v>
      </c>
      <c r="B4046" s="26" t="n">
        <v>16</v>
      </c>
      <c r="C4046" s="7" t="n">
        <v>1000</v>
      </c>
    </row>
    <row r="4047" spans="1:9">
      <c r="A4047" t="s">
        <v>4</v>
      </c>
      <c r="B4047" s="4" t="s">
        <v>5</v>
      </c>
      <c r="C4047" s="4" t="s">
        <v>7</v>
      </c>
      <c r="D4047" s="4" t="s">
        <v>10</v>
      </c>
      <c r="E4047" s="4" t="s">
        <v>8</v>
      </c>
    </row>
    <row r="4048" spans="1:9">
      <c r="A4048" t="n">
        <v>32543</v>
      </c>
      <c r="B4048" s="54" t="n">
        <v>51</v>
      </c>
      <c r="C4048" s="7" t="n">
        <v>4</v>
      </c>
      <c r="D4048" s="7" t="n">
        <v>0</v>
      </c>
      <c r="E4048" s="7" t="s">
        <v>106</v>
      </c>
    </row>
    <row r="4049" spans="1:8">
      <c r="A4049" t="s">
        <v>4</v>
      </c>
      <c r="B4049" s="4" t="s">
        <v>5</v>
      </c>
      <c r="C4049" s="4" t="s">
        <v>10</v>
      </c>
    </row>
    <row r="4050" spans="1:8">
      <c r="A4050" t="n">
        <v>32558</v>
      </c>
      <c r="B4050" s="26" t="n">
        <v>16</v>
      </c>
      <c r="C4050" s="7" t="n">
        <v>0</v>
      </c>
    </row>
    <row r="4051" spans="1:8">
      <c r="A4051" t="s">
        <v>4</v>
      </c>
      <c r="B4051" s="4" t="s">
        <v>5</v>
      </c>
      <c r="C4051" s="4" t="s">
        <v>10</v>
      </c>
      <c r="D4051" s="4" t="s">
        <v>28</v>
      </c>
      <c r="E4051" s="4" t="s">
        <v>7</v>
      </c>
      <c r="F4051" s="4" t="s">
        <v>17</v>
      </c>
      <c r="G4051" s="4" t="s">
        <v>28</v>
      </c>
      <c r="H4051" s="4" t="s">
        <v>7</v>
      </c>
      <c r="I4051" s="4" t="s">
        <v>7</v>
      </c>
    </row>
    <row r="4052" spans="1:8">
      <c r="A4052" t="n">
        <v>32561</v>
      </c>
      <c r="B4052" s="55" t="n">
        <v>26</v>
      </c>
      <c r="C4052" s="7" t="n">
        <v>0</v>
      </c>
      <c r="D4052" s="7" t="s">
        <v>169</v>
      </c>
      <c r="E4052" s="7" t="n">
        <v>17</v>
      </c>
      <c r="F4052" s="7" t="n">
        <v>65315</v>
      </c>
      <c r="G4052" s="7" t="s">
        <v>170</v>
      </c>
      <c r="H4052" s="7" t="n">
        <v>2</v>
      </c>
      <c r="I4052" s="7" t="n">
        <v>0</v>
      </c>
    </row>
    <row r="4053" spans="1:8">
      <c r="A4053" t="s">
        <v>4</v>
      </c>
      <c r="B4053" s="4" t="s">
        <v>5</v>
      </c>
    </row>
    <row r="4054" spans="1:8">
      <c r="A4054" t="n">
        <v>32578</v>
      </c>
      <c r="B4054" s="24" t="n">
        <v>28</v>
      </c>
    </row>
    <row r="4055" spans="1:8">
      <c r="A4055" t="s">
        <v>4</v>
      </c>
      <c r="B4055" s="4" t="s">
        <v>5</v>
      </c>
      <c r="C4055" s="4" t="s">
        <v>7</v>
      </c>
      <c r="D4055" s="4" t="s">
        <v>10</v>
      </c>
      <c r="E4055" s="4" t="s">
        <v>8</v>
      </c>
    </row>
    <row r="4056" spans="1:8">
      <c r="A4056" t="n">
        <v>32579</v>
      </c>
      <c r="B4056" s="54" t="n">
        <v>51</v>
      </c>
      <c r="C4056" s="7" t="n">
        <v>4</v>
      </c>
      <c r="D4056" s="7" t="n">
        <v>16</v>
      </c>
      <c r="E4056" s="7" t="s">
        <v>171</v>
      </c>
    </row>
    <row r="4057" spans="1:8">
      <c r="A4057" t="s">
        <v>4</v>
      </c>
      <c r="B4057" s="4" t="s">
        <v>5</v>
      </c>
      <c r="C4057" s="4" t="s">
        <v>10</v>
      </c>
    </row>
    <row r="4058" spans="1:8">
      <c r="A4058" t="n">
        <v>32593</v>
      </c>
      <c r="B4058" s="26" t="n">
        <v>16</v>
      </c>
      <c r="C4058" s="7" t="n">
        <v>0</v>
      </c>
    </row>
    <row r="4059" spans="1:8">
      <c r="A4059" t="s">
        <v>4</v>
      </c>
      <c r="B4059" s="4" t="s">
        <v>5</v>
      </c>
      <c r="C4059" s="4" t="s">
        <v>10</v>
      </c>
      <c r="D4059" s="4" t="s">
        <v>7</v>
      </c>
      <c r="E4059" s="4" t="s">
        <v>17</v>
      </c>
      <c r="F4059" s="4" t="s">
        <v>28</v>
      </c>
      <c r="G4059" s="4" t="s">
        <v>7</v>
      </c>
      <c r="H4059" s="4" t="s">
        <v>7</v>
      </c>
      <c r="I4059" s="4" t="s">
        <v>7</v>
      </c>
      <c r="J4059" s="4" t="s">
        <v>17</v>
      </c>
      <c r="K4059" s="4" t="s">
        <v>28</v>
      </c>
      <c r="L4059" s="4" t="s">
        <v>7</v>
      </c>
      <c r="M4059" s="4" t="s">
        <v>7</v>
      </c>
      <c r="N4059" s="4" t="s">
        <v>7</v>
      </c>
      <c r="O4059" s="4" t="s">
        <v>17</v>
      </c>
      <c r="P4059" s="4" t="s">
        <v>28</v>
      </c>
      <c r="Q4059" s="4" t="s">
        <v>7</v>
      </c>
      <c r="R4059" s="4" t="s">
        <v>7</v>
      </c>
      <c r="S4059" s="4" t="s">
        <v>7</v>
      </c>
      <c r="T4059" s="4" t="s">
        <v>17</v>
      </c>
      <c r="U4059" s="4" t="s">
        <v>28</v>
      </c>
      <c r="V4059" s="4" t="s">
        <v>7</v>
      </c>
      <c r="W4059" s="4" t="s">
        <v>7</v>
      </c>
    </row>
    <row r="4060" spans="1:8">
      <c r="A4060" t="n">
        <v>32596</v>
      </c>
      <c r="B4060" s="55" t="n">
        <v>26</v>
      </c>
      <c r="C4060" s="7" t="n">
        <v>16</v>
      </c>
      <c r="D4060" s="7" t="n">
        <v>17</v>
      </c>
      <c r="E4060" s="7" t="n">
        <v>14449</v>
      </c>
      <c r="F4060" s="7" t="s">
        <v>172</v>
      </c>
      <c r="G4060" s="7" t="n">
        <v>2</v>
      </c>
      <c r="H4060" s="7" t="n">
        <v>3</v>
      </c>
      <c r="I4060" s="7" t="n">
        <v>17</v>
      </c>
      <c r="J4060" s="7" t="n">
        <v>14450</v>
      </c>
      <c r="K4060" s="7" t="s">
        <v>173</v>
      </c>
      <c r="L4060" s="7" t="n">
        <v>2</v>
      </c>
      <c r="M4060" s="7" t="n">
        <v>3</v>
      </c>
      <c r="N4060" s="7" t="n">
        <v>17</v>
      </c>
      <c r="O4060" s="7" t="n">
        <v>14451</v>
      </c>
      <c r="P4060" s="7" t="s">
        <v>174</v>
      </c>
      <c r="Q4060" s="7" t="n">
        <v>2</v>
      </c>
      <c r="R4060" s="7" t="n">
        <v>3</v>
      </c>
      <c r="S4060" s="7" t="n">
        <v>17</v>
      </c>
      <c r="T4060" s="7" t="n">
        <v>14452</v>
      </c>
      <c r="U4060" s="7" t="s">
        <v>175</v>
      </c>
      <c r="V4060" s="7" t="n">
        <v>2</v>
      </c>
      <c r="W4060" s="7" t="n">
        <v>0</v>
      </c>
    </row>
    <row r="4061" spans="1:8">
      <c r="A4061" t="s">
        <v>4</v>
      </c>
      <c r="B4061" s="4" t="s">
        <v>5</v>
      </c>
    </row>
    <row r="4062" spans="1:8">
      <c r="A4062" t="n">
        <v>33031</v>
      </c>
      <c r="B4062" s="24" t="n">
        <v>28</v>
      </c>
    </row>
    <row r="4063" spans="1:8">
      <c r="A4063" t="s">
        <v>4</v>
      </c>
      <c r="B4063" s="4" t="s">
        <v>5</v>
      </c>
      <c r="C4063" s="4" t="s">
        <v>7</v>
      </c>
      <c r="D4063" s="4" t="s">
        <v>10</v>
      </c>
      <c r="E4063" s="4" t="s">
        <v>8</v>
      </c>
    </row>
    <row r="4064" spans="1:8">
      <c r="A4064" t="n">
        <v>33032</v>
      </c>
      <c r="B4064" s="54" t="n">
        <v>51</v>
      </c>
      <c r="C4064" s="7" t="n">
        <v>4</v>
      </c>
      <c r="D4064" s="7" t="n">
        <v>0</v>
      </c>
      <c r="E4064" s="7" t="s">
        <v>176</v>
      </c>
    </row>
    <row r="4065" spans="1:23">
      <c r="A4065" t="s">
        <v>4</v>
      </c>
      <c r="B4065" s="4" t="s">
        <v>5</v>
      </c>
      <c r="C4065" s="4" t="s">
        <v>10</v>
      </c>
    </row>
    <row r="4066" spans="1:23">
      <c r="A4066" t="n">
        <v>33046</v>
      </c>
      <c r="B4066" s="26" t="n">
        <v>16</v>
      </c>
      <c r="C4066" s="7" t="n">
        <v>0</v>
      </c>
    </row>
    <row r="4067" spans="1:23">
      <c r="A4067" t="s">
        <v>4</v>
      </c>
      <c r="B4067" s="4" t="s">
        <v>5</v>
      </c>
      <c r="C4067" s="4" t="s">
        <v>10</v>
      </c>
      <c r="D4067" s="4" t="s">
        <v>7</v>
      </c>
      <c r="E4067" s="4" t="s">
        <v>17</v>
      </c>
      <c r="F4067" s="4" t="s">
        <v>28</v>
      </c>
      <c r="G4067" s="4" t="s">
        <v>7</v>
      </c>
      <c r="H4067" s="4" t="s">
        <v>7</v>
      </c>
    </row>
    <row r="4068" spans="1:23">
      <c r="A4068" t="n">
        <v>33049</v>
      </c>
      <c r="B4068" s="55" t="n">
        <v>26</v>
      </c>
      <c r="C4068" s="7" t="n">
        <v>0</v>
      </c>
      <c r="D4068" s="7" t="n">
        <v>17</v>
      </c>
      <c r="E4068" s="7" t="n">
        <v>65134</v>
      </c>
      <c r="F4068" s="7" t="s">
        <v>177</v>
      </c>
      <c r="G4068" s="7" t="n">
        <v>2</v>
      </c>
      <c r="H4068" s="7" t="n">
        <v>0</v>
      </c>
    </row>
    <row r="4069" spans="1:23">
      <c r="A4069" t="s">
        <v>4</v>
      </c>
      <c r="B4069" s="4" t="s">
        <v>5</v>
      </c>
    </row>
    <row r="4070" spans="1:23">
      <c r="A4070" t="n">
        <v>33077</v>
      </c>
      <c r="B4070" s="24" t="n">
        <v>28</v>
      </c>
    </row>
    <row r="4071" spans="1:23">
      <c r="A4071" t="s">
        <v>4</v>
      </c>
      <c r="B4071" s="4" t="s">
        <v>5</v>
      </c>
      <c r="C4071" s="4" t="s">
        <v>10</v>
      </c>
      <c r="D4071" s="4" t="s">
        <v>7</v>
      </c>
    </row>
    <row r="4072" spans="1:23">
      <c r="A4072" t="n">
        <v>33078</v>
      </c>
      <c r="B4072" s="60" t="n">
        <v>89</v>
      </c>
      <c r="C4072" s="7" t="n">
        <v>0</v>
      </c>
      <c r="D4072" s="7" t="n">
        <v>1</v>
      </c>
    </row>
    <row r="4073" spans="1:23">
      <c r="A4073" t="s">
        <v>4</v>
      </c>
      <c r="B4073" s="4" t="s">
        <v>5</v>
      </c>
      <c r="C4073" s="4" t="s">
        <v>7</v>
      </c>
      <c r="D4073" s="4" t="s">
        <v>10</v>
      </c>
      <c r="E4073" s="4" t="s">
        <v>16</v>
      </c>
    </row>
    <row r="4074" spans="1:23">
      <c r="A4074" t="n">
        <v>33082</v>
      </c>
      <c r="B4074" s="33" t="n">
        <v>58</v>
      </c>
      <c r="C4074" s="7" t="n">
        <v>101</v>
      </c>
      <c r="D4074" s="7" t="n">
        <v>500</v>
      </c>
      <c r="E4074" s="7" t="n">
        <v>1</v>
      </c>
    </row>
    <row r="4075" spans="1:23">
      <c r="A4075" t="s">
        <v>4</v>
      </c>
      <c r="B4075" s="4" t="s">
        <v>5</v>
      </c>
      <c r="C4075" s="4" t="s">
        <v>7</v>
      </c>
      <c r="D4075" s="4" t="s">
        <v>10</v>
      </c>
    </row>
    <row r="4076" spans="1:23">
      <c r="A4076" t="n">
        <v>33090</v>
      </c>
      <c r="B4076" s="33" t="n">
        <v>58</v>
      </c>
      <c r="C4076" s="7" t="n">
        <v>254</v>
      </c>
      <c r="D4076" s="7" t="n">
        <v>0</v>
      </c>
    </row>
    <row r="4077" spans="1:23">
      <c r="A4077" t="s">
        <v>4</v>
      </c>
      <c r="B4077" s="4" t="s">
        <v>5</v>
      </c>
      <c r="C4077" s="4" t="s">
        <v>7</v>
      </c>
    </row>
    <row r="4078" spans="1:23">
      <c r="A4078" t="n">
        <v>33094</v>
      </c>
      <c r="B4078" s="40" t="n">
        <v>45</v>
      </c>
      <c r="C4078" s="7" t="n">
        <v>0</v>
      </c>
    </row>
    <row r="4079" spans="1:23">
      <c r="A4079" t="s">
        <v>4</v>
      </c>
      <c r="B4079" s="4" t="s">
        <v>5</v>
      </c>
      <c r="C4079" s="4" t="s">
        <v>7</v>
      </c>
      <c r="D4079" s="4" t="s">
        <v>7</v>
      </c>
      <c r="E4079" s="4" t="s">
        <v>16</v>
      </c>
      <c r="F4079" s="4" t="s">
        <v>16</v>
      </c>
      <c r="G4079" s="4" t="s">
        <v>16</v>
      </c>
      <c r="H4079" s="4" t="s">
        <v>10</v>
      </c>
    </row>
    <row r="4080" spans="1:23">
      <c r="A4080" t="n">
        <v>33096</v>
      </c>
      <c r="B4080" s="40" t="n">
        <v>45</v>
      </c>
      <c r="C4080" s="7" t="n">
        <v>2</v>
      </c>
      <c r="D4080" s="7" t="n">
        <v>3</v>
      </c>
      <c r="E4080" s="7" t="n">
        <v>4.03000020980835</v>
      </c>
      <c r="F4080" s="7" t="n">
        <v>1.52999997138977</v>
      </c>
      <c r="G4080" s="7" t="n">
        <v>-7.61999988555908</v>
      </c>
      <c r="H4080" s="7" t="n">
        <v>0</v>
      </c>
    </row>
    <row r="4081" spans="1:8">
      <c r="A4081" t="s">
        <v>4</v>
      </c>
      <c r="B4081" s="4" t="s">
        <v>5</v>
      </c>
      <c r="C4081" s="4" t="s">
        <v>7</v>
      </c>
      <c r="D4081" s="4" t="s">
        <v>7</v>
      </c>
      <c r="E4081" s="4" t="s">
        <v>16</v>
      </c>
      <c r="F4081" s="4" t="s">
        <v>16</v>
      </c>
      <c r="G4081" s="4" t="s">
        <v>16</v>
      </c>
      <c r="H4081" s="4" t="s">
        <v>10</v>
      </c>
      <c r="I4081" s="4" t="s">
        <v>7</v>
      </c>
    </row>
    <row r="4082" spans="1:8">
      <c r="A4082" t="n">
        <v>33113</v>
      </c>
      <c r="B4082" s="40" t="n">
        <v>45</v>
      </c>
      <c r="C4082" s="7" t="n">
        <v>4</v>
      </c>
      <c r="D4082" s="7" t="n">
        <v>3</v>
      </c>
      <c r="E4082" s="7" t="n">
        <v>6.69999980926514</v>
      </c>
      <c r="F4082" s="7" t="n">
        <v>18.3999996185303</v>
      </c>
      <c r="G4082" s="7" t="n">
        <v>0</v>
      </c>
      <c r="H4082" s="7" t="n">
        <v>0</v>
      </c>
      <c r="I4082" s="7" t="n">
        <v>0</v>
      </c>
    </row>
    <row r="4083" spans="1:8">
      <c r="A4083" t="s">
        <v>4</v>
      </c>
      <c r="B4083" s="4" t="s">
        <v>5</v>
      </c>
      <c r="C4083" s="4" t="s">
        <v>7</v>
      </c>
      <c r="D4083" s="4" t="s">
        <v>7</v>
      </c>
      <c r="E4083" s="4" t="s">
        <v>16</v>
      </c>
      <c r="F4083" s="4" t="s">
        <v>16</v>
      </c>
      <c r="G4083" s="4" t="s">
        <v>16</v>
      </c>
      <c r="H4083" s="4" t="s">
        <v>10</v>
      </c>
      <c r="I4083" s="4" t="s">
        <v>7</v>
      </c>
    </row>
    <row r="4084" spans="1:8">
      <c r="A4084" t="n">
        <v>33131</v>
      </c>
      <c r="B4084" s="40" t="n">
        <v>45</v>
      </c>
      <c r="C4084" s="7" t="n">
        <v>4</v>
      </c>
      <c r="D4084" s="7" t="n">
        <v>3</v>
      </c>
      <c r="E4084" s="7" t="n">
        <v>6.69999980926514</v>
      </c>
      <c r="F4084" s="7" t="n">
        <v>26.9599990844727</v>
      </c>
      <c r="G4084" s="7" t="n">
        <v>0</v>
      </c>
      <c r="H4084" s="7" t="n">
        <v>20000</v>
      </c>
      <c r="I4084" s="7" t="n">
        <v>0</v>
      </c>
    </row>
    <row r="4085" spans="1:8">
      <c r="A4085" t="s">
        <v>4</v>
      </c>
      <c r="B4085" s="4" t="s">
        <v>5</v>
      </c>
      <c r="C4085" s="4" t="s">
        <v>7</v>
      </c>
      <c r="D4085" s="4" t="s">
        <v>7</v>
      </c>
      <c r="E4085" s="4" t="s">
        <v>16</v>
      </c>
      <c r="F4085" s="4" t="s">
        <v>10</v>
      </c>
    </row>
    <row r="4086" spans="1:8">
      <c r="A4086" t="n">
        <v>33149</v>
      </c>
      <c r="B4086" s="40" t="n">
        <v>45</v>
      </c>
      <c r="C4086" s="7" t="n">
        <v>5</v>
      </c>
      <c r="D4086" s="7" t="n">
        <v>3</v>
      </c>
      <c r="E4086" s="7" t="n">
        <v>1.29999995231628</v>
      </c>
      <c r="F4086" s="7" t="n">
        <v>0</v>
      </c>
    </row>
    <row r="4087" spans="1:8">
      <c r="A4087" t="s">
        <v>4</v>
      </c>
      <c r="B4087" s="4" t="s">
        <v>5</v>
      </c>
      <c r="C4087" s="4" t="s">
        <v>7</v>
      </c>
      <c r="D4087" s="4" t="s">
        <v>7</v>
      </c>
      <c r="E4087" s="4" t="s">
        <v>16</v>
      </c>
      <c r="F4087" s="4" t="s">
        <v>10</v>
      </c>
    </row>
    <row r="4088" spans="1:8">
      <c r="A4088" t="n">
        <v>33158</v>
      </c>
      <c r="B4088" s="40" t="n">
        <v>45</v>
      </c>
      <c r="C4088" s="7" t="n">
        <v>11</v>
      </c>
      <c r="D4088" s="7" t="n">
        <v>3</v>
      </c>
      <c r="E4088" s="7" t="n">
        <v>38</v>
      </c>
      <c r="F4088" s="7" t="n">
        <v>0</v>
      </c>
    </row>
    <row r="4089" spans="1:8">
      <c r="A4089" t="s">
        <v>4</v>
      </c>
      <c r="B4089" s="4" t="s">
        <v>5</v>
      </c>
      <c r="C4089" s="4" t="s">
        <v>7</v>
      </c>
      <c r="D4089" s="4" t="s">
        <v>10</v>
      </c>
    </row>
    <row r="4090" spans="1:8">
      <c r="A4090" t="n">
        <v>33167</v>
      </c>
      <c r="B4090" s="33" t="n">
        <v>58</v>
      </c>
      <c r="C4090" s="7" t="n">
        <v>255</v>
      </c>
      <c r="D4090" s="7" t="n">
        <v>0</v>
      </c>
    </row>
    <row r="4091" spans="1:8">
      <c r="A4091" t="s">
        <v>4</v>
      </c>
      <c r="B4091" s="4" t="s">
        <v>5</v>
      </c>
      <c r="C4091" s="4" t="s">
        <v>7</v>
      </c>
      <c r="D4091" s="4" t="s">
        <v>10</v>
      </c>
      <c r="E4091" s="4" t="s">
        <v>8</v>
      </c>
      <c r="F4091" s="4" t="s">
        <v>8</v>
      </c>
      <c r="G4091" s="4" t="s">
        <v>8</v>
      </c>
      <c r="H4091" s="4" t="s">
        <v>8</v>
      </c>
    </row>
    <row r="4092" spans="1:8">
      <c r="A4092" t="n">
        <v>33171</v>
      </c>
      <c r="B4092" s="54" t="n">
        <v>51</v>
      </c>
      <c r="C4092" s="7" t="n">
        <v>3</v>
      </c>
      <c r="D4092" s="7" t="n">
        <v>0</v>
      </c>
      <c r="E4092" s="7" t="s">
        <v>163</v>
      </c>
      <c r="F4092" s="7" t="s">
        <v>112</v>
      </c>
      <c r="G4092" s="7" t="s">
        <v>113</v>
      </c>
      <c r="H4092" s="7" t="s">
        <v>112</v>
      </c>
    </row>
    <row r="4093" spans="1:8">
      <c r="A4093" t="s">
        <v>4</v>
      </c>
      <c r="B4093" s="4" t="s">
        <v>5</v>
      </c>
      <c r="C4093" s="4" t="s">
        <v>10</v>
      </c>
      <c r="D4093" s="4" t="s">
        <v>7</v>
      </c>
      <c r="E4093" s="4" t="s">
        <v>16</v>
      </c>
      <c r="F4093" s="4" t="s">
        <v>10</v>
      </c>
    </row>
    <row r="4094" spans="1:8">
      <c r="A4094" t="n">
        <v>33184</v>
      </c>
      <c r="B4094" s="53" t="n">
        <v>59</v>
      </c>
      <c r="C4094" s="7" t="n">
        <v>0</v>
      </c>
      <c r="D4094" s="7" t="n">
        <v>8</v>
      </c>
      <c r="E4094" s="7" t="n">
        <v>0.150000005960464</v>
      </c>
      <c r="F4094" s="7" t="n">
        <v>0</v>
      </c>
    </row>
    <row r="4095" spans="1:8">
      <c r="A4095" t="s">
        <v>4</v>
      </c>
      <c r="B4095" s="4" t="s">
        <v>5</v>
      </c>
      <c r="C4095" s="4" t="s">
        <v>10</v>
      </c>
    </row>
    <row r="4096" spans="1:8">
      <c r="A4096" t="n">
        <v>33194</v>
      </c>
      <c r="B4096" s="26" t="n">
        <v>16</v>
      </c>
      <c r="C4096" s="7" t="n">
        <v>2000</v>
      </c>
    </row>
    <row r="4097" spans="1:9">
      <c r="A4097" t="s">
        <v>4</v>
      </c>
      <c r="B4097" s="4" t="s">
        <v>5</v>
      </c>
      <c r="C4097" s="4" t="s">
        <v>10</v>
      </c>
      <c r="D4097" s="4" t="s">
        <v>7</v>
      </c>
      <c r="E4097" s="4" t="s">
        <v>16</v>
      </c>
      <c r="F4097" s="4" t="s">
        <v>10</v>
      </c>
    </row>
    <row r="4098" spans="1:9">
      <c r="A4098" t="n">
        <v>33197</v>
      </c>
      <c r="B4098" s="53" t="n">
        <v>59</v>
      </c>
      <c r="C4098" s="7" t="n">
        <v>0</v>
      </c>
      <c r="D4098" s="7" t="n">
        <v>255</v>
      </c>
      <c r="E4098" s="7" t="n">
        <v>0</v>
      </c>
      <c r="F4098" s="7" t="n">
        <v>0</v>
      </c>
    </row>
    <row r="4099" spans="1:9">
      <c r="A4099" t="s">
        <v>4</v>
      </c>
      <c r="B4099" s="4" t="s">
        <v>5</v>
      </c>
      <c r="C4099" s="4" t="s">
        <v>10</v>
      </c>
    </row>
    <row r="4100" spans="1:9">
      <c r="A4100" t="n">
        <v>33207</v>
      </c>
      <c r="B4100" s="26" t="n">
        <v>16</v>
      </c>
      <c r="C4100" s="7" t="n">
        <v>300</v>
      </c>
    </row>
    <row r="4101" spans="1:9">
      <c r="A4101" t="s">
        <v>4</v>
      </c>
      <c r="B4101" s="4" t="s">
        <v>5</v>
      </c>
      <c r="C4101" s="4" t="s">
        <v>7</v>
      </c>
      <c r="D4101" s="4" t="s">
        <v>10</v>
      </c>
      <c r="E4101" s="4" t="s">
        <v>8</v>
      </c>
    </row>
    <row r="4102" spans="1:9">
      <c r="A4102" t="n">
        <v>33210</v>
      </c>
      <c r="B4102" s="54" t="n">
        <v>51</v>
      </c>
      <c r="C4102" s="7" t="n">
        <v>4</v>
      </c>
      <c r="D4102" s="7" t="n">
        <v>0</v>
      </c>
      <c r="E4102" s="7" t="s">
        <v>178</v>
      </c>
    </row>
    <row r="4103" spans="1:9">
      <c r="A4103" t="s">
        <v>4</v>
      </c>
      <c r="B4103" s="4" t="s">
        <v>5</v>
      </c>
      <c r="C4103" s="4" t="s">
        <v>10</v>
      </c>
    </row>
    <row r="4104" spans="1:9">
      <c r="A4104" t="n">
        <v>33223</v>
      </c>
      <c r="B4104" s="26" t="n">
        <v>16</v>
      </c>
      <c r="C4104" s="7" t="n">
        <v>0</v>
      </c>
    </row>
    <row r="4105" spans="1:9">
      <c r="A4105" t="s">
        <v>4</v>
      </c>
      <c r="B4105" s="4" t="s">
        <v>5</v>
      </c>
      <c r="C4105" s="4" t="s">
        <v>10</v>
      </c>
      <c r="D4105" s="4" t="s">
        <v>7</v>
      </c>
      <c r="E4105" s="4" t="s">
        <v>17</v>
      </c>
      <c r="F4105" s="4" t="s">
        <v>28</v>
      </c>
      <c r="G4105" s="4" t="s">
        <v>7</v>
      </c>
      <c r="H4105" s="4" t="s">
        <v>7</v>
      </c>
      <c r="I4105" s="4" t="s">
        <v>7</v>
      </c>
      <c r="J4105" s="4" t="s">
        <v>17</v>
      </c>
      <c r="K4105" s="4" t="s">
        <v>28</v>
      </c>
      <c r="L4105" s="4" t="s">
        <v>7</v>
      </c>
      <c r="M4105" s="4" t="s">
        <v>7</v>
      </c>
      <c r="N4105" s="4" t="s">
        <v>7</v>
      </c>
      <c r="O4105" s="4" t="s">
        <v>17</v>
      </c>
      <c r="P4105" s="4" t="s">
        <v>28</v>
      </c>
      <c r="Q4105" s="4" t="s">
        <v>7</v>
      </c>
      <c r="R4105" s="4" t="s">
        <v>7</v>
      </c>
    </row>
    <row r="4106" spans="1:9">
      <c r="A4106" t="n">
        <v>33226</v>
      </c>
      <c r="B4106" s="55" t="n">
        <v>26</v>
      </c>
      <c r="C4106" s="7" t="n">
        <v>0</v>
      </c>
      <c r="D4106" s="7" t="n">
        <v>17</v>
      </c>
      <c r="E4106" s="7" t="n">
        <v>65135</v>
      </c>
      <c r="F4106" s="7" t="s">
        <v>179</v>
      </c>
      <c r="G4106" s="7" t="n">
        <v>2</v>
      </c>
      <c r="H4106" s="7" t="n">
        <v>3</v>
      </c>
      <c r="I4106" s="7" t="n">
        <v>17</v>
      </c>
      <c r="J4106" s="7" t="n">
        <v>65136</v>
      </c>
      <c r="K4106" s="7" t="s">
        <v>180</v>
      </c>
      <c r="L4106" s="7" t="n">
        <v>2</v>
      </c>
      <c r="M4106" s="7" t="n">
        <v>3</v>
      </c>
      <c r="N4106" s="7" t="n">
        <v>17</v>
      </c>
      <c r="O4106" s="7" t="n">
        <v>65137</v>
      </c>
      <c r="P4106" s="7" t="s">
        <v>181</v>
      </c>
      <c r="Q4106" s="7" t="n">
        <v>2</v>
      </c>
      <c r="R4106" s="7" t="n">
        <v>0</v>
      </c>
    </row>
    <row r="4107" spans="1:9">
      <c r="A4107" t="s">
        <v>4</v>
      </c>
      <c r="B4107" s="4" t="s">
        <v>5</v>
      </c>
    </row>
    <row r="4108" spans="1:9">
      <c r="A4108" t="n">
        <v>33519</v>
      </c>
      <c r="B4108" s="24" t="n">
        <v>28</v>
      </c>
    </row>
    <row r="4109" spans="1:9">
      <c r="A4109" t="s">
        <v>4</v>
      </c>
      <c r="B4109" s="4" t="s">
        <v>5</v>
      </c>
      <c r="C4109" s="4" t="s">
        <v>7</v>
      </c>
      <c r="D4109" s="4" t="s">
        <v>10</v>
      </c>
      <c r="E4109" s="4" t="s">
        <v>8</v>
      </c>
    </row>
    <row r="4110" spans="1:9">
      <c r="A4110" t="n">
        <v>33520</v>
      </c>
      <c r="B4110" s="54" t="n">
        <v>51</v>
      </c>
      <c r="C4110" s="7" t="n">
        <v>4</v>
      </c>
      <c r="D4110" s="7" t="n">
        <v>16</v>
      </c>
      <c r="E4110" s="7" t="s">
        <v>138</v>
      </c>
    </row>
    <row r="4111" spans="1:9">
      <c r="A4111" t="s">
        <v>4</v>
      </c>
      <c r="B4111" s="4" t="s">
        <v>5</v>
      </c>
      <c r="C4111" s="4" t="s">
        <v>10</v>
      </c>
    </row>
    <row r="4112" spans="1:9">
      <c r="A4112" t="n">
        <v>33533</v>
      </c>
      <c r="B4112" s="26" t="n">
        <v>16</v>
      </c>
      <c r="C4112" s="7" t="n">
        <v>0</v>
      </c>
    </row>
    <row r="4113" spans="1:18">
      <c r="A4113" t="s">
        <v>4</v>
      </c>
      <c r="B4113" s="4" t="s">
        <v>5</v>
      </c>
      <c r="C4113" s="4" t="s">
        <v>10</v>
      </c>
      <c r="D4113" s="4" t="s">
        <v>7</v>
      </c>
      <c r="E4113" s="4" t="s">
        <v>17</v>
      </c>
      <c r="F4113" s="4" t="s">
        <v>28</v>
      </c>
      <c r="G4113" s="4" t="s">
        <v>7</v>
      </c>
      <c r="H4113" s="4" t="s">
        <v>7</v>
      </c>
      <c r="I4113" s="4" t="s">
        <v>7</v>
      </c>
      <c r="J4113" s="4" t="s">
        <v>17</v>
      </c>
      <c r="K4113" s="4" t="s">
        <v>28</v>
      </c>
      <c r="L4113" s="4" t="s">
        <v>7</v>
      </c>
      <c r="M4113" s="4" t="s">
        <v>7</v>
      </c>
      <c r="N4113" s="4" t="s">
        <v>7</v>
      </c>
      <c r="O4113" s="4" t="s">
        <v>17</v>
      </c>
      <c r="P4113" s="4" t="s">
        <v>28</v>
      </c>
      <c r="Q4113" s="4" t="s">
        <v>7</v>
      </c>
      <c r="R4113" s="4" t="s">
        <v>7</v>
      </c>
    </row>
    <row r="4114" spans="1:18">
      <c r="A4114" t="n">
        <v>33536</v>
      </c>
      <c r="B4114" s="55" t="n">
        <v>26</v>
      </c>
      <c r="C4114" s="7" t="n">
        <v>16</v>
      </c>
      <c r="D4114" s="7" t="n">
        <v>17</v>
      </c>
      <c r="E4114" s="7" t="n">
        <v>14453</v>
      </c>
      <c r="F4114" s="7" t="s">
        <v>182</v>
      </c>
      <c r="G4114" s="7" t="n">
        <v>2</v>
      </c>
      <c r="H4114" s="7" t="n">
        <v>3</v>
      </c>
      <c r="I4114" s="7" t="n">
        <v>17</v>
      </c>
      <c r="J4114" s="7" t="n">
        <v>14454</v>
      </c>
      <c r="K4114" s="7" t="s">
        <v>183</v>
      </c>
      <c r="L4114" s="7" t="n">
        <v>2</v>
      </c>
      <c r="M4114" s="7" t="n">
        <v>3</v>
      </c>
      <c r="N4114" s="7" t="n">
        <v>17</v>
      </c>
      <c r="O4114" s="7" t="n">
        <v>14455</v>
      </c>
      <c r="P4114" s="7" t="s">
        <v>184</v>
      </c>
      <c r="Q4114" s="7" t="n">
        <v>2</v>
      </c>
      <c r="R4114" s="7" t="n">
        <v>0</v>
      </c>
    </row>
    <row r="4115" spans="1:18">
      <c r="A4115" t="s">
        <v>4</v>
      </c>
      <c r="B4115" s="4" t="s">
        <v>5</v>
      </c>
    </row>
    <row r="4116" spans="1:18">
      <c r="A4116" t="n">
        <v>33826</v>
      </c>
      <c r="B4116" s="24" t="n">
        <v>28</v>
      </c>
    </row>
    <row r="4117" spans="1:18">
      <c r="A4117" t="s">
        <v>4</v>
      </c>
      <c r="B4117" s="4" t="s">
        <v>5</v>
      </c>
      <c r="C4117" s="4" t="s">
        <v>7</v>
      </c>
      <c r="D4117" s="4" t="s">
        <v>10</v>
      </c>
      <c r="E4117" s="4" t="s">
        <v>8</v>
      </c>
    </row>
    <row r="4118" spans="1:18">
      <c r="A4118" t="n">
        <v>33827</v>
      </c>
      <c r="B4118" s="54" t="n">
        <v>51</v>
      </c>
      <c r="C4118" s="7" t="n">
        <v>4</v>
      </c>
      <c r="D4118" s="7" t="n">
        <v>0</v>
      </c>
      <c r="E4118" s="7" t="s">
        <v>185</v>
      </c>
    </row>
    <row r="4119" spans="1:18">
      <c r="A4119" t="s">
        <v>4</v>
      </c>
      <c r="B4119" s="4" t="s">
        <v>5</v>
      </c>
      <c r="C4119" s="4" t="s">
        <v>10</v>
      </c>
    </row>
    <row r="4120" spans="1:18">
      <c r="A4120" t="n">
        <v>33841</v>
      </c>
      <c r="B4120" s="26" t="n">
        <v>16</v>
      </c>
      <c r="C4120" s="7" t="n">
        <v>0</v>
      </c>
    </row>
    <row r="4121" spans="1:18">
      <c r="A4121" t="s">
        <v>4</v>
      </c>
      <c r="B4121" s="4" t="s">
        <v>5</v>
      </c>
      <c r="C4121" s="4" t="s">
        <v>10</v>
      </c>
      <c r="D4121" s="4" t="s">
        <v>7</v>
      </c>
      <c r="E4121" s="4" t="s">
        <v>17</v>
      </c>
      <c r="F4121" s="4" t="s">
        <v>28</v>
      </c>
      <c r="G4121" s="4" t="s">
        <v>7</v>
      </c>
      <c r="H4121" s="4" t="s">
        <v>7</v>
      </c>
    </row>
    <row r="4122" spans="1:18">
      <c r="A4122" t="n">
        <v>33844</v>
      </c>
      <c r="B4122" s="55" t="n">
        <v>26</v>
      </c>
      <c r="C4122" s="7" t="n">
        <v>0</v>
      </c>
      <c r="D4122" s="7" t="n">
        <v>17</v>
      </c>
      <c r="E4122" s="7" t="n">
        <v>65138</v>
      </c>
      <c r="F4122" s="7" t="s">
        <v>186</v>
      </c>
      <c r="G4122" s="7" t="n">
        <v>2</v>
      </c>
      <c r="H4122" s="7" t="n">
        <v>0</v>
      </c>
    </row>
    <row r="4123" spans="1:18">
      <c r="A4123" t="s">
        <v>4</v>
      </c>
      <c r="B4123" s="4" t="s">
        <v>5</v>
      </c>
    </row>
    <row r="4124" spans="1:18">
      <c r="A4124" t="n">
        <v>33880</v>
      </c>
      <c r="B4124" s="24" t="n">
        <v>28</v>
      </c>
    </row>
    <row r="4125" spans="1:18">
      <c r="A4125" t="s">
        <v>4</v>
      </c>
      <c r="B4125" s="4" t="s">
        <v>5</v>
      </c>
      <c r="C4125" s="4" t="s">
        <v>7</v>
      </c>
      <c r="D4125" s="4" t="s">
        <v>10</v>
      </c>
      <c r="E4125" s="4" t="s">
        <v>7</v>
      </c>
    </row>
    <row r="4126" spans="1:18">
      <c r="A4126" t="n">
        <v>33881</v>
      </c>
      <c r="B4126" s="51" t="n">
        <v>49</v>
      </c>
      <c r="C4126" s="7" t="n">
        <v>1</v>
      </c>
      <c r="D4126" s="7" t="n">
        <v>4000</v>
      </c>
      <c r="E4126" s="7" t="n">
        <v>0</v>
      </c>
    </row>
    <row r="4127" spans="1:18">
      <c r="A4127" t="s">
        <v>4</v>
      </c>
      <c r="B4127" s="4" t="s">
        <v>5</v>
      </c>
      <c r="C4127" s="4" t="s">
        <v>10</v>
      </c>
    </row>
    <row r="4128" spans="1:18">
      <c r="A4128" t="n">
        <v>33886</v>
      </c>
      <c r="B4128" s="26" t="n">
        <v>16</v>
      </c>
      <c r="C4128" s="7" t="n">
        <v>300</v>
      </c>
    </row>
    <row r="4129" spans="1:18">
      <c r="A4129" t="s">
        <v>4</v>
      </c>
      <c r="B4129" s="4" t="s">
        <v>5</v>
      </c>
      <c r="C4129" s="4" t="s">
        <v>7</v>
      </c>
      <c r="D4129" s="4" t="s">
        <v>10</v>
      </c>
      <c r="E4129" s="4" t="s">
        <v>10</v>
      </c>
      <c r="F4129" s="4" t="s">
        <v>7</v>
      </c>
    </row>
    <row r="4130" spans="1:18">
      <c r="A4130" t="n">
        <v>33889</v>
      </c>
      <c r="B4130" s="22" t="n">
        <v>25</v>
      </c>
      <c r="C4130" s="7" t="n">
        <v>1</v>
      </c>
      <c r="D4130" s="7" t="n">
        <v>65535</v>
      </c>
      <c r="E4130" s="7" t="n">
        <v>80</v>
      </c>
      <c r="F4130" s="7" t="n">
        <v>5</v>
      </c>
    </row>
    <row r="4131" spans="1:18">
      <c r="A4131" t="s">
        <v>4</v>
      </c>
      <c r="B4131" s="4" t="s">
        <v>5</v>
      </c>
      <c r="C4131" s="4" t="s">
        <v>8</v>
      </c>
      <c r="D4131" s="4" t="s">
        <v>10</v>
      </c>
    </row>
    <row r="4132" spans="1:18">
      <c r="A4132" t="n">
        <v>33896</v>
      </c>
      <c r="B4132" s="56" t="n">
        <v>29</v>
      </c>
      <c r="C4132" s="7" t="s">
        <v>187</v>
      </c>
      <c r="D4132" s="7" t="n">
        <v>65533</v>
      </c>
    </row>
    <row r="4133" spans="1:18">
      <c r="A4133" t="s">
        <v>4</v>
      </c>
      <c r="B4133" s="4" t="s">
        <v>5</v>
      </c>
      <c r="C4133" s="4" t="s">
        <v>7</v>
      </c>
      <c r="D4133" s="4" t="s">
        <v>10</v>
      </c>
      <c r="E4133" s="4" t="s">
        <v>8</v>
      </c>
    </row>
    <row r="4134" spans="1:18">
      <c r="A4134" t="n">
        <v>33912</v>
      </c>
      <c r="B4134" s="54" t="n">
        <v>51</v>
      </c>
      <c r="C4134" s="7" t="n">
        <v>4</v>
      </c>
      <c r="D4134" s="7" t="n">
        <v>18</v>
      </c>
      <c r="E4134" s="7" t="s">
        <v>104</v>
      </c>
    </row>
    <row r="4135" spans="1:18">
      <c r="A4135" t="s">
        <v>4</v>
      </c>
      <c r="B4135" s="4" t="s">
        <v>5</v>
      </c>
      <c r="C4135" s="4" t="s">
        <v>10</v>
      </c>
    </row>
    <row r="4136" spans="1:18">
      <c r="A4136" t="n">
        <v>33925</v>
      </c>
      <c r="B4136" s="26" t="n">
        <v>16</v>
      </c>
      <c r="C4136" s="7" t="n">
        <v>0</v>
      </c>
    </row>
    <row r="4137" spans="1:18">
      <c r="A4137" t="s">
        <v>4</v>
      </c>
      <c r="B4137" s="4" t="s">
        <v>5</v>
      </c>
      <c r="C4137" s="4" t="s">
        <v>10</v>
      </c>
      <c r="D4137" s="4" t="s">
        <v>7</v>
      </c>
      <c r="E4137" s="4" t="s">
        <v>17</v>
      </c>
      <c r="F4137" s="4" t="s">
        <v>28</v>
      </c>
      <c r="G4137" s="4" t="s">
        <v>7</v>
      </c>
      <c r="H4137" s="4" t="s">
        <v>7</v>
      </c>
    </row>
    <row r="4138" spans="1:18">
      <c r="A4138" t="n">
        <v>33928</v>
      </c>
      <c r="B4138" s="55" t="n">
        <v>26</v>
      </c>
      <c r="C4138" s="7" t="n">
        <v>18</v>
      </c>
      <c r="D4138" s="7" t="n">
        <v>17</v>
      </c>
      <c r="E4138" s="7" t="n">
        <v>17478</v>
      </c>
      <c r="F4138" s="7" t="s">
        <v>188</v>
      </c>
      <c r="G4138" s="7" t="n">
        <v>2</v>
      </c>
      <c r="H4138" s="7" t="n">
        <v>0</v>
      </c>
    </row>
    <row r="4139" spans="1:18">
      <c r="A4139" t="s">
        <v>4</v>
      </c>
      <c r="B4139" s="4" t="s">
        <v>5</v>
      </c>
    </row>
    <row r="4140" spans="1:18">
      <c r="A4140" t="n">
        <v>33957</v>
      </c>
      <c r="B4140" s="24" t="n">
        <v>28</v>
      </c>
    </row>
    <row r="4141" spans="1:18">
      <c r="A4141" t="s">
        <v>4</v>
      </c>
      <c r="B4141" s="4" t="s">
        <v>5</v>
      </c>
      <c r="C4141" s="4" t="s">
        <v>8</v>
      </c>
      <c r="D4141" s="4" t="s">
        <v>10</v>
      </c>
    </row>
    <row r="4142" spans="1:18">
      <c r="A4142" t="n">
        <v>33958</v>
      </c>
      <c r="B4142" s="56" t="n">
        <v>29</v>
      </c>
      <c r="C4142" s="7" t="s">
        <v>18</v>
      </c>
      <c r="D4142" s="7" t="n">
        <v>65533</v>
      </c>
    </row>
    <row r="4143" spans="1:18">
      <c r="A4143" t="s">
        <v>4</v>
      </c>
      <c r="B4143" s="4" t="s">
        <v>5</v>
      </c>
      <c r="C4143" s="4" t="s">
        <v>10</v>
      </c>
      <c r="D4143" s="4" t="s">
        <v>7</v>
      </c>
    </row>
    <row r="4144" spans="1:18">
      <c r="A4144" t="n">
        <v>33962</v>
      </c>
      <c r="B4144" s="60" t="n">
        <v>89</v>
      </c>
      <c r="C4144" s="7" t="n">
        <v>18</v>
      </c>
      <c r="D4144" s="7" t="n">
        <v>1</v>
      </c>
    </row>
    <row r="4145" spans="1:8">
      <c r="A4145" t="s">
        <v>4</v>
      </c>
      <c r="B4145" s="4" t="s">
        <v>5</v>
      </c>
      <c r="C4145" s="4" t="s">
        <v>7</v>
      </c>
      <c r="D4145" s="4" t="s">
        <v>10</v>
      </c>
      <c r="E4145" s="4" t="s">
        <v>10</v>
      </c>
      <c r="F4145" s="4" t="s">
        <v>7</v>
      </c>
    </row>
    <row r="4146" spans="1:8">
      <c r="A4146" t="n">
        <v>33966</v>
      </c>
      <c r="B4146" s="22" t="n">
        <v>25</v>
      </c>
      <c r="C4146" s="7" t="n">
        <v>1</v>
      </c>
      <c r="D4146" s="7" t="n">
        <v>65535</v>
      </c>
      <c r="E4146" s="7" t="n">
        <v>65535</v>
      </c>
      <c r="F4146" s="7" t="n">
        <v>0</v>
      </c>
    </row>
    <row r="4147" spans="1:8">
      <c r="A4147" t="s">
        <v>4</v>
      </c>
      <c r="B4147" s="4" t="s">
        <v>5</v>
      </c>
      <c r="C4147" s="4" t="s">
        <v>7</v>
      </c>
      <c r="D4147" s="4" t="s">
        <v>10</v>
      </c>
      <c r="E4147" s="4" t="s">
        <v>7</v>
      </c>
      <c r="F4147" s="4" t="s">
        <v>7</v>
      </c>
      <c r="G4147" s="4" t="s">
        <v>7</v>
      </c>
      <c r="H4147" s="4" t="s">
        <v>7</v>
      </c>
    </row>
    <row r="4148" spans="1:8">
      <c r="A4148" t="n">
        <v>33973</v>
      </c>
      <c r="B4148" s="54" t="n">
        <v>51</v>
      </c>
      <c r="C4148" s="7" t="n">
        <v>2</v>
      </c>
      <c r="D4148" s="7" t="n">
        <v>16</v>
      </c>
      <c r="E4148" s="7" t="n">
        <v>0</v>
      </c>
      <c r="F4148" s="7" t="n">
        <v>0</v>
      </c>
      <c r="G4148" s="7" t="n">
        <v>127</v>
      </c>
      <c r="H4148" s="7" t="n">
        <v>0</v>
      </c>
    </row>
    <row r="4149" spans="1:8">
      <c r="A4149" t="s">
        <v>4</v>
      </c>
      <c r="B4149" s="4" t="s">
        <v>5</v>
      </c>
      <c r="C4149" s="4" t="s">
        <v>7</v>
      </c>
      <c r="D4149" s="4" t="s">
        <v>10</v>
      </c>
      <c r="E4149" s="4" t="s">
        <v>8</v>
      </c>
      <c r="F4149" s="4" t="s">
        <v>8</v>
      </c>
      <c r="G4149" s="4" t="s">
        <v>8</v>
      </c>
      <c r="H4149" s="4" t="s">
        <v>8</v>
      </c>
    </row>
    <row r="4150" spans="1:8">
      <c r="A4150" t="n">
        <v>33981</v>
      </c>
      <c r="B4150" s="54" t="n">
        <v>51</v>
      </c>
      <c r="C4150" s="7" t="n">
        <v>3</v>
      </c>
      <c r="D4150" s="7" t="n">
        <v>0</v>
      </c>
      <c r="E4150" s="7" t="s">
        <v>155</v>
      </c>
      <c r="F4150" s="7" t="s">
        <v>130</v>
      </c>
      <c r="G4150" s="7" t="s">
        <v>113</v>
      </c>
      <c r="H4150" s="7" t="s">
        <v>112</v>
      </c>
    </row>
    <row r="4151" spans="1:8">
      <c r="A4151" t="s">
        <v>4</v>
      </c>
      <c r="B4151" s="4" t="s">
        <v>5</v>
      </c>
      <c r="C4151" s="4" t="s">
        <v>7</v>
      </c>
      <c r="D4151" s="4" t="s">
        <v>10</v>
      </c>
      <c r="E4151" s="4" t="s">
        <v>8</v>
      </c>
      <c r="F4151" s="4" t="s">
        <v>8</v>
      </c>
      <c r="G4151" s="4" t="s">
        <v>8</v>
      </c>
      <c r="H4151" s="4" t="s">
        <v>8</v>
      </c>
    </row>
    <row r="4152" spans="1:8">
      <c r="A4152" t="n">
        <v>33994</v>
      </c>
      <c r="B4152" s="54" t="n">
        <v>51</v>
      </c>
      <c r="C4152" s="7" t="n">
        <v>3</v>
      </c>
      <c r="D4152" s="7" t="n">
        <v>16</v>
      </c>
      <c r="E4152" s="7" t="s">
        <v>155</v>
      </c>
      <c r="F4152" s="7" t="s">
        <v>130</v>
      </c>
      <c r="G4152" s="7" t="s">
        <v>113</v>
      </c>
      <c r="H4152" s="7" t="s">
        <v>112</v>
      </c>
    </row>
    <row r="4153" spans="1:8">
      <c r="A4153" t="s">
        <v>4</v>
      </c>
      <c r="B4153" s="4" t="s">
        <v>5</v>
      </c>
      <c r="C4153" s="4" t="s">
        <v>10</v>
      </c>
      <c r="D4153" s="4" t="s">
        <v>7</v>
      </c>
      <c r="E4153" s="4" t="s">
        <v>16</v>
      </c>
      <c r="F4153" s="4" t="s">
        <v>10</v>
      </c>
    </row>
    <row r="4154" spans="1:8">
      <c r="A4154" t="n">
        <v>34007</v>
      </c>
      <c r="B4154" s="53" t="n">
        <v>59</v>
      </c>
      <c r="C4154" s="7" t="n">
        <v>0</v>
      </c>
      <c r="D4154" s="7" t="n">
        <v>13</v>
      </c>
      <c r="E4154" s="7" t="n">
        <v>0.150000005960464</v>
      </c>
      <c r="F4154" s="7" t="n">
        <v>0</v>
      </c>
    </row>
    <row r="4155" spans="1:8">
      <c r="A4155" t="s">
        <v>4</v>
      </c>
      <c r="B4155" s="4" t="s">
        <v>5</v>
      </c>
      <c r="C4155" s="4" t="s">
        <v>10</v>
      </c>
      <c r="D4155" s="4" t="s">
        <v>7</v>
      </c>
      <c r="E4155" s="4" t="s">
        <v>16</v>
      </c>
      <c r="F4155" s="4" t="s">
        <v>10</v>
      </c>
    </row>
    <row r="4156" spans="1:8">
      <c r="A4156" t="n">
        <v>34017</v>
      </c>
      <c r="B4156" s="53" t="n">
        <v>59</v>
      </c>
      <c r="C4156" s="7" t="n">
        <v>16</v>
      </c>
      <c r="D4156" s="7" t="n">
        <v>13</v>
      </c>
      <c r="E4156" s="7" t="n">
        <v>0.150000005960464</v>
      </c>
      <c r="F4156" s="7" t="n">
        <v>0</v>
      </c>
    </row>
    <row r="4157" spans="1:8">
      <c r="A4157" t="s">
        <v>4</v>
      </c>
      <c r="B4157" s="4" t="s">
        <v>5</v>
      </c>
      <c r="C4157" s="4" t="s">
        <v>10</v>
      </c>
    </row>
    <row r="4158" spans="1:8">
      <c r="A4158" t="n">
        <v>34027</v>
      </c>
      <c r="B4158" s="26" t="n">
        <v>16</v>
      </c>
      <c r="C4158" s="7" t="n">
        <v>1000</v>
      </c>
    </row>
    <row r="4159" spans="1:8">
      <c r="A4159" t="s">
        <v>4</v>
      </c>
      <c r="B4159" s="4" t="s">
        <v>5</v>
      </c>
      <c r="C4159" s="4" t="s">
        <v>7</v>
      </c>
      <c r="D4159" s="4" t="s">
        <v>10</v>
      </c>
      <c r="E4159" s="4" t="s">
        <v>8</v>
      </c>
    </row>
    <row r="4160" spans="1:8">
      <c r="A4160" t="n">
        <v>34030</v>
      </c>
      <c r="B4160" s="54" t="n">
        <v>51</v>
      </c>
      <c r="C4160" s="7" t="n">
        <v>4</v>
      </c>
      <c r="D4160" s="7" t="n">
        <v>0</v>
      </c>
      <c r="E4160" s="7" t="s">
        <v>189</v>
      </c>
    </row>
    <row r="4161" spans="1:8">
      <c r="A4161" t="s">
        <v>4</v>
      </c>
      <c r="B4161" s="4" t="s">
        <v>5</v>
      </c>
      <c r="C4161" s="4" t="s">
        <v>10</v>
      </c>
    </row>
    <row r="4162" spans="1:8">
      <c r="A4162" t="n">
        <v>34044</v>
      </c>
      <c r="B4162" s="26" t="n">
        <v>16</v>
      </c>
      <c r="C4162" s="7" t="n">
        <v>0</v>
      </c>
    </row>
    <row r="4163" spans="1:8">
      <c r="A4163" t="s">
        <v>4</v>
      </c>
      <c r="B4163" s="4" t="s">
        <v>5</v>
      </c>
      <c r="C4163" s="4" t="s">
        <v>10</v>
      </c>
      <c r="D4163" s="4" t="s">
        <v>7</v>
      </c>
      <c r="E4163" s="4" t="s">
        <v>17</v>
      </c>
      <c r="F4163" s="4" t="s">
        <v>28</v>
      </c>
      <c r="G4163" s="4" t="s">
        <v>7</v>
      </c>
      <c r="H4163" s="4" t="s">
        <v>7</v>
      </c>
    </row>
    <row r="4164" spans="1:8">
      <c r="A4164" t="n">
        <v>34047</v>
      </c>
      <c r="B4164" s="55" t="n">
        <v>26</v>
      </c>
      <c r="C4164" s="7" t="n">
        <v>0</v>
      </c>
      <c r="D4164" s="7" t="n">
        <v>17</v>
      </c>
      <c r="E4164" s="7" t="n">
        <v>65316</v>
      </c>
      <c r="F4164" s="7" t="s">
        <v>170</v>
      </c>
      <c r="G4164" s="7" t="n">
        <v>2</v>
      </c>
      <c r="H4164" s="7" t="n">
        <v>0</v>
      </c>
    </row>
    <row r="4165" spans="1:8">
      <c r="A4165" t="s">
        <v>4</v>
      </c>
      <c r="B4165" s="4" t="s">
        <v>5</v>
      </c>
    </row>
    <row r="4166" spans="1:8">
      <c r="A4166" t="n">
        <v>34061</v>
      </c>
      <c r="B4166" s="24" t="n">
        <v>28</v>
      </c>
    </row>
    <row r="4167" spans="1:8">
      <c r="A4167" t="s">
        <v>4</v>
      </c>
      <c r="B4167" s="4" t="s">
        <v>5</v>
      </c>
      <c r="C4167" s="4" t="s">
        <v>7</v>
      </c>
      <c r="D4167" s="4" t="s">
        <v>10</v>
      </c>
      <c r="E4167" s="4" t="s">
        <v>8</v>
      </c>
    </row>
    <row r="4168" spans="1:8">
      <c r="A4168" t="n">
        <v>34062</v>
      </c>
      <c r="B4168" s="54" t="n">
        <v>51</v>
      </c>
      <c r="C4168" s="7" t="n">
        <v>4</v>
      </c>
      <c r="D4168" s="7" t="n">
        <v>16</v>
      </c>
      <c r="E4168" s="7" t="s">
        <v>190</v>
      </c>
    </row>
    <row r="4169" spans="1:8">
      <c r="A4169" t="s">
        <v>4</v>
      </c>
      <c r="B4169" s="4" t="s">
        <v>5</v>
      </c>
      <c r="C4169" s="4" t="s">
        <v>10</v>
      </c>
    </row>
    <row r="4170" spans="1:8">
      <c r="A4170" t="n">
        <v>34075</v>
      </c>
      <c r="B4170" s="26" t="n">
        <v>16</v>
      </c>
      <c r="C4170" s="7" t="n">
        <v>0</v>
      </c>
    </row>
    <row r="4171" spans="1:8">
      <c r="A4171" t="s">
        <v>4</v>
      </c>
      <c r="B4171" s="4" t="s">
        <v>5</v>
      </c>
      <c r="C4171" s="4" t="s">
        <v>10</v>
      </c>
      <c r="D4171" s="4" t="s">
        <v>7</v>
      </c>
      <c r="E4171" s="4" t="s">
        <v>17</v>
      </c>
      <c r="F4171" s="4" t="s">
        <v>28</v>
      </c>
      <c r="G4171" s="4" t="s">
        <v>7</v>
      </c>
      <c r="H4171" s="4" t="s">
        <v>7</v>
      </c>
    </row>
    <row r="4172" spans="1:8">
      <c r="A4172" t="n">
        <v>34078</v>
      </c>
      <c r="B4172" s="55" t="n">
        <v>26</v>
      </c>
      <c r="C4172" s="7" t="n">
        <v>16</v>
      </c>
      <c r="D4172" s="7" t="n">
        <v>17</v>
      </c>
      <c r="E4172" s="7" t="n">
        <v>14456</v>
      </c>
      <c r="F4172" s="7" t="s">
        <v>191</v>
      </c>
      <c r="G4172" s="7" t="n">
        <v>2</v>
      </c>
      <c r="H4172" s="7" t="n">
        <v>0</v>
      </c>
    </row>
    <row r="4173" spans="1:8">
      <c r="A4173" t="s">
        <v>4</v>
      </c>
      <c r="B4173" s="4" t="s">
        <v>5</v>
      </c>
    </row>
    <row r="4174" spans="1:8">
      <c r="A4174" t="n">
        <v>34125</v>
      </c>
      <c r="B4174" s="24" t="n">
        <v>28</v>
      </c>
    </row>
    <row r="4175" spans="1:8">
      <c r="A4175" t="s">
        <v>4</v>
      </c>
      <c r="B4175" s="4" t="s">
        <v>5</v>
      </c>
      <c r="C4175" s="4" t="s">
        <v>7</v>
      </c>
      <c r="D4175" s="4" t="s">
        <v>10</v>
      </c>
      <c r="E4175" s="4" t="s">
        <v>17</v>
      </c>
      <c r="F4175" s="4" t="s">
        <v>10</v>
      </c>
      <c r="G4175" s="4" t="s">
        <v>17</v>
      </c>
      <c r="H4175" s="4" t="s">
        <v>7</v>
      </c>
    </row>
    <row r="4176" spans="1:8">
      <c r="A4176" t="n">
        <v>34126</v>
      </c>
      <c r="B4176" s="51" t="n">
        <v>49</v>
      </c>
      <c r="C4176" s="7" t="n">
        <v>0</v>
      </c>
      <c r="D4176" s="7" t="n">
        <v>551</v>
      </c>
      <c r="E4176" s="7" t="n">
        <v>1060320051</v>
      </c>
      <c r="F4176" s="7" t="n">
        <v>0</v>
      </c>
      <c r="G4176" s="7" t="n">
        <v>0</v>
      </c>
      <c r="H4176" s="7" t="n">
        <v>0</v>
      </c>
    </row>
    <row r="4177" spans="1:8">
      <c r="A4177" t="s">
        <v>4</v>
      </c>
      <c r="B4177" s="4" t="s">
        <v>5</v>
      </c>
      <c r="C4177" s="4" t="s">
        <v>7</v>
      </c>
      <c r="D4177" s="4" t="s">
        <v>10</v>
      </c>
      <c r="E4177" s="4" t="s">
        <v>16</v>
      </c>
    </row>
    <row r="4178" spans="1:8">
      <c r="A4178" t="n">
        <v>34141</v>
      </c>
      <c r="B4178" s="33" t="n">
        <v>58</v>
      </c>
      <c r="C4178" s="7" t="n">
        <v>101</v>
      </c>
      <c r="D4178" s="7" t="n">
        <v>500</v>
      </c>
      <c r="E4178" s="7" t="n">
        <v>1</v>
      </c>
    </row>
    <row r="4179" spans="1:8">
      <c r="A4179" t="s">
        <v>4</v>
      </c>
      <c r="B4179" s="4" t="s">
        <v>5</v>
      </c>
      <c r="C4179" s="4" t="s">
        <v>7</v>
      </c>
      <c r="D4179" s="4" t="s">
        <v>10</v>
      </c>
    </row>
    <row r="4180" spans="1:8">
      <c r="A4180" t="n">
        <v>34149</v>
      </c>
      <c r="B4180" s="33" t="n">
        <v>58</v>
      </c>
      <c r="C4180" s="7" t="n">
        <v>254</v>
      </c>
      <c r="D4180" s="7" t="n">
        <v>0</v>
      </c>
    </row>
    <row r="4181" spans="1:8">
      <c r="A4181" t="s">
        <v>4</v>
      </c>
      <c r="B4181" s="4" t="s">
        <v>5</v>
      </c>
      <c r="C4181" s="4" t="s">
        <v>7</v>
      </c>
      <c r="D4181" s="4" t="s">
        <v>7</v>
      </c>
      <c r="E4181" s="4" t="s">
        <v>16</v>
      </c>
      <c r="F4181" s="4" t="s">
        <v>16</v>
      </c>
      <c r="G4181" s="4" t="s">
        <v>16</v>
      </c>
      <c r="H4181" s="4" t="s">
        <v>10</v>
      </c>
    </row>
    <row r="4182" spans="1:8">
      <c r="A4182" t="n">
        <v>34153</v>
      </c>
      <c r="B4182" s="40" t="n">
        <v>45</v>
      </c>
      <c r="C4182" s="7" t="n">
        <v>2</v>
      </c>
      <c r="D4182" s="7" t="n">
        <v>3</v>
      </c>
      <c r="E4182" s="7" t="n">
        <v>14.6000003814697</v>
      </c>
      <c r="F4182" s="7" t="n">
        <v>3.26999998092651</v>
      </c>
      <c r="G4182" s="7" t="n">
        <v>1.75</v>
      </c>
      <c r="H4182" s="7" t="n">
        <v>0</v>
      </c>
    </row>
    <row r="4183" spans="1:8">
      <c r="A4183" t="s">
        <v>4</v>
      </c>
      <c r="B4183" s="4" t="s">
        <v>5</v>
      </c>
      <c r="C4183" s="4" t="s">
        <v>7</v>
      </c>
      <c r="D4183" s="4" t="s">
        <v>7</v>
      </c>
      <c r="E4183" s="4" t="s">
        <v>16</v>
      </c>
      <c r="F4183" s="4" t="s">
        <v>16</v>
      </c>
      <c r="G4183" s="4" t="s">
        <v>16</v>
      </c>
      <c r="H4183" s="4" t="s">
        <v>10</v>
      </c>
      <c r="I4183" s="4" t="s">
        <v>7</v>
      </c>
    </row>
    <row r="4184" spans="1:8">
      <c r="A4184" t="n">
        <v>34170</v>
      </c>
      <c r="B4184" s="40" t="n">
        <v>45</v>
      </c>
      <c r="C4184" s="7" t="n">
        <v>4</v>
      </c>
      <c r="D4184" s="7" t="n">
        <v>3</v>
      </c>
      <c r="E4184" s="7" t="n">
        <v>357.869995117188</v>
      </c>
      <c r="F4184" s="7" t="n">
        <v>203.809997558594</v>
      </c>
      <c r="G4184" s="7" t="n">
        <v>4</v>
      </c>
      <c r="H4184" s="7" t="n">
        <v>0</v>
      </c>
      <c r="I4184" s="7" t="n">
        <v>0</v>
      </c>
    </row>
    <row r="4185" spans="1:8">
      <c r="A4185" t="s">
        <v>4</v>
      </c>
      <c r="B4185" s="4" t="s">
        <v>5</v>
      </c>
      <c r="C4185" s="4" t="s">
        <v>7</v>
      </c>
      <c r="D4185" s="4" t="s">
        <v>7</v>
      </c>
      <c r="E4185" s="4" t="s">
        <v>16</v>
      </c>
      <c r="F4185" s="4" t="s">
        <v>10</v>
      </c>
    </row>
    <row r="4186" spans="1:8">
      <c r="A4186" t="n">
        <v>34188</v>
      </c>
      <c r="B4186" s="40" t="n">
        <v>45</v>
      </c>
      <c r="C4186" s="7" t="n">
        <v>5</v>
      </c>
      <c r="D4186" s="7" t="n">
        <v>3</v>
      </c>
      <c r="E4186" s="7" t="n">
        <v>1.29999995231628</v>
      </c>
      <c r="F4186" s="7" t="n">
        <v>0</v>
      </c>
    </row>
    <row r="4187" spans="1:8">
      <c r="A4187" t="s">
        <v>4</v>
      </c>
      <c r="B4187" s="4" t="s">
        <v>5</v>
      </c>
      <c r="C4187" s="4" t="s">
        <v>7</v>
      </c>
      <c r="D4187" s="4" t="s">
        <v>7</v>
      </c>
      <c r="E4187" s="4" t="s">
        <v>16</v>
      </c>
      <c r="F4187" s="4" t="s">
        <v>10</v>
      </c>
    </row>
    <row r="4188" spans="1:8">
      <c r="A4188" t="n">
        <v>34197</v>
      </c>
      <c r="B4188" s="40" t="n">
        <v>45</v>
      </c>
      <c r="C4188" s="7" t="n">
        <v>11</v>
      </c>
      <c r="D4188" s="7" t="n">
        <v>3</v>
      </c>
      <c r="E4188" s="7" t="n">
        <v>38</v>
      </c>
      <c r="F4188" s="7" t="n">
        <v>0</v>
      </c>
    </row>
    <row r="4189" spans="1:8">
      <c r="A4189" t="s">
        <v>4</v>
      </c>
      <c r="B4189" s="4" t="s">
        <v>5</v>
      </c>
      <c r="C4189" s="4" t="s">
        <v>7</v>
      </c>
      <c r="D4189" s="4" t="s">
        <v>7</v>
      </c>
      <c r="E4189" s="4" t="s">
        <v>16</v>
      </c>
      <c r="F4189" s="4" t="s">
        <v>16</v>
      </c>
      <c r="G4189" s="4" t="s">
        <v>16</v>
      </c>
      <c r="H4189" s="4" t="s">
        <v>10</v>
      </c>
    </row>
    <row r="4190" spans="1:8">
      <c r="A4190" t="n">
        <v>34206</v>
      </c>
      <c r="B4190" s="40" t="n">
        <v>45</v>
      </c>
      <c r="C4190" s="7" t="n">
        <v>2</v>
      </c>
      <c r="D4190" s="7" t="n">
        <v>3</v>
      </c>
      <c r="E4190" s="7" t="n">
        <v>15.75</v>
      </c>
      <c r="F4190" s="7" t="n">
        <v>3.27999997138977</v>
      </c>
      <c r="G4190" s="7" t="n">
        <v>3.25999999046326</v>
      </c>
      <c r="H4190" s="7" t="n">
        <v>3500</v>
      </c>
    </row>
    <row r="4191" spans="1:8">
      <c r="A4191" t="s">
        <v>4</v>
      </c>
      <c r="B4191" s="4" t="s">
        <v>5</v>
      </c>
      <c r="C4191" s="4" t="s">
        <v>7</v>
      </c>
      <c r="D4191" s="4" t="s">
        <v>7</v>
      </c>
      <c r="E4191" s="4" t="s">
        <v>16</v>
      </c>
      <c r="F4191" s="4" t="s">
        <v>16</v>
      </c>
      <c r="G4191" s="4" t="s">
        <v>16</v>
      </c>
      <c r="H4191" s="4" t="s">
        <v>10</v>
      </c>
      <c r="I4191" s="4" t="s">
        <v>7</v>
      </c>
    </row>
    <row r="4192" spans="1:8">
      <c r="A4192" t="n">
        <v>34223</v>
      </c>
      <c r="B4192" s="40" t="n">
        <v>45</v>
      </c>
      <c r="C4192" s="7" t="n">
        <v>4</v>
      </c>
      <c r="D4192" s="7" t="n">
        <v>3</v>
      </c>
      <c r="E4192" s="7" t="n">
        <v>357.869995117188</v>
      </c>
      <c r="F4192" s="7" t="n">
        <v>205.080001831055</v>
      </c>
      <c r="G4192" s="7" t="n">
        <v>4</v>
      </c>
      <c r="H4192" s="7" t="n">
        <v>3500</v>
      </c>
      <c r="I4192" s="7" t="n">
        <v>1</v>
      </c>
    </row>
    <row r="4193" spans="1:9">
      <c r="A4193" t="s">
        <v>4</v>
      </c>
      <c r="B4193" s="4" t="s">
        <v>5</v>
      </c>
      <c r="C4193" s="4" t="s">
        <v>10</v>
      </c>
      <c r="D4193" s="4" t="s">
        <v>7</v>
      </c>
      <c r="E4193" s="4" t="s">
        <v>8</v>
      </c>
      <c r="F4193" s="4" t="s">
        <v>16</v>
      </c>
      <c r="G4193" s="4" t="s">
        <v>16</v>
      </c>
      <c r="H4193" s="4" t="s">
        <v>16</v>
      </c>
    </row>
    <row r="4194" spans="1:9">
      <c r="A4194" t="n">
        <v>34241</v>
      </c>
      <c r="B4194" s="62" t="n">
        <v>48</v>
      </c>
      <c r="C4194" s="7" t="n">
        <v>16</v>
      </c>
      <c r="D4194" s="7" t="n">
        <v>0</v>
      </c>
      <c r="E4194" s="7" t="s">
        <v>192</v>
      </c>
      <c r="F4194" s="7" t="n">
        <v>0</v>
      </c>
      <c r="G4194" s="7" t="n">
        <v>1</v>
      </c>
      <c r="H4194" s="7" t="n">
        <v>0</v>
      </c>
    </row>
    <row r="4195" spans="1:9">
      <c r="A4195" t="s">
        <v>4</v>
      </c>
      <c r="B4195" s="4" t="s">
        <v>5</v>
      </c>
      <c r="C4195" s="4" t="s">
        <v>10</v>
      </c>
      <c r="D4195" s="4" t="s">
        <v>10</v>
      </c>
      <c r="E4195" s="4" t="s">
        <v>10</v>
      </c>
    </row>
    <row r="4196" spans="1:9">
      <c r="A4196" t="n">
        <v>34267</v>
      </c>
      <c r="B4196" s="59" t="n">
        <v>61</v>
      </c>
      <c r="C4196" s="7" t="n">
        <v>0</v>
      </c>
      <c r="D4196" s="7" t="n">
        <v>65533</v>
      </c>
      <c r="E4196" s="7" t="n">
        <v>0</v>
      </c>
    </row>
    <row r="4197" spans="1:9">
      <c r="A4197" t="s">
        <v>4</v>
      </c>
      <c r="B4197" s="4" t="s">
        <v>5</v>
      </c>
      <c r="C4197" s="4" t="s">
        <v>10</v>
      </c>
      <c r="D4197" s="4" t="s">
        <v>10</v>
      </c>
      <c r="E4197" s="4" t="s">
        <v>10</v>
      </c>
    </row>
    <row r="4198" spans="1:9">
      <c r="A4198" t="n">
        <v>34274</v>
      </c>
      <c r="B4198" s="59" t="n">
        <v>61</v>
      </c>
      <c r="C4198" s="7" t="n">
        <v>16</v>
      </c>
      <c r="D4198" s="7" t="n">
        <v>65533</v>
      </c>
      <c r="E4198" s="7" t="n">
        <v>0</v>
      </c>
    </row>
    <row r="4199" spans="1:9">
      <c r="A4199" t="s">
        <v>4</v>
      </c>
      <c r="B4199" s="4" t="s">
        <v>5</v>
      </c>
      <c r="C4199" s="4" t="s">
        <v>10</v>
      </c>
      <c r="D4199" s="4" t="s">
        <v>17</v>
      </c>
    </row>
    <row r="4200" spans="1:9">
      <c r="A4200" t="n">
        <v>34281</v>
      </c>
      <c r="B4200" s="57" t="n">
        <v>44</v>
      </c>
      <c r="C4200" s="7" t="n">
        <v>18</v>
      </c>
      <c r="D4200" s="7" t="n">
        <v>128</v>
      </c>
    </row>
    <row r="4201" spans="1:9">
      <c r="A4201" t="s">
        <v>4</v>
      </c>
      <c r="B4201" s="4" t="s">
        <v>5</v>
      </c>
      <c r="C4201" s="4" t="s">
        <v>10</v>
      </c>
      <c r="D4201" s="4" t="s">
        <v>17</v>
      </c>
    </row>
    <row r="4202" spans="1:9">
      <c r="A4202" t="n">
        <v>34288</v>
      </c>
      <c r="B4202" s="57" t="n">
        <v>44</v>
      </c>
      <c r="C4202" s="7" t="n">
        <v>18</v>
      </c>
      <c r="D4202" s="7" t="n">
        <v>32</v>
      </c>
    </row>
    <row r="4203" spans="1:9">
      <c r="A4203" t="s">
        <v>4</v>
      </c>
      <c r="B4203" s="4" t="s">
        <v>5</v>
      </c>
      <c r="C4203" s="4" t="s">
        <v>10</v>
      </c>
      <c r="D4203" s="4" t="s">
        <v>17</v>
      </c>
    </row>
    <row r="4204" spans="1:9">
      <c r="A4204" t="n">
        <v>34295</v>
      </c>
      <c r="B4204" s="57" t="n">
        <v>44</v>
      </c>
      <c r="C4204" s="7" t="n">
        <v>17</v>
      </c>
      <c r="D4204" s="7" t="n">
        <v>128</v>
      </c>
    </row>
    <row r="4205" spans="1:9">
      <c r="A4205" t="s">
        <v>4</v>
      </c>
      <c r="B4205" s="4" t="s">
        <v>5</v>
      </c>
      <c r="C4205" s="4" t="s">
        <v>10</v>
      </c>
      <c r="D4205" s="4" t="s">
        <v>17</v>
      </c>
    </row>
    <row r="4206" spans="1:9">
      <c r="A4206" t="n">
        <v>34302</v>
      </c>
      <c r="B4206" s="57" t="n">
        <v>44</v>
      </c>
      <c r="C4206" s="7" t="n">
        <v>17</v>
      </c>
      <c r="D4206" s="7" t="n">
        <v>32</v>
      </c>
    </row>
    <row r="4207" spans="1:9">
      <c r="A4207" t="s">
        <v>4</v>
      </c>
      <c r="B4207" s="4" t="s">
        <v>5</v>
      </c>
      <c r="C4207" s="4" t="s">
        <v>10</v>
      </c>
      <c r="D4207" s="4" t="s">
        <v>17</v>
      </c>
    </row>
    <row r="4208" spans="1:9">
      <c r="A4208" t="n">
        <v>34309</v>
      </c>
      <c r="B4208" s="57" t="n">
        <v>44</v>
      </c>
      <c r="C4208" s="7" t="n">
        <v>15</v>
      </c>
      <c r="D4208" s="7" t="n">
        <v>128</v>
      </c>
    </row>
    <row r="4209" spans="1:8">
      <c r="A4209" t="s">
        <v>4</v>
      </c>
      <c r="B4209" s="4" t="s">
        <v>5</v>
      </c>
      <c r="C4209" s="4" t="s">
        <v>10</v>
      </c>
      <c r="D4209" s="4" t="s">
        <v>17</v>
      </c>
    </row>
    <row r="4210" spans="1:8">
      <c r="A4210" t="n">
        <v>34316</v>
      </c>
      <c r="B4210" s="57" t="n">
        <v>44</v>
      </c>
      <c r="C4210" s="7" t="n">
        <v>15</v>
      </c>
      <c r="D4210" s="7" t="n">
        <v>32</v>
      </c>
    </row>
    <row r="4211" spans="1:8">
      <c r="A4211" t="s">
        <v>4</v>
      </c>
      <c r="B4211" s="4" t="s">
        <v>5</v>
      </c>
      <c r="C4211" s="4" t="s">
        <v>10</v>
      </c>
      <c r="D4211" s="4" t="s">
        <v>16</v>
      </c>
      <c r="E4211" s="4" t="s">
        <v>16</v>
      </c>
      <c r="F4211" s="4" t="s">
        <v>16</v>
      </c>
      <c r="G4211" s="4" t="s">
        <v>16</v>
      </c>
    </row>
    <row r="4212" spans="1:8">
      <c r="A4212" t="n">
        <v>34323</v>
      </c>
      <c r="B4212" s="31" t="n">
        <v>46</v>
      </c>
      <c r="C4212" s="7" t="n">
        <v>18</v>
      </c>
      <c r="D4212" s="7" t="n">
        <v>17.6299991607666</v>
      </c>
      <c r="E4212" s="7" t="n">
        <v>2.21000003814697</v>
      </c>
      <c r="F4212" s="7" t="n">
        <v>5</v>
      </c>
      <c r="G4212" s="7" t="n">
        <v>222.800003051758</v>
      </c>
    </row>
    <row r="4213" spans="1:8">
      <c r="A4213" t="s">
        <v>4</v>
      </c>
      <c r="B4213" s="4" t="s">
        <v>5</v>
      </c>
      <c r="C4213" s="4" t="s">
        <v>10</v>
      </c>
      <c r="D4213" s="4" t="s">
        <v>16</v>
      </c>
      <c r="E4213" s="4" t="s">
        <v>16</v>
      </c>
      <c r="F4213" s="4" t="s">
        <v>16</v>
      </c>
      <c r="G4213" s="4" t="s">
        <v>16</v>
      </c>
    </row>
    <row r="4214" spans="1:8">
      <c r="A4214" t="n">
        <v>34342</v>
      </c>
      <c r="B4214" s="31" t="n">
        <v>46</v>
      </c>
      <c r="C4214" s="7" t="n">
        <v>17</v>
      </c>
      <c r="D4214" s="7" t="n">
        <v>17.3400001525879</v>
      </c>
      <c r="E4214" s="7" t="n">
        <v>2.27999997138977</v>
      </c>
      <c r="F4214" s="7" t="n">
        <v>5.96999979019165</v>
      </c>
      <c r="G4214" s="7" t="n">
        <v>215.600006103516</v>
      </c>
    </row>
    <row r="4215" spans="1:8">
      <c r="A4215" t="s">
        <v>4</v>
      </c>
      <c r="B4215" s="4" t="s">
        <v>5</v>
      </c>
      <c r="C4215" s="4" t="s">
        <v>10</v>
      </c>
      <c r="D4215" s="4" t="s">
        <v>16</v>
      </c>
      <c r="E4215" s="4" t="s">
        <v>16</v>
      </c>
      <c r="F4215" s="4" t="s">
        <v>16</v>
      </c>
      <c r="G4215" s="4" t="s">
        <v>16</v>
      </c>
    </row>
    <row r="4216" spans="1:8">
      <c r="A4216" t="n">
        <v>34361</v>
      </c>
      <c r="B4216" s="31" t="n">
        <v>46</v>
      </c>
      <c r="C4216" s="7" t="n">
        <v>15</v>
      </c>
      <c r="D4216" s="7" t="n">
        <v>18.3600006103516</v>
      </c>
      <c r="E4216" s="7" t="n">
        <v>2.46000003814697</v>
      </c>
      <c r="F4216" s="7" t="n">
        <v>7.23000001907349</v>
      </c>
      <c r="G4216" s="7" t="n">
        <v>217.899993896484</v>
      </c>
    </row>
    <row r="4217" spans="1:8">
      <c r="A4217" t="s">
        <v>4</v>
      </c>
      <c r="B4217" s="4" t="s">
        <v>5</v>
      </c>
      <c r="C4217" s="4" t="s">
        <v>10</v>
      </c>
      <c r="D4217" s="4" t="s">
        <v>16</v>
      </c>
      <c r="E4217" s="4" t="s">
        <v>16</v>
      </c>
      <c r="F4217" s="4" t="s">
        <v>16</v>
      </c>
      <c r="G4217" s="4" t="s">
        <v>10</v>
      </c>
      <c r="H4217" s="4" t="s">
        <v>10</v>
      </c>
    </row>
    <row r="4218" spans="1:8">
      <c r="A4218" t="n">
        <v>34380</v>
      </c>
      <c r="B4218" s="52" t="n">
        <v>60</v>
      </c>
      <c r="C4218" s="7" t="n">
        <v>18</v>
      </c>
      <c r="D4218" s="7" t="n">
        <v>0</v>
      </c>
      <c r="E4218" s="7" t="n">
        <v>-5</v>
      </c>
      <c r="F4218" s="7" t="n">
        <v>0</v>
      </c>
      <c r="G4218" s="7" t="n">
        <v>0</v>
      </c>
      <c r="H4218" s="7" t="n">
        <v>0</v>
      </c>
    </row>
    <row r="4219" spans="1:8">
      <c r="A4219" t="s">
        <v>4</v>
      </c>
      <c r="B4219" s="4" t="s">
        <v>5</v>
      </c>
      <c r="C4219" s="4" t="s">
        <v>10</v>
      </c>
      <c r="D4219" s="4" t="s">
        <v>16</v>
      </c>
      <c r="E4219" s="4" t="s">
        <v>16</v>
      </c>
      <c r="F4219" s="4" t="s">
        <v>16</v>
      </c>
      <c r="G4219" s="4" t="s">
        <v>10</v>
      </c>
      <c r="H4219" s="4" t="s">
        <v>10</v>
      </c>
    </row>
    <row r="4220" spans="1:8">
      <c r="A4220" t="n">
        <v>34399</v>
      </c>
      <c r="B4220" s="52" t="n">
        <v>60</v>
      </c>
      <c r="C4220" s="7" t="n">
        <v>17</v>
      </c>
      <c r="D4220" s="7" t="n">
        <v>0</v>
      </c>
      <c r="E4220" s="7" t="n">
        <v>-5</v>
      </c>
      <c r="F4220" s="7" t="n">
        <v>0</v>
      </c>
      <c r="G4220" s="7" t="n">
        <v>0</v>
      </c>
      <c r="H4220" s="7" t="n">
        <v>0</v>
      </c>
    </row>
    <row r="4221" spans="1:8">
      <c r="A4221" t="s">
        <v>4</v>
      </c>
      <c r="B4221" s="4" t="s">
        <v>5</v>
      </c>
      <c r="C4221" s="4" t="s">
        <v>10</v>
      </c>
      <c r="D4221" s="4" t="s">
        <v>16</v>
      </c>
      <c r="E4221" s="4" t="s">
        <v>16</v>
      </c>
      <c r="F4221" s="4" t="s">
        <v>16</v>
      </c>
      <c r="G4221" s="4" t="s">
        <v>10</v>
      </c>
      <c r="H4221" s="4" t="s">
        <v>10</v>
      </c>
    </row>
    <row r="4222" spans="1:8">
      <c r="A4222" t="n">
        <v>34418</v>
      </c>
      <c r="B4222" s="52" t="n">
        <v>60</v>
      </c>
      <c r="C4222" s="7" t="n">
        <v>15</v>
      </c>
      <c r="D4222" s="7" t="n">
        <v>0</v>
      </c>
      <c r="E4222" s="7" t="n">
        <v>-5</v>
      </c>
      <c r="F4222" s="7" t="n">
        <v>0</v>
      </c>
      <c r="G4222" s="7" t="n">
        <v>0</v>
      </c>
      <c r="H4222" s="7" t="n">
        <v>0</v>
      </c>
    </row>
    <row r="4223" spans="1:8">
      <c r="A4223" t="s">
        <v>4</v>
      </c>
      <c r="B4223" s="4" t="s">
        <v>5</v>
      </c>
      <c r="C4223" s="4" t="s">
        <v>7</v>
      </c>
      <c r="D4223" s="4" t="s">
        <v>10</v>
      </c>
      <c r="E4223" s="4" t="s">
        <v>8</v>
      </c>
      <c r="F4223" s="4" t="s">
        <v>8</v>
      </c>
      <c r="G4223" s="4" t="s">
        <v>8</v>
      </c>
      <c r="H4223" s="4" t="s">
        <v>8</v>
      </c>
    </row>
    <row r="4224" spans="1:8">
      <c r="A4224" t="n">
        <v>34437</v>
      </c>
      <c r="B4224" s="54" t="n">
        <v>51</v>
      </c>
      <c r="C4224" s="7" t="n">
        <v>3</v>
      </c>
      <c r="D4224" s="7" t="n">
        <v>18</v>
      </c>
      <c r="E4224" s="7" t="s">
        <v>112</v>
      </c>
      <c r="F4224" s="7" t="s">
        <v>112</v>
      </c>
      <c r="G4224" s="7" t="s">
        <v>113</v>
      </c>
      <c r="H4224" s="7" t="s">
        <v>112</v>
      </c>
    </row>
    <row r="4225" spans="1:8">
      <c r="A4225" t="s">
        <v>4</v>
      </c>
      <c r="B4225" s="4" t="s">
        <v>5</v>
      </c>
      <c r="C4225" s="4" t="s">
        <v>7</v>
      </c>
      <c r="D4225" s="4" t="s">
        <v>10</v>
      </c>
      <c r="E4225" s="4" t="s">
        <v>8</v>
      </c>
      <c r="F4225" s="4" t="s">
        <v>8</v>
      </c>
      <c r="G4225" s="4" t="s">
        <v>8</v>
      </c>
      <c r="H4225" s="4" t="s">
        <v>8</v>
      </c>
    </row>
    <row r="4226" spans="1:8">
      <c r="A4226" t="n">
        <v>34450</v>
      </c>
      <c r="B4226" s="54" t="n">
        <v>51</v>
      </c>
      <c r="C4226" s="7" t="n">
        <v>3</v>
      </c>
      <c r="D4226" s="7" t="n">
        <v>17</v>
      </c>
      <c r="E4226" s="7" t="s">
        <v>130</v>
      </c>
      <c r="F4226" s="7" t="s">
        <v>193</v>
      </c>
      <c r="G4226" s="7" t="s">
        <v>113</v>
      </c>
      <c r="H4226" s="7" t="s">
        <v>112</v>
      </c>
    </row>
    <row r="4227" spans="1:8">
      <c r="A4227" t="s">
        <v>4</v>
      </c>
      <c r="B4227" s="4" t="s">
        <v>5</v>
      </c>
      <c r="C4227" s="4" t="s">
        <v>7</v>
      </c>
      <c r="D4227" s="4" t="s">
        <v>10</v>
      </c>
      <c r="E4227" s="4" t="s">
        <v>8</v>
      </c>
      <c r="F4227" s="4" t="s">
        <v>8</v>
      </c>
      <c r="G4227" s="4" t="s">
        <v>8</v>
      </c>
      <c r="H4227" s="4" t="s">
        <v>8</v>
      </c>
    </row>
    <row r="4228" spans="1:8">
      <c r="A4228" t="n">
        <v>34463</v>
      </c>
      <c r="B4228" s="54" t="n">
        <v>51</v>
      </c>
      <c r="C4228" s="7" t="n">
        <v>3</v>
      </c>
      <c r="D4228" s="7" t="n">
        <v>15</v>
      </c>
      <c r="E4228" s="7" t="s">
        <v>130</v>
      </c>
      <c r="F4228" s="7" t="s">
        <v>112</v>
      </c>
      <c r="G4228" s="7" t="s">
        <v>113</v>
      </c>
      <c r="H4228" s="7" t="s">
        <v>112</v>
      </c>
    </row>
    <row r="4229" spans="1:8">
      <c r="A4229" t="s">
        <v>4</v>
      </c>
      <c r="B4229" s="4" t="s">
        <v>5</v>
      </c>
      <c r="C4229" s="4" t="s">
        <v>10</v>
      </c>
      <c r="D4229" s="4" t="s">
        <v>10</v>
      </c>
      <c r="E4229" s="4" t="s">
        <v>16</v>
      </c>
      <c r="F4229" s="4" t="s">
        <v>16</v>
      </c>
      <c r="G4229" s="4" t="s">
        <v>16</v>
      </c>
      <c r="H4229" s="4" t="s">
        <v>16</v>
      </c>
      <c r="I4229" s="4" t="s">
        <v>7</v>
      </c>
      <c r="J4229" s="4" t="s">
        <v>10</v>
      </c>
    </row>
    <row r="4230" spans="1:8">
      <c r="A4230" t="n">
        <v>34476</v>
      </c>
      <c r="B4230" s="58" t="n">
        <v>55</v>
      </c>
      <c r="C4230" s="7" t="n">
        <v>18</v>
      </c>
      <c r="D4230" s="7" t="n">
        <v>65533</v>
      </c>
      <c r="E4230" s="7" t="n">
        <v>16.3099994659424</v>
      </c>
      <c r="F4230" s="7" t="n">
        <v>1.99000000953674</v>
      </c>
      <c r="G4230" s="7" t="n">
        <v>3.5699999332428</v>
      </c>
      <c r="H4230" s="7" t="n">
        <v>1.20000004768372</v>
      </c>
      <c r="I4230" s="7" t="n">
        <v>1</v>
      </c>
      <c r="J4230" s="7" t="n">
        <v>0</v>
      </c>
    </row>
    <row r="4231" spans="1:8">
      <c r="A4231" t="s">
        <v>4</v>
      </c>
      <c r="B4231" s="4" t="s">
        <v>5</v>
      </c>
      <c r="C4231" s="4" t="s">
        <v>10</v>
      </c>
    </row>
    <row r="4232" spans="1:8">
      <c r="A4232" t="n">
        <v>34500</v>
      </c>
      <c r="B4232" s="26" t="n">
        <v>16</v>
      </c>
      <c r="C4232" s="7" t="n">
        <v>50</v>
      </c>
    </row>
    <row r="4233" spans="1:8">
      <c r="A4233" t="s">
        <v>4</v>
      </c>
      <c r="B4233" s="4" t="s">
        <v>5</v>
      </c>
      <c r="C4233" s="4" t="s">
        <v>10</v>
      </c>
      <c r="D4233" s="4" t="s">
        <v>10</v>
      </c>
      <c r="E4233" s="4" t="s">
        <v>16</v>
      </c>
      <c r="F4233" s="4" t="s">
        <v>16</v>
      </c>
      <c r="G4233" s="4" t="s">
        <v>16</v>
      </c>
      <c r="H4233" s="4" t="s">
        <v>16</v>
      </c>
      <c r="I4233" s="4" t="s">
        <v>7</v>
      </c>
      <c r="J4233" s="4" t="s">
        <v>10</v>
      </c>
    </row>
    <row r="4234" spans="1:8">
      <c r="A4234" t="n">
        <v>34503</v>
      </c>
      <c r="B4234" s="58" t="n">
        <v>55</v>
      </c>
      <c r="C4234" s="7" t="n">
        <v>17</v>
      </c>
      <c r="D4234" s="7" t="n">
        <v>65533</v>
      </c>
      <c r="E4234" s="7" t="n">
        <v>16</v>
      </c>
      <c r="F4234" s="7" t="n">
        <v>2.03999996185303</v>
      </c>
      <c r="G4234" s="7" t="n">
        <v>4.09000015258789</v>
      </c>
      <c r="H4234" s="7" t="n">
        <v>1.20000004768372</v>
      </c>
      <c r="I4234" s="7" t="n">
        <v>1</v>
      </c>
      <c r="J4234" s="7" t="n">
        <v>0</v>
      </c>
    </row>
    <row r="4235" spans="1:8">
      <c r="A4235" t="s">
        <v>4</v>
      </c>
      <c r="B4235" s="4" t="s">
        <v>5</v>
      </c>
      <c r="C4235" s="4" t="s">
        <v>10</v>
      </c>
    </row>
    <row r="4236" spans="1:8">
      <c r="A4236" t="n">
        <v>34527</v>
      </c>
      <c r="B4236" s="26" t="n">
        <v>16</v>
      </c>
      <c r="C4236" s="7" t="n">
        <v>100</v>
      </c>
    </row>
    <row r="4237" spans="1:8">
      <c r="A4237" t="s">
        <v>4</v>
      </c>
      <c r="B4237" s="4" t="s">
        <v>5</v>
      </c>
      <c r="C4237" s="4" t="s">
        <v>10</v>
      </c>
      <c r="D4237" s="4" t="s">
        <v>10</v>
      </c>
      <c r="E4237" s="4" t="s">
        <v>16</v>
      </c>
      <c r="F4237" s="4" t="s">
        <v>16</v>
      </c>
      <c r="G4237" s="4" t="s">
        <v>16</v>
      </c>
      <c r="H4237" s="4" t="s">
        <v>16</v>
      </c>
      <c r="I4237" s="4" t="s">
        <v>7</v>
      </c>
      <c r="J4237" s="4" t="s">
        <v>10</v>
      </c>
    </row>
    <row r="4238" spans="1:8">
      <c r="A4238" t="n">
        <v>34530</v>
      </c>
      <c r="B4238" s="58" t="n">
        <v>55</v>
      </c>
      <c r="C4238" s="7" t="n">
        <v>15</v>
      </c>
      <c r="D4238" s="7" t="n">
        <v>65533</v>
      </c>
      <c r="E4238" s="7" t="n">
        <v>17.2099990844727</v>
      </c>
      <c r="F4238" s="7" t="n">
        <v>2.24000000953674</v>
      </c>
      <c r="G4238" s="7" t="n">
        <v>5.75</v>
      </c>
      <c r="H4238" s="7" t="n">
        <v>1.20000004768372</v>
      </c>
      <c r="I4238" s="7" t="n">
        <v>1</v>
      </c>
      <c r="J4238" s="7" t="n">
        <v>0</v>
      </c>
    </row>
    <row r="4239" spans="1:8">
      <c r="A4239" t="s">
        <v>4</v>
      </c>
      <c r="B4239" s="4" t="s">
        <v>5</v>
      </c>
      <c r="C4239" s="4" t="s">
        <v>7</v>
      </c>
      <c r="D4239" s="4" t="s">
        <v>10</v>
      </c>
    </row>
    <row r="4240" spans="1:8">
      <c r="A4240" t="n">
        <v>34554</v>
      </c>
      <c r="B4240" s="40" t="n">
        <v>45</v>
      </c>
      <c r="C4240" s="7" t="n">
        <v>7</v>
      </c>
      <c r="D4240" s="7" t="n">
        <v>255</v>
      </c>
    </row>
    <row r="4241" spans="1:10">
      <c r="A4241" t="s">
        <v>4</v>
      </c>
      <c r="B4241" s="4" t="s">
        <v>5</v>
      </c>
      <c r="C4241" s="4" t="s">
        <v>7</v>
      </c>
      <c r="D4241" s="4" t="s">
        <v>10</v>
      </c>
      <c r="E4241" s="4" t="s">
        <v>10</v>
      </c>
      <c r="F4241" s="4" t="s">
        <v>7</v>
      </c>
    </row>
    <row r="4242" spans="1:10">
      <c r="A4242" t="n">
        <v>34558</v>
      </c>
      <c r="B4242" s="22" t="n">
        <v>25</v>
      </c>
      <c r="C4242" s="7" t="n">
        <v>1</v>
      </c>
      <c r="D4242" s="7" t="n">
        <v>260</v>
      </c>
      <c r="E4242" s="7" t="n">
        <v>640</v>
      </c>
      <c r="F4242" s="7" t="n">
        <v>2</v>
      </c>
    </row>
    <row r="4243" spans="1:10">
      <c r="A4243" t="s">
        <v>4</v>
      </c>
      <c r="B4243" s="4" t="s">
        <v>5</v>
      </c>
      <c r="C4243" s="4" t="s">
        <v>7</v>
      </c>
      <c r="D4243" s="4" t="s">
        <v>10</v>
      </c>
      <c r="E4243" s="4" t="s">
        <v>8</v>
      </c>
    </row>
    <row r="4244" spans="1:10">
      <c r="A4244" t="n">
        <v>34565</v>
      </c>
      <c r="B4244" s="54" t="n">
        <v>51</v>
      </c>
      <c r="C4244" s="7" t="n">
        <v>4</v>
      </c>
      <c r="D4244" s="7" t="n">
        <v>0</v>
      </c>
      <c r="E4244" s="7" t="s">
        <v>108</v>
      </c>
    </row>
    <row r="4245" spans="1:10">
      <c r="A4245" t="s">
        <v>4</v>
      </c>
      <c r="B4245" s="4" t="s">
        <v>5</v>
      </c>
      <c r="C4245" s="4" t="s">
        <v>10</v>
      </c>
    </row>
    <row r="4246" spans="1:10">
      <c r="A4246" t="n">
        <v>34579</v>
      </c>
      <c r="B4246" s="26" t="n">
        <v>16</v>
      </c>
      <c r="C4246" s="7" t="n">
        <v>0</v>
      </c>
    </row>
    <row r="4247" spans="1:10">
      <c r="A4247" t="s">
        <v>4</v>
      </c>
      <c r="B4247" s="4" t="s">
        <v>5</v>
      </c>
      <c r="C4247" s="4" t="s">
        <v>10</v>
      </c>
      <c r="D4247" s="4" t="s">
        <v>7</v>
      </c>
      <c r="E4247" s="4" t="s">
        <v>17</v>
      </c>
      <c r="F4247" s="4" t="s">
        <v>28</v>
      </c>
      <c r="G4247" s="4" t="s">
        <v>7</v>
      </c>
      <c r="H4247" s="4" t="s">
        <v>7</v>
      </c>
    </row>
    <row r="4248" spans="1:10">
      <c r="A4248" t="n">
        <v>34582</v>
      </c>
      <c r="B4248" s="55" t="n">
        <v>26</v>
      </c>
      <c r="C4248" s="7" t="n">
        <v>0</v>
      </c>
      <c r="D4248" s="7" t="n">
        <v>17</v>
      </c>
      <c r="E4248" s="7" t="n">
        <v>65139</v>
      </c>
      <c r="F4248" s="7" t="s">
        <v>194</v>
      </c>
      <c r="G4248" s="7" t="n">
        <v>2</v>
      </c>
      <c r="H4248" s="7" t="n">
        <v>0</v>
      </c>
    </row>
    <row r="4249" spans="1:10">
      <c r="A4249" t="s">
        <v>4</v>
      </c>
      <c r="B4249" s="4" t="s">
        <v>5</v>
      </c>
    </row>
    <row r="4250" spans="1:10">
      <c r="A4250" t="n">
        <v>34620</v>
      </c>
      <c r="B4250" s="24" t="n">
        <v>28</v>
      </c>
    </row>
    <row r="4251" spans="1:10">
      <c r="A4251" t="s">
        <v>4</v>
      </c>
      <c r="B4251" s="4" t="s">
        <v>5</v>
      </c>
      <c r="C4251" s="4" t="s">
        <v>10</v>
      </c>
      <c r="D4251" s="4" t="s">
        <v>7</v>
      </c>
    </row>
    <row r="4252" spans="1:10">
      <c r="A4252" t="n">
        <v>34621</v>
      </c>
      <c r="B4252" s="60" t="n">
        <v>89</v>
      </c>
      <c r="C4252" s="7" t="n">
        <v>0</v>
      </c>
      <c r="D4252" s="7" t="n">
        <v>1</v>
      </c>
    </row>
    <row r="4253" spans="1:10">
      <c r="A4253" t="s">
        <v>4</v>
      </c>
      <c r="B4253" s="4" t="s">
        <v>5</v>
      </c>
      <c r="C4253" s="4" t="s">
        <v>7</v>
      </c>
      <c r="D4253" s="4" t="s">
        <v>10</v>
      </c>
      <c r="E4253" s="4" t="s">
        <v>10</v>
      </c>
      <c r="F4253" s="4" t="s">
        <v>7</v>
      </c>
    </row>
    <row r="4254" spans="1:10">
      <c r="A4254" t="n">
        <v>34625</v>
      </c>
      <c r="B4254" s="22" t="n">
        <v>25</v>
      </c>
      <c r="C4254" s="7" t="n">
        <v>1</v>
      </c>
      <c r="D4254" s="7" t="n">
        <v>65535</v>
      </c>
      <c r="E4254" s="7" t="n">
        <v>65535</v>
      </c>
      <c r="F4254" s="7" t="n">
        <v>0</v>
      </c>
    </row>
    <row r="4255" spans="1:10">
      <c r="A4255" t="s">
        <v>4</v>
      </c>
      <c r="B4255" s="4" t="s">
        <v>5</v>
      </c>
      <c r="C4255" s="4" t="s">
        <v>7</v>
      </c>
      <c r="D4255" s="4" t="s">
        <v>10</v>
      </c>
      <c r="E4255" s="4" t="s">
        <v>10</v>
      </c>
      <c r="F4255" s="4" t="s">
        <v>7</v>
      </c>
    </row>
    <row r="4256" spans="1:10">
      <c r="A4256" t="n">
        <v>34632</v>
      </c>
      <c r="B4256" s="22" t="n">
        <v>25</v>
      </c>
      <c r="C4256" s="7" t="n">
        <v>1</v>
      </c>
      <c r="D4256" s="7" t="n">
        <v>60</v>
      </c>
      <c r="E4256" s="7" t="n">
        <v>640</v>
      </c>
      <c r="F4256" s="7" t="n">
        <v>2</v>
      </c>
    </row>
    <row r="4257" spans="1:8">
      <c r="A4257" t="s">
        <v>4</v>
      </c>
      <c r="B4257" s="4" t="s">
        <v>5</v>
      </c>
      <c r="C4257" s="4" t="s">
        <v>7</v>
      </c>
      <c r="D4257" s="4" t="s">
        <v>10</v>
      </c>
      <c r="E4257" s="4" t="s">
        <v>8</v>
      </c>
    </row>
    <row r="4258" spans="1:8">
      <c r="A4258" t="n">
        <v>34639</v>
      </c>
      <c r="B4258" s="54" t="n">
        <v>51</v>
      </c>
      <c r="C4258" s="7" t="n">
        <v>4</v>
      </c>
      <c r="D4258" s="7" t="n">
        <v>16</v>
      </c>
      <c r="E4258" s="7" t="s">
        <v>138</v>
      </c>
    </row>
    <row r="4259" spans="1:8">
      <c r="A4259" t="s">
        <v>4</v>
      </c>
      <c r="B4259" s="4" t="s">
        <v>5</v>
      </c>
      <c r="C4259" s="4" t="s">
        <v>10</v>
      </c>
    </row>
    <row r="4260" spans="1:8">
      <c r="A4260" t="n">
        <v>34652</v>
      </c>
      <c r="B4260" s="26" t="n">
        <v>16</v>
      </c>
      <c r="C4260" s="7" t="n">
        <v>0</v>
      </c>
    </row>
    <row r="4261" spans="1:8">
      <c r="A4261" t="s">
        <v>4</v>
      </c>
      <c r="B4261" s="4" t="s">
        <v>5</v>
      </c>
      <c r="C4261" s="4" t="s">
        <v>10</v>
      </c>
      <c r="D4261" s="4" t="s">
        <v>7</v>
      </c>
      <c r="E4261" s="4" t="s">
        <v>17</v>
      </c>
      <c r="F4261" s="4" t="s">
        <v>28</v>
      </c>
      <c r="G4261" s="4" t="s">
        <v>7</v>
      </c>
      <c r="H4261" s="4" t="s">
        <v>7</v>
      </c>
    </row>
    <row r="4262" spans="1:8">
      <c r="A4262" t="n">
        <v>34655</v>
      </c>
      <c r="B4262" s="55" t="n">
        <v>26</v>
      </c>
      <c r="C4262" s="7" t="n">
        <v>16</v>
      </c>
      <c r="D4262" s="7" t="n">
        <v>17</v>
      </c>
      <c r="E4262" s="7" t="n">
        <v>14457</v>
      </c>
      <c r="F4262" s="7" t="s">
        <v>195</v>
      </c>
      <c r="G4262" s="7" t="n">
        <v>2</v>
      </c>
      <c r="H4262" s="7" t="n">
        <v>0</v>
      </c>
    </row>
    <row r="4263" spans="1:8">
      <c r="A4263" t="s">
        <v>4</v>
      </c>
      <c r="B4263" s="4" t="s">
        <v>5</v>
      </c>
    </row>
    <row r="4264" spans="1:8">
      <c r="A4264" t="n">
        <v>34710</v>
      </c>
      <c r="B4264" s="24" t="n">
        <v>28</v>
      </c>
    </row>
    <row r="4265" spans="1:8">
      <c r="A4265" t="s">
        <v>4</v>
      </c>
      <c r="B4265" s="4" t="s">
        <v>5</v>
      </c>
      <c r="C4265" s="4" t="s">
        <v>10</v>
      </c>
      <c r="D4265" s="4" t="s">
        <v>7</v>
      </c>
    </row>
    <row r="4266" spans="1:8">
      <c r="A4266" t="n">
        <v>34711</v>
      </c>
      <c r="B4266" s="60" t="n">
        <v>89</v>
      </c>
      <c r="C4266" s="7" t="n">
        <v>65533</v>
      </c>
      <c r="D4266" s="7" t="n">
        <v>1</v>
      </c>
    </row>
    <row r="4267" spans="1:8">
      <c r="A4267" t="s">
        <v>4</v>
      </c>
      <c r="B4267" s="4" t="s">
        <v>5</v>
      </c>
      <c r="C4267" s="4" t="s">
        <v>7</v>
      </c>
      <c r="D4267" s="4" t="s">
        <v>10</v>
      </c>
      <c r="E4267" s="4" t="s">
        <v>10</v>
      </c>
      <c r="F4267" s="4" t="s">
        <v>7</v>
      </c>
    </row>
    <row r="4268" spans="1:8">
      <c r="A4268" t="n">
        <v>34715</v>
      </c>
      <c r="B4268" s="22" t="n">
        <v>25</v>
      </c>
      <c r="C4268" s="7" t="n">
        <v>1</v>
      </c>
      <c r="D4268" s="7" t="n">
        <v>65535</v>
      </c>
      <c r="E4268" s="7" t="n">
        <v>65535</v>
      </c>
      <c r="F4268" s="7" t="n">
        <v>0</v>
      </c>
    </row>
    <row r="4269" spans="1:8">
      <c r="A4269" t="s">
        <v>4</v>
      </c>
      <c r="B4269" s="4" t="s">
        <v>5</v>
      </c>
      <c r="C4269" s="4" t="s">
        <v>7</v>
      </c>
      <c r="D4269" s="4" t="s">
        <v>7</v>
      </c>
      <c r="E4269" s="4" t="s">
        <v>16</v>
      </c>
      <c r="F4269" s="4" t="s">
        <v>16</v>
      </c>
      <c r="G4269" s="4" t="s">
        <v>16</v>
      </c>
      <c r="H4269" s="4" t="s">
        <v>10</v>
      </c>
    </row>
    <row r="4270" spans="1:8">
      <c r="A4270" t="n">
        <v>34722</v>
      </c>
      <c r="B4270" s="40" t="n">
        <v>45</v>
      </c>
      <c r="C4270" s="7" t="n">
        <v>2</v>
      </c>
      <c r="D4270" s="7" t="n">
        <v>0</v>
      </c>
      <c r="E4270" s="7" t="n">
        <v>11.1199998855591</v>
      </c>
      <c r="F4270" s="7" t="n">
        <v>3.14000010490417</v>
      </c>
      <c r="G4270" s="7" t="n">
        <v>-2.55999994277954</v>
      </c>
      <c r="H4270" s="7" t="n">
        <v>5000</v>
      </c>
    </row>
    <row r="4271" spans="1:8">
      <c r="A4271" t="s">
        <v>4</v>
      </c>
      <c r="B4271" s="4" t="s">
        <v>5</v>
      </c>
      <c r="C4271" s="4" t="s">
        <v>7</v>
      </c>
      <c r="D4271" s="4" t="s">
        <v>10</v>
      </c>
      <c r="E4271" s="4" t="s">
        <v>8</v>
      </c>
      <c r="F4271" s="4" t="s">
        <v>8</v>
      </c>
      <c r="G4271" s="4" t="s">
        <v>8</v>
      </c>
      <c r="H4271" s="4" t="s">
        <v>8</v>
      </c>
    </row>
    <row r="4272" spans="1:8">
      <c r="A4272" t="n">
        <v>34739</v>
      </c>
      <c r="B4272" s="54" t="n">
        <v>51</v>
      </c>
      <c r="C4272" s="7" t="n">
        <v>3</v>
      </c>
      <c r="D4272" s="7" t="n">
        <v>18</v>
      </c>
      <c r="E4272" s="7" t="s">
        <v>196</v>
      </c>
      <c r="F4272" s="7" t="s">
        <v>112</v>
      </c>
      <c r="G4272" s="7" t="s">
        <v>113</v>
      </c>
      <c r="H4272" s="7" t="s">
        <v>112</v>
      </c>
    </row>
    <row r="4273" spans="1:8">
      <c r="A4273" t="s">
        <v>4</v>
      </c>
      <c r="B4273" s="4" t="s">
        <v>5</v>
      </c>
      <c r="C4273" s="4" t="s">
        <v>10</v>
      </c>
      <c r="D4273" s="4" t="s">
        <v>10</v>
      </c>
      <c r="E4273" s="4" t="s">
        <v>16</v>
      </c>
      <c r="F4273" s="4" t="s">
        <v>16</v>
      </c>
      <c r="G4273" s="4" t="s">
        <v>16</v>
      </c>
      <c r="H4273" s="4" t="s">
        <v>16</v>
      </c>
      <c r="I4273" s="4" t="s">
        <v>7</v>
      </c>
      <c r="J4273" s="4" t="s">
        <v>10</v>
      </c>
    </row>
    <row r="4274" spans="1:8">
      <c r="A4274" t="n">
        <v>34752</v>
      </c>
      <c r="B4274" s="58" t="n">
        <v>55</v>
      </c>
      <c r="C4274" s="7" t="n">
        <v>18</v>
      </c>
      <c r="D4274" s="7" t="n">
        <v>65533</v>
      </c>
      <c r="E4274" s="7" t="n">
        <v>13.9300003051758</v>
      </c>
      <c r="F4274" s="7" t="n">
        <v>1.67999994754791</v>
      </c>
      <c r="G4274" s="7" t="n">
        <v>0.850000023841858</v>
      </c>
      <c r="H4274" s="7" t="n">
        <v>1.20000004768372</v>
      </c>
      <c r="I4274" s="7" t="n">
        <v>1</v>
      </c>
      <c r="J4274" s="7" t="n">
        <v>0</v>
      </c>
    </row>
    <row r="4275" spans="1:8">
      <c r="A4275" t="s">
        <v>4</v>
      </c>
      <c r="B4275" s="4" t="s">
        <v>5</v>
      </c>
      <c r="C4275" s="4" t="s">
        <v>10</v>
      </c>
    </row>
    <row r="4276" spans="1:8">
      <c r="A4276" t="n">
        <v>34776</v>
      </c>
      <c r="B4276" s="26" t="n">
        <v>16</v>
      </c>
      <c r="C4276" s="7" t="n">
        <v>100</v>
      </c>
    </row>
    <row r="4277" spans="1:8">
      <c r="A4277" t="s">
        <v>4</v>
      </c>
      <c r="B4277" s="4" t="s">
        <v>5</v>
      </c>
      <c r="C4277" s="4" t="s">
        <v>10</v>
      </c>
      <c r="D4277" s="4" t="s">
        <v>10</v>
      </c>
      <c r="E4277" s="4" t="s">
        <v>16</v>
      </c>
      <c r="F4277" s="4" t="s">
        <v>16</v>
      </c>
      <c r="G4277" s="4" t="s">
        <v>16</v>
      </c>
      <c r="H4277" s="4" t="s">
        <v>16</v>
      </c>
      <c r="I4277" s="4" t="s">
        <v>7</v>
      </c>
      <c r="J4277" s="4" t="s">
        <v>10</v>
      </c>
    </row>
    <row r="4278" spans="1:8">
      <c r="A4278" t="n">
        <v>34779</v>
      </c>
      <c r="B4278" s="58" t="n">
        <v>55</v>
      </c>
      <c r="C4278" s="7" t="n">
        <v>17</v>
      </c>
      <c r="D4278" s="7" t="n">
        <v>65533</v>
      </c>
      <c r="E4278" s="7" t="n">
        <v>12.6899995803833</v>
      </c>
      <c r="F4278" s="7" t="n">
        <v>1.60000002384186</v>
      </c>
      <c r="G4278" s="7" t="n">
        <v>0.980000019073486</v>
      </c>
      <c r="H4278" s="7" t="n">
        <v>1.20000004768372</v>
      </c>
      <c r="I4278" s="7" t="n">
        <v>1</v>
      </c>
      <c r="J4278" s="7" t="n">
        <v>0</v>
      </c>
    </row>
    <row r="4279" spans="1:8">
      <c r="A4279" t="s">
        <v>4</v>
      </c>
      <c r="B4279" s="4" t="s">
        <v>5</v>
      </c>
      <c r="C4279" s="4" t="s">
        <v>10</v>
      </c>
    </row>
    <row r="4280" spans="1:8">
      <c r="A4280" t="n">
        <v>34803</v>
      </c>
      <c r="B4280" s="26" t="n">
        <v>16</v>
      </c>
      <c r="C4280" s="7" t="n">
        <v>200</v>
      </c>
    </row>
    <row r="4281" spans="1:8">
      <c r="A4281" t="s">
        <v>4</v>
      </c>
      <c r="B4281" s="4" t="s">
        <v>5</v>
      </c>
      <c r="C4281" s="4" t="s">
        <v>10</v>
      </c>
      <c r="D4281" s="4" t="s">
        <v>10</v>
      </c>
      <c r="E4281" s="4" t="s">
        <v>16</v>
      </c>
      <c r="F4281" s="4" t="s">
        <v>16</v>
      </c>
      <c r="G4281" s="4" t="s">
        <v>16</v>
      </c>
      <c r="H4281" s="4" t="s">
        <v>16</v>
      </c>
      <c r="I4281" s="4" t="s">
        <v>7</v>
      </c>
      <c r="J4281" s="4" t="s">
        <v>10</v>
      </c>
    </row>
    <row r="4282" spans="1:8">
      <c r="A4282" t="n">
        <v>34806</v>
      </c>
      <c r="B4282" s="58" t="n">
        <v>55</v>
      </c>
      <c r="C4282" s="7" t="n">
        <v>15</v>
      </c>
      <c r="D4282" s="7" t="n">
        <v>65024</v>
      </c>
      <c r="E4282" s="7" t="n">
        <v>0</v>
      </c>
      <c r="F4282" s="7" t="n">
        <v>0</v>
      </c>
      <c r="G4282" s="7" t="n">
        <v>3</v>
      </c>
      <c r="H4282" s="7" t="n">
        <v>1.20000004768372</v>
      </c>
      <c r="I4282" s="7" t="n">
        <v>1</v>
      </c>
      <c r="J4282" s="7" t="n">
        <v>0</v>
      </c>
    </row>
    <row r="4283" spans="1:8">
      <c r="A4283" t="s">
        <v>4</v>
      </c>
      <c r="B4283" s="4" t="s">
        <v>5</v>
      </c>
      <c r="C4283" s="4" t="s">
        <v>10</v>
      </c>
    </row>
    <row r="4284" spans="1:8">
      <c r="A4284" t="n">
        <v>34830</v>
      </c>
      <c r="B4284" s="26" t="n">
        <v>16</v>
      </c>
      <c r="C4284" s="7" t="n">
        <v>500</v>
      </c>
    </row>
    <row r="4285" spans="1:8">
      <c r="A4285" t="s">
        <v>4</v>
      </c>
      <c r="B4285" s="4" t="s">
        <v>5</v>
      </c>
      <c r="C4285" s="4" t="s">
        <v>7</v>
      </c>
      <c r="D4285" s="4" t="s">
        <v>10</v>
      </c>
      <c r="E4285" s="4" t="s">
        <v>16</v>
      </c>
    </row>
    <row r="4286" spans="1:8">
      <c r="A4286" t="n">
        <v>34833</v>
      </c>
      <c r="B4286" s="33" t="n">
        <v>58</v>
      </c>
      <c r="C4286" s="7" t="n">
        <v>0</v>
      </c>
      <c r="D4286" s="7" t="n">
        <v>1000</v>
      </c>
      <c r="E4286" s="7" t="n">
        <v>1</v>
      </c>
    </row>
    <row r="4287" spans="1:8">
      <c r="A4287" t="s">
        <v>4</v>
      </c>
      <c r="B4287" s="4" t="s">
        <v>5</v>
      </c>
      <c r="C4287" s="4" t="s">
        <v>7</v>
      </c>
      <c r="D4287" s="4" t="s">
        <v>10</v>
      </c>
    </row>
    <row r="4288" spans="1:8">
      <c r="A4288" t="n">
        <v>34841</v>
      </c>
      <c r="B4288" s="33" t="n">
        <v>58</v>
      </c>
      <c r="C4288" s="7" t="n">
        <v>255</v>
      </c>
      <c r="D4288" s="7" t="n">
        <v>0</v>
      </c>
    </row>
    <row r="4289" spans="1:10">
      <c r="A4289" t="s">
        <v>4</v>
      </c>
      <c r="B4289" s="4" t="s">
        <v>5</v>
      </c>
      <c r="C4289" s="4" t="s">
        <v>7</v>
      </c>
    </row>
    <row r="4290" spans="1:10">
      <c r="A4290" t="n">
        <v>34845</v>
      </c>
      <c r="B4290" s="40" t="n">
        <v>45</v>
      </c>
      <c r="C4290" s="7" t="n">
        <v>0</v>
      </c>
    </row>
    <row r="4291" spans="1:10">
      <c r="A4291" t="s">
        <v>4</v>
      </c>
      <c r="B4291" s="4" t="s">
        <v>5</v>
      </c>
      <c r="C4291" s="4" t="s">
        <v>7</v>
      </c>
      <c r="D4291" s="4" t="s">
        <v>7</v>
      </c>
      <c r="E4291" s="4" t="s">
        <v>16</v>
      </c>
      <c r="F4291" s="4" t="s">
        <v>16</v>
      </c>
      <c r="G4291" s="4" t="s">
        <v>16</v>
      </c>
      <c r="H4291" s="4" t="s">
        <v>10</v>
      </c>
    </row>
    <row r="4292" spans="1:10">
      <c r="A4292" t="n">
        <v>34847</v>
      </c>
      <c r="B4292" s="40" t="n">
        <v>45</v>
      </c>
      <c r="C4292" s="7" t="n">
        <v>2</v>
      </c>
      <c r="D4292" s="7" t="n">
        <v>3</v>
      </c>
      <c r="E4292" s="7" t="n">
        <v>1.79999995231628</v>
      </c>
      <c r="F4292" s="7" t="n">
        <v>1.44000005722046</v>
      </c>
      <c r="G4292" s="7" t="n">
        <v>-10.0200004577637</v>
      </c>
      <c r="H4292" s="7" t="n">
        <v>0</v>
      </c>
    </row>
    <row r="4293" spans="1:10">
      <c r="A4293" t="s">
        <v>4</v>
      </c>
      <c r="B4293" s="4" t="s">
        <v>5</v>
      </c>
      <c r="C4293" s="4" t="s">
        <v>7</v>
      </c>
      <c r="D4293" s="4" t="s">
        <v>7</v>
      </c>
      <c r="E4293" s="4" t="s">
        <v>16</v>
      </c>
      <c r="F4293" s="4" t="s">
        <v>16</v>
      </c>
      <c r="G4293" s="4" t="s">
        <v>16</v>
      </c>
      <c r="H4293" s="4" t="s">
        <v>10</v>
      </c>
      <c r="I4293" s="4" t="s">
        <v>7</v>
      </c>
    </row>
    <row r="4294" spans="1:10">
      <c r="A4294" t="n">
        <v>34864</v>
      </c>
      <c r="B4294" s="40" t="n">
        <v>45</v>
      </c>
      <c r="C4294" s="7" t="n">
        <v>4</v>
      </c>
      <c r="D4294" s="7" t="n">
        <v>3</v>
      </c>
      <c r="E4294" s="7" t="n">
        <v>7.23999977111816</v>
      </c>
      <c r="F4294" s="7" t="n">
        <v>247.270004272461</v>
      </c>
      <c r="G4294" s="7" t="n">
        <v>0</v>
      </c>
      <c r="H4294" s="7" t="n">
        <v>0</v>
      </c>
      <c r="I4294" s="7" t="n">
        <v>0</v>
      </c>
    </row>
    <row r="4295" spans="1:10">
      <c r="A4295" t="s">
        <v>4</v>
      </c>
      <c r="B4295" s="4" t="s">
        <v>5</v>
      </c>
      <c r="C4295" s="4" t="s">
        <v>7</v>
      </c>
      <c r="D4295" s="4" t="s">
        <v>7</v>
      </c>
      <c r="E4295" s="4" t="s">
        <v>16</v>
      </c>
      <c r="F4295" s="4" t="s">
        <v>10</v>
      </c>
    </row>
    <row r="4296" spans="1:10">
      <c r="A4296" t="n">
        <v>34882</v>
      </c>
      <c r="B4296" s="40" t="n">
        <v>45</v>
      </c>
      <c r="C4296" s="7" t="n">
        <v>5</v>
      </c>
      <c r="D4296" s="7" t="n">
        <v>3</v>
      </c>
      <c r="E4296" s="7" t="n">
        <v>1.79999995231628</v>
      </c>
      <c r="F4296" s="7" t="n">
        <v>0</v>
      </c>
    </row>
    <row r="4297" spans="1:10">
      <c r="A4297" t="s">
        <v>4</v>
      </c>
      <c r="B4297" s="4" t="s">
        <v>5</v>
      </c>
      <c r="C4297" s="4" t="s">
        <v>7</v>
      </c>
      <c r="D4297" s="4" t="s">
        <v>7</v>
      </c>
      <c r="E4297" s="4" t="s">
        <v>16</v>
      </c>
      <c r="F4297" s="4" t="s">
        <v>10</v>
      </c>
    </row>
    <row r="4298" spans="1:10">
      <c r="A4298" t="n">
        <v>34891</v>
      </c>
      <c r="B4298" s="40" t="n">
        <v>45</v>
      </c>
      <c r="C4298" s="7" t="n">
        <v>11</v>
      </c>
      <c r="D4298" s="7" t="n">
        <v>3</v>
      </c>
      <c r="E4298" s="7" t="n">
        <v>27.7000007629395</v>
      </c>
      <c r="F4298" s="7" t="n">
        <v>0</v>
      </c>
    </row>
    <row r="4299" spans="1:10">
      <c r="A4299" t="s">
        <v>4</v>
      </c>
      <c r="B4299" s="4" t="s">
        <v>5</v>
      </c>
      <c r="C4299" s="4" t="s">
        <v>7</v>
      </c>
      <c r="D4299" s="4" t="s">
        <v>7</v>
      </c>
      <c r="E4299" s="4" t="s">
        <v>16</v>
      </c>
      <c r="F4299" s="4" t="s">
        <v>16</v>
      </c>
      <c r="G4299" s="4" t="s">
        <v>16</v>
      </c>
      <c r="H4299" s="4" t="s">
        <v>10</v>
      </c>
    </row>
    <row r="4300" spans="1:10">
      <c r="A4300" t="n">
        <v>34900</v>
      </c>
      <c r="B4300" s="40" t="n">
        <v>45</v>
      </c>
      <c r="C4300" s="7" t="n">
        <v>2</v>
      </c>
      <c r="D4300" s="7" t="n">
        <v>3</v>
      </c>
      <c r="E4300" s="7" t="n">
        <v>2.11999988555908</v>
      </c>
      <c r="F4300" s="7" t="n">
        <v>1.44000005722046</v>
      </c>
      <c r="G4300" s="7" t="n">
        <v>-10.6800003051758</v>
      </c>
      <c r="H4300" s="7" t="n">
        <v>0</v>
      </c>
    </row>
    <row r="4301" spans="1:10">
      <c r="A4301" t="s">
        <v>4</v>
      </c>
      <c r="B4301" s="4" t="s">
        <v>5</v>
      </c>
      <c r="C4301" s="4" t="s">
        <v>7</v>
      </c>
      <c r="D4301" s="4" t="s">
        <v>7</v>
      </c>
      <c r="E4301" s="4" t="s">
        <v>16</v>
      </c>
      <c r="F4301" s="4" t="s">
        <v>16</v>
      </c>
      <c r="G4301" s="4" t="s">
        <v>16</v>
      </c>
      <c r="H4301" s="4" t="s">
        <v>10</v>
      </c>
      <c r="I4301" s="4" t="s">
        <v>7</v>
      </c>
    </row>
    <row r="4302" spans="1:10">
      <c r="A4302" t="n">
        <v>34917</v>
      </c>
      <c r="B4302" s="40" t="n">
        <v>45</v>
      </c>
      <c r="C4302" s="7" t="n">
        <v>4</v>
      </c>
      <c r="D4302" s="7" t="n">
        <v>3</v>
      </c>
      <c r="E4302" s="7" t="n">
        <v>7.23999977111816</v>
      </c>
      <c r="F4302" s="7" t="n">
        <v>193.399993896484</v>
      </c>
      <c r="G4302" s="7" t="n">
        <v>0</v>
      </c>
      <c r="H4302" s="7" t="n">
        <v>0</v>
      </c>
      <c r="I4302" s="7" t="n">
        <v>0</v>
      </c>
    </row>
    <row r="4303" spans="1:10">
      <c r="A4303" t="s">
        <v>4</v>
      </c>
      <c r="B4303" s="4" t="s">
        <v>5</v>
      </c>
      <c r="C4303" s="4" t="s">
        <v>7</v>
      </c>
      <c r="D4303" s="4" t="s">
        <v>7</v>
      </c>
      <c r="E4303" s="4" t="s">
        <v>16</v>
      </c>
      <c r="F4303" s="4" t="s">
        <v>10</v>
      </c>
    </row>
    <row r="4304" spans="1:10">
      <c r="A4304" t="n">
        <v>34935</v>
      </c>
      <c r="B4304" s="40" t="n">
        <v>45</v>
      </c>
      <c r="C4304" s="7" t="n">
        <v>5</v>
      </c>
      <c r="D4304" s="7" t="n">
        <v>3</v>
      </c>
      <c r="E4304" s="7" t="n">
        <v>1.79999995231628</v>
      </c>
      <c r="F4304" s="7" t="n">
        <v>0</v>
      </c>
    </row>
    <row r="4305" spans="1:9">
      <c r="A4305" t="s">
        <v>4</v>
      </c>
      <c r="B4305" s="4" t="s">
        <v>5</v>
      </c>
      <c r="C4305" s="4" t="s">
        <v>7</v>
      </c>
      <c r="D4305" s="4" t="s">
        <v>7</v>
      </c>
      <c r="E4305" s="4" t="s">
        <v>16</v>
      </c>
      <c r="F4305" s="4" t="s">
        <v>10</v>
      </c>
    </row>
    <row r="4306" spans="1:9">
      <c r="A4306" t="n">
        <v>34944</v>
      </c>
      <c r="B4306" s="40" t="n">
        <v>45</v>
      </c>
      <c r="C4306" s="7" t="n">
        <v>11</v>
      </c>
      <c r="D4306" s="7" t="n">
        <v>3</v>
      </c>
      <c r="E4306" s="7" t="n">
        <v>27.7000007629395</v>
      </c>
      <c r="F4306" s="7" t="n">
        <v>0</v>
      </c>
    </row>
    <row r="4307" spans="1:9">
      <c r="A4307" t="s">
        <v>4</v>
      </c>
      <c r="B4307" s="4" t="s">
        <v>5</v>
      </c>
      <c r="C4307" s="4" t="s">
        <v>7</v>
      </c>
      <c r="D4307" s="4" t="s">
        <v>10</v>
      </c>
      <c r="E4307" s="4" t="s">
        <v>8</v>
      </c>
      <c r="F4307" s="4" t="s">
        <v>8</v>
      </c>
      <c r="G4307" s="4" t="s">
        <v>8</v>
      </c>
      <c r="H4307" s="4" t="s">
        <v>8</v>
      </c>
    </row>
    <row r="4308" spans="1:9">
      <c r="A4308" t="n">
        <v>34953</v>
      </c>
      <c r="B4308" s="54" t="n">
        <v>51</v>
      </c>
      <c r="C4308" s="7" t="n">
        <v>3</v>
      </c>
      <c r="D4308" s="7" t="n">
        <v>18</v>
      </c>
      <c r="E4308" s="7" t="s">
        <v>167</v>
      </c>
      <c r="F4308" s="7" t="s">
        <v>168</v>
      </c>
      <c r="G4308" s="7" t="s">
        <v>113</v>
      </c>
      <c r="H4308" s="7" t="s">
        <v>112</v>
      </c>
    </row>
    <row r="4309" spans="1:9">
      <c r="A4309" t="s">
        <v>4</v>
      </c>
      <c r="B4309" s="4" t="s">
        <v>5</v>
      </c>
      <c r="C4309" s="4" t="s">
        <v>10</v>
      </c>
      <c r="D4309" s="4" t="s">
        <v>7</v>
      </c>
    </row>
    <row r="4310" spans="1:9">
      <c r="A4310" t="n">
        <v>34982</v>
      </c>
      <c r="B4310" s="61" t="n">
        <v>56</v>
      </c>
      <c r="C4310" s="7" t="n">
        <v>18</v>
      </c>
      <c r="D4310" s="7" t="n">
        <v>1</v>
      </c>
    </row>
    <row r="4311" spans="1:9">
      <c r="A4311" t="s">
        <v>4</v>
      </c>
      <c r="B4311" s="4" t="s">
        <v>5</v>
      </c>
      <c r="C4311" s="4" t="s">
        <v>10</v>
      </c>
      <c r="D4311" s="4" t="s">
        <v>7</v>
      </c>
    </row>
    <row r="4312" spans="1:9">
      <c r="A4312" t="n">
        <v>34986</v>
      </c>
      <c r="B4312" s="61" t="n">
        <v>56</v>
      </c>
      <c r="C4312" s="7" t="n">
        <v>17</v>
      </c>
      <c r="D4312" s="7" t="n">
        <v>1</v>
      </c>
    </row>
    <row r="4313" spans="1:9">
      <c r="A4313" t="s">
        <v>4</v>
      </c>
      <c r="B4313" s="4" t="s">
        <v>5</v>
      </c>
      <c r="C4313" s="4" t="s">
        <v>10</v>
      </c>
      <c r="D4313" s="4" t="s">
        <v>7</v>
      </c>
    </row>
    <row r="4314" spans="1:9">
      <c r="A4314" t="n">
        <v>34990</v>
      </c>
      <c r="B4314" s="61" t="n">
        <v>56</v>
      </c>
      <c r="C4314" s="7" t="n">
        <v>15</v>
      </c>
      <c r="D4314" s="7" t="n">
        <v>1</v>
      </c>
    </row>
    <row r="4315" spans="1:9">
      <c r="A4315" t="s">
        <v>4</v>
      </c>
      <c r="B4315" s="4" t="s">
        <v>5</v>
      </c>
      <c r="C4315" s="4" t="s">
        <v>10</v>
      </c>
      <c r="D4315" s="4" t="s">
        <v>16</v>
      </c>
      <c r="E4315" s="4" t="s">
        <v>16</v>
      </c>
      <c r="F4315" s="4" t="s">
        <v>16</v>
      </c>
      <c r="G4315" s="4" t="s">
        <v>10</v>
      </c>
      <c r="H4315" s="4" t="s">
        <v>10</v>
      </c>
    </row>
    <row r="4316" spans="1:9">
      <c r="A4316" t="n">
        <v>34994</v>
      </c>
      <c r="B4316" s="52" t="n">
        <v>60</v>
      </c>
      <c r="C4316" s="7" t="n">
        <v>18</v>
      </c>
      <c r="D4316" s="7" t="n">
        <v>0</v>
      </c>
      <c r="E4316" s="7" t="n">
        <v>0</v>
      </c>
      <c r="F4316" s="7" t="n">
        <v>0</v>
      </c>
      <c r="G4316" s="7" t="n">
        <v>0</v>
      </c>
      <c r="H4316" s="7" t="n">
        <v>0</v>
      </c>
    </row>
    <row r="4317" spans="1:9">
      <c r="A4317" t="s">
        <v>4</v>
      </c>
      <c r="B4317" s="4" t="s">
        <v>5</v>
      </c>
      <c r="C4317" s="4" t="s">
        <v>10</v>
      </c>
      <c r="D4317" s="4" t="s">
        <v>16</v>
      </c>
      <c r="E4317" s="4" t="s">
        <v>16</v>
      </c>
      <c r="F4317" s="4" t="s">
        <v>16</v>
      </c>
      <c r="G4317" s="4" t="s">
        <v>10</v>
      </c>
      <c r="H4317" s="4" t="s">
        <v>10</v>
      </c>
    </row>
    <row r="4318" spans="1:9">
      <c r="A4318" t="n">
        <v>35013</v>
      </c>
      <c r="B4318" s="52" t="n">
        <v>60</v>
      </c>
      <c r="C4318" s="7" t="n">
        <v>17</v>
      </c>
      <c r="D4318" s="7" t="n">
        <v>0</v>
      </c>
      <c r="E4318" s="7" t="n">
        <v>0</v>
      </c>
      <c r="F4318" s="7" t="n">
        <v>0</v>
      </c>
      <c r="G4318" s="7" t="n">
        <v>0</v>
      </c>
      <c r="H4318" s="7" t="n">
        <v>0</v>
      </c>
    </row>
    <row r="4319" spans="1:9">
      <c r="A4319" t="s">
        <v>4</v>
      </c>
      <c r="B4319" s="4" t="s">
        <v>5</v>
      </c>
      <c r="C4319" s="4" t="s">
        <v>10</v>
      </c>
      <c r="D4319" s="4" t="s">
        <v>16</v>
      </c>
      <c r="E4319" s="4" t="s">
        <v>16</v>
      </c>
      <c r="F4319" s="4" t="s">
        <v>16</v>
      </c>
      <c r="G4319" s="4" t="s">
        <v>10</v>
      </c>
      <c r="H4319" s="4" t="s">
        <v>10</v>
      </c>
    </row>
    <row r="4320" spans="1:9">
      <c r="A4320" t="n">
        <v>35032</v>
      </c>
      <c r="B4320" s="52" t="n">
        <v>60</v>
      </c>
      <c r="C4320" s="7" t="n">
        <v>15</v>
      </c>
      <c r="D4320" s="7" t="n">
        <v>0</v>
      </c>
      <c r="E4320" s="7" t="n">
        <v>0</v>
      </c>
      <c r="F4320" s="7" t="n">
        <v>0</v>
      </c>
      <c r="G4320" s="7" t="n">
        <v>0</v>
      </c>
      <c r="H4320" s="7" t="n">
        <v>0</v>
      </c>
    </row>
    <row r="4321" spans="1:8">
      <c r="A4321" t="s">
        <v>4</v>
      </c>
      <c r="B4321" s="4" t="s">
        <v>5</v>
      </c>
      <c r="C4321" s="4" t="s">
        <v>10</v>
      </c>
      <c r="D4321" s="4" t="s">
        <v>10</v>
      </c>
      <c r="E4321" s="4" t="s">
        <v>10</v>
      </c>
    </row>
    <row r="4322" spans="1:8">
      <c r="A4322" t="n">
        <v>35051</v>
      </c>
      <c r="B4322" s="59" t="n">
        <v>61</v>
      </c>
      <c r="C4322" s="7" t="n">
        <v>17</v>
      </c>
      <c r="D4322" s="7" t="n">
        <v>0</v>
      </c>
      <c r="E4322" s="7" t="n">
        <v>0</v>
      </c>
    </row>
    <row r="4323" spans="1:8">
      <c r="A4323" t="s">
        <v>4</v>
      </c>
      <c r="B4323" s="4" t="s">
        <v>5</v>
      </c>
      <c r="C4323" s="4" t="s">
        <v>10</v>
      </c>
      <c r="D4323" s="4" t="s">
        <v>10</v>
      </c>
      <c r="E4323" s="4" t="s">
        <v>10</v>
      </c>
    </row>
    <row r="4324" spans="1:8">
      <c r="A4324" t="n">
        <v>35058</v>
      </c>
      <c r="B4324" s="59" t="n">
        <v>61</v>
      </c>
      <c r="C4324" s="7" t="n">
        <v>18</v>
      </c>
      <c r="D4324" s="7" t="n">
        <v>0</v>
      </c>
      <c r="E4324" s="7" t="n">
        <v>0</v>
      </c>
    </row>
    <row r="4325" spans="1:8">
      <c r="A4325" t="s">
        <v>4</v>
      </c>
      <c r="B4325" s="4" t="s">
        <v>5</v>
      </c>
      <c r="C4325" s="4" t="s">
        <v>10</v>
      </c>
      <c r="D4325" s="4" t="s">
        <v>10</v>
      </c>
      <c r="E4325" s="4" t="s">
        <v>10</v>
      </c>
    </row>
    <row r="4326" spans="1:8">
      <c r="A4326" t="n">
        <v>35065</v>
      </c>
      <c r="B4326" s="59" t="n">
        <v>61</v>
      </c>
      <c r="C4326" s="7" t="n">
        <v>15</v>
      </c>
      <c r="D4326" s="7" t="n">
        <v>0</v>
      </c>
      <c r="E4326" s="7" t="n">
        <v>0</v>
      </c>
    </row>
    <row r="4327" spans="1:8">
      <c r="A4327" t="s">
        <v>4</v>
      </c>
      <c r="B4327" s="4" t="s">
        <v>5</v>
      </c>
      <c r="C4327" s="4" t="s">
        <v>10</v>
      </c>
      <c r="D4327" s="4" t="s">
        <v>16</v>
      </c>
      <c r="E4327" s="4" t="s">
        <v>16</v>
      </c>
      <c r="F4327" s="4" t="s">
        <v>16</v>
      </c>
      <c r="G4327" s="4" t="s">
        <v>16</v>
      </c>
    </row>
    <row r="4328" spans="1:8">
      <c r="A4328" t="n">
        <v>35072</v>
      </c>
      <c r="B4328" s="31" t="n">
        <v>46</v>
      </c>
      <c r="C4328" s="7" t="n">
        <v>0</v>
      </c>
      <c r="D4328" s="7" t="n">
        <v>2.01999998092651</v>
      </c>
      <c r="E4328" s="7" t="n">
        <v>0</v>
      </c>
      <c r="F4328" s="7" t="n">
        <v>-10.4200000762939</v>
      </c>
      <c r="G4328" s="7" t="n">
        <v>46.7999992370605</v>
      </c>
    </row>
    <row r="4329" spans="1:8">
      <c r="A4329" t="s">
        <v>4</v>
      </c>
      <c r="B4329" s="4" t="s">
        <v>5</v>
      </c>
      <c r="C4329" s="4" t="s">
        <v>10</v>
      </c>
      <c r="D4329" s="4" t="s">
        <v>16</v>
      </c>
      <c r="E4329" s="4" t="s">
        <v>16</v>
      </c>
      <c r="F4329" s="4" t="s">
        <v>16</v>
      </c>
      <c r="G4329" s="4" t="s">
        <v>16</v>
      </c>
    </row>
    <row r="4330" spans="1:8">
      <c r="A4330" t="n">
        <v>35091</v>
      </c>
      <c r="B4330" s="31" t="n">
        <v>46</v>
      </c>
      <c r="C4330" s="7" t="n">
        <v>16</v>
      </c>
      <c r="D4330" s="7" t="n">
        <v>1.54999995231628</v>
      </c>
      <c r="E4330" s="7" t="n">
        <v>0</v>
      </c>
      <c r="F4330" s="7" t="n">
        <v>-9.53999996185303</v>
      </c>
      <c r="G4330" s="7" t="n">
        <v>87.5999984741211</v>
      </c>
    </row>
    <row r="4331" spans="1:8">
      <c r="A4331" t="s">
        <v>4</v>
      </c>
      <c r="B4331" s="4" t="s">
        <v>5</v>
      </c>
      <c r="C4331" s="4" t="s">
        <v>10</v>
      </c>
      <c r="D4331" s="4" t="s">
        <v>16</v>
      </c>
      <c r="E4331" s="4" t="s">
        <v>16</v>
      </c>
      <c r="F4331" s="4" t="s">
        <v>16</v>
      </c>
      <c r="G4331" s="4" t="s">
        <v>16</v>
      </c>
    </row>
    <row r="4332" spans="1:8">
      <c r="A4332" t="n">
        <v>35110</v>
      </c>
      <c r="B4332" s="31" t="n">
        <v>46</v>
      </c>
      <c r="C4332" s="7" t="n">
        <v>18</v>
      </c>
      <c r="D4332" s="7" t="n">
        <v>3.21000003814697</v>
      </c>
      <c r="E4332" s="7" t="n">
        <v>0</v>
      </c>
      <c r="F4332" s="7" t="n">
        <v>-9.67000007629395</v>
      </c>
      <c r="G4332" s="7" t="n">
        <v>241.199996948242</v>
      </c>
    </row>
    <row r="4333" spans="1:8">
      <c r="A4333" t="s">
        <v>4</v>
      </c>
      <c r="B4333" s="4" t="s">
        <v>5</v>
      </c>
      <c r="C4333" s="4" t="s">
        <v>10</v>
      </c>
      <c r="D4333" s="4" t="s">
        <v>16</v>
      </c>
      <c r="E4333" s="4" t="s">
        <v>16</v>
      </c>
      <c r="F4333" s="4" t="s">
        <v>16</v>
      </c>
      <c r="G4333" s="4" t="s">
        <v>16</v>
      </c>
    </row>
    <row r="4334" spans="1:8">
      <c r="A4334" t="n">
        <v>35129</v>
      </c>
      <c r="B4334" s="31" t="n">
        <v>46</v>
      </c>
      <c r="C4334" s="7" t="n">
        <v>17</v>
      </c>
      <c r="D4334" s="7" t="n">
        <v>2.79999995231628</v>
      </c>
      <c r="E4334" s="7" t="n">
        <v>0</v>
      </c>
      <c r="F4334" s="7" t="n">
        <v>-9.19999980926514</v>
      </c>
      <c r="G4334" s="7" t="n">
        <v>230.399993896484</v>
      </c>
    </row>
    <row r="4335" spans="1:8">
      <c r="A4335" t="s">
        <v>4</v>
      </c>
      <c r="B4335" s="4" t="s">
        <v>5</v>
      </c>
      <c r="C4335" s="4" t="s">
        <v>10</v>
      </c>
      <c r="D4335" s="4" t="s">
        <v>16</v>
      </c>
      <c r="E4335" s="4" t="s">
        <v>16</v>
      </c>
      <c r="F4335" s="4" t="s">
        <v>16</v>
      </c>
      <c r="G4335" s="4" t="s">
        <v>16</v>
      </c>
    </row>
    <row r="4336" spans="1:8">
      <c r="A4336" t="n">
        <v>35148</v>
      </c>
      <c r="B4336" s="31" t="n">
        <v>46</v>
      </c>
      <c r="C4336" s="7" t="n">
        <v>15</v>
      </c>
      <c r="D4336" s="7" t="n">
        <v>4.76000022888184</v>
      </c>
      <c r="E4336" s="7" t="n">
        <v>0</v>
      </c>
      <c r="F4336" s="7" t="n">
        <v>-9.44999980926514</v>
      </c>
      <c r="G4336" s="7" t="n">
        <v>250.600006103516</v>
      </c>
    </row>
    <row r="4337" spans="1:7">
      <c r="A4337" t="s">
        <v>4</v>
      </c>
      <c r="B4337" s="4" t="s">
        <v>5</v>
      </c>
      <c r="C4337" s="4" t="s">
        <v>7</v>
      </c>
      <c r="D4337" s="4" t="s">
        <v>10</v>
      </c>
      <c r="E4337" s="4" t="s">
        <v>16</v>
      </c>
    </row>
    <row r="4338" spans="1:7">
      <c r="A4338" t="n">
        <v>35167</v>
      </c>
      <c r="B4338" s="33" t="n">
        <v>58</v>
      </c>
      <c r="C4338" s="7" t="n">
        <v>100</v>
      </c>
      <c r="D4338" s="7" t="n">
        <v>2000</v>
      </c>
      <c r="E4338" s="7" t="n">
        <v>1</v>
      </c>
    </row>
    <row r="4339" spans="1:7">
      <c r="A4339" t="s">
        <v>4</v>
      </c>
      <c r="B4339" s="4" t="s">
        <v>5</v>
      </c>
      <c r="C4339" s="4" t="s">
        <v>7</v>
      </c>
      <c r="D4339" s="4" t="s">
        <v>10</v>
      </c>
    </row>
    <row r="4340" spans="1:7">
      <c r="A4340" t="n">
        <v>35175</v>
      </c>
      <c r="B4340" s="33" t="n">
        <v>58</v>
      </c>
      <c r="C4340" s="7" t="n">
        <v>255</v>
      </c>
      <c r="D4340" s="7" t="n">
        <v>0</v>
      </c>
    </row>
    <row r="4341" spans="1:7">
      <c r="A4341" t="s">
        <v>4</v>
      </c>
      <c r="B4341" s="4" t="s">
        <v>5</v>
      </c>
      <c r="C4341" s="4" t="s">
        <v>7</v>
      </c>
      <c r="D4341" s="4" t="s">
        <v>10</v>
      </c>
      <c r="E4341" s="4" t="s">
        <v>8</v>
      </c>
    </row>
    <row r="4342" spans="1:7">
      <c r="A4342" t="n">
        <v>35179</v>
      </c>
      <c r="B4342" s="54" t="n">
        <v>51</v>
      </c>
      <c r="C4342" s="7" t="n">
        <v>4</v>
      </c>
      <c r="D4342" s="7" t="n">
        <v>17</v>
      </c>
      <c r="E4342" s="7" t="s">
        <v>197</v>
      </c>
    </row>
    <row r="4343" spans="1:7">
      <c r="A4343" t="s">
        <v>4</v>
      </c>
      <c r="B4343" s="4" t="s">
        <v>5</v>
      </c>
      <c r="C4343" s="4" t="s">
        <v>10</v>
      </c>
    </row>
    <row r="4344" spans="1:7">
      <c r="A4344" t="n">
        <v>35192</v>
      </c>
      <c r="B4344" s="26" t="n">
        <v>16</v>
      </c>
      <c r="C4344" s="7" t="n">
        <v>0</v>
      </c>
    </row>
    <row r="4345" spans="1:7">
      <c r="A4345" t="s">
        <v>4</v>
      </c>
      <c r="B4345" s="4" t="s">
        <v>5</v>
      </c>
      <c r="C4345" s="4" t="s">
        <v>10</v>
      </c>
      <c r="D4345" s="4" t="s">
        <v>7</v>
      </c>
      <c r="E4345" s="4" t="s">
        <v>17</v>
      </c>
      <c r="F4345" s="4" t="s">
        <v>28</v>
      </c>
      <c r="G4345" s="4" t="s">
        <v>7</v>
      </c>
      <c r="H4345" s="4" t="s">
        <v>7</v>
      </c>
    </row>
    <row r="4346" spans="1:7">
      <c r="A4346" t="n">
        <v>35195</v>
      </c>
      <c r="B4346" s="55" t="n">
        <v>26</v>
      </c>
      <c r="C4346" s="7" t="n">
        <v>17</v>
      </c>
      <c r="D4346" s="7" t="n">
        <v>17</v>
      </c>
      <c r="E4346" s="7" t="n">
        <v>16442</v>
      </c>
      <c r="F4346" s="7" t="s">
        <v>198</v>
      </c>
      <c r="G4346" s="7" t="n">
        <v>2</v>
      </c>
      <c r="H4346" s="7" t="n">
        <v>0</v>
      </c>
    </row>
    <row r="4347" spans="1:7">
      <c r="A4347" t="s">
        <v>4</v>
      </c>
      <c r="B4347" s="4" t="s">
        <v>5</v>
      </c>
      <c r="C4347" s="4" t="s">
        <v>10</v>
      </c>
      <c r="D4347" s="4" t="s">
        <v>10</v>
      </c>
      <c r="E4347" s="4" t="s">
        <v>10</v>
      </c>
    </row>
    <row r="4348" spans="1:7">
      <c r="A4348" t="n">
        <v>35255</v>
      </c>
      <c r="B4348" s="59" t="n">
        <v>61</v>
      </c>
      <c r="C4348" s="7" t="n">
        <v>17</v>
      </c>
      <c r="D4348" s="7" t="n">
        <v>0</v>
      </c>
      <c r="E4348" s="7" t="n">
        <v>1000</v>
      </c>
    </row>
    <row r="4349" spans="1:7">
      <c r="A4349" t="s">
        <v>4</v>
      </c>
      <c r="B4349" s="4" t="s">
        <v>5</v>
      </c>
      <c r="C4349" s="4" t="s">
        <v>10</v>
      </c>
    </row>
    <row r="4350" spans="1:7">
      <c r="A4350" t="n">
        <v>35262</v>
      </c>
      <c r="B4350" s="26" t="n">
        <v>16</v>
      </c>
      <c r="C4350" s="7" t="n">
        <v>1000</v>
      </c>
    </row>
    <row r="4351" spans="1:7">
      <c r="A4351" t="s">
        <v>4</v>
      </c>
      <c r="B4351" s="4" t="s">
        <v>5</v>
      </c>
      <c r="C4351" s="4" t="s">
        <v>10</v>
      </c>
      <c r="D4351" s="4" t="s">
        <v>10</v>
      </c>
      <c r="E4351" s="4" t="s">
        <v>10</v>
      </c>
    </row>
    <row r="4352" spans="1:7">
      <c r="A4352" t="n">
        <v>35265</v>
      </c>
      <c r="B4352" s="59" t="n">
        <v>61</v>
      </c>
      <c r="C4352" s="7" t="n">
        <v>17</v>
      </c>
      <c r="D4352" s="7" t="n">
        <v>16</v>
      </c>
      <c r="E4352" s="7" t="n">
        <v>1000</v>
      </c>
    </row>
    <row r="4353" spans="1:8">
      <c r="A4353" t="s">
        <v>4</v>
      </c>
      <c r="B4353" s="4" t="s">
        <v>5</v>
      </c>
      <c r="C4353" s="4" t="s">
        <v>10</v>
      </c>
    </row>
    <row r="4354" spans="1:8">
      <c r="A4354" t="n">
        <v>35272</v>
      </c>
      <c r="B4354" s="26" t="n">
        <v>16</v>
      </c>
      <c r="C4354" s="7" t="n">
        <v>1000</v>
      </c>
    </row>
    <row r="4355" spans="1:8">
      <c r="A4355" t="s">
        <v>4</v>
      </c>
      <c r="B4355" s="4" t="s">
        <v>5</v>
      </c>
      <c r="C4355" s="4" t="s">
        <v>10</v>
      </c>
      <c r="D4355" s="4" t="s">
        <v>10</v>
      </c>
      <c r="E4355" s="4" t="s">
        <v>10</v>
      </c>
    </row>
    <row r="4356" spans="1:8">
      <c r="A4356" t="n">
        <v>35275</v>
      </c>
      <c r="B4356" s="59" t="n">
        <v>61</v>
      </c>
      <c r="C4356" s="7" t="n">
        <v>17</v>
      </c>
      <c r="D4356" s="7" t="n">
        <v>0</v>
      </c>
      <c r="E4356" s="7" t="n">
        <v>1000</v>
      </c>
    </row>
    <row r="4357" spans="1:8">
      <c r="A4357" t="s">
        <v>4</v>
      </c>
      <c r="B4357" s="4" t="s">
        <v>5</v>
      </c>
    </row>
    <row r="4358" spans="1:8">
      <c r="A4358" t="n">
        <v>35282</v>
      </c>
      <c r="B4358" s="24" t="n">
        <v>28</v>
      </c>
    </row>
    <row r="4359" spans="1:8">
      <c r="A4359" t="s">
        <v>4</v>
      </c>
      <c r="B4359" s="4" t="s">
        <v>5</v>
      </c>
      <c r="C4359" s="4" t="s">
        <v>10</v>
      </c>
      <c r="D4359" s="4" t="s">
        <v>10</v>
      </c>
      <c r="E4359" s="4" t="s">
        <v>10</v>
      </c>
    </row>
    <row r="4360" spans="1:8">
      <c r="A4360" t="n">
        <v>35283</v>
      </c>
      <c r="B4360" s="59" t="n">
        <v>61</v>
      </c>
      <c r="C4360" s="7" t="n">
        <v>18</v>
      </c>
      <c r="D4360" s="7" t="n">
        <v>16</v>
      </c>
      <c r="E4360" s="7" t="n">
        <v>1000</v>
      </c>
    </row>
    <row r="4361" spans="1:8">
      <c r="A4361" t="s">
        <v>4</v>
      </c>
      <c r="B4361" s="4" t="s">
        <v>5</v>
      </c>
      <c r="C4361" s="4" t="s">
        <v>7</v>
      </c>
      <c r="D4361" s="4" t="s">
        <v>10</v>
      </c>
      <c r="E4361" s="4" t="s">
        <v>8</v>
      </c>
    </row>
    <row r="4362" spans="1:8">
      <c r="A4362" t="n">
        <v>35290</v>
      </c>
      <c r="B4362" s="54" t="n">
        <v>51</v>
      </c>
      <c r="C4362" s="7" t="n">
        <v>4</v>
      </c>
      <c r="D4362" s="7" t="n">
        <v>18</v>
      </c>
      <c r="E4362" s="7" t="s">
        <v>199</v>
      </c>
    </row>
    <row r="4363" spans="1:8">
      <c r="A4363" t="s">
        <v>4</v>
      </c>
      <c r="B4363" s="4" t="s">
        <v>5</v>
      </c>
      <c r="C4363" s="4" t="s">
        <v>10</v>
      </c>
    </row>
    <row r="4364" spans="1:8">
      <c r="A4364" t="n">
        <v>35304</v>
      </c>
      <c r="B4364" s="26" t="n">
        <v>16</v>
      </c>
      <c r="C4364" s="7" t="n">
        <v>0</v>
      </c>
    </row>
    <row r="4365" spans="1:8">
      <c r="A4365" t="s">
        <v>4</v>
      </c>
      <c r="B4365" s="4" t="s">
        <v>5</v>
      </c>
      <c r="C4365" s="4" t="s">
        <v>10</v>
      </c>
      <c r="D4365" s="4" t="s">
        <v>7</v>
      </c>
      <c r="E4365" s="4" t="s">
        <v>17</v>
      </c>
      <c r="F4365" s="4" t="s">
        <v>28</v>
      </c>
      <c r="G4365" s="4" t="s">
        <v>7</v>
      </c>
      <c r="H4365" s="4" t="s">
        <v>7</v>
      </c>
    </row>
    <row r="4366" spans="1:8">
      <c r="A4366" t="n">
        <v>35307</v>
      </c>
      <c r="B4366" s="55" t="n">
        <v>26</v>
      </c>
      <c r="C4366" s="7" t="n">
        <v>18</v>
      </c>
      <c r="D4366" s="7" t="n">
        <v>17</v>
      </c>
      <c r="E4366" s="7" t="n">
        <v>17479</v>
      </c>
      <c r="F4366" s="7" t="s">
        <v>200</v>
      </c>
      <c r="G4366" s="7" t="n">
        <v>2</v>
      </c>
      <c r="H4366" s="7" t="n">
        <v>0</v>
      </c>
    </row>
    <row r="4367" spans="1:8">
      <c r="A4367" t="s">
        <v>4</v>
      </c>
      <c r="B4367" s="4" t="s">
        <v>5</v>
      </c>
    </row>
    <row r="4368" spans="1:8">
      <c r="A4368" t="n">
        <v>35391</v>
      </c>
      <c r="B4368" s="24" t="n">
        <v>28</v>
      </c>
    </row>
    <row r="4369" spans="1:8">
      <c r="A4369" t="s">
        <v>4</v>
      </c>
      <c r="B4369" s="4" t="s">
        <v>5</v>
      </c>
      <c r="C4369" s="4" t="s">
        <v>10</v>
      </c>
      <c r="D4369" s="4" t="s">
        <v>10</v>
      </c>
      <c r="E4369" s="4" t="s">
        <v>10</v>
      </c>
    </row>
    <row r="4370" spans="1:8">
      <c r="A4370" t="n">
        <v>35392</v>
      </c>
      <c r="B4370" s="59" t="n">
        <v>61</v>
      </c>
      <c r="C4370" s="7" t="n">
        <v>0</v>
      </c>
      <c r="D4370" s="7" t="n">
        <v>17</v>
      </c>
      <c r="E4370" s="7" t="n">
        <v>1000</v>
      </c>
    </row>
    <row r="4371" spans="1:8">
      <c r="A4371" t="s">
        <v>4</v>
      </c>
      <c r="B4371" s="4" t="s">
        <v>5</v>
      </c>
      <c r="C4371" s="4" t="s">
        <v>10</v>
      </c>
      <c r="D4371" s="4" t="s">
        <v>7</v>
      </c>
      <c r="E4371" s="4" t="s">
        <v>8</v>
      </c>
      <c r="F4371" s="4" t="s">
        <v>16</v>
      </c>
      <c r="G4371" s="4" t="s">
        <v>16</v>
      </c>
      <c r="H4371" s="4" t="s">
        <v>16</v>
      </c>
    </row>
    <row r="4372" spans="1:8">
      <c r="A4372" t="n">
        <v>35399</v>
      </c>
      <c r="B4372" s="62" t="n">
        <v>48</v>
      </c>
      <c r="C4372" s="7" t="n">
        <v>0</v>
      </c>
      <c r="D4372" s="7" t="n">
        <v>0</v>
      </c>
      <c r="E4372" s="7" t="s">
        <v>88</v>
      </c>
      <c r="F4372" s="7" t="n">
        <v>-1</v>
      </c>
      <c r="G4372" s="7" t="n">
        <v>1</v>
      </c>
      <c r="H4372" s="7" t="n">
        <v>0</v>
      </c>
    </row>
    <row r="4373" spans="1:8">
      <c r="A4373" t="s">
        <v>4</v>
      </c>
      <c r="B4373" s="4" t="s">
        <v>5</v>
      </c>
      <c r="C4373" s="4" t="s">
        <v>7</v>
      </c>
      <c r="D4373" s="4" t="s">
        <v>10</v>
      </c>
      <c r="E4373" s="4" t="s">
        <v>8</v>
      </c>
    </row>
    <row r="4374" spans="1:8">
      <c r="A4374" t="n">
        <v>35427</v>
      </c>
      <c r="B4374" s="54" t="n">
        <v>51</v>
      </c>
      <c r="C4374" s="7" t="n">
        <v>4</v>
      </c>
      <c r="D4374" s="7" t="n">
        <v>0</v>
      </c>
      <c r="E4374" s="7" t="s">
        <v>108</v>
      </c>
    </row>
    <row r="4375" spans="1:8">
      <c r="A4375" t="s">
        <v>4</v>
      </c>
      <c r="B4375" s="4" t="s">
        <v>5</v>
      </c>
      <c r="C4375" s="4" t="s">
        <v>10</v>
      </c>
    </row>
    <row r="4376" spans="1:8">
      <c r="A4376" t="n">
        <v>35441</v>
      </c>
      <c r="B4376" s="26" t="n">
        <v>16</v>
      </c>
      <c r="C4376" s="7" t="n">
        <v>0</v>
      </c>
    </row>
    <row r="4377" spans="1:8">
      <c r="A4377" t="s">
        <v>4</v>
      </c>
      <c r="B4377" s="4" t="s">
        <v>5</v>
      </c>
      <c r="C4377" s="4" t="s">
        <v>10</v>
      </c>
      <c r="D4377" s="4" t="s">
        <v>7</v>
      </c>
      <c r="E4377" s="4" t="s">
        <v>17</v>
      </c>
      <c r="F4377" s="4" t="s">
        <v>28</v>
      </c>
      <c r="G4377" s="4" t="s">
        <v>7</v>
      </c>
      <c r="H4377" s="4" t="s">
        <v>7</v>
      </c>
    </row>
    <row r="4378" spans="1:8">
      <c r="A4378" t="n">
        <v>35444</v>
      </c>
      <c r="B4378" s="55" t="n">
        <v>26</v>
      </c>
      <c r="C4378" s="7" t="n">
        <v>0</v>
      </c>
      <c r="D4378" s="7" t="n">
        <v>17</v>
      </c>
      <c r="E4378" s="7" t="n">
        <v>65140</v>
      </c>
      <c r="F4378" s="7" t="s">
        <v>201</v>
      </c>
      <c r="G4378" s="7" t="n">
        <v>2</v>
      </c>
      <c r="H4378" s="7" t="n">
        <v>0</v>
      </c>
    </row>
    <row r="4379" spans="1:8">
      <c r="A4379" t="s">
        <v>4</v>
      </c>
      <c r="B4379" s="4" t="s">
        <v>5</v>
      </c>
    </row>
    <row r="4380" spans="1:8">
      <c r="A4380" t="n">
        <v>35517</v>
      </c>
      <c r="B4380" s="24" t="n">
        <v>28</v>
      </c>
    </row>
    <row r="4381" spans="1:8">
      <c r="A4381" t="s">
        <v>4</v>
      </c>
      <c r="B4381" s="4" t="s">
        <v>5</v>
      </c>
      <c r="C4381" s="4" t="s">
        <v>10</v>
      </c>
      <c r="D4381" s="4" t="s">
        <v>10</v>
      </c>
      <c r="E4381" s="4" t="s">
        <v>10</v>
      </c>
    </row>
    <row r="4382" spans="1:8">
      <c r="A4382" t="n">
        <v>35518</v>
      </c>
      <c r="B4382" s="59" t="n">
        <v>61</v>
      </c>
      <c r="C4382" s="7" t="n">
        <v>17</v>
      </c>
      <c r="D4382" s="7" t="n">
        <v>0</v>
      </c>
      <c r="E4382" s="7" t="n">
        <v>1000</v>
      </c>
    </row>
    <row r="4383" spans="1:8">
      <c r="A4383" t="s">
        <v>4</v>
      </c>
      <c r="B4383" s="4" t="s">
        <v>5</v>
      </c>
      <c r="C4383" s="4" t="s">
        <v>7</v>
      </c>
      <c r="D4383" s="4" t="s">
        <v>10</v>
      </c>
      <c r="E4383" s="4" t="s">
        <v>8</v>
      </c>
    </row>
    <row r="4384" spans="1:8">
      <c r="A4384" t="n">
        <v>35525</v>
      </c>
      <c r="B4384" s="54" t="n">
        <v>51</v>
      </c>
      <c r="C4384" s="7" t="n">
        <v>4</v>
      </c>
      <c r="D4384" s="7" t="n">
        <v>17</v>
      </c>
      <c r="E4384" s="7" t="s">
        <v>202</v>
      </c>
    </row>
    <row r="4385" spans="1:8">
      <c r="A4385" t="s">
        <v>4</v>
      </c>
      <c r="B4385" s="4" t="s">
        <v>5</v>
      </c>
      <c r="C4385" s="4" t="s">
        <v>10</v>
      </c>
    </row>
    <row r="4386" spans="1:8">
      <c r="A4386" t="n">
        <v>35544</v>
      </c>
      <c r="B4386" s="26" t="n">
        <v>16</v>
      </c>
      <c r="C4386" s="7" t="n">
        <v>0</v>
      </c>
    </row>
    <row r="4387" spans="1:8">
      <c r="A4387" t="s">
        <v>4</v>
      </c>
      <c r="B4387" s="4" t="s">
        <v>5</v>
      </c>
      <c r="C4387" s="4" t="s">
        <v>10</v>
      </c>
      <c r="D4387" s="4" t="s">
        <v>7</v>
      </c>
      <c r="E4387" s="4" t="s">
        <v>17</v>
      </c>
      <c r="F4387" s="4" t="s">
        <v>28</v>
      </c>
      <c r="G4387" s="4" t="s">
        <v>7</v>
      </c>
      <c r="H4387" s="4" t="s">
        <v>7</v>
      </c>
    </row>
    <row r="4388" spans="1:8">
      <c r="A4388" t="n">
        <v>35547</v>
      </c>
      <c r="B4388" s="55" t="n">
        <v>26</v>
      </c>
      <c r="C4388" s="7" t="n">
        <v>17</v>
      </c>
      <c r="D4388" s="7" t="n">
        <v>17</v>
      </c>
      <c r="E4388" s="7" t="n">
        <v>16443</v>
      </c>
      <c r="F4388" s="7" t="s">
        <v>203</v>
      </c>
      <c r="G4388" s="7" t="n">
        <v>2</v>
      </c>
      <c r="H4388" s="7" t="n">
        <v>0</v>
      </c>
    </row>
    <row r="4389" spans="1:8">
      <c r="A4389" t="s">
        <v>4</v>
      </c>
      <c r="B4389" s="4" t="s">
        <v>5</v>
      </c>
      <c r="C4389" s="4" t="s">
        <v>10</v>
      </c>
    </row>
    <row r="4390" spans="1:8">
      <c r="A4390" t="n">
        <v>35628</v>
      </c>
      <c r="B4390" s="26" t="n">
        <v>16</v>
      </c>
      <c r="C4390" s="7" t="n">
        <v>2000</v>
      </c>
    </row>
    <row r="4391" spans="1:8">
      <c r="A4391" t="s">
        <v>4</v>
      </c>
      <c r="B4391" s="4" t="s">
        <v>5</v>
      </c>
      <c r="C4391" s="4" t="s">
        <v>7</v>
      </c>
      <c r="D4391" s="4" t="s">
        <v>10</v>
      </c>
      <c r="E4391" s="4" t="s">
        <v>8</v>
      </c>
      <c r="F4391" s="4" t="s">
        <v>8</v>
      </c>
      <c r="G4391" s="4" t="s">
        <v>8</v>
      </c>
      <c r="H4391" s="4" t="s">
        <v>8</v>
      </c>
    </row>
    <row r="4392" spans="1:8">
      <c r="A4392" t="n">
        <v>35631</v>
      </c>
      <c r="B4392" s="54" t="n">
        <v>51</v>
      </c>
      <c r="C4392" s="7" t="n">
        <v>3</v>
      </c>
      <c r="D4392" s="7" t="n">
        <v>17</v>
      </c>
      <c r="E4392" s="7" t="s">
        <v>125</v>
      </c>
      <c r="F4392" s="7" t="s">
        <v>18</v>
      </c>
      <c r="G4392" s="7" t="s">
        <v>113</v>
      </c>
      <c r="H4392" s="7" t="s">
        <v>204</v>
      </c>
    </row>
    <row r="4393" spans="1:8">
      <c r="A4393" t="s">
        <v>4</v>
      </c>
      <c r="B4393" s="4" t="s">
        <v>5</v>
      </c>
    </row>
    <row r="4394" spans="1:8">
      <c r="A4394" t="n">
        <v>35643</v>
      </c>
      <c r="B4394" s="24" t="n">
        <v>28</v>
      </c>
    </row>
    <row r="4395" spans="1:8">
      <c r="A4395" t="s">
        <v>4</v>
      </c>
      <c r="B4395" s="4" t="s">
        <v>5</v>
      </c>
      <c r="C4395" s="4" t="s">
        <v>10</v>
      </c>
      <c r="D4395" s="4" t="s">
        <v>10</v>
      </c>
      <c r="E4395" s="4" t="s">
        <v>10</v>
      </c>
    </row>
    <row r="4396" spans="1:8">
      <c r="A4396" t="n">
        <v>35644</v>
      </c>
      <c r="B4396" s="59" t="n">
        <v>61</v>
      </c>
      <c r="C4396" s="7" t="n">
        <v>18</v>
      </c>
      <c r="D4396" s="7" t="n">
        <v>0</v>
      </c>
      <c r="E4396" s="7" t="n">
        <v>1000</v>
      </c>
    </row>
    <row r="4397" spans="1:8">
      <c r="A4397" t="s">
        <v>4</v>
      </c>
      <c r="B4397" s="4" t="s">
        <v>5</v>
      </c>
      <c r="C4397" s="4" t="s">
        <v>7</v>
      </c>
      <c r="D4397" s="4" t="s">
        <v>10</v>
      </c>
      <c r="E4397" s="4" t="s">
        <v>8</v>
      </c>
    </row>
    <row r="4398" spans="1:8">
      <c r="A4398" t="n">
        <v>35651</v>
      </c>
      <c r="B4398" s="54" t="n">
        <v>51</v>
      </c>
      <c r="C4398" s="7" t="n">
        <v>4</v>
      </c>
      <c r="D4398" s="7" t="n">
        <v>18</v>
      </c>
      <c r="E4398" s="7" t="s">
        <v>104</v>
      </c>
    </row>
    <row r="4399" spans="1:8">
      <c r="A4399" t="s">
        <v>4</v>
      </c>
      <c r="B4399" s="4" t="s">
        <v>5</v>
      </c>
      <c r="C4399" s="4" t="s">
        <v>10</v>
      </c>
    </row>
    <row r="4400" spans="1:8">
      <c r="A4400" t="n">
        <v>35664</v>
      </c>
      <c r="B4400" s="26" t="n">
        <v>16</v>
      </c>
      <c r="C4400" s="7" t="n">
        <v>0</v>
      </c>
    </row>
    <row r="4401" spans="1:8">
      <c r="A4401" t="s">
        <v>4</v>
      </c>
      <c r="B4401" s="4" t="s">
        <v>5</v>
      </c>
      <c r="C4401" s="4" t="s">
        <v>10</v>
      </c>
      <c r="D4401" s="4" t="s">
        <v>7</v>
      </c>
      <c r="E4401" s="4" t="s">
        <v>17</v>
      </c>
      <c r="F4401" s="4" t="s">
        <v>28</v>
      </c>
      <c r="G4401" s="4" t="s">
        <v>7</v>
      </c>
      <c r="H4401" s="4" t="s">
        <v>7</v>
      </c>
    </row>
    <row r="4402" spans="1:8">
      <c r="A4402" t="n">
        <v>35667</v>
      </c>
      <c r="B4402" s="55" t="n">
        <v>26</v>
      </c>
      <c r="C4402" s="7" t="n">
        <v>18</v>
      </c>
      <c r="D4402" s="7" t="n">
        <v>17</v>
      </c>
      <c r="E4402" s="7" t="n">
        <v>17480</v>
      </c>
      <c r="F4402" s="7" t="s">
        <v>205</v>
      </c>
      <c r="G4402" s="7" t="n">
        <v>2</v>
      </c>
      <c r="H4402" s="7" t="n">
        <v>0</v>
      </c>
    </row>
    <row r="4403" spans="1:8">
      <c r="A4403" t="s">
        <v>4</v>
      </c>
      <c r="B4403" s="4" t="s">
        <v>5</v>
      </c>
      <c r="C4403" s="4" t="s">
        <v>10</v>
      </c>
    </row>
    <row r="4404" spans="1:8">
      <c r="A4404" t="n">
        <v>35780</v>
      </c>
      <c r="B4404" s="26" t="n">
        <v>16</v>
      </c>
      <c r="C4404" s="7" t="n">
        <v>2500</v>
      </c>
    </row>
    <row r="4405" spans="1:8">
      <c r="A4405" t="s">
        <v>4</v>
      </c>
      <c r="B4405" s="4" t="s">
        <v>5</v>
      </c>
      <c r="C4405" s="4" t="s">
        <v>7</v>
      </c>
      <c r="D4405" s="4" t="s">
        <v>10</v>
      </c>
      <c r="E4405" s="4" t="s">
        <v>8</v>
      </c>
      <c r="F4405" s="4" t="s">
        <v>8</v>
      </c>
      <c r="G4405" s="4" t="s">
        <v>8</v>
      </c>
      <c r="H4405" s="4" t="s">
        <v>8</v>
      </c>
    </row>
    <row r="4406" spans="1:8">
      <c r="A4406" t="n">
        <v>35783</v>
      </c>
      <c r="B4406" s="54" t="n">
        <v>51</v>
      </c>
      <c r="C4406" s="7" t="n">
        <v>3</v>
      </c>
      <c r="D4406" s="7" t="n">
        <v>18</v>
      </c>
      <c r="E4406" s="7" t="s">
        <v>196</v>
      </c>
      <c r="F4406" s="7" t="s">
        <v>18</v>
      </c>
      <c r="G4406" s="7" t="s">
        <v>113</v>
      </c>
      <c r="H4406" s="7" t="s">
        <v>112</v>
      </c>
    </row>
    <row r="4407" spans="1:8">
      <c r="A4407" t="s">
        <v>4</v>
      </c>
      <c r="B4407" s="4" t="s">
        <v>5</v>
      </c>
    </row>
    <row r="4408" spans="1:8">
      <c r="A4408" t="n">
        <v>35795</v>
      </c>
      <c r="B4408" s="24" t="n">
        <v>28</v>
      </c>
    </row>
    <row r="4409" spans="1:8">
      <c r="A4409" t="s">
        <v>4</v>
      </c>
      <c r="B4409" s="4" t="s">
        <v>5</v>
      </c>
      <c r="C4409" s="4" t="s">
        <v>10</v>
      </c>
      <c r="D4409" s="4" t="s">
        <v>7</v>
      </c>
      <c r="E4409" s="4" t="s">
        <v>16</v>
      </c>
      <c r="F4409" s="4" t="s">
        <v>10</v>
      </c>
    </row>
    <row r="4410" spans="1:8">
      <c r="A4410" t="n">
        <v>35796</v>
      </c>
      <c r="B4410" s="53" t="n">
        <v>59</v>
      </c>
      <c r="C4410" s="7" t="n">
        <v>0</v>
      </c>
      <c r="D4410" s="7" t="n">
        <v>6</v>
      </c>
      <c r="E4410" s="7" t="n">
        <v>0</v>
      </c>
      <c r="F4410" s="7" t="n">
        <v>0</v>
      </c>
    </row>
    <row r="4411" spans="1:8">
      <c r="A4411" t="s">
        <v>4</v>
      </c>
      <c r="B4411" s="4" t="s">
        <v>5</v>
      </c>
      <c r="C4411" s="4" t="s">
        <v>10</v>
      </c>
    </row>
    <row r="4412" spans="1:8">
      <c r="A4412" t="n">
        <v>35806</v>
      </c>
      <c r="B4412" s="26" t="n">
        <v>16</v>
      </c>
      <c r="C4412" s="7" t="n">
        <v>1000</v>
      </c>
    </row>
    <row r="4413" spans="1:8">
      <c r="A4413" t="s">
        <v>4</v>
      </c>
      <c r="B4413" s="4" t="s">
        <v>5</v>
      </c>
      <c r="C4413" s="4" t="s">
        <v>10</v>
      </c>
      <c r="D4413" s="4" t="s">
        <v>10</v>
      </c>
      <c r="E4413" s="4" t="s">
        <v>10</v>
      </c>
    </row>
    <row r="4414" spans="1:8">
      <c r="A4414" t="n">
        <v>35809</v>
      </c>
      <c r="B4414" s="59" t="n">
        <v>61</v>
      </c>
      <c r="C4414" s="7" t="n">
        <v>0</v>
      </c>
      <c r="D4414" s="7" t="n">
        <v>18</v>
      </c>
      <c r="E4414" s="7" t="n">
        <v>1000</v>
      </c>
    </row>
    <row r="4415" spans="1:8">
      <c r="A4415" t="s">
        <v>4</v>
      </c>
      <c r="B4415" s="4" t="s">
        <v>5</v>
      </c>
      <c r="C4415" s="4" t="s">
        <v>7</v>
      </c>
      <c r="D4415" s="4" t="s">
        <v>10</v>
      </c>
      <c r="E4415" s="4" t="s">
        <v>8</v>
      </c>
    </row>
    <row r="4416" spans="1:8">
      <c r="A4416" t="n">
        <v>35816</v>
      </c>
      <c r="B4416" s="54" t="n">
        <v>51</v>
      </c>
      <c r="C4416" s="7" t="n">
        <v>4</v>
      </c>
      <c r="D4416" s="7" t="n">
        <v>0</v>
      </c>
      <c r="E4416" s="7" t="s">
        <v>206</v>
      </c>
    </row>
    <row r="4417" spans="1:8">
      <c r="A4417" t="s">
        <v>4</v>
      </c>
      <c r="B4417" s="4" t="s">
        <v>5</v>
      </c>
      <c r="C4417" s="4" t="s">
        <v>10</v>
      </c>
    </row>
    <row r="4418" spans="1:8">
      <c r="A4418" t="n">
        <v>35829</v>
      </c>
      <c r="B4418" s="26" t="n">
        <v>16</v>
      </c>
      <c r="C4418" s="7" t="n">
        <v>0</v>
      </c>
    </row>
    <row r="4419" spans="1:8">
      <c r="A4419" t="s">
        <v>4</v>
      </c>
      <c r="B4419" s="4" t="s">
        <v>5</v>
      </c>
      <c r="C4419" s="4" t="s">
        <v>10</v>
      </c>
      <c r="D4419" s="4" t="s">
        <v>7</v>
      </c>
      <c r="E4419" s="4" t="s">
        <v>17</v>
      </c>
      <c r="F4419" s="4" t="s">
        <v>28</v>
      </c>
      <c r="G4419" s="4" t="s">
        <v>7</v>
      </c>
      <c r="H4419" s="4" t="s">
        <v>7</v>
      </c>
    </row>
    <row r="4420" spans="1:8">
      <c r="A4420" t="n">
        <v>35832</v>
      </c>
      <c r="B4420" s="55" t="n">
        <v>26</v>
      </c>
      <c r="C4420" s="7" t="n">
        <v>0</v>
      </c>
      <c r="D4420" s="7" t="n">
        <v>17</v>
      </c>
      <c r="E4420" s="7" t="n">
        <v>65141</v>
      </c>
      <c r="F4420" s="7" t="s">
        <v>207</v>
      </c>
      <c r="G4420" s="7" t="n">
        <v>2</v>
      </c>
      <c r="H4420" s="7" t="n">
        <v>0</v>
      </c>
    </row>
    <row r="4421" spans="1:8">
      <c r="A4421" t="s">
        <v>4</v>
      </c>
      <c r="B4421" s="4" t="s">
        <v>5</v>
      </c>
    </row>
    <row r="4422" spans="1:8">
      <c r="A4422" t="n">
        <v>35939</v>
      </c>
      <c r="B4422" s="24" t="n">
        <v>28</v>
      </c>
    </row>
    <row r="4423" spans="1:8">
      <c r="A4423" t="s">
        <v>4</v>
      </c>
      <c r="B4423" s="4" t="s">
        <v>5</v>
      </c>
      <c r="C4423" s="4" t="s">
        <v>7</v>
      </c>
      <c r="D4423" s="4" t="s">
        <v>10</v>
      </c>
      <c r="E4423" s="4" t="s">
        <v>16</v>
      </c>
    </row>
    <row r="4424" spans="1:8">
      <c r="A4424" t="n">
        <v>35940</v>
      </c>
      <c r="B4424" s="33" t="n">
        <v>58</v>
      </c>
      <c r="C4424" s="7" t="n">
        <v>101</v>
      </c>
      <c r="D4424" s="7" t="n">
        <v>500</v>
      </c>
      <c r="E4424" s="7" t="n">
        <v>1</v>
      </c>
    </row>
    <row r="4425" spans="1:8">
      <c r="A4425" t="s">
        <v>4</v>
      </c>
      <c r="B4425" s="4" t="s">
        <v>5</v>
      </c>
      <c r="C4425" s="4" t="s">
        <v>7</v>
      </c>
      <c r="D4425" s="4" t="s">
        <v>10</v>
      </c>
    </row>
    <row r="4426" spans="1:8">
      <c r="A4426" t="n">
        <v>35948</v>
      </c>
      <c r="B4426" s="33" t="n">
        <v>58</v>
      </c>
      <c r="C4426" s="7" t="n">
        <v>254</v>
      </c>
      <c r="D4426" s="7" t="n">
        <v>0</v>
      </c>
    </row>
    <row r="4427" spans="1:8">
      <c r="A4427" t="s">
        <v>4</v>
      </c>
      <c r="B4427" s="4" t="s">
        <v>5</v>
      </c>
      <c r="C4427" s="4" t="s">
        <v>7</v>
      </c>
    </row>
    <row r="4428" spans="1:8">
      <c r="A4428" t="n">
        <v>35952</v>
      </c>
      <c r="B4428" s="46" t="n">
        <v>116</v>
      </c>
      <c r="C4428" s="7" t="n">
        <v>0</v>
      </c>
    </row>
    <row r="4429" spans="1:8">
      <c r="A4429" t="s">
        <v>4</v>
      </c>
      <c r="B4429" s="4" t="s">
        <v>5</v>
      </c>
      <c r="C4429" s="4" t="s">
        <v>7</v>
      </c>
      <c r="D4429" s="4" t="s">
        <v>10</v>
      </c>
    </row>
    <row r="4430" spans="1:8">
      <c r="A4430" t="n">
        <v>35954</v>
      </c>
      <c r="B4430" s="46" t="n">
        <v>116</v>
      </c>
      <c r="C4430" s="7" t="n">
        <v>2</v>
      </c>
      <c r="D4430" s="7" t="n">
        <v>1</v>
      </c>
    </row>
    <row r="4431" spans="1:8">
      <c r="A4431" t="s">
        <v>4</v>
      </c>
      <c r="B4431" s="4" t="s">
        <v>5</v>
      </c>
      <c r="C4431" s="4" t="s">
        <v>7</v>
      </c>
      <c r="D4431" s="4" t="s">
        <v>17</v>
      </c>
    </row>
    <row r="4432" spans="1:8">
      <c r="A4432" t="n">
        <v>35958</v>
      </c>
      <c r="B4432" s="46" t="n">
        <v>116</v>
      </c>
      <c r="C4432" s="7" t="n">
        <v>5</v>
      </c>
      <c r="D4432" s="7" t="n">
        <v>1092616192</v>
      </c>
    </row>
    <row r="4433" spans="1:8">
      <c r="A4433" t="s">
        <v>4</v>
      </c>
      <c r="B4433" s="4" t="s">
        <v>5</v>
      </c>
      <c r="C4433" s="4" t="s">
        <v>7</v>
      </c>
      <c r="D4433" s="4" t="s">
        <v>10</v>
      </c>
    </row>
    <row r="4434" spans="1:8">
      <c r="A4434" t="n">
        <v>35964</v>
      </c>
      <c r="B4434" s="46" t="n">
        <v>116</v>
      </c>
      <c r="C4434" s="7" t="n">
        <v>6</v>
      </c>
      <c r="D4434" s="7" t="n">
        <v>1</v>
      </c>
    </row>
    <row r="4435" spans="1:8">
      <c r="A4435" t="s">
        <v>4</v>
      </c>
      <c r="B4435" s="4" t="s">
        <v>5</v>
      </c>
      <c r="C4435" s="4" t="s">
        <v>7</v>
      </c>
      <c r="D4435" s="4" t="s">
        <v>10</v>
      </c>
      <c r="E4435" s="4" t="s">
        <v>8</v>
      </c>
      <c r="F4435" s="4" t="s">
        <v>8</v>
      </c>
      <c r="G4435" s="4" t="s">
        <v>8</v>
      </c>
      <c r="H4435" s="4" t="s">
        <v>8</v>
      </c>
    </row>
    <row r="4436" spans="1:8">
      <c r="A4436" t="n">
        <v>35968</v>
      </c>
      <c r="B4436" s="54" t="n">
        <v>51</v>
      </c>
      <c r="C4436" s="7" t="n">
        <v>3</v>
      </c>
      <c r="D4436" s="7" t="n">
        <v>17</v>
      </c>
      <c r="E4436" s="7" t="s">
        <v>125</v>
      </c>
      <c r="F4436" s="7" t="s">
        <v>112</v>
      </c>
      <c r="G4436" s="7" t="s">
        <v>113</v>
      </c>
      <c r="H4436" s="7" t="s">
        <v>204</v>
      </c>
    </row>
    <row r="4437" spans="1:8">
      <c r="A4437" t="s">
        <v>4</v>
      </c>
      <c r="B4437" s="4" t="s">
        <v>5</v>
      </c>
      <c r="C4437" s="4" t="s">
        <v>7</v>
      </c>
      <c r="D4437" s="4" t="s">
        <v>10</v>
      </c>
      <c r="E4437" s="4" t="s">
        <v>8</v>
      </c>
      <c r="F4437" s="4" t="s">
        <v>8</v>
      </c>
      <c r="G4437" s="4" t="s">
        <v>8</v>
      </c>
      <c r="H4437" s="4" t="s">
        <v>8</v>
      </c>
    </row>
    <row r="4438" spans="1:8">
      <c r="A4438" t="n">
        <v>35981</v>
      </c>
      <c r="B4438" s="54" t="n">
        <v>51</v>
      </c>
      <c r="C4438" s="7" t="n">
        <v>3</v>
      </c>
      <c r="D4438" s="7" t="n">
        <v>18</v>
      </c>
      <c r="E4438" s="7" t="s">
        <v>112</v>
      </c>
      <c r="F4438" s="7" t="s">
        <v>112</v>
      </c>
      <c r="G4438" s="7" t="s">
        <v>113</v>
      </c>
      <c r="H4438" s="7" t="s">
        <v>204</v>
      </c>
    </row>
    <row r="4439" spans="1:8">
      <c r="A4439" t="s">
        <v>4</v>
      </c>
      <c r="B4439" s="4" t="s">
        <v>5</v>
      </c>
      <c r="C4439" s="4" t="s">
        <v>7</v>
      </c>
      <c r="D4439" s="4" t="s">
        <v>7</v>
      </c>
      <c r="E4439" s="4" t="s">
        <v>16</v>
      </c>
      <c r="F4439" s="4" t="s">
        <v>16</v>
      </c>
      <c r="G4439" s="4" t="s">
        <v>16</v>
      </c>
      <c r="H4439" s="4" t="s">
        <v>10</v>
      </c>
    </row>
    <row r="4440" spans="1:8">
      <c r="A4440" t="n">
        <v>35994</v>
      </c>
      <c r="B4440" s="40" t="n">
        <v>45</v>
      </c>
      <c r="C4440" s="7" t="n">
        <v>2</v>
      </c>
      <c r="D4440" s="7" t="n">
        <v>3</v>
      </c>
      <c r="E4440" s="7" t="n">
        <v>2.25999999046326</v>
      </c>
      <c r="F4440" s="7" t="n">
        <v>1.42999994754791</v>
      </c>
      <c r="G4440" s="7" t="n">
        <v>-10.4899997711182</v>
      </c>
      <c r="H4440" s="7" t="n">
        <v>0</v>
      </c>
    </row>
    <row r="4441" spans="1:8">
      <c r="A4441" t="s">
        <v>4</v>
      </c>
      <c r="B4441" s="4" t="s">
        <v>5</v>
      </c>
      <c r="C4441" s="4" t="s">
        <v>7</v>
      </c>
      <c r="D4441" s="4" t="s">
        <v>7</v>
      </c>
      <c r="E4441" s="4" t="s">
        <v>16</v>
      </c>
      <c r="F4441" s="4" t="s">
        <v>16</v>
      </c>
      <c r="G4441" s="4" t="s">
        <v>16</v>
      </c>
      <c r="H4441" s="4" t="s">
        <v>10</v>
      </c>
      <c r="I4441" s="4" t="s">
        <v>7</v>
      </c>
    </row>
    <row r="4442" spans="1:8">
      <c r="A4442" t="n">
        <v>36011</v>
      </c>
      <c r="B4442" s="40" t="n">
        <v>45</v>
      </c>
      <c r="C4442" s="7" t="n">
        <v>4</v>
      </c>
      <c r="D4442" s="7" t="n">
        <v>3</v>
      </c>
      <c r="E4442" s="7" t="n">
        <v>18.1200008392334</v>
      </c>
      <c r="F4442" s="7" t="n">
        <v>213.440002441406</v>
      </c>
      <c r="G4442" s="7" t="n">
        <v>0</v>
      </c>
      <c r="H4442" s="7" t="n">
        <v>0</v>
      </c>
      <c r="I4442" s="7" t="n">
        <v>1</v>
      </c>
    </row>
    <row r="4443" spans="1:8">
      <c r="A4443" t="s">
        <v>4</v>
      </c>
      <c r="B4443" s="4" t="s">
        <v>5</v>
      </c>
      <c r="C4443" s="4" t="s">
        <v>7</v>
      </c>
      <c r="D4443" s="4" t="s">
        <v>7</v>
      </c>
      <c r="E4443" s="4" t="s">
        <v>16</v>
      </c>
      <c r="F4443" s="4" t="s">
        <v>10</v>
      </c>
    </row>
    <row r="4444" spans="1:8">
      <c r="A4444" t="n">
        <v>36029</v>
      </c>
      <c r="B4444" s="40" t="n">
        <v>45</v>
      </c>
      <c r="C4444" s="7" t="n">
        <v>5</v>
      </c>
      <c r="D4444" s="7" t="n">
        <v>3</v>
      </c>
      <c r="E4444" s="7" t="n">
        <v>1.10000002384186</v>
      </c>
      <c r="F4444" s="7" t="n">
        <v>0</v>
      </c>
    </row>
    <row r="4445" spans="1:8">
      <c r="A4445" t="s">
        <v>4</v>
      </c>
      <c r="B4445" s="4" t="s">
        <v>5</v>
      </c>
      <c r="C4445" s="4" t="s">
        <v>7</v>
      </c>
      <c r="D4445" s="4" t="s">
        <v>7</v>
      </c>
      <c r="E4445" s="4" t="s">
        <v>16</v>
      </c>
      <c r="F4445" s="4" t="s">
        <v>10</v>
      </c>
    </row>
    <row r="4446" spans="1:8">
      <c r="A4446" t="n">
        <v>36038</v>
      </c>
      <c r="B4446" s="40" t="n">
        <v>45</v>
      </c>
      <c r="C4446" s="7" t="n">
        <v>11</v>
      </c>
      <c r="D4446" s="7" t="n">
        <v>3</v>
      </c>
      <c r="E4446" s="7" t="n">
        <v>27.7000007629395</v>
      </c>
      <c r="F4446" s="7" t="n">
        <v>0</v>
      </c>
    </row>
    <row r="4447" spans="1:8">
      <c r="A4447" t="s">
        <v>4</v>
      </c>
      <c r="B4447" s="4" t="s">
        <v>5</v>
      </c>
      <c r="C4447" s="4" t="s">
        <v>10</v>
      </c>
    </row>
    <row r="4448" spans="1:8">
      <c r="A4448" t="n">
        <v>36047</v>
      </c>
      <c r="B4448" s="26" t="n">
        <v>16</v>
      </c>
      <c r="C4448" s="7" t="n">
        <v>500</v>
      </c>
    </row>
    <row r="4449" spans="1:9">
      <c r="A4449" t="s">
        <v>4</v>
      </c>
      <c r="B4449" s="4" t="s">
        <v>5</v>
      </c>
      <c r="C4449" s="4" t="s">
        <v>7</v>
      </c>
      <c r="D4449" s="4" t="s">
        <v>7</v>
      </c>
      <c r="E4449" s="4" t="s">
        <v>16</v>
      </c>
      <c r="F4449" s="4" t="s">
        <v>16</v>
      </c>
      <c r="G4449" s="4" t="s">
        <v>16</v>
      </c>
      <c r="H4449" s="4" t="s">
        <v>10</v>
      </c>
    </row>
    <row r="4450" spans="1:9">
      <c r="A4450" t="n">
        <v>36050</v>
      </c>
      <c r="B4450" s="40" t="n">
        <v>45</v>
      </c>
      <c r="C4450" s="7" t="n">
        <v>2</v>
      </c>
      <c r="D4450" s="7" t="n">
        <v>3</v>
      </c>
      <c r="E4450" s="7" t="n">
        <v>2.29999995231628</v>
      </c>
      <c r="F4450" s="7" t="n">
        <v>1.45000004768372</v>
      </c>
      <c r="G4450" s="7" t="n">
        <v>-10.3599996566772</v>
      </c>
      <c r="H4450" s="7" t="n">
        <v>2000</v>
      </c>
    </row>
    <row r="4451" spans="1:9">
      <c r="A4451" t="s">
        <v>4</v>
      </c>
      <c r="B4451" s="4" t="s">
        <v>5</v>
      </c>
      <c r="C4451" s="4" t="s">
        <v>7</v>
      </c>
      <c r="D4451" s="4" t="s">
        <v>7</v>
      </c>
      <c r="E4451" s="4" t="s">
        <v>16</v>
      </c>
      <c r="F4451" s="4" t="s">
        <v>16</v>
      </c>
      <c r="G4451" s="4" t="s">
        <v>16</v>
      </c>
      <c r="H4451" s="4" t="s">
        <v>10</v>
      </c>
      <c r="I4451" s="4" t="s">
        <v>7</v>
      </c>
    </row>
    <row r="4452" spans="1:9">
      <c r="A4452" t="n">
        <v>36067</v>
      </c>
      <c r="B4452" s="40" t="n">
        <v>45</v>
      </c>
      <c r="C4452" s="7" t="n">
        <v>4</v>
      </c>
      <c r="D4452" s="7" t="n">
        <v>3</v>
      </c>
      <c r="E4452" s="7" t="n">
        <v>16.2299995422363</v>
      </c>
      <c r="F4452" s="7" t="n">
        <v>212.970001220703</v>
      </c>
      <c r="G4452" s="7" t="n">
        <v>0</v>
      </c>
      <c r="H4452" s="7" t="n">
        <v>2000</v>
      </c>
      <c r="I4452" s="7" t="n">
        <v>1</v>
      </c>
    </row>
    <row r="4453" spans="1:9">
      <c r="A4453" t="s">
        <v>4</v>
      </c>
      <c r="B4453" s="4" t="s">
        <v>5</v>
      </c>
      <c r="C4453" s="4" t="s">
        <v>7</v>
      </c>
      <c r="D4453" s="4" t="s">
        <v>7</v>
      </c>
      <c r="E4453" s="4" t="s">
        <v>16</v>
      </c>
      <c r="F4453" s="4" t="s">
        <v>10</v>
      </c>
    </row>
    <row r="4454" spans="1:9">
      <c r="A4454" t="n">
        <v>36085</v>
      </c>
      <c r="B4454" s="40" t="n">
        <v>45</v>
      </c>
      <c r="C4454" s="7" t="n">
        <v>5</v>
      </c>
      <c r="D4454" s="7" t="n">
        <v>3</v>
      </c>
      <c r="E4454" s="7" t="n">
        <v>1.10000002384186</v>
      </c>
      <c r="F4454" s="7" t="n">
        <v>2000</v>
      </c>
    </row>
    <row r="4455" spans="1:9">
      <c r="A4455" t="s">
        <v>4</v>
      </c>
      <c r="B4455" s="4" t="s">
        <v>5</v>
      </c>
      <c r="C4455" s="4" t="s">
        <v>7</v>
      </c>
      <c r="D4455" s="4" t="s">
        <v>7</v>
      </c>
      <c r="E4455" s="4" t="s">
        <v>16</v>
      </c>
      <c r="F4455" s="4" t="s">
        <v>10</v>
      </c>
    </row>
    <row r="4456" spans="1:9">
      <c r="A4456" t="n">
        <v>36094</v>
      </c>
      <c r="B4456" s="40" t="n">
        <v>45</v>
      </c>
      <c r="C4456" s="7" t="n">
        <v>11</v>
      </c>
      <c r="D4456" s="7" t="n">
        <v>3</v>
      </c>
      <c r="E4456" s="7" t="n">
        <v>27.7000007629395</v>
      </c>
      <c r="F4456" s="7" t="n">
        <v>2000</v>
      </c>
    </row>
    <row r="4457" spans="1:9">
      <c r="A4457" t="s">
        <v>4</v>
      </c>
      <c r="B4457" s="4" t="s">
        <v>5</v>
      </c>
      <c r="C4457" s="4" t="s">
        <v>10</v>
      </c>
      <c r="D4457" s="4" t="s">
        <v>10</v>
      </c>
      <c r="E4457" s="4" t="s">
        <v>16</v>
      </c>
      <c r="F4457" s="4" t="s">
        <v>16</v>
      </c>
      <c r="G4457" s="4" t="s">
        <v>16</v>
      </c>
      <c r="H4457" s="4" t="s">
        <v>16</v>
      </c>
      <c r="I4457" s="4" t="s">
        <v>7</v>
      </c>
      <c r="J4457" s="4" t="s">
        <v>10</v>
      </c>
    </row>
    <row r="4458" spans="1:9">
      <c r="A4458" t="n">
        <v>36103</v>
      </c>
      <c r="B4458" s="58" t="n">
        <v>55</v>
      </c>
      <c r="C4458" s="7" t="n">
        <v>18</v>
      </c>
      <c r="D4458" s="7" t="n">
        <v>65533</v>
      </c>
      <c r="E4458" s="7" t="n">
        <v>2.75999999046326</v>
      </c>
      <c r="F4458" s="7" t="n">
        <v>0</v>
      </c>
      <c r="G4458" s="7" t="n">
        <v>-9.94999980926514</v>
      </c>
      <c r="H4458" s="7" t="n">
        <v>1.20000004768372</v>
      </c>
      <c r="I4458" s="7" t="n">
        <v>1</v>
      </c>
      <c r="J4458" s="7" t="n">
        <v>0</v>
      </c>
    </row>
    <row r="4459" spans="1:9">
      <c r="A4459" t="s">
        <v>4</v>
      </c>
      <c r="B4459" s="4" t="s">
        <v>5</v>
      </c>
      <c r="C4459" s="4" t="s">
        <v>10</v>
      </c>
      <c r="D4459" s="4" t="s">
        <v>7</v>
      </c>
    </row>
    <row r="4460" spans="1:9">
      <c r="A4460" t="n">
        <v>36127</v>
      </c>
      <c r="B4460" s="61" t="n">
        <v>56</v>
      </c>
      <c r="C4460" s="7" t="n">
        <v>18</v>
      </c>
      <c r="D4460" s="7" t="n">
        <v>0</v>
      </c>
    </row>
    <row r="4461" spans="1:9">
      <c r="A4461" t="s">
        <v>4</v>
      </c>
      <c r="B4461" s="4" t="s">
        <v>5</v>
      </c>
      <c r="C4461" s="4" t="s">
        <v>7</v>
      </c>
      <c r="D4461" s="4" t="s">
        <v>10</v>
      </c>
    </row>
    <row r="4462" spans="1:9">
      <c r="A4462" t="n">
        <v>36131</v>
      </c>
      <c r="B4462" s="40" t="n">
        <v>45</v>
      </c>
      <c r="C4462" s="7" t="n">
        <v>7</v>
      </c>
      <c r="D4462" s="7" t="n">
        <v>255</v>
      </c>
    </row>
    <row r="4463" spans="1:9">
      <c r="A4463" t="s">
        <v>4</v>
      </c>
      <c r="B4463" s="4" t="s">
        <v>5</v>
      </c>
      <c r="C4463" s="4" t="s">
        <v>7</v>
      </c>
      <c r="D4463" s="4" t="s">
        <v>10</v>
      </c>
      <c r="E4463" s="4" t="s">
        <v>8</v>
      </c>
    </row>
    <row r="4464" spans="1:9">
      <c r="A4464" t="n">
        <v>36135</v>
      </c>
      <c r="B4464" s="54" t="n">
        <v>51</v>
      </c>
      <c r="C4464" s="7" t="n">
        <v>4</v>
      </c>
      <c r="D4464" s="7" t="n">
        <v>18</v>
      </c>
      <c r="E4464" s="7" t="s">
        <v>208</v>
      </c>
    </row>
    <row r="4465" spans="1:10">
      <c r="A4465" t="s">
        <v>4</v>
      </c>
      <c r="B4465" s="4" t="s">
        <v>5</v>
      </c>
      <c r="C4465" s="4" t="s">
        <v>10</v>
      </c>
    </row>
    <row r="4466" spans="1:10">
      <c r="A4466" t="n">
        <v>36153</v>
      </c>
      <c r="B4466" s="26" t="n">
        <v>16</v>
      </c>
      <c r="C4466" s="7" t="n">
        <v>0</v>
      </c>
    </row>
    <row r="4467" spans="1:10">
      <c r="A4467" t="s">
        <v>4</v>
      </c>
      <c r="B4467" s="4" t="s">
        <v>5</v>
      </c>
      <c r="C4467" s="4" t="s">
        <v>10</v>
      </c>
      <c r="D4467" s="4" t="s">
        <v>7</v>
      </c>
      <c r="E4467" s="4" t="s">
        <v>17</v>
      </c>
      <c r="F4467" s="4" t="s">
        <v>28</v>
      </c>
      <c r="G4467" s="4" t="s">
        <v>7</v>
      </c>
      <c r="H4467" s="4" t="s">
        <v>7</v>
      </c>
    </row>
    <row r="4468" spans="1:10">
      <c r="A4468" t="n">
        <v>36156</v>
      </c>
      <c r="B4468" s="55" t="n">
        <v>26</v>
      </c>
      <c r="C4468" s="7" t="n">
        <v>18</v>
      </c>
      <c r="D4468" s="7" t="n">
        <v>17</v>
      </c>
      <c r="E4468" s="7" t="n">
        <v>17481</v>
      </c>
      <c r="F4468" s="7" t="s">
        <v>209</v>
      </c>
      <c r="G4468" s="7" t="n">
        <v>2</v>
      </c>
      <c r="H4468" s="7" t="n">
        <v>0</v>
      </c>
    </row>
    <row r="4469" spans="1:10">
      <c r="A4469" t="s">
        <v>4</v>
      </c>
      <c r="B4469" s="4" t="s">
        <v>5</v>
      </c>
    </row>
    <row r="4470" spans="1:10">
      <c r="A4470" t="n">
        <v>36272</v>
      </c>
      <c r="B4470" s="24" t="n">
        <v>28</v>
      </c>
    </row>
    <row r="4471" spans="1:10">
      <c r="A4471" t="s">
        <v>4</v>
      </c>
      <c r="B4471" s="4" t="s">
        <v>5</v>
      </c>
      <c r="C4471" s="4" t="s">
        <v>7</v>
      </c>
      <c r="D4471" s="4" t="s">
        <v>10</v>
      </c>
      <c r="E4471" s="4" t="s">
        <v>8</v>
      </c>
    </row>
    <row r="4472" spans="1:10">
      <c r="A4472" t="n">
        <v>36273</v>
      </c>
      <c r="B4472" s="54" t="n">
        <v>51</v>
      </c>
      <c r="C4472" s="7" t="n">
        <v>4</v>
      </c>
      <c r="D4472" s="7" t="n">
        <v>0</v>
      </c>
      <c r="E4472" s="7" t="s">
        <v>134</v>
      </c>
    </row>
    <row r="4473" spans="1:10">
      <c r="A4473" t="s">
        <v>4</v>
      </c>
      <c r="B4473" s="4" t="s">
        <v>5</v>
      </c>
      <c r="C4473" s="4" t="s">
        <v>10</v>
      </c>
    </row>
    <row r="4474" spans="1:10">
      <c r="A4474" t="n">
        <v>36287</v>
      </c>
      <c r="B4474" s="26" t="n">
        <v>16</v>
      </c>
      <c r="C4474" s="7" t="n">
        <v>0</v>
      </c>
    </row>
    <row r="4475" spans="1:10">
      <c r="A4475" t="s">
        <v>4</v>
      </c>
      <c r="B4475" s="4" t="s">
        <v>5</v>
      </c>
      <c r="C4475" s="4" t="s">
        <v>10</v>
      </c>
      <c r="D4475" s="4" t="s">
        <v>7</v>
      </c>
      <c r="E4475" s="4" t="s">
        <v>17</v>
      </c>
      <c r="F4475" s="4" t="s">
        <v>28</v>
      </c>
      <c r="G4475" s="4" t="s">
        <v>7</v>
      </c>
      <c r="H4475" s="4" t="s">
        <v>7</v>
      </c>
    </row>
    <row r="4476" spans="1:10">
      <c r="A4476" t="n">
        <v>36290</v>
      </c>
      <c r="B4476" s="55" t="n">
        <v>26</v>
      </c>
      <c r="C4476" s="7" t="n">
        <v>0</v>
      </c>
      <c r="D4476" s="7" t="n">
        <v>17</v>
      </c>
      <c r="E4476" s="7" t="n">
        <v>65142</v>
      </c>
      <c r="F4476" s="7" t="s">
        <v>210</v>
      </c>
      <c r="G4476" s="7" t="n">
        <v>2</v>
      </c>
      <c r="H4476" s="7" t="n">
        <v>0</v>
      </c>
    </row>
    <row r="4477" spans="1:10">
      <c r="A4477" t="s">
        <v>4</v>
      </c>
      <c r="B4477" s="4" t="s">
        <v>5</v>
      </c>
    </row>
    <row r="4478" spans="1:10">
      <c r="A4478" t="n">
        <v>36311</v>
      </c>
      <c r="B4478" s="24" t="n">
        <v>28</v>
      </c>
    </row>
    <row r="4479" spans="1:10">
      <c r="A4479" t="s">
        <v>4</v>
      </c>
      <c r="B4479" s="4" t="s">
        <v>5</v>
      </c>
      <c r="C4479" s="4" t="s">
        <v>7</v>
      </c>
      <c r="D4479" s="4" t="s">
        <v>16</v>
      </c>
      <c r="E4479" s="4" t="s">
        <v>10</v>
      </c>
      <c r="F4479" s="4" t="s">
        <v>7</v>
      </c>
    </row>
    <row r="4480" spans="1:10">
      <c r="A4480" t="n">
        <v>36312</v>
      </c>
      <c r="B4480" s="51" t="n">
        <v>49</v>
      </c>
      <c r="C4480" s="7" t="n">
        <v>3</v>
      </c>
      <c r="D4480" s="7" t="n">
        <v>0.5</v>
      </c>
      <c r="E4480" s="7" t="n">
        <v>500</v>
      </c>
      <c r="F4480" s="7" t="n">
        <v>0</v>
      </c>
    </row>
    <row r="4481" spans="1:8">
      <c r="A4481" t="s">
        <v>4</v>
      </c>
      <c r="B4481" s="4" t="s">
        <v>5</v>
      </c>
      <c r="C4481" s="4" t="s">
        <v>7</v>
      </c>
      <c r="D4481" s="4" t="s">
        <v>10</v>
      </c>
      <c r="E4481" s="4" t="s">
        <v>17</v>
      </c>
      <c r="F4481" s="4" t="s">
        <v>10</v>
      </c>
    </row>
    <row r="4482" spans="1:8">
      <c r="A4482" t="n">
        <v>36321</v>
      </c>
      <c r="B4482" s="14" t="n">
        <v>50</v>
      </c>
      <c r="C4482" s="7" t="n">
        <v>3</v>
      </c>
      <c r="D4482" s="7" t="n">
        <v>8080</v>
      </c>
      <c r="E4482" s="7" t="n">
        <v>1036831949</v>
      </c>
      <c r="F4482" s="7" t="n">
        <v>500</v>
      </c>
    </row>
    <row r="4483" spans="1:8">
      <c r="A4483" t="s">
        <v>4</v>
      </c>
      <c r="B4483" s="4" t="s">
        <v>5</v>
      </c>
      <c r="C4483" s="4" t="s">
        <v>7</v>
      </c>
      <c r="D4483" s="4" t="s">
        <v>10</v>
      </c>
      <c r="E4483" s="4" t="s">
        <v>17</v>
      </c>
      <c r="F4483" s="4" t="s">
        <v>10</v>
      </c>
    </row>
    <row r="4484" spans="1:8">
      <c r="A4484" t="n">
        <v>36331</v>
      </c>
      <c r="B4484" s="14" t="n">
        <v>50</v>
      </c>
      <c r="C4484" s="7" t="n">
        <v>3</v>
      </c>
      <c r="D4484" s="7" t="n">
        <v>8063</v>
      </c>
      <c r="E4484" s="7" t="n">
        <v>1036831949</v>
      </c>
      <c r="F4484" s="7" t="n">
        <v>500</v>
      </c>
    </row>
    <row r="4485" spans="1:8">
      <c r="A4485" t="s">
        <v>4</v>
      </c>
      <c r="B4485" s="4" t="s">
        <v>5</v>
      </c>
      <c r="C4485" s="4" t="s">
        <v>7</v>
      </c>
      <c r="D4485" s="4" t="s">
        <v>7</v>
      </c>
      <c r="E4485" s="4" t="s">
        <v>7</v>
      </c>
      <c r="F4485" s="4" t="s">
        <v>16</v>
      </c>
      <c r="G4485" s="4" t="s">
        <v>16</v>
      </c>
      <c r="H4485" s="4" t="s">
        <v>16</v>
      </c>
      <c r="I4485" s="4" t="s">
        <v>16</v>
      </c>
      <c r="J4485" s="4" t="s">
        <v>16</v>
      </c>
    </row>
    <row r="4486" spans="1:8">
      <c r="A4486" t="n">
        <v>36341</v>
      </c>
      <c r="B4486" s="48" t="n">
        <v>76</v>
      </c>
      <c r="C4486" s="7" t="n">
        <v>1</v>
      </c>
      <c r="D4486" s="7" t="n">
        <v>3</v>
      </c>
      <c r="E4486" s="7" t="n">
        <v>0</v>
      </c>
      <c r="F4486" s="7" t="n">
        <v>1</v>
      </c>
      <c r="G4486" s="7" t="n">
        <v>1</v>
      </c>
      <c r="H4486" s="7" t="n">
        <v>1</v>
      </c>
      <c r="I4486" s="7" t="n">
        <v>1</v>
      </c>
      <c r="J4486" s="7" t="n">
        <v>1000</v>
      </c>
    </row>
    <row r="4487" spans="1:8">
      <c r="A4487" t="s">
        <v>4</v>
      </c>
      <c r="B4487" s="4" t="s">
        <v>5</v>
      </c>
      <c r="C4487" s="4" t="s">
        <v>7</v>
      </c>
      <c r="D4487" s="4" t="s">
        <v>7</v>
      </c>
    </row>
    <row r="4488" spans="1:8">
      <c r="A4488" t="n">
        <v>36365</v>
      </c>
      <c r="B4488" s="63" t="n">
        <v>77</v>
      </c>
      <c r="C4488" s="7" t="n">
        <v>1</v>
      </c>
      <c r="D4488" s="7" t="n">
        <v>3</v>
      </c>
    </row>
    <row r="4489" spans="1:8">
      <c r="A4489" t="s">
        <v>4</v>
      </c>
      <c r="B4489" s="4" t="s">
        <v>5</v>
      </c>
      <c r="C4489" s="4" t="s">
        <v>10</v>
      </c>
    </row>
    <row r="4490" spans="1:8">
      <c r="A4490" t="n">
        <v>36368</v>
      </c>
      <c r="B4490" s="26" t="n">
        <v>16</v>
      </c>
      <c r="C4490" s="7" t="n">
        <v>2000</v>
      </c>
    </row>
    <row r="4491" spans="1:8">
      <c r="A4491" t="s">
        <v>4</v>
      </c>
      <c r="B4491" s="4" t="s">
        <v>5</v>
      </c>
      <c r="C4491" s="4" t="s">
        <v>7</v>
      </c>
      <c r="D4491" s="4" t="s">
        <v>16</v>
      </c>
      <c r="E4491" s="4" t="s">
        <v>10</v>
      </c>
      <c r="F4491" s="4" t="s">
        <v>7</v>
      </c>
    </row>
    <row r="4492" spans="1:8">
      <c r="A4492" t="n">
        <v>36371</v>
      </c>
      <c r="B4492" s="51" t="n">
        <v>49</v>
      </c>
      <c r="C4492" s="7" t="n">
        <v>3</v>
      </c>
      <c r="D4492" s="7" t="n">
        <v>0.699999988079071</v>
      </c>
      <c r="E4492" s="7" t="n">
        <v>1000</v>
      </c>
      <c r="F4492" s="7" t="n">
        <v>0</v>
      </c>
    </row>
    <row r="4493" spans="1:8">
      <c r="A4493" t="s">
        <v>4</v>
      </c>
      <c r="B4493" s="4" t="s">
        <v>5</v>
      </c>
      <c r="C4493" s="4" t="s">
        <v>7</v>
      </c>
      <c r="D4493" s="4" t="s">
        <v>10</v>
      </c>
      <c r="E4493" s="4" t="s">
        <v>17</v>
      </c>
      <c r="F4493" s="4" t="s">
        <v>10</v>
      </c>
    </row>
    <row r="4494" spans="1:8">
      <c r="A4494" t="n">
        <v>36380</v>
      </c>
      <c r="B4494" s="14" t="n">
        <v>50</v>
      </c>
      <c r="C4494" s="7" t="n">
        <v>3</v>
      </c>
      <c r="D4494" s="7" t="n">
        <v>8080</v>
      </c>
      <c r="E4494" s="7" t="n">
        <v>1050253722</v>
      </c>
      <c r="F4494" s="7" t="n">
        <v>1000</v>
      </c>
    </row>
    <row r="4495" spans="1:8">
      <c r="A4495" t="s">
        <v>4</v>
      </c>
      <c r="B4495" s="4" t="s">
        <v>5</v>
      </c>
      <c r="C4495" s="4" t="s">
        <v>7</v>
      </c>
      <c r="D4495" s="4" t="s">
        <v>10</v>
      </c>
      <c r="E4495" s="4" t="s">
        <v>17</v>
      </c>
      <c r="F4495" s="4" t="s">
        <v>10</v>
      </c>
    </row>
    <row r="4496" spans="1:8">
      <c r="A4496" t="n">
        <v>36390</v>
      </c>
      <c r="B4496" s="14" t="n">
        <v>50</v>
      </c>
      <c r="C4496" s="7" t="n">
        <v>3</v>
      </c>
      <c r="D4496" s="7" t="n">
        <v>8063</v>
      </c>
      <c r="E4496" s="7" t="n">
        <v>1056964608</v>
      </c>
      <c r="F4496" s="7" t="n">
        <v>1000</v>
      </c>
    </row>
    <row r="4497" spans="1:10">
      <c r="A4497" t="s">
        <v>4</v>
      </c>
      <c r="B4497" s="4" t="s">
        <v>5</v>
      </c>
      <c r="C4497" s="4" t="s">
        <v>7</v>
      </c>
      <c r="D4497" s="4" t="s">
        <v>7</v>
      </c>
      <c r="E4497" s="4" t="s">
        <v>7</v>
      </c>
      <c r="F4497" s="4" t="s">
        <v>16</v>
      </c>
      <c r="G4497" s="4" t="s">
        <v>16</v>
      </c>
      <c r="H4497" s="4" t="s">
        <v>16</v>
      </c>
      <c r="I4497" s="4" t="s">
        <v>16</v>
      </c>
      <c r="J4497" s="4" t="s">
        <v>16</v>
      </c>
    </row>
    <row r="4498" spans="1:10">
      <c r="A4498" t="n">
        <v>36400</v>
      </c>
      <c r="B4498" s="48" t="n">
        <v>76</v>
      </c>
      <c r="C4498" s="7" t="n">
        <v>1</v>
      </c>
      <c r="D4498" s="7" t="n">
        <v>3</v>
      </c>
      <c r="E4498" s="7" t="n">
        <v>0</v>
      </c>
      <c r="F4498" s="7" t="n">
        <v>1</v>
      </c>
      <c r="G4498" s="7" t="n">
        <v>1</v>
      </c>
      <c r="H4498" s="7" t="n">
        <v>1</v>
      </c>
      <c r="I4498" s="7" t="n">
        <v>0</v>
      </c>
      <c r="J4498" s="7" t="n">
        <v>1000</v>
      </c>
    </row>
    <row r="4499" spans="1:10">
      <c r="A4499" t="s">
        <v>4</v>
      </c>
      <c r="B4499" s="4" t="s">
        <v>5</v>
      </c>
      <c r="C4499" s="4" t="s">
        <v>7</v>
      </c>
      <c r="D4499" s="4" t="s">
        <v>7</v>
      </c>
    </row>
    <row r="4500" spans="1:10">
      <c r="A4500" t="n">
        <v>36424</v>
      </c>
      <c r="B4500" s="63" t="n">
        <v>77</v>
      </c>
      <c r="C4500" s="7" t="n">
        <v>1</v>
      </c>
      <c r="D4500" s="7" t="n">
        <v>3</v>
      </c>
    </row>
    <row r="4501" spans="1:10">
      <c r="A4501" t="s">
        <v>4</v>
      </c>
      <c r="B4501" s="4" t="s">
        <v>5</v>
      </c>
      <c r="C4501" s="4" t="s">
        <v>7</v>
      </c>
      <c r="D4501" s="4" t="s">
        <v>10</v>
      </c>
      <c r="E4501" s="4" t="s">
        <v>8</v>
      </c>
    </row>
    <row r="4502" spans="1:10">
      <c r="A4502" t="n">
        <v>36427</v>
      </c>
      <c r="B4502" s="54" t="n">
        <v>51</v>
      </c>
      <c r="C4502" s="7" t="n">
        <v>4</v>
      </c>
      <c r="D4502" s="7" t="n">
        <v>18</v>
      </c>
      <c r="E4502" s="7" t="s">
        <v>211</v>
      </c>
    </row>
    <row r="4503" spans="1:10">
      <c r="A4503" t="s">
        <v>4</v>
      </c>
      <c r="B4503" s="4" t="s">
        <v>5</v>
      </c>
      <c r="C4503" s="4" t="s">
        <v>10</v>
      </c>
    </row>
    <row r="4504" spans="1:10">
      <c r="A4504" t="n">
        <v>36445</v>
      </c>
      <c r="B4504" s="26" t="n">
        <v>16</v>
      </c>
      <c r="C4504" s="7" t="n">
        <v>0</v>
      </c>
    </row>
    <row r="4505" spans="1:10">
      <c r="A4505" t="s">
        <v>4</v>
      </c>
      <c r="B4505" s="4" t="s">
        <v>5</v>
      </c>
      <c r="C4505" s="4" t="s">
        <v>10</v>
      </c>
      <c r="D4505" s="4" t="s">
        <v>7</v>
      </c>
      <c r="E4505" s="4" t="s">
        <v>17</v>
      </c>
      <c r="F4505" s="4" t="s">
        <v>28</v>
      </c>
      <c r="G4505" s="4" t="s">
        <v>7</v>
      </c>
      <c r="H4505" s="4" t="s">
        <v>7</v>
      </c>
    </row>
    <row r="4506" spans="1:10">
      <c r="A4506" t="n">
        <v>36448</v>
      </c>
      <c r="B4506" s="55" t="n">
        <v>26</v>
      </c>
      <c r="C4506" s="7" t="n">
        <v>18</v>
      </c>
      <c r="D4506" s="7" t="n">
        <v>17</v>
      </c>
      <c r="E4506" s="7" t="n">
        <v>17482</v>
      </c>
      <c r="F4506" s="7" t="s">
        <v>212</v>
      </c>
      <c r="G4506" s="7" t="n">
        <v>2</v>
      </c>
      <c r="H4506" s="7" t="n">
        <v>0</v>
      </c>
    </row>
    <row r="4507" spans="1:10">
      <c r="A4507" t="s">
        <v>4</v>
      </c>
      <c r="B4507" s="4" t="s">
        <v>5</v>
      </c>
      <c r="C4507" s="4" t="s">
        <v>10</v>
      </c>
    </row>
    <row r="4508" spans="1:10">
      <c r="A4508" t="n">
        <v>36519</v>
      </c>
      <c r="B4508" s="26" t="n">
        <v>16</v>
      </c>
      <c r="C4508" s="7" t="n">
        <v>1500</v>
      </c>
    </row>
    <row r="4509" spans="1:10">
      <c r="A4509" t="s">
        <v>4</v>
      </c>
      <c r="B4509" s="4" t="s">
        <v>5</v>
      </c>
      <c r="C4509" s="4" t="s">
        <v>7</v>
      </c>
      <c r="D4509" s="4" t="s">
        <v>10</v>
      </c>
      <c r="E4509" s="4" t="s">
        <v>8</v>
      </c>
      <c r="F4509" s="4" t="s">
        <v>8</v>
      </c>
      <c r="G4509" s="4" t="s">
        <v>8</v>
      </c>
      <c r="H4509" s="4" t="s">
        <v>8</v>
      </c>
    </row>
    <row r="4510" spans="1:10">
      <c r="A4510" t="n">
        <v>36522</v>
      </c>
      <c r="B4510" s="54" t="n">
        <v>51</v>
      </c>
      <c r="C4510" s="7" t="n">
        <v>3</v>
      </c>
      <c r="D4510" s="7" t="n">
        <v>18</v>
      </c>
      <c r="E4510" s="7" t="s">
        <v>121</v>
      </c>
      <c r="F4510" s="7" t="s">
        <v>18</v>
      </c>
      <c r="G4510" s="7" t="s">
        <v>196</v>
      </c>
      <c r="H4510" s="7" t="s">
        <v>204</v>
      </c>
    </row>
    <row r="4511" spans="1:10">
      <c r="A4511" t="s">
        <v>4</v>
      </c>
      <c r="B4511" s="4" t="s">
        <v>5</v>
      </c>
    </row>
    <row r="4512" spans="1:10">
      <c r="A4512" t="n">
        <v>36533</v>
      </c>
      <c r="B4512" s="24" t="n">
        <v>28</v>
      </c>
    </row>
    <row r="4513" spans="1:10">
      <c r="A4513" t="s">
        <v>4</v>
      </c>
      <c r="B4513" s="4" t="s">
        <v>5</v>
      </c>
      <c r="C4513" s="4" t="s">
        <v>7</v>
      </c>
      <c r="D4513" s="4" t="s">
        <v>7</v>
      </c>
      <c r="E4513" s="4" t="s">
        <v>16</v>
      </c>
      <c r="F4513" s="4" t="s">
        <v>16</v>
      </c>
      <c r="G4513" s="4" t="s">
        <v>16</v>
      </c>
      <c r="H4513" s="4" t="s">
        <v>10</v>
      </c>
    </row>
    <row r="4514" spans="1:10">
      <c r="A4514" t="n">
        <v>36534</v>
      </c>
      <c r="B4514" s="40" t="n">
        <v>45</v>
      </c>
      <c r="C4514" s="7" t="n">
        <v>2</v>
      </c>
      <c r="D4514" s="7" t="n">
        <v>3</v>
      </c>
      <c r="E4514" s="7" t="n">
        <v>2.35999989509583</v>
      </c>
      <c r="F4514" s="7" t="n">
        <v>1.45000004768372</v>
      </c>
      <c r="G4514" s="7" t="n">
        <v>-10.3900003433228</v>
      </c>
      <c r="H4514" s="7" t="n">
        <v>1500</v>
      </c>
    </row>
    <row r="4515" spans="1:10">
      <c r="A4515" t="s">
        <v>4</v>
      </c>
      <c r="B4515" s="4" t="s">
        <v>5</v>
      </c>
      <c r="C4515" s="4" t="s">
        <v>7</v>
      </c>
      <c r="D4515" s="4" t="s">
        <v>7</v>
      </c>
      <c r="E4515" s="4" t="s">
        <v>16</v>
      </c>
      <c r="F4515" s="4" t="s">
        <v>16</v>
      </c>
      <c r="G4515" s="4" t="s">
        <v>16</v>
      </c>
      <c r="H4515" s="4" t="s">
        <v>10</v>
      </c>
      <c r="I4515" s="4" t="s">
        <v>7</v>
      </c>
    </row>
    <row r="4516" spans="1:10">
      <c r="A4516" t="n">
        <v>36551</v>
      </c>
      <c r="B4516" s="40" t="n">
        <v>45</v>
      </c>
      <c r="C4516" s="7" t="n">
        <v>4</v>
      </c>
      <c r="D4516" s="7" t="n">
        <v>3</v>
      </c>
      <c r="E4516" s="7" t="n">
        <v>16.2299995422363</v>
      </c>
      <c r="F4516" s="7" t="n">
        <v>204.380004882813</v>
      </c>
      <c r="G4516" s="7" t="n">
        <v>0</v>
      </c>
      <c r="H4516" s="7" t="n">
        <v>1500</v>
      </c>
      <c r="I4516" s="7" t="n">
        <v>1</v>
      </c>
    </row>
    <row r="4517" spans="1:10">
      <c r="A4517" t="s">
        <v>4</v>
      </c>
      <c r="B4517" s="4" t="s">
        <v>5</v>
      </c>
      <c r="C4517" s="4" t="s">
        <v>7</v>
      </c>
      <c r="D4517" s="4" t="s">
        <v>7</v>
      </c>
      <c r="E4517" s="4" t="s">
        <v>16</v>
      </c>
      <c r="F4517" s="4" t="s">
        <v>10</v>
      </c>
    </row>
    <row r="4518" spans="1:10">
      <c r="A4518" t="n">
        <v>36569</v>
      </c>
      <c r="B4518" s="40" t="n">
        <v>45</v>
      </c>
      <c r="C4518" s="7" t="n">
        <v>5</v>
      </c>
      <c r="D4518" s="7" t="n">
        <v>3</v>
      </c>
      <c r="E4518" s="7" t="n">
        <v>1.10000002384186</v>
      </c>
      <c r="F4518" s="7" t="n">
        <v>1500</v>
      </c>
    </row>
    <row r="4519" spans="1:10">
      <c r="A4519" t="s">
        <v>4</v>
      </c>
      <c r="B4519" s="4" t="s">
        <v>5</v>
      </c>
      <c r="C4519" s="4" t="s">
        <v>7</v>
      </c>
      <c r="D4519" s="4" t="s">
        <v>7</v>
      </c>
      <c r="E4519" s="4" t="s">
        <v>16</v>
      </c>
      <c r="F4519" s="4" t="s">
        <v>10</v>
      </c>
    </row>
    <row r="4520" spans="1:10">
      <c r="A4520" t="n">
        <v>36578</v>
      </c>
      <c r="B4520" s="40" t="n">
        <v>45</v>
      </c>
      <c r="C4520" s="7" t="n">
        <v>11</v>
      </c>
      <c r="D4520" s="7" t="n">
        <v>3</v>
      </c>
      <c r="E4520" s="7" t="n">
        <v>27.7000007629395</v>
      </c>
      <c r="F4520" s="7" t="n">
        <v>1500</v>
      </c>
    </row>
    <row r="4521" spans="1:10">
      <c r="A4521" t="s">
        <v>4</v>
      </c>
      <c r="B4521" s="4" t="s">
        <v>5</v>
      </c>
      <c r="C4521" s="4" t="s">
        <v>7</v>
      </c>
      <c r="D4521" s="4" t="s">
        <v>10</v>
      </c>
      <c r="E4521" s="4" t="s">
        <v>8</v>
      </c>
      <c r="F4521" s="4" t="s">
        <v>8</v>
      </c>
      <c r="G4521" s="4" t="s">
        <v>8</v>
      </c>
      <c r="H4521" s="4" t="s">
        <v>8</v>
      </c>
    </row>
    <row r="4522" spans="1:10">
      <c r="A4522" t="n">
        <v>36587</v>
      </c>
      <c r="B4522" s="54" t="n">
        <v>51</v>
      </c>
      <c r="C4522" s="7" t="n">
        <v>3</v>
      </c>
      <c r="D4522" s="7" t="n">
        <v>17</v>
      </c>
      <c r="E4522" s="7" t="s">
        <v>155</v>
      </c>
      <c r="F4522" s="7" t="s">
        <v>130</v>
      </c>
      <c r="G4522" s="7" t="s">
        <v>113</v>
      </c>
      <c r="H4522" s="7" t="s">
        <v>112</v>
      </c>
    </row>
    <row r="4523" spans="1:10">
      <c r="A4523" t="s">
        <v>4</v>
      </c>
      <c r="B4523" s="4" t="s">
        <v>5</v>
      </c>
      <c r="C4523" s="4" t="s">
        <v>10</v>
      </c>
      <c r="D4523" s="4" t="s">
        <v>10</v>
      </c>
      <c r="E4523" s="4" t="s">
        <v>10</v>
      </c>
    </row>
    <row r="4524" spans="1:10">
      <c r="A4524" t="n">
        <v>36600</v>
      </c>
      <c r="B4524" s="59" t="n">
        <v>61</v>
      </c>
      <c r="C4524" s="7" t="n">
        <v>17</v>
      </c>
      <c r="D4524" s="7" t="n">
        <v>18</v>
      </c>
      <c r="E4524" s="7" t="n">
        <v>1000</v>
      </c>
    </row>
    <row r="4525" spans="1:10">
      <c r="A4525" t="s">
        <v>4</v>
      </c>
      <c r="B4525" s="4" t="s">
        <v>5</v>
      </c>
      <c r="C4525" s="4" t="s">
        <v>10</v>
      </c>
    </row>
    <row r="4526" spans="1:10">
      <c r="A4526" t="n">
        <v>36607</v>
      </c>
      <c r="B4526" s="26" t="n">
        <v>16</v>
      </c>
      <c r="C4526" s="7" t="n">
        <v>500</v>
      </c>
    </row>
    <row r="4527" spans="1:10">
      <c r="A4527" t="s">
        <v>4</v>
      </c>
      <c r="B4527" s="4" t="s">
        <v>5</v>
      </c>
      <c r="C4527" s="4" t="s">
        <v>7</v>
      </c>
      <c r="D4527" s="4" t="s">
        <v>7</v>
      </c>
      <c r="E4527" s="4" t="s">
        <v>7</v>
      </c>
      <c r="F4527" s="4" t="s">
        <v>7</v>
      </c>
    </row>
    <row r="4528" spans="1:10">
      <c r="A4528" t="n">
        <v>36610</v>
      </c>
      <c r="B4528" s="12" t="n">
        <v>14</v>
      </c>
      <c r="C4528" s="7" t="n">
        <v>0</v>
      </c>
      <c r="D4528" s="7" t="n">
        <v>1</v>
      </c>
      <c r="E4528" s="7" t="n">
        <v>0</v>
      </c>
      <c r="F4528" s="7" t="n">
        <v>0</v>
      </c>
    </row>
    <row r="4529" spans="1:9">
      <c r="A4529" t="s">
        <v>4</v>
      </c>
      <c r="B4529" s="4" t="s">
        <v>5</v>
      </c>
      <c r="C4529" s="4" t="s">
        <v>7</v>
      </c>
      <c r="D4529" s="4" t="s">
        <v>10</v>
      </c>
      <c r="E4529" s="4" t="s">
        <v>8</v>
      </c>
    </row>
    <row r="4530" spans="1:9">
      <c r="A4530" t="n">
        <v>36615</v>
      </c>
      <c r="B4530" s="54" t="n">
        <v>51</v>
      </c>
      <c r="C4530" s="7" t="n">
        <v>4</v>
      </c>
      <c r="D4530" s="7" t="n">
        <v>17</v>
      </c>
      <c r="E4530" s="7" t="s">
        <v>213</v>
      </c>
    </row>
    <row r="4531" spans="1:9">
      <c r="A4531" t="s">
        <v>4</v>
      </c>
      <c r="B4531" s="4" t="s">
        <v>5</v>
      </c>
      <c r="C4531" s="4" t="s">
        <v>10</v>
      </c>
    </row>
    <row r="4532" spans="1:9">
      <c r="A4532" t="n">
        <v>36629</v>
      </c>
      <c r="B4532" s="26" t="n">
        <v>16</v>
      </c>
      <c r="C4532" s="7" t="n">
        <v>0</v>
      </c>
    </row>
    <row r="4533" spans="1:9">
      <c r="A4533" t="s">
        <v>4</v>
      </c>
      <c r="B4533" s="4" t="s">
        <v>5</v>
      </c>
      <c r="C4533" s="4" t="s">
        <v>10</v>
      </c>
      <c r="D4533" s="4" t="s">
        <v>7</v>
      </c>
      <c r="E4533" s="4" t="s">
        <v>17</v>
      </c>
      <c r="F4533" s="4" t="s">
        <v>28</v>
      </c>
      <c r="G4533" s="4" t="s">
        <v>7</v>
      </c>
      <c r="H4533" s="4" t="s">
        <v>7</v>
      </c>
      <c r="I4533" s="4" t="s">
        <v>7</v>
      </c>
      <c r="J4533" s="4" t="s">
        <v>17</v>
      </c>
      <c r="K4533" s="4" t="s">
        <v>28</v>
      </c>
      <c r="L4533" s="4" t="s">
        <v>7</v>
      </c>
      <c r="M4533" s="4" t="s">
        <v>7</v>
      </c>
    </row>
    <row r="4534" spans="1:9">
      <c r="A4534" t="n">
        <v>36632</v>
      </c>
      <c r="B4534" s="55" t="n">
        <v>26</v>
      </c>
      <c r="C4534" s="7" t="n">
        <v>17</v>
      </c>
      <c r="D4534" s="7" t="n">
        <v>17</v>
      </c>
      <c r="E4534" s="7" t="n">
        <v>16444</v>
      </c>
      <c r="F4534" s="7" t="s">
        <v>214</v>
      </c>
      <c r="G4534" s="7" t="n">
        <v>2</v>
      </c>
      <c r="H4534" s="7" t="n">
        <v>3</v>
      </c>
      <c r="I4534" s="7" t="n">
        <v>17</v>
      </c>
      <c r="J4534" s="7" t="n">
        <v>16445</v>
      </c>
      <c r="K4534" s="7" t="s">
        <v>215</v>
      </c>
      <c r="L4534" s="7" t="n">
        <v>2</v>
      </c>
      <c r="M4534" s="7" t="n">
        <v>0</v>
      </c>
    </row>
    <row r="4535" spans="1:9">
      <c r="A4535" t="s">
        <v>4</v>
      </c>
      <c r="B4535" s="4" t="s">
        <v>5</v>
      </c>
      <c r="C4535" s="4" t="s">
        <v>10</v>
      </c>
    </row>
    <row r="4536" spans="1:9">
      <c r="A4536" t="n">
        <v>36724</v>
      </c>
      <c r="B4536" s="26" t="n">
        <v>16</v>
      </c>
      <c r="C4536" s="7" t="n">
        <v>1000</v>
      </c>
    </row>
    <row r="4537" spans="1:9">
      <c r="A4537" t="s">
        <v>4</v>
      </c>
      <c r="B4537" s="4" t="s">
        <v>5</v>
      </c>
      <c r="C4537" s="4" t="s">
        <v>17</v>
      </c>
    </row>
    <row r="4538" spans="1:9">
      <c r="A4538" t="n">
        <v>36727</v>
      </c>
      <c r="B4538" s="44" t="n">
        <v>15</v>
      </c>
      <c r="C4538" s="7" t="n">
        <v>256</v>
      </c>
    </row>
    <row r="4539" spans="1:9">
      <c r="A4539" t="s">
        <v>4</v>
      </c>
      <c r="B4539" s="4" t="s">
        <v>5</v>
      </c>
    </row>
    <row r="4540" spans="1:9">
      <c r="A4540" t="n">
        <v>36732</v>
      </c>
      <c r="B4540" s="24" t="n">
        <v>28</v>
      </c>
    </row>
    <row r="4541" spans="1:9">
      <c r="A4541" t="s">
        <v>4</v>
      </c>
      <c r="B4541" s="4" t="s">
        <v>5</v>
      </c>
      <c r="C4541" s="4" t="s">
        <v>10</v>
      </c>
      <c r="D4541" s="4" t="s">
        <v>10</v>
      </c>
      <c r="E4541" s="4" t="s">
        <v>10</v>
      </c>
    </row>
    <row r="4542" spans="1:9">
      <c r="A4542" t="n">
        <v>36733</v>
      </c>
      <c r="B4542" s="59" t="n">
        <v>61</v>
      </c>
      <c r="C4542" s="7" t="n">
        <v>18</v>
      </c>
      <c r="D4542" s="7" t="n">
        <v>17</v>
      </c>
      <c r="E4542" s="7" t="n">
        <v>1000</v>
      </c>
    </row>
    <row r="4543" spans="1:9">
      <c r="A4543" t="s">
        <v>4</v>
      </c>
      <c r="B4543" s="4" t="s">
        <v>5</v>
      </c>
      <c r="C4543" s="4" t="s">
        <v>7</v>
      </c>
      <c r="D4543" s="4" t="s">
        <v>10</v>
      </c>
      <c r="E4543" s="4" t="s">
        <v>7</v>
      </c>
      <c r="F4543" s="4" t="s">
        <v>7</v>
      </c>
      <c r="G4543" s="4" t="s">
        <v>7</v>
      </c>
      <c r="H4543" s="4" t="s">
        <v>7</v>
      </c>
    </row>
    <row r="4544" spans="1:9">
      <c r="A4544" t="n">
        <v>36740</v>
      </c>
      <c r="B4544" s="54" t="n">
        <v>51</v>
      </c>
      <c r="C4544" s="7" t="n">
        <v>2</v>
      </c>
      <c r="D4544" s="7" t="n">
        <v>18</v>
      </c>
      <c r="E4544" s="7" t="n">
        <v>1</v>
      </c>
      <c r="F4544" s="7" t="n">
        <v>0</v>
      </c>
      <c r="G4544" s="7" t="n">
        <v>127</v>
      </c>
      <c r="H4544" s="7" t="n">
        <v>0</v>
      </c>
    </row>
    <row r="4545" spans="1:13">
      <c r="A4545" t="s">
        <v>4</v>
      </c>
      <c r="B4545" s="4" t="s">
        <v>5</v>
      </c>
      <c r="C4545" s="4" t="s">
        <v>7</v>
      </c>
      <c r="D4545" s="4" t="s">
        <v>10</v>
      </c>
      <c r="E4545" s="4" t="s">
        <v>8</v>
      </c>
    </row>
    <row r="4546" spans="1:13">
      <c r="A4546" t="n">
        <v>36748</v>
      </c>
      <c r="B4546" s="54" t="n">
        <v>51</v>
      </c>
      <c r="C4546" s="7" t="n">
        <v>4</v>
      </c>
      <c r="D4546" s="7" t="n">
        <v>18</v>
      </c>
      <c r="E4546" s="7" t="s">
        <v>216</v>
      </c>
    </row>
    <row r="4547" spans="1:13">
      <c r="A4547" t="s">
        <v>4</v>
      </c>
      <c r="B4547" s="4" t="s">
        <v>5</v>
      </c>
      <c r="C4547" s="4" t="s">
        <v>10</v>
      </c>
    </row>
    <row r="4548" spans="1:13">
      <c r="A4548" t="n">
        <v>36767</v>
      </c>
      <c r="B4548" s="26" t="n">
        <v>16</v>
      </c>
      <c r="C4548" s="7" t="n">
        <v>0</v>
      </c>
    </row>
    <row r="4549" spans="1:13">
      <c r="A4549" t="s">
        <v>4</v>
      </c>
      <c r="B4549" s="4" t="s">
        <v>5</v>
      </c>
      <c r="C4549" s="4" t="s">
        <v>10</v>
      </c>
      <c r="D4549" s="4" t="s">
        <v>7</v>
      </c>
      <c r="E4549" s="4" t="s">
        <v>17</v>
      </c>
      <c r="F4549" s="4" t="s">
        <v>28</v>
      </c>
      <c r="G4549" s="4" t="s">
        <v>7</v>
      </c>
      <c r="H4549" s="4" t="s">
        <v>7</v>
      </c>
    </row>
    <row r="4550" spans="1:13">
      <c r="A4550" t="n">
        <v>36770</v>
      </c>
      <c r="B4550" s="55" t="n">
        <v>26</v>
      </c>
      <c r="C4550" s="7" t="n">
        <v>18</v>
      </c>
      <c r="D4550" s="7" t="n">
        <v>17</v>
      </c>
      <c r="E4550" s="7" t="n">
        <v>17483</v>
      </c>
      <c r="F4550" s="7" t="s">
        <v>217</v>
      </c>
      <c r="G4550" s="7" t="n">
        <v>2</v>
      </c>
      <c r="H4550" s="7" t="n">
        <v>0</v>
      </c>
    </row>
    <row r="4551" spans="1:13">
      <c r="A4551" t="s">
        <v>4</v>
      </c>
      <c r="B4551" s="4" t="s">
        <v>5</v>
      </c>
    </row>
    <row r="4552" spans="1:13">
      <c r="A4552" t="n">
        <v>36821</v>
      </c>
      <c r="B4552" s="24" t="n">
        <v>28</v>
      </c>
    </row>
    <row r="4553" spans="1:13">
      <c r="A4553" t="s">
        <v>4</v>
      </c>
      <c r="B4553" s="4" t="s">
        <v>5</v>
      </c>
      <c r="C4553" s="4" t="s">
        <v>7</v>
      </c>
      <c r="D4553" s="4" t="s">
        <v>10</v>
      </c>
      <c r="E4553" s="4" t="s">
        <v>8</v>
      </c>
      <c r="F4553" s="4" t="s">
        <v>8</v>
      </c>
      <c r="G4553" s="4" t="s">
        <v>8</v>
      </c>
      <c r="H4553" s="4" t="s">
        <v>8</v>
      </c>
    </row>
    <row r="4554" spans="1:13">
      <c r="A4554" t="n">
        <v>36822</v>
      </c>
      <c r="B4554" s="54" t="n">
        <v>51</v>
      </c>
      <c r="C4554" s="7" t="n">
        <v>3</v>
      </c>
      <c r="D4554" s="7" t="n">
        <v>18</v>
      </c>
      <c r="E4554" s="7" t="s">
        <v>163</v>
      </c>
      <c r="F4554" s="7" t="s">
        <v>112</v>
      </c>
      <c r="G4554" s="7" t="s">
        <v>113</v>
      </c>
      <c r="H4554" s="7" t="s">
        <v>112</v>
      </c>
    </row>
    <row r="4555" spans="1:13">
      <c r="A4555" t="s">
        <v>4</v>
      </c>
      <c r="B4555" s="4" t="s">
        <v>5</v>
      </c>
      <c r="C4555" s="4" t="s">
        <v>10</v>
      </c>
      <c r="D4555" s="4" t="s">
        <v>10</v>
      </c>
      <c r="E4555" s="4" t="s">
        <v>16</v>
      </c>
      <c r="F4555" s="4" t="s">
        <v>16</v>
      </c>
      <c r="G4555" s="4" t="s">
        <v>16</v>
      </c>
      <c r="H4555" s="4" t="s">
        <v>16</v>
      </c>
      <c r="I4555" s="4" t="s">
        <v>7</v>
      </c>
      <c r="J4555" s="4" t="s">
        <v>10</v>
      </c>
    </row>
    <row r="4556" spans="1:13">
      <c r="A4556" t="n">
        <v>36835</v>
      </c>
      <c r="B4556" s="58" t="n">
        <v>55</v>
      </c>
      <c r="C4556" s="7" t="n">
        <v>18</v>
      </c>
      <c r="D4556" s="7" t="n">
        <v>65533</v>
      </c>
      <c r="E4556" s="7" t="n">
        <v>3.21000003814697</v>
      </c>
      <c r="F4556" s="7" t="n">
        <v>0</v>
      </c>
      <c r="G4556" s="7" t="n">
        <v>-9.67000007629395</v>
      </c>
      <c r="H4556" s="7" t="n">
        <v>1.5</v>
      </c>
      <c r="I4556" s="7" t="n">
        <v>1</v>
      </c>
      <c r="J4556" s="7" t="n">
        <v>1</v>
      </c>
    </row>
    <row r="4557" spans="1:13">
      <c r="A4557" t="s">
        <v>4</v>
      </c>
      <c r="B4557" s="4" t="s">
        <v>5</v>
      </c>
      <c r="C4557" s="4" t="s">
        <v>10</v>
      </c>
    </row>
    <row r="4558" spans="1:13">
      <c r="A4558" t="n">
        <v>36859</v>
      </c>
      <c r="B4558" s="26" t="n">
        <v>16</v>
      </c>
      <c r="C4558" s="7" t="n">
        <v>500</v>
      </c>
    </row>
    <row r="4559" spans="1:13">
      <c r="A4559" t="s">
        <v>4</v>
      </c>
      <c r="B4559" s="4" t="s">
        <v>5</v>
      </c>
      <c r="C4559" s="4" t="s">
        <v>7</v>
      </c>
      <c r="D4559" s="4" t="s">
        <v>10</v>
      </c>
      <c r="E4559" s="4" t="s">
        <v>16</v>
      </c>
    </row>
    <row r="4560" spans="1:13">
      <c r="A4560" t="n">
        <v>36862</v>
      </c>
      <c r="B4560" s="33" t="n">
        <v>58</v>
      </c>
      <c r="C4560" s="7" t="n">
        <v>101</v>
      </c>
      <c r="D4560" s="7" t="n">
        <v>500</v>
      </c>
      <c r="E4560" s="7" t="n">
        <v>1</v>
      </c>
    </row>
    <row r="4561" spans="1:10">
      <c r="A4561" t="s">
        <v>4</v>
      </c>
      <c r="B4561" s="4" t="s">
        <v>5</v>
      </c>
      <c r="C4561" s="4" t="s">
        <v>7</v>
      </c>
      <c r="D4561" s="4" t="s">
        <v>10</v>
      </c>
    </row>
    <row r="4562" spans="1:10">
      <c r="A4562" t="n">
        <v>36870</v>
      </c>
      <c r="B4562" s="33" t="n">
        <v>58</v>
      </c>
      <c r="C4562" s="7" t="n">
        <v>254</v>
      </c>
      <c r="D4562" s="7" t="n">
        <v>0</v>
      </c>
    </row>
    <row r="4563" spans="1:10">
      <c r="A4563" t="s">
        <v>4</v>
      </c>
      <c r="B4563" s="4" t="s">
        <v>5</v>
      </c>
      <c r="C4563" s="4" t="s">
        <v>10</v>
      </c>
      <c r="D4563" s="4" t="s">
        <v>10</v>
      </c>
      <c r="E4563" s="4" t="s">
        <v>10</v>
      </c>
    </row>
    <row r="4564" spans="1:10">
      <c r="A4564" t="n">
        <v>36874</v>
      </c>
      <c r="B4564" s="59" t="n">
        <v>61</v>
      </c>
      <c r="C4564" s="7" t="n">
        <v>17</v>
      </c>
      <c r="D4564" s="7" t="n">
        <v>0</v>
      </c>
      <c r="E4564" s="7" t="n">
        <v>1000</v>
      </c>
    </row>
    <row r="4565" spans="1:10">
      <c r="A4565" t="s">
        <v>4</v>
      </c>
      <c r="B4565" s="4" t="s">
        <v>5</v>
      </c>
      <c r="C4565" s="4" t="s">
        <v>10</v>
      </c>
      <c r="D4565" s="4" t="s">
        <v>10</v>
      </c>
      <c r="E4565" s="4" t="s">
        <v>10</v>
      </c>
    </row>
    <row r="4566" spans="1:10">
      <c r="A4566" t="n">
        <v>36881</v>
      </c>
      <c r="B4566" s="59" t="n">
        <v>61</v>
      </c>
      <c r="C4566" s="7" t="n">
        <v>18</v>
      </c>
      <c r="D4566" s="7" t="n">
        <v>0</v>
      </c>
      <c r="E4566" s="7" t="n">
        <v>1000</v>
      </c>
    </row>
    <row r="4567" spans="1:10">
      <c r="A4567" t="s">
        <v>4</v>
      </c>
      <c r="B4567" s="4" t="s">
        <v>5</v>
      </c>
      <c r="C4567" s="4" t="s">
        <v>7</v>
      </c>
      <c r="D4567" s="4" t="s">
        <v>10</v>
      </c>
      <c r="E4567" s="4" t="s">
        <v>8</v>
      </c>
      <c r="F4567" s="4" t="s">
        <v>8</v>
      </c>
      <c r="G4567" s="4" t="s">
        <v>8</v>
      </c>
      <c r="H4567" s="4" t="s">
        <v>8</v>
      </c>
    </row>
    <row r="4568" spans="1:10">
      <c r="A4568" t="n">
        <v>36888</v>
      </c>
      <c r="B4568" s="54" t="n">
        <v>51</v>
      </c>
      <c r="C4568" s="7" t="n">
        <v>3</v>
      </c>
      <c r="D4568" s="7" t="n">
        <v>17</v>
      </c>
      <c r="E4568" s="7" t="s">
        <v>218</v>
      </c>
      <c r="F4568" s="7" t="s">
        <v>112</v>
      </c>
      <c r="G4568" s="7" t="s">
        <v>113</v>
      </c>
      <c r="H4568" s="7" t="s">
        <v>112</v>
      </c>
    </row>
    <row r="4569" spans="1:10">
      <c r="A4569" t="s">
        <v>4</v>
      </c>
      <c r="B4569" s="4" t="s">
        <v>5</v>
      </c>
      <c r="C4569" s="4" t="s">
        <v>7</v>
      </c>
    </row>
    <row r="4570" spans="1:10">
      <c r="A4570" t="n">
        <v>36901</v>
      </c>
      <c r="B4570" s="46" t="n">
        <v>116</v>
      </c>
      <c r="C4570" s="7" t="n">
        <v>0</v>
      </c>
    </row>
    <row r="4571" spans="1:10">
      <c r="A4571" t="s">
        <v>4</v>
      </c>
      <c r="B4571" s="4" t="s">
        <v>5</v>
      </c>
      <c r="C4571" s="4" t="s">
        <v>7</v>
      </c>
      <c r="D4571" s="4" t="s">
        <v>10</v>
      </c>
    </row>
    <row r="4572" spans="1:10">
      <c r="A4572" t="n">
        <v>36903</v>
      </c>
      <c r="B4572" s="46" t="n">
        <v>116</v>
      </c>
      <c r="C4572" s="7" t="n">
        <v>2</v>
      </c>
      <c r="D4572" s="7" t="n">
        <v>1</v>
      </c>
    </row>
    <row r="4573" spans="1:10">
      <c r="A4573" t="s">
        <v>4</v>
      </c>
      <c r="B4573" s="4" t="s">
        <v>5</v>
      </c>
      <c r="C4573" s="4" t="s">
        <v>7</v>
      </c>
      <c r="D4573" s="4" t="s">
        <v>17</v>
      </c>
    </row>
    <row r="4574" spans="1:10">
      <c r="A4574" t="n">
        <v>36907</v>
      </c>
      <c r="B4574" s="46" t="n">
        <v>116</v>
      </c>
      <c r="C4574" s="7" t="n">
        <v>5</v>
      </c>
      <c r="D4574" s="7" t="n">
        <v>1117782016</v>
      </c>
    </row>
    <row r="4575" spans="1:10">
      <c r="A4575" t="s">
        <v>4</v>
      </c>
      <c r="B4575" s="4" t="s">
        <v>5</v>
      </c>
      <c r="C4575" s="4" t="s">
        <v>7</v>
      </c>
      <c r="D4575" s="4" t="s">
        <v>10</v>
      </c>
    </row>
    <row r="4576" spans="1:10">
      <c r="A4576" t="n">
        <v>36913</v>
      </c>
      <c r="B4576" s="46" t="n">
        <v>116</v>
      </c>
      <c r="C4576" s="7" t="n">
        <v>6</v>
      </c>
      <c r="D4576" s="7" t="n">
        <v>1</v>
      </c>
    </row>
    <row r="4577" spans="1:8">
      <c r="A4577" t="s">
        <v>4</v>
      </c>
      <c r="B4577" s="4" t="s">
        <v>5</v>
      </c>
      <c r="C4577" s="4" t="s">
        <v>7</v>
      </c>
      <c r="D4577" s="4" t="s">
        <v>7</v>
      </c>
      <c r="E4577" s="4" t="s">
        <v>16</v>
      </c>
      <c r="F4577" s="4" t="s">
        <v>16</v>
      </c>
      <c r="G4577" s="4" t="s">
        <v>16</v>
      </c>
      <c r="H4577" s="4" t="s">
        <v>10</v>
      </c>
    </row>
    <row r="4578" spans="1:8">
      <c r="A4578" t="n">
        <v>36917</v>
      </c>
      <c r="B4578" s="40" t="n">
        <v>45</v>
      </c>
      <c r="C4578" s="7" t="n">
        <v>2</v>
      </c>
      <c r="D4578" s="7" t="n">
        <v>3</v>
      </c>
      <c r="E4578" s="7" t="n">
        <v>1.91999995708466</v>
      </c>
      <c r="F4578" s="7" t="n">
        <v>1.44000005722046</v>
      </c>
      <c r="G4578" s="7" t="n">
        <v>-9.97000026702881</v>
      </c>
      <c r="H4578" s="7" t="n">
        <v>0</v>
      </c>
    </row>
    <row r="4579" spans="1:8">
      <c r="A4579" t="s">
        <v>4</v>
      </c>
      <c r="B4579" s="4" t="s">
        <v>5</v>
      </c>
      <c r="C4579" s="4" t="s">
        <v>7</v>
      </c>
      <c r="D4579" s="4" t="s">
        <v>7</v>
      </c>
      <c r="E4579" s="4" t="s">
        <v>16</v>
      </c>
      <c r="F4579" s="4" t="s">
        <v>16</v>
      </c>
      <c r="G4579" s="4" t="s">
        <v>16</v>
      </c>
      <c r="H4579" s="4" t="s">
        <v>10</v>
      </c>
      <c r="I4579" s="4" t="s">
        <v>7</v>
      </c>
    </row>
    <row r="4580" spans="1:8">
      <c r="A4580" t="n">
        <v>36934</v>
      </c>
      <c r="B4580" s="40" t="n">
        <v>45</v>
      </c>
      <c r="C4580" s="7" t="n">
        <v>4</v>
      </c>
      <c r="D4580" s="7" t="n">
        <v>3</v>
      </c>
      <c r="E4580" s="7" t="n">
        <v>9</v>
      </c>
      <c r="F4580" s="7" t="n">
        <v>-113.180000305176</v>
      </c>
      <c r="G4580" s="7" t="n">
        <v>0</v>
      </c>
      <c r="H4580" s="7" t="n">
        <v>0</v>
      </c>
      <c r="I4580" s="7" t="n">
        <v>1</v>
      </c>
    </row>
    <row r="4581" spans="1:8">
      <c r="A4581" t="s">
        <v>4</v>
      </c>
      <c r="B4581" s="4" t="s">
        <v>5</v>
      </c>
      <c r="C4581" s="4" t="s">
        <v>7</v>
      </c>
      <c r="D4581" s="4" t="s">
        <v>7</v>
      </c>
      <c r="E4581" s="4" t="s">
        <v>16</v>
      </c>
      <c r="F4581" s="4" t="s">
        <v>10</v>
      </c>
    </row>
    <row r="4582" spans="1:8">
      <c r="A4582" t="n">
        <v>36952</v>
      </c>
      <c r="B4582" s="40" t="n">
        <v>45</v>
      </c>
      <c r="C4582" s="7" t="n">
        <v>5</v>
      </c>
      <c r="D4582" s="7" t="n">
        <v>3</v>
      </c>
      <c r="E4582" s="7" t="n">
        <v>2.09999990463257</v>
      </c>
      <c r="F4582" s="7" t="n">
        <v>0</v>
      </c>
    </row>
    <row r="4583" spans="1:8">
      <c r="A4583" t="s">
        <v>4</v>
      </c>
      <c r="B4583" s="4" t="s">
        <v>5</v>
      </c>
      <c r="C4583" s="4" t="s">
        <v>7</v>
      </c>
      <c r="D4583" s="4" t="s">
        <v>7</v>
      </c>
      <c r="E4583" s="4" t="s">
        <v>16</v>
      </c>
      <c r="F4583" s="4" t="s">
        <v>10</v>
      </c>
    </row>
    <row r="4584" spans="1:8">
      <c r="A4584" t="n">
        <v>36961</v>
      </c>
      <c r="B4584" s="40" t="n">
        <v>45</v>
      </c>
      <c r="C4584" s="7" t="n">
        <v>11</v>
      </c>
      <c r="D4584" s="7" t="n">
        <v>3</v>
      </c>
      <c r="E4584" s="7" t="n">
        <v>27.7000007629395</v>
      </c>
      <c r="F4584" s="7" t="n">
        <v>0</v>
      </c>
    </row>
    <row r="4585" spans="1:8">
      <c r="A4585" t="s">
        <v>4</v>
      </c>
      <c r="B4585" s="4" t="s">
        <v>5</v>
      </c>
      <c r="C4585" s="4" t="s">
        <v>7</v>
      </c>
      <c r="D4585" s="4" t="s">
        <v>7</v>
      </c>
      <c r="E4585" s="4" t="s">
        <v>16</v>
      </c>
      <c r="F4585" s="4" t="s">
        <v>16</v>
      </c>
      <c r="G4585" s="4" t="s">
        <v>16</v>
      </c>
      <c r="H4585" s="4" t="s">
        <v>10</v>
      </c>
    </row>
    <row r="4586" spans="1:8">
      <c r="A4586" t="n">
        <v>36970</v>
      </c>
      <c r="B4586" s="40" t="n">
        <v>45</v>
      </c>
      <c r="C4586" s="7" t="n">
        <v>2</v>
      </c>
      <c r="D4586" s="7" t="n">
        <v>3</v>
      </c>
      <c r="E4586" s="7" t="n">
        <v>2.11999988555908</v>
      </c>
      <c r="F4586" s="7" t="n">
        <v>1.44000005722046</v>
      </c>
      <c r="G4586" s="7" t="n">
        <v>-10.6800003051758</v>
      </c>
      <c r="H4586" s="7" t="n">
        <v>0</v>
      </c>
    </row>
    <row r="4587" spans="1:8">
      <c r="A4587" t="s">
        <v>4</v>
      </c>
      <c r="B4587" s="4" t="s">
        <v>5</v>
      </c>
      <c r="C4587" s="4" t="s">
        <v>7</v>
      </c>
      <c r="D4587" s="4" t="s">
        <v>7</v>
      </c>
      <c r="E4587" s="4" t="s">
        <v>16</v>
      </c>
      <c r="F4587" s="4" t="s">
        <v>16</v>
      </c>
      <c r="G4587" s="4" t="s">
        <v>16</v>
      </c>
      <c r="H4587" s="4" t="s">
        <v>10</v>
      </c>
      <c r="I4587" s="4" t="s">
        <v>7</v>
      </c>
    </row>
    <row r="4588" spans="1:8">
      <c r="A4588" t="n">
        <v>36987</v>
      </c>
      <c r="B4588" s="40" t="n">
        <v>45</v>
      </c>
      <c r="C4588" s="7" t="n">
        <v>4</v>
      </c>
      <c r="D4588" s="7" t="n">
        <v>3</v>
      </c>
      <c r="E4588" s="7" t="n">
        <v>7.23999977111816</v>
      </c>
      <c r="F4588" s="7" t="n">
        <v>193.399993896484</v>
      </c>
      <c r="G4588" s="7" t="n">
        <v>0</v>
      </c>
      <c r="H4588" s="7" t="n">
        <v>0</v>
      </c>
      <c r="I4588" s="7" t="n">
        <v>0</v>
      </c>
    </row>
    <row r="4589" spans="1:8">
      <c r="A4589" t="s">
        <v>4</v>
      </c>
      <c r="B4589" s="4" t="s">
        <v>5</v>
      </c>
      <c r="C4589" s="4" t="s">
        <v>7</v>
      </c>
      <c r="D4589" s="4" t="s">
        <v>7</v>
      </c>
      <c r="E4589" s="4" t="s">
        <v>16</v>
      </c>
      <c r="F4589" s="4" t="s">
        <v>10</v>
      </c>
    </row>
    <row r="4590" spans="1:8">
      <c r="A4590" t="n">
        <v>37005</v>
      </c>
      <c r="B4590" s="40" t="n">
        <v>45</v>
      </c>
      <c r="C4590" s="7" t="n">
        <v>5</v>
      </c>
      <c r="D4590" s="7" t="n">
        <v>3</v>
      </c>
      <c r="E4590" s="7" t="n">
        <v>1.79999995231628</v>
      </c>
      <c r="F4590" s="7" t="n">
        <v>0</v>
      </c>
    </row>
    <row r="4591" spans="1:8">
      <c r="A4591" t="s">
        <v>4</v>
      </c>
      <c r="B4591" s="4" t="s">
        <v>5</v>
      </c>
      <c r="C4591" s="4" t="s">
        <v>7</v>
      </c>
      <c r="D4591" s="4" t="s">
        <v>7</v>
      </c>
      <c r="E4591" s="4" t="s">
        <v>16</v>
      </c>
      <c r="F4591" s="4" t="s">
        <v>10</v>
      </c>
    </row>
    <row r="4592" spans="1:8">
      <c r="A4592" t="n">
        <v>37014</v>
      </c>
      <c r="B4592" s="40" t="n">
        <v>45</v>
      </c>
      <c r="C4592" s="7" t="n">
        <v>11</v>
      </c>
      <c r="D4592" s="7" t="n">
        <v>3</v>
      </c>
      <c r="E4592" s="7" t="n">
        <v>27.7000007629395</v>
      </c>
      <c r="F4592" s="7" t="n">
        <v>0</v>
      </c>
    </row>
    <row r="4593" spans="1:9">
      <c r="A4593" t="s">
        <v>4</v>
      </c>
      <c r="B4593" s="4" t="s">
        <v>5</v>
      </c>
      <c r="C4593" s="4" t="s">
        <v>10</v>
      </c>
    </row>
    <row r="4594" spans="1:9">
      <c r="A4594" t="n">
        <v>37023</v>
      </c>
      <c r="B4594" s="26" t="n">
        <v>16</v>
      </c>
      <c r="C4594" s="7" t="n">
        <v>500</v>
      </c>
    </row>
    <row r="4595" spans="1:9">
      <c r="A4595" t="s">
        <v>4</v>
      </c>
      <c r="B4595" s="4" t="s">
        <v>5</v>
      </c>
      <c r="C4595" s="4" t="s">
        <v>10</v>
      </c>
      <c r="D4595" s="4" t="s">
        <v>7</v>
      </c>
    </row>
    <row r="4596" spans="1:9">
      <c r="A4596" t="n">
        <v>37026</v>
      </c>
      <c r="B4596" s="61" t="n">
        <v>56</v>
      </c>
      <c r="C4596" s="7" t="n">
        <v>18</v>
      </c>
      <c r="D4596" s="7" t="n">
        <v>0</v>
      </c>
    </row>
    <row r="4597" spans="1:9">
      <c r="A4597" t="s">
        <v>4</v>
      </c>
      <c r="B4597" s="4" t="s">
        <v>5</v>
      </c>
      <c r="C4597" s="4" t="s">
        <v>10</v>
      </c>
      <c r="D4597" s="4" t="s">
        <v>7</v>
      </c>
      <c r="E4597" s="4" t="s">
        <v>16</v>
      </c>
      <c r="F4597" s="4" t="s">
        <v>10</v>
      </c>
    </row>
    <row r="4598" spans="1:9">
      <c r="A4598" t="n">
        <v>37030</v>
      </c>
      <c r="B4598" s="53" t="n">
        <v>59</v>
      </c>
      <c r="C4598" s="7" t="n">
        <v>0</v>
      </c>
      <c r="D4598" s="7" t="n">
        <v>6</v>
      </c>
      <c r="E4598" s="7" t="n">
        <v>0</v>
      </c>
      <c r="F4598" s="7" t="n">
        <v>0</v>
      </c>
    </row>
    <row r="4599" spans="1:9">
      <c r="A4599" t="s">
        <v>4</v>
      </c>
      <c r="B4599" s="4" t="s">
        <v>5</v>
      </c>
      <c r="C4599" s="4" t="s">
        <v>10</v>
      </c>
    </row>
    <row r="4600" spans="1:9">
      <c r="A4600" t="n">
        <v>37040</v>
      </c>
      <c r="B4600" s="26" t="n">
        <v>16</v>
      </c>
      <c r="C4600" s="7" t="n">
        <v>1000</v>
      </c>
    </row>
    <row r="4601" spans="1:9">
      <c r="A4601" t="s">
        <v>4</v>
      </c>
      <c r="B4601" s="4" t="s">
        <v>5</v>
      </c>
      <c r="C4601" s="4" t="s">
        <v>7</v>
      </c>
      <c r="D4601" s="4" t="s">
        <v>10</v>
      </c>
      <c r="E4601" s="4" t="s">
        <v>8</v>
      </c>
    </row>
    <row r="4602" spans="1:9">
      <c r="A4602" t="n">
        <v>37043</v>
      </c>
      <c r="B4602" s="54" t="n">
        <v>51</v>
      </c>
      <c r="C4602" s="7" t="n">
        <v>4</v>
      </c>
      <c r="D4602" s="7" t="n">
        <v>0</v>
      </c>
      <c r="E4602" s="7" t="s">
        <v>219</v>
      </c>
    </row>
    <row r="4603" spans="1:9">
      <c r="A4603" t="s">
        <v>4</v>
      </c>
      <c r="B4603" s="4" t="s">
        <v>5</v>
      </c>
      <c r="C4603" s="4" t="s">
        <v>10</v>
      </c>
    </row>
    <row r="4604" spans="1:9">
      <c r="A4604" t="n">
        <v>37058</v>
      </c>
      <c r="B4604" s="26" t="n">
        <v>16</v>
      </c>
      <c r="C4604" s="7" t="n">
        <v>0</v>
      </c>
    </row>
    <row r="4605" spans="1:9">
      <c r="A4605" t="s">
        <v>4</v>
      </c>
      <c r="B4605" s="4" t="s">
        <v>5</v>
      </c>
      <c r="C4605" s="4" t="s">
        <v>10</v>
      </c>
      <c r="D4605" s="4" t="s">
        <v>7</v>
      </c>
      <c r="E4605" s="4" t="s">
        <v>17</v>
      </c>
      <c r="F4605" s="4" t="s">
        <v>28</v>
      </c>
      <c r="G4605" s="4" t="s">
        <v>7</v>
      </c>
      <c r="H4605" s="4" t="s">
        <v>7</v>
      </c>
      <c r="I4605" s="4" t="s">
        <v>7</v>
      </c>
      <c r="J4605" s="4" t="s">
        <v>17</v>
      </c>
      <c r="K4605" s="4" t="s">
        <v>28</v>
      </c>
      <c r="L4605" s="4" t="s">
        <v>7</v>
      </c>
      <c r="M4605" s="4" t="s">
        <v>7</v>
      </c>
    </row>
    <row r="4606" spans="1:9">
      <c r="A4606" t="n">
        <v>37061</v>
      </c>
      <c r="B4606" s="55" t="n">
        <v>26</v>
      </c>
      <c r="C4606" s="7" t="n">
        <v>0</v>
      </c>
      <c r="D4606" s="7" t="n">
        <v>17</v>
      </c>
      <c r="E4606" s="7" t="n">
        <v>65143</v>
      </c>
      <c r="F4606" s="7" t="s">
        <v>220</v>
      </c>
      <c r="G4606" s="7" t="n">
        <v>2</v>
      </c>
      <c r="H4606" s="7" t="n">
        <v>3</v>
      </c>
      <c r="I4606" s="7" t="n">
        <v>17</v>
      </c>
      <c r="J4606" s="7" t="n">
        <v>65144</v>
      </c>
      <c r="K4606" s="7" t="s">
        <v>221</v>
      </c>
      <c r="L4606" s="7" t="n">
        <v>2</v>
      </c>
      <c r="M4606" s="7" t="n">
        <v>0</v>
      </c>
    </row>
    <row r="4607" spans="1:9">
      <c r="A4607" t="s">
        <v>4</v>
      </c>
      <c r="B4607" s="4" t="s">
        <v>5</v>
      </c>
    </row>
    <row r="4608" spans="1:9">
      <c r="A4608" t="n">
        <v>37174</v>
      </c>
      <c r="B4608" s="24" t="n">
        <v>28</v>
      </c>
    </row>
    <row r="4609" spans="1:13">
      <c r="A4609" t="s">
        <v>4</v>
      </c>
      <c r="B4609" s="4" t="s">
        <v>5</v>
      </c>
      <c r="C4609" s="4" t="s">
        <v>10</v>
      </c>
      <c r="D4609" s="4" t="s">
        <v>10</v>
      </c>
      <c r="E4609" s="4" t="s">
        <v>10</v>
      </c>
    </row>
    <row r="4610" spans="1:13">
      <c r="A4610" t="n">
        <v>37175</v>
      </c>
      <c r="B4610" s="59" t="n">
        <v>61</v>
      </c>
      <c r="C4610" s="7" t="n">
        <v>16</v>
      </c>
      <c r="D4610" s="7" t="n">
        <v>15</v>
      </c>
      <c r="E4610" s="7" t="n">
        <v>1000</v>
      </c>
    </row>
    <row r="4611" spans="1:13">
      <c r="A4611" t="s">
        <v>4</v>
      </c>
      <c r="B4611" s="4" t="s">
        <v>5</v>
      </c>
      <c r="C4611" s="4" t="s">
        <v>7</v>
      </c>
      <c r="D4611" s="4" t="s">
        <v>10</v>
      </c>
      <c r="E4611" s="4" t="s">
        <v>8</v>
      </c>
    </row>
    <row r="4612" spans="1:13">
      <c r="A4612" t="n">
        <v>37182</v>
      </c>
      <c r="B4612" s="54" t="n">
        <v>51</v>
      </c>
      <c r="C4612" s="7" t="n">
        <v>4</v>
      </c>
      <c r="D4612" s="7" t="n">
        <v>16</v>
      </c>
      <c r="E4612" s="7" t="s">
        <v>171</v>
      </c>
    </row>
    <row r="4613" spans="1:13">
      <c r="A4613" t="s">
        <v>4</v>
      </c>
      <c r="B4613" s="4" t="s">
        <v>5</v>
      </c>
      <c r="C4613" s="4" t="s">
        <v>10</v>
      </c>
    </row>
    <row r="4614" spans="1:13">
      <c r="A4614" t="n">
        <v>37196</v>
      </c>
      <c r="B4614" s="26" t="n">
        <v>16</v>
      </c>
      <c r="C4614" s="7" t="n">
        <v>0</v>
      </c>
    </row>
    <row r="4615" spans="1:13">
      <c r="A4615" t="s">
        <v>4</v>
      </c>
      <c r="B4615" s="4" t="s">
        <v>5</v>
      </c>
      <c r="C4615" s="4" t="s">
        <v>10</v>
      </c>
      <c r="D4615" s="4" t="s">
        <v>7</v>
      </c>
      <c r="E4615" s="4" t="s">
        <v>17</v>
      </c>
      <c r="F4615" s="4" t="s">
        <v>28</v>
      </c>
      <c r="G4615" s="4" t="s">
        <v>7</v>
      </c>
      <c r="H4615" s="4" t="s">
        <v>7</v>
      </c>
      <c r="I4615" s="4" t="s">
        <v>7</v>
      </c>
      <c r="J4615" s="4" t="s">
        <v>17</v>
      </c>
      <c r="K4615" s="4" t="s">
        <v>28</v>
      </c>
      <c r="L4615" s="4" t="s">
        <v>7</v>
      </c>
      <c r="M4615" s="4" t="s">
        <v>7</v>
      </c>
    </row>
    <row r="4616" spans="1:13">
      <c r="A4616" t="n">
        <v>37199</v>
      </c>
      <c r="B4616" s="55" t="n">
        <v>26</v>
      </c>
      <c r="C4616" s="7" t="n">
        <v>16</v>
      </c>
      <c r="D4616" s="7" t="n">
        <v>17</v>
      </c>
      <c r="E4616" s="7" t="n">
        <v>14458</v>
      </c>
      <c r="F4616" s="7" t="s">
        <v>222</v>
      </c>
      <c r="G4616" s="7" t="n">
        <v>2</v>
      </c>
      <c r="H4616" s="7" t="n">
        <v>3</v>
      </c>
      <c r="I4616" s="7" t="n">
        <v>17</v>
      </c>
      <c r="J4616" s="7" t="n">
        <v>14459</v>
      </c>
      <c r="K4616" s="7" t="s">
        <v>223</v>
      </c>
      <c r="L4616" s="7" t="n">
        <v>2</v>
      </c>
      <c r="M4616" s="7" t="n">
        <v>0</v>
      </c>
    </row>
    <row r="4617" spans="1:13">
      <c r="A4617" t="s">
        <v>4</v>
      </c>
      <c r="B4617" s="4" t="s">
        <v>5</v>
      </c>
    </row>
    <row r="4618" spans="1:13">
      <c r="A4618" t="n">
        <v>37421</v>
      </c>
      <c r="B4618" s="24" t="n">
        <v>28</v>
      </c>
    </row>
    <row r="4619" spans="1:13">
      <c r="A4619" t="s">
        <v>4</v>
      </c>
      <c r="B4619" s="4" t="s">
        <v>5</v>
      </c>
      <c r="C4619" s="4" t="s">
        <v>10</v>
      </c>
      <c r="D4619" s="4" t="s">
        <v>7</v>
      </c>
    </row>
    <row r="4620" spans="1:13">
      <c r="A4620" t="n">
        <v>37422</v>
      </c>
      <c r="B4620" s="60" t="n">
        <v>89</v>
      </c>
      <c r="C4620" s="7" t="n">
        <v>65533</v>
      </c>
      <c r="D4620" s="7" t="n">
        <v>1</v>
      </c>
    </row>
    <row r="4621" spans="1:13">
      <c r="A4621" t="s">
        <v>4</v>
      </c>
      <c r="B4621" s="4" t="s">
        <v>5</v>
      </c>
      <c r="C4621" s="4" t="s">
        <v>7</v>
      </c>
      <c r="D4621" s="4" t="s">
        <v>10</v>
      </c>
      <c r="E4621" s="4" t="s">
        <v>16</v>
      </c>
    </row>
    <row r="4622" spans="1:13">
      <c r="A4622" t="n">
        <v>37426</v>
      </c>
      <c r="B4622" s="33" t="n">
        <v>58</v>
      </c>
      <c r="C4622" s="7" t="n">
        <v>101</v>
      </c>
      <c r="D4622" s="7" t="n">
        <v>500</v>
      </c>
      <c r="E4622" s="7" t="n">
        <v>1</v>
      </c>
    </row>
    <row r="4623" spans="1:13">
      <c r="A4623" t="s">
        <v>4</v>
      </c>
      <c r="B4623" s="4" t="s">
        <v>5</v>
      </c>
      <c r="C4623" s="4" t="s">
        <v>7</v>
      </c>
      <c r="D4623" s="4" t="s">
        <v>10</v>
      </c>
    </row>
    <row r="4624" spans="1:13">
      <c r="A4624" t="n">
        <v>37434</v>
      </c>
      <c r="B4624" s="33" t="n">
        <v>58</v>
      </c>
      <c r="C4624" s="7" t="n">
        <v>254</v>
      </c>
      <c r="D4624" s="7" t="n">
        <v>0</v>
      </c>
    </row>
    <row r="4625" spans="1:13">
      <c r="A4625" t="s">
        <v>4</v>
      </c>
      <c r="B4625" s="4" t="s">
        <v>5</v>
      </c>
      <c r="C4625" s="4" t="s">
        <v>7</v>
      </c>
      <c r="D4625" s="4" t="s">
        <v>7</v>
      </c>
      <c r="E4625" s="4" t="s">
        <v>16</v>
      </c>
      <c r="F4625" s="4" t="s">
        <v>16</v>
      </c>
      <c r="G4625" s="4" t="s">
        <v>16</v>
      </c>
      <c r="H4625" s="4" t="s">
        <v>10</v>
      </c>
    </row>
    <row r="4626" spans="1:13">
      <c r="A4626" t="n">
        <v>37438</v>
      </c>
      <c r="B4626" s="40" t="n">
        <v>45</v>
      </c>
      <c r="C4626" s="7" t="n">
        <v>2</v>
      </c>
      <c r="D4626" s="7" t="n">
        <v>3</v>
      </c>
      <c r="E4626" s="7" t="n">
        <v>4.73000001907349</v>
      </c>
      <c r="F4626" s="7" t="n">
        <v>1.39999997615814</v>
      </c>
      <c r="G4626" s="7" t="n">
        <v>-9.44999980926514</v>
      </c>
      <c r="H4626" s="7" t="n">
        <v>0</v>
      </c>
    </row>
    <row r="4627" spans="1:13">
      <c r="A4627" t="s">
        <v>4</v>
      </c>
      <c r="B4627" s="4" t="s">
        <v>5</v>
      </c>
      <c r="C4627" s="4" t="s">
        <v>7</v>
      </c>
      <c r="D4627" s="4" t="s">
        <v>7</v>
      </c>
      <c r="E4627" s="4" t="s">
        <v>16</v>
      </c>
      <c r="F4627" s="4" t="s">
        <v>16</v>
      </c>
      <c r="G4627" s="4" t="s">
        <v>16</v>
      </c>
      <c r="H4627" s="4" t="s">
        <v>10</v>
      </c>
      <c r="I4627" s="4" t="s">
        <v>7</v>
      </c>
    </row>
    <row r="4628" spans="1:13">
      <c r="A4628" t="n">
        <v>37455</v>
      </c>
      <c r="B4628" s="40" t="n">
        <v>45</v>
      </c>
      <c r="C4628" s="7" t="n">
        <v>4</v>
      </c>
      <c r="D4628" s="7" t="n">
        <v>3</v>
      </c>
      <c r="E4628" s="7" t="n">
        <v>1.1599999666214</v>
      </c>
      <c r="F4628" s="7" t="n">
        <v>235.740005493164</v>
      </c>
      <c r="G4628" s="7" t="n">
        <v>0</v>
      </c>
      <c r="H4628" s="7" t="n">
        <v>0</v>
      </c>
      <c r="I4628" s="7" t="n">
        <v>0</v>
      </c>
    </row>
    <row r="4629" spans="1:13">
      <c r="A4629" t="s">
        <v>4</v>
      </c>
      <c r="B4629" s="4" t="s">
        <v>5</v>
      </c>
      <c r="C4629" s="4" t="s">
        <v>7</v>
      </c>
      <c r="D4629" s="4" t="s">
        <v>7</v>
      </c>
      <c r="E4629" s="4" t="s">
        <v>16</v>
      </c>
      <c r="F4629" s="4" t="s">
        <v>10</v>
      </c>
    </row>
    <row r="4630" spans="1:13">
      <c r="A4630" t="n">
        <v>37473</v>
      </c>
      <c r="B4630" s="40" t="n">
        <v>45</v>
      </c>
      <c r="C4630" s="7" t="n">
        <v>5</v>
      </c>
      <c r="D4630" s="7" t="n">
        <v>3</v>
      </c>
      <c r="E4630" s="7" t="n">
        <v>1.60000002384186</v>
      </c>
      <c r="F4630" s="7" t="n">
        <v>0</v>
      </c>
    </row>
    <row r="4631" spans="1:13">
      <c r="A4631" t="s">
        <v>4</v>
      </c>
      <c r="B4631" s="4" t="s">
        <v>5</v>
      </c>
      <c r="C4631" s="4" t="s">
        <v>7</v>
      </c>
      <c r="D4631" s="4" t="s">
        <v>7</v>
      </c>
      <c r="E4631" s="4" t="s">
        <v>16</v>
      </c>
      <c r="F4631" s="4" t="s">
        <v>10</v>
      </c>
    </row>
    <row r="4632" spans="1:13">
      <c r="A4632" t="n">
        <v>37482</v>
      </c>
      <c r="B4632" s="40" t="n">
        <v>45</v>
      </c>
      <c r="C4632" s="7" t="n">
        <v>11</v>
      </c>
      <c r="D4632" s="7" t="n">
        <v>3</v>
      </c>
      <c r="E4632" s="7" t="n">
        <v>27.7000007629395</v>
      </c>
      <c r="F4632" s="7" t="n">
        <v>0</v>
      </c>
    </row>
    <row r="4633" spans="1:13">
      <c r="A4633" t="s">
        <v>4</v>
      </c>
      <c r="B4633" s="4" t="s">
        <v>5</v>
      </c>
      <c r="C4633" s="4" t="s">
        <v>10</v>
      </c>
      <c r="D4633" s="4" t="s">
        <v>16</v>
      </c>
      <c r="E4633" s="4" t="s">
        <v>16</v>
      </c>
      <c r="F4633" s="4" t="s">
        <v>16</v>
      </c>
      <c r="G4633" s="4" t="s">
        <v>16</v>
      </c>
    </row>
    <row r="4634" spans="1:13">
      <c r="A4634" t="n">
        <v>37491</v>
      </c>
      <c r="B4634" s="31" t="n">
        <v>46</v>
      </c>
      <c r="C4634" s="7" t="n">
        <v>0</v>
      </c>
      <c r="D4634" s="7" t="n">
        <v>3.32999992370605</v>
      </c>
      <c r="E4634" s="7" t="n">
        <v>0</v>
      </c>
      <c r="F4634" s="7" t="n">
        <v>-10.0900001525879</v>
      </c>
      <c r="G4634" s="7" t="n">
        <v>58.2999992370605</v>
      </c>
    </row>
    <row r="4635" spans="1:13">
      <c r="A4635" t="s">
        <v>4</v>
      </c>
      <c r="B4635" s="4" t="s">
        <v>5</v>
      </c>
      <c r="C4635" s="4" t="s">
        <v>10</v>
      </c>
      <c r="D4635" s="4" t="s">
        <v>17</v>
      </c>
    </row>
    <row r="4636" spans="1:13">
      <c r="A4636" t="n">
        <v>37510</v>
      </c>
      <c r="B4636" s="30" t="n">
        <v>43</v>
      </c>
      <c r="C4636" s="7" t="n">
        <v>18</v>
      </c>
      <c r="D4636" s="7" t="n">
        <v>128</v>
      </c>
    </row>
    <row r="4637" spans="1:13">
      <c r="A4637" t="s">
        <v>4</v>
      </c>
      <c r="B4637" s="4" t="s">
        <v>5</v>
      </c>
      <c r="C4637" s="4" t="s">
        <v>10</v>
      </c>
      <c r="D4637" s="4" t="s">
        <v>17</v>
      </c>
    </row>
    <row r="4638" spans="1:13">
      <c r="A4638" t="n">
        <v>37517</v>
      </c>
      <c r="B4638" s="30" t="n">
        <v>43</v>
      </c>
      <c r="C4638" s="7" t="n">
        <v>18</v>
      </c>
      <c r="D4638" s="7" t="n">
        <v>32</v>
      </c>
    </row>
    <row r="4639" spans="1:13">
      <c r="A4639" t="s">
        <v>4</v>
      </c>
      <c r="B4639" s="4" t="s">
        <v>5</v>
      </c>
      <c r="C4639" s="4" t="s">
        <v>10</v>
      </c>
      <c r="D4639" s="4" t="s">
        <v>17</v>
      </c>
    </row>
    <row r="4640" spans="1:13">
      <c r="A4640" t="n">
        <v>37524</v>
      </c>
      <c r="B4640" s="30" t="n">
        <v>43</v>
      </c>
      <c r="C4640" s="7" t="n">
        <v>17</v>
      </c>
      <c r="D4640" s="7" t="n">
        <v>128</v>
      </c>
    </row>
    <row r="4641" spans="1:9">
      <c r="A4641" t="s">
        <v>4</v>
      </c>
      <c r="B4641" s="4" t="s">
        <v>5</v>
      </c>
      <c r="C4641" s="4" t="s">
        <v>10</v>
      </c>
      <c r="D4641" s="4" t="s">
        <v>17</v>
      </c>
    </row>
    <row r="4642" spans="1:9">
      <c r="A4642" t="n">
        <v>37531</v>
      </c>
      <c r="B4642" s="30" t="n">
        <v>43</v>
      </c>
      <c r="C4642" s="7" t="n">
        <v>17</v>
      </c>
      <c r="D4642" s="7" t="n">
        <v>32</v>
      </c>
    </row>
    <row r="4643" spans="1:9">
      <c r="A4643" t="s">
        <v>4</v>
      </c>
      <c r="B4643" s="4" t="s">
        <v>5</v>
      </c>
      <c r="C4643" s="4" t="s">
        <v>10</v>
      </c>
      <c r="D4643" s="4" t="s">
        <v>10</v>
      </c>
      <c r="E4643" s="4" t="s">
        <v>10</v>
      </c>
    </row>
    <row r="4644" spans="1:9">
      <c r="A4644" t="n">
        <v>37538</v>
      </c>
      <c r="B4644" s="59" t="n">
        <v>61</v>
      </c>
      <c r="C4644" s="7" t="n">
        <v>17</v>
      </c>
      <c r="D4644" s="7" t="n">
        <v>65533</v>
      </c>
      <c r="E4644" s="7" t="n">
        <v>0</v>
      </c>
    </row>
    <row r="4645" spans="1:9">
      <c r="A4645" t="s">
        <v>4</v>
      </c>
      <c r="B4645" s="4" t="s">
        <v>5</v>
      </c>
      <c r="C4645" s="4" t="s">
        <v>10</v>
      </c>
      <c r="D4645" s="4" t="s">
        <v>10</v>
      </c>
      <c r="E4645" s="4" t="s">
        <v>10</v>
      </c>
    </row>
    <row r="4646" spans="1:9">
      <c r="A4646" t="n">
        <v>37545</v>
      </c>
      <c r="B4646" s="59" t="n">
        <v>61</v>
      </c>
      <c r="C4646" s="7" t="n">
        <v>18</v>
      </c>
      <c r="D4646" s="7" t="n">
        <v>65533</v>
      </c>
      <c r="E4646" s="7" t="n">
        <v>0</v>
      </c>
    </row>
    <row r="4647" spans="1:9">
      <c r="A4647" t="s">
        <v>4</v>
      </c>
      <c r="B4647" s="4" t="s">
        <v>5</v>
      </c>
      <c r="C4647" s="4" t="s">
        <v>10</v>
      </c>
      <c r="D4647" s="4" t="s">
        <v>10</v>
      </c>
      <c r="E4647" s="4" t="s">
        <v>10</v>
      </c>
    </row>
    <row r="4648" spans="1:9">
      <c r="A4648" t="n">
        <v>37552</v>
      </c>
      <c r="B4648" s="59" t="n">
        <v>61</v>
      </c>
      <c r="C4648" s="7" t="n">
        <v>0</v>
      </c>
      <c r="D4648" s="7" t="n">
        <v>65533</v>
      </c>
      <c r="E4648" s="7" t="n">
        <v>0</v>
      </c>
    </row>
    <row r="4649" spans="1:9">
      <c r="A4649" t="s">
        <v>4</v>
      </c>
      <c r="B4649" s="4" t="s">
        <v>5</v>
      </c>
      <c r="C4649" s="4" t="s">
        <v>10</v>
      </c>
      <c r="D4649" s="4" t="s">
        <v>10</v>
      </c>
      <c r="E4649" s="4" t="s">
        <v>10</v>
      </c>
    </row>
    <row r="4650" spans="1:9">
      <c r="A4650" t="n">
        <v>37559</v>
      </c>
      <c r="B4650" s="59" t="n">
        <v>61</v>
      </c>
      <c r="C4650" s="7" t="n">
        <v>15</v>
      </c>
      <c r="D4650" s="7" t="n">
        <v>16</v>
      </c>
      <c r="E4650" s="7" t="n">
        <v>1000</v>
      </c>
    </row>
    <row r="4651" spans="1:9">
      <c r="A4651" t="s">
        <v>4</v>
      </c>
      <c r="B4651" s="4" t="s">
        <v>5</v>
      </c>
      <c r="C4651" s="4" t="s">
        <v>10</v>
      </c>
    </row>
    <row r="4652" spans="1:9">
      <c r="A4652" t="n">
        <v>37566</v>
      </c>
      <c r="B4652" s="26" t="n">
        <v>16</v>
      </c>
      <c r="C4652" s="7" t="n">
        <v>500</v>
      </c>
    </row>
    <row r="4653" spans="1:9">
      <c r="A4653" t="s">
        <v>4</v>
      </c>
      <c r="B4653" s="4" t="s">
        <v>5</v>
      </c>
      <c r="C4653" s="4" t="s">
        <v>7</v>
      </c>
      <c r="D4653" s="4" t="s">
        <v>10</v>
      </c>
      <c r="E4653" s="4" t="s">
        <v>8</v>
      </c>
    </row>
    <row r="4654" spans="1:9">
      <c r="A4654" t="n">
        <v>37569</v>
      </c>
      <c r="B4654" s="54" t="n">
        <v>51</v>
      </c>
      <c r="C4654" s="7" t="n">
        <v>4</v>
      </c>
      <c r="D4654" s="7" t="n">
        <v>15</v>
      </c>
      <c r="E4654" s="7" t="s">
        <v>117</v>
      </c>
    </row>
    <row r="4655" spans="1:9">
      <c r="A4655" t="s">
        <v>4</v>
      </c>
      <c r="B4655" s="4" t="s">
        <v>5</v>
      </c>
      <c r="C4655" s="4" t="s">
        <v>10</v>
      </c>
    </row>
    <row r="4656" spans="1:9">
      <c r="A4656" t="n">
        <v>37583</v>
      </c>
      <c r="B4656" s="26" t="n">
        <v>16</v>
      </c>
      <c r="C4656" s="7" t="n">
        <v>0</v>
      </c>
    </row>
    <row r="4657" spans="1:5">
      <c r="A4657" t="s">
        <v>4</v>
      </c>
      <c r="B4657" s="4" t="s">
        <v>5</v>
      </c>
      <c r="C4657" s="4" t="s">
        <v>10</v>
      </c>
      <c r="D4657" s="4" t="s">
        <v>7</v>
      </c>
      <c r="E4657" s="4" t="s">
        <v>17</v>
      </c>
      <c r="F4657" s="4" t="s">
        <v>28</v>
      </c>
      <c r="G4657" s="4" t="s">
        <v>7</v>
      </c>
      <c r="H4657" s="4" t="s">
        <v>7</v>
      </c>
      <c r="I4657" s="4" t="s">
        <v>7</v>
      </c>
      <c r="J4657" s="4" t="s">
        <v>17</v>
      </c>
      <c r="K4657" s="4" t="s">
        <v>28</v>
      </c>
      <c r="L4657" s="4" t="s">
        <v>7</v>
      </c>
      <c r="M4657" s="4" t="s">
        <v>7</v>
      </c>
    </row>
    <row r="4658" spans="1:5">
      <c r="A4658" t="n">
        <v>37586</v>
      </c>
      <c r="B4658" s="55" t="n">
        <v>26</v>
      </c>
      <c r="C4658" s="7" t="n">
        <v>15</v>
      </c>
      <c r="D4658" s="7" t="n">
        <v>17</v>
      </c>
      <c r="E4658" s="7" t="n">
        <v>15440</v>
      </c>
      <c r="F4658" s="7" t="s">
        <v>224</v>
      </c>
      <c r="G4658" s="7" t="n">
        <v>2</v>
      </c>
      <c r="H4658" s="7" t="n">
        <v>3</v>
      </c>
      <c r="I4658" s="7" t="n">
        <v>17</v>
      </c>
      <c r="J4658" s="7" t="n">
        <v>15441</v>
      </c>
      <c r="K4658" s="7" t="s">
        <v>225</v>
      </c>
      <c r="L4658" s="7" t="n">
        <v>2</v>
      </c>
      <c r="M4658" s="7" t="n">
        <v>0</v>
      </c>
    </row>
    <row r="4659" spans="1:5">
      <c r="A4659" t="s">
        <v>4</v>
      </c>
      <c r="B4659" s="4" t="s">
        <v>5</v>
      </c>
    </row>
    <row r="4660" spans="1:5">
      <c r="A4660" t="n">
        <v>37674</v>
      </c>
      <c r="B4660" s="24" t="n">
        <v>28</v>
      </c>
    </row>
    <row r="4661" spans="1:5">
      <c r="A4661" t="s">
        <v>4</v>
      </c>
      <c r="B4661" s="4" t="s">
        <v>5</v>
      </c>
      <c r="C4661" s="4" t="s">
        <v>7</v>
      </c>
      <c r="D4661" s="4" t="s">
        <v>10</v>
      </c>
      <c r="E4661" s="4" t="s">
        <v>10</v>
      </c>
      <c r="F4661" s="4" t="s">
        <v>7</v>
      </c>
    </row>
    <row r="4662" spans="1:5">
      <c r="A4662" t="n">
        <v>37675</v>
      </c>
      <c r="B4662" s="22" t="n">
        <v>25</v>
      </c>
      <c r="C4662" s="7" t="n">
        <v>1</v>
      </c>
      <c r="D4662" s="7" t="n">
        <v>60</v>
      </c>
      <c r="E4662" s="7" t="n">
        <v>640</v>
      </c>
      <c r="F4662" s="7" t="n">
        <v>2</v>
      </c>
    </row>
    <row r="4663" spans="1:5">
      <c r="A4663" t="s">
        <v>4</v>
      </c>
      <c r="B4663" s="4" t="s">
        <v>5</v>
      </c>
      <c r="C4663" s="4" t="s">
        <v>7</v>
      </c>
      <c r="D4663" s="4" t="s">
        <v>10</v>
      </c>
      <c r="E4663" s="4" t="s">
        <v>8</v>
      </c>
    </row>
    <row r="4664" spans="1:5">
      <c r="A4664" t="n">
        <v>37682</v>
      </c>
      <c r="B4664" s="54" t="n">
        <v>51</v>
      </c>
      <c r="C4664" s="7" t="n">
        <v>4</v>
      </c>
      <c r="D4664" s="7" t="n">
        <v>16</v>
      </c>
      <c r="E4664" s="7" t="s">
        <v>117</v>
      </c>
    </row>
    <row r="4665" spans="1:5">
      <c r="A4665" t="s">
        <v>4</v>
      </c>
      <c r="B4665" s="4" t="s">
        <v>5</v>
      </c>
      <c r="C4665" s="4" t="s">
        <v>10</v>
      </c>
    </row>
    <row r="4666" spans="1:5">
      <c r="A4666" t="n">
        <v>37696</v>
      </c>
      <c r="B4666" s="26" t="n">
        <v>16</v>
      </c>
      <c r="C4666" s="7" t="n">
        <v>0</v>
      </c>
    </row>
    <row r="4667" spans="1:5">
      <c r="A4667" t="s">
        <v>4</v>
      </c>
      <c r="B4667" s="4" t="s">
        <v>5</v>
      </c>
      <c r="C4667" s="4" t="s">
        <v>10</v>
      </c>
      <c r="D4667" s="4" t="s">
        <v>7</v>
      </c>
      <c r="E4667" s="4" t="s">
        <v>17</v>
      </c>
      <c r="F4667" s="4" t="s">
        <v>28</v>
      </c>
      <c r="G4667" s="4" t="s">
        <v>7</v>
      </c>
      <c r="H4667" s="4" t="s">
        <v>7</v>
      </c>
      <c r="I4667" s="4" t="s">
        <v>7</v>
      </c>
      <c r="J4667" s="4" t="s">
        <v>17</v>
      </c>
      <c r="K4667" s="4" t="s">
        <v>28</v>
      </c>
      <c r="L4667" s="4" t="s">
        <v>7</v>
      </c>
      <c r="M4667" s="4" t="s">
        <v>7</v>
      </c>
    </row>
    <row r="4668" spans="1:5">
      <c r="A4668" t="n">
        <v>37699</v>
      </c>
      <c r="B4668" s="55" t="n">
        <v>26</v>
      </c>
      <c r="C4668" s="7" t="n">
        <v>16</v>
      </c>
      <c r="D4668" s="7" t="n">
        <v>17</v>
      </c>
      <c r="E4668" s="7" t="n">
        <v>14460</v>
      </c>
      <c r="F4668" s="7" t="s">
        <v>226</v>
      </c>
      <c r="G4668" s="7" t="n">
        <v>2</v>
      </c>
      <c r="H4668" s="7" t="n">
        <v>3</v>
      </c>
      <c r="I4668" s="7" t="n">
        <v>17</v>
      </c>
      <c r="J4668" s="7" t="n">
        <v>14461</v>
      </c>
      <c r="K4668" s="7" t="s">
        <v>227</v>
      </c>
      <c r="L4668" s="7" t="n">
        <v>2</v>
      </c>
      <c r="M4668" s="7" t="n">
        <v>0</v>
      </c>
    </row>
    <row r="4669" spans="1:5">
      <c r="A4669" t="s">
        <v>4</v>
      </c>
      <c r="B4669" s="4" t="s">
        <v>5</v>
      </c>
    </row>
    <row r="4670" spans="1:5">
      <c r="A4670" t="n">
        <v>37859</v>
      </c>
      <c r="B4670" s="24" t="n">
        <v>28</v>
      </c>
    </row>
    <row r="4671" spans="1:5">
      <c r="A4671" t="s">
        <v>4</v>
      </c>
      <c r="B4671" s="4" t="s">
        <v>5</v>
      </c>
      <c r="C4671" s="4" t="s">
        <v>10</v>
      </c>
      <c r="D4671" s="4" t="s">
        <v>7</v>
      </c>
    </row>
    <row r="4672" spans="1:5">
      <c r="A4672" t="n">
        <v>37860</v>
      </c>
      <c r="B4672" s="60" t="n">
        <v>89</v>
      </c>
      <c r="C4672" s="7" t="n">
        <v>16</v>
      </c>
      <c r="D4672" s="7" t="n">
        <v>1</v>
      </c>
    </row>
    <row r="4673" spans="1:13">
      <c r="A4673" t="s">
        <v>4</v>
      </c>
      <c r="B4673" s="4" t="s">
        <v>5</v>
      </c>
      <c r="C4673" s="4" t="s">
        <v>7</v>
      </c>
      <c r="D4673" s="4" t="s">
        <v>10</v>
      </c>
      <c r="E4673" s="4" t="s">
        <v>10</v>
      </c>
      <c r="F4673" s="4" t="s">
        <v>7</v>
      </c>
    </row>
    <row r="4674" spans="1:13">
      <c r="A4674" t="n">
        <v>37864</v>
      </c>
      <c r="B4674" s="22" t="n">
        <v>25</v>
      </c>
      <c r="C4674" s="7" t="n">
        <v>1</v>
      </c>
      <c r="D4674" s="7" t="n">
        <v>65535</v>
      </c>
      <c r="E4674" s="7" t="n">
        <v>65535</v>
      </c>
      <c r="F4674" s="7" t="n">
        <v>0</v>
      </c>
    </row>
    <row r="4675" spans="1:13">
      <c r="A4675" t="s">
        <v>4</v>
      </c>
      <c r="B4675" s="4" t="s">
        <v>5</v>
      </c>
      <c r="C4675" s="4" t="s">
        <v>7</v>
      </c>
      <c r="D4675" s="4" t="s">
        <v>10</v>
      </c>
      <c r="E4675" s="4" t="s">
        <v>8</v>
      </c>
    </row>
    <row r="4676" spans="1:13">
      <c r="A4676" t="n">
        <v>37871</v>
      </c>
      <c r="B4676" s="54" t="n">
        <v>51</v>
      </c>
      <c r="C4676" s="7" t="n">
        <v>4</v>
      </c>
      <c r="D4676" s="7" t="n">
        <v>15</v>
      </c>
      <c r="E4676" s="7" t="s">
        <v>228</v>
      </c>
    </row>
    <row r="4677" spans="1:13">
      <c r="A4677" t="s">
        <v>4</v>
      </c>
      <c r="B4677" s="4" t="s">
        <v>5</v>
      </c>
      <c r="C4677" s="4" t="s">
        <v>10</v>
      </c>
    </row>
    <row r="4678" spans="1:13">
      <c r="A4678" t="n">
        <v>37885</v>
      </c>
      <c r="B4678" s="26" t="n">
        <v>16</v>
      </c>
      <c r="C4678" s="7" t="n">
        <v>0</v>
      </c>
    </row>
    <row r="4679" spans="1:13">
      <c r="A4679" t="s">
        <v>4</v>
      </c>
      <c r="B4679" s="4" t="s">
        <v>5</v>
      </c>
      <c r="C4679" s="4" t="s">
        <v>10</v>
      </c>
      <c r="D4679" s="4" t="s">
        <v>7</v>
      </c>
      <c r="E4679" s="4" t="s">
        <v>17</v>
      </c>
      <c r="F4679" s="4" t="s">
        <v>28</v>
      </c>
      <c r="G4679" s="4" t="s">
        <v>7</v>
      </c>
      <c r="H4679" s="4" t="s">
        <v>7</v>
      </c>
      <c r="I4679" s="4" t="s">
        <v>7</v>
      </c>
      <c r="J4679" s="4" t="s">
        <v>17</v>
      </c>
      <c r="K4679" s="4" t="s">
        <v>28</v>
      </c>
      <c r="L4679" s="4" t="s">
        <v>7</v>
      </c>
      <c r="M4679" s="4" t="s">
        <v>7</v>
      </c>
    </row>
    <row r="4680" spans="1:13">
      <c r="A4680" t="n">
        <v>37888</v>
      </c>
      <c r="B4680" s="55" t="n">
        <v>26</v>
      </c>
      <c r="C4680" s="7" t="n">
        <v>15</v>
      </c>
      <c r="D4680" s="7" t="n">
        <v>17</v>
      </c>
      <c r="E4680" s="7" t="n">
        <v>15442</v>
      </c>
      <c r="F4680" s="7" t="s">
        <v>229</v>
      </c>
      <c r="G4680" s="7" t="n">
        <v>2</v>
      </c>
      <c r="H4680" s="7" t="n">
        <v>3</v>
      </c>
      <c r="I4680" s="7" t="n">
        <v>17</v>
      </c>
      <c r="J4680" s="7" t="n">
        <v>15443</v>
      </c>
      <c r="K4680" s="7" t="s">
        <v>230</v>
      </c>
      <c r="L4680" s="7" t="n">
        <v>2</v>
      </c>
      <c r="M4680" s="7" t="n">
        <v>0</v>
      </c>
    </row>
    <row r="4681" spans="1:13">
      <c r="A4681" t="s">
        <v>4</v>
      </c>
      <c r="B4681" s="4" t="s">
        <v>5</v>
      </c>
    </row>
    <row r="4682" spans="1:13">
      <c r="A4682" t="n">
        <v>37957</v>
      </c>
      <c r="B4682" s="24" t="n">
        <v>28</v>
      </c>
    </row>
    <row r="4683" spans="1:13">
      <c r="A4683" t="s">
        <v>4</v>
      </c>
      <c r="B4683" s="4" t="s">
        <v>5</v>
      </c>
      <c r="C4683" s="4" t="s">
        <v>7</v>
      </c>
      <c r="D4683" s="4" t="s">
        <v>10</v>
      </c>
      <c r="E4683" s="4" t="s">
        <v>10</v>
      </c>
      <c r="F4683" s="4" t="s">
        <v>7</v>
      </c>
    </row>
    <row r="4684" spans="1:13">
      <c r="A4684" t="n">
        <v>37958</v>
      </c>
      <c r="B4684" s="22" t="n">
        <v>25</v>
      </c>
      <c r="C4684" s="7" t="n">
        <v>1</v>
      </c>
      <c r="D4684" s="7" t="n">
        <v>260</v>
      </c>
      <c r="E4684" s="7" t="n">
        <v>640</v>
      </c>
      <c r="F4684" s="7" t="n">
        <v>1</v>
      </c>
    </row>
    <row r="4685" spans="1:13">
      <c r="A4685" t="s">
        <v>4</v>
      </c>
      <c r="B4685" s="4" t="s">
        <v>5</v>
      </c>
      <c r="C4685" s="4" t="s">
        <v>7</v>
      </c>
      <c r="D4685" s="4" t="s">
        <v>10</v>
      </c>
      <c r="E4685" s="4" t="s">
        <v>8</v>
      </c>
    </row>
    <row r="4686" spans="1:13">
      <c r="A4686" t="n">
        <v>37965</v>
      </c>
      <c r="B4686" s="54" t="n">
        <v>51</v>
      </c>
      <c r="C4686" s="7" t="n">
        <v>4</v>
      </c>
      <c r="D4686" s="7" t="n">
        <v>0</v>
      </c>
      <c r="E4686" s="7" t="s">
        <v>231</v>
      </c>
    </row>
    <row r="4687" spans="1:13">
      <c r="A4687" t="s">
        <v>4</v>
      </c>
      <c r="B4687" s="4" t="s">
        <v>5</v>
      </c>
      <c r="C4687" s="4" t="s">
        <v>10</v>
      </c>
    </row>
    <row r="4688" spans="1:13">
      <c r="A4688" t="n">
        <v>37979</v>
      </c>
      <c r="B4688" s="26" t="n">
        <v>16</v>
      </c>
      <c r="C4688" s="7" t="n">
        <v>0</v>
      </c>
    </row>
    <row r="4689" spans="1:13">
      <c r="A4689" t="s">
        <v>4</v>
      </c>
      <c r="B4689" s="4" t="s">
        <v>5</v>
      </c>
      <c r="C4689" s="4" t="s">
        <v>10</v>
      </c>
      <c r="D4689" s="4" t="s">
        <v>28</v>
      </c>
      <c r="E4689" s="4" t="s">
        <v>7</v>
      </c>
      <c r="F4689" s="4" t="s">
        <v>17</v>
      </c>
      <c r="G4689" s="4" t="s">
        <v>28</v>
      </c>
      <c r="H4689" s="4" t="s">
        <v>7</v>
      </c>
      <c r="I4689" s="4" t="s">
        <v>7</v>
      </c>
    </row>
    <row r="4690" spans="1:13">
      <c r="A4690" t="n">
        <v>37982</v>
      </c>
      <c r="B4690" s="55" t="n">
        <v>26</v>
      </c>
      <c r="C4690" s="7" t="n">
        <v>0</v>
      </c>
      <c r="D4690" s="7" t="s">
        <v>232</v>
      </c>
      <c r="E4690" s="7" t="n">
        <v>17</v>
      </c>
      <c r="F4690" s="7" t="n">
        <v>65317</v>
      </c>
      <c r="G4690" s="7" t="s">
        <v>233</v>
      </c>
      <c r="H4690" s="7" t="n">
        <v>2</v>
      </c>
      <c r="I4690" s="7" t="n">
        <v>0</v>
      </c>
    </row>
    <row r="4691" spans="1:13">
      <c r="A4691" t="s">
        <v>4</v>
      </c>
      <c r="B4691" s="4" t="s">
        <v>5</v>
      </c>
    </row>
    <row r="4692" spans="1:13">
      <c r="A4692" t="n">
        <v>38002</v>
      </c>
      <c r="B4692" s="24" t="n">
        <v>28</v>
      </c>
    </row>
    <row r="4693" spans="1:13">
      <c r="A4693" t="s">
        <v>4</v>
      </c>
      <c r="B4693" s="4" t="s">
        <v>5</v>
      </c>
      <c r="C4693" s="4" t="s">
        <v>7</v>
      </c>
    </row>
    <row r="4694" spans="1:13">
      <c r="A4694" t="n">
        <v>38003</v>
      </c>
      <c r="B4694" s="40" t="n">
        <v>45</v>
      </c>
      <c r="C4694" s="7" t="n">
        <v>0</v>
      </c>
    </row>
    <row r="4695" spans="1:13">
      <c r="A4695" t="s">
        <v>4</v>
      </c>
      <c r="B4695" s="4" t="s">
        <v>5</v>
      </c>
      <c r="C4695" s="4" t="s">
        <v>7</v>
      </c>
      <c r="D4695" s="4" t="s">
        <v>7</v>
      </c>
      <c r="E4695" s="4" t="s">
        <v>16</v>
      </c>
      <c r="F4695" s="4" t="s">
        <v>16</v>
      </c>
      <c r="G4695" s="4" t="s">
        <v>16</v>
      </c>
      <c r="H4695" s="4" t="s">
        <v>10</v>
      </c>
    </row>
    <row r="4696" spans="1:13">
      <c r="A4696" t="n">
        <v>38005</v>
      </c>
      <c r="B4696" s="40" t="n">
        <v>45</v>
      </c>
      <c r="C4696" s="7" t="n">
        <v>2</v>
      </c>
      <c r="D4696" s="7" t="n">
        <v>3</v>
      </c>
      <c r="E4696" s="7" t="n">
        <v>4.46999979019165</v>
      </c>
      <c r="F4696" s="7" t="n">
        <v>1.44000005722046</v>
      </c>
      <c r="G4696" s="7" t="n">
        <v>-9.43000030517578</v>
      </c>
      <c r="H4696" s="7" t="n">
        <v>2000</v>
      </c>
    </row>
    <row r="4697" spans="1:13">
      <c r="A4697" t="s">
        <v>4</v>
      </c>
      <c r="B4697" s="4" t="s">
        <v>5</v>
      </c>
      <c r="C4697" s="4" t="s">
        <v>7</v>
      </c>
      <c r="D4697" s="4" t="s">
        <v>7</v>
      </c>
      <c r="E4697" s="4" t="s">
        <v>16</v>
      </c>
      <c r="F4697" s="4" t="s">
        <v>16</v>
      </c>
      <c r="G4697" s="4" t="s">
        <v>16</v>
      </c>
      <c r="H4697" s="4" t="s">
        <v>10</v>
      </c>
      <c r="I4697" s="4" t="s">
        <v>7</v>
      </c>
    </row>
    <row r="4698" spans="1:13">
      <c r="A4698" t="n">
        <v>38022</v>
      </c>
      <c r="B4698" s="40" t="n">
        <v>45</v>
      </c>
      <c r="C4698" s="7" t="n">
        <v>4</v>
      </c>
      <c r="D4698" s="7" t="n">
        <v>3</v>
      </c>
      <c r="E4698" s="7" t="n">
        <v>2.69000005722046</v>
      </c>
      <c r="F4698" s="7" t="n">
        <v>229.330001831055</v>
      </c>
      <c r="G4698" s="7" t="n">
        <v>0</v>
      </c>
      <c r="H4698" s="7" t="n">
        <v>2000</v>
      </c>
      <c r="I4698" s="7" t="n">
        <v>1</v>
      </c>
    </row>
    <row r="4699" spans="1:13">
      <c r="A4699" t="s">
        <v>4</v>
      </c>
      <c r="B4699" s="4" t="s">
        <v>5</v>
      </c>
      <c r="C4699" s="4" t="s">
        <v>7</v>
      </c>
      <c r="D4699" s="4" t="s">
        <v>7</v>
      </c>
      <c r="E4699" s="4" t="s">
        <v>16</v>
      </c>
      <c r="F4699" s="4" t="s">
        <v>10</v>
      </c>
    </row>
    <row r="4700" spans="1:13">
      <c r="A4700" t="n">
        <v>38040</v>
      </c>
      <c r="B4700" s="40" t="n">
        <v>45</v>
      </c>
      <c r="C4700" s="7" t="n">
        <v>5</v>
      </c>
      <c r="D4700" s="7" t="n">
        <v>3</v>
      </c>
      <c r="E4700" s="7" t="n">
        <v>2.70000004768372</v>
      </c>
      <c r="F4700" s="7" t="n">
        <v>2000</v>
      </c>
    </row>
    <row r="4701" spans="1:13">
      <c r="A4701" t="s">
        <v>4</v>
      </c>
      <c r="B4701" s="4" t="s">
        <v>5</v>
      </c>
      <c r="C4701" s="4" t="s">
        <v>7</v>
      </c>
      <c r="D4701" s="4" t="s">
        <v>7</v>
      </c>
      <c r="E4701" s="4" t="s">
        <v>16</v>
      </c>
      <c r="F4701" s="4" t="s">
        <v>10</v>
      </c>
    </row>
    <row r="4702" spans="1:13">
      <c r="A4702" t="n">
        <v>38049</v>
      </c>
      <c r="B4702" s="40" t="n">
        <v>45</v>
      </c>
      <c r="C4702" s="7" t="n">
        <v>11</v>
      </c>
      <c r="D4702" s="7" t="n">
        <v>3</v>
      </c>
      <c r="E4702" s="7" t="n">
        <v>27.7000007629395</v>
      </c>
      <c r="F4702" s="7" t="n">
        <v>2000</v>
      </c>
    </row>
    <row r="4703" spans="1:13">
      <c r="A4703" t="s">
        <v>4</v>
      </c>
      <c r="B4703" s="4" t="s">
        <v>5</v>
      </c>
      <c r="C4703" s="4" t="s">
        <v>10</v>
      </c>
    </row>
    <row r="4704" spans="1:13">
      <c r="A4704" t="n">
        <v>38058</v>
      </c>
      <c r="B4704" s="26" t="n">
        <v>16</v>
      </c>
      <c r="C4704" s="7" t="n">
        <v>500</v>
      </c>
    </row>
    <row r="4705" spans="1:9">
      <c r="A4705" t="s">
        <v>4</v>
      </c>
      <c r="B4705" s="4" t="s">
        <v>5</v>
      </c>
      <c r="C4705" s="4" t="s">
        <v>7</v>
      </c>
      <c r="D4705" s="4" t="s">
        <v>10</v>
      </c>
      <c r="E4705" s="4" t="s">
        <v>10</v>
      </c>
      <c r="F4705" s="4" t="s">
        <v>7</v>
      </c>
    </row>
    <row r="4706" spans="1:9">
      <c r="A4706" t="n">
        <v>38061</v>
      </c>
      <c r="B4706" s="22" t="n">
        <v>25</v>
      </c>
      <c r="C4706" s="7" t="n">
        <v>1</v>
      </c>
      <c r="D4706" s="7" t="n">
        <v>65535</v>
      </c>
      <c r="E4706" s="7" t="n">
        <v>65535</v>
      </c>
      <c r="F4706" s="7" t="n">
        <v>0</v>
      </c>
    </row>
    <row r="4707" spans="1:9">
      <c r="A4707" t="s">
        <v>4</v>
      </c>
      <c r="B4707" s="4" t="s">
        <v>5</v>
      </c>
      <c r="C4707" s="4" t="s">
        <v>7</v>
      </c>
      <c r="D4707" s="4" t="s">
        <v>10</v>
      </c>
      <c r="E4707" s="4" t="s">
        <v>8</v>
      </c>
      <c r="F4707" s="4" t="s">
        <v>8</v>
      </c>
      <c r="G4707" s="4" t="s">
        <v>8</v>
      </c>
      <c r="H4707" s="4" t="s">
        <v>8</v>
      </c>
    </row>
    <row r="4708" spans="1:9">
      <c r="A4708" t="n">
        <v>38068</v>
      </c>
      <c r="B4708" s="54" t="n">
        <v>51</v>
      </c>
      <c r="C4708" s="7" t="n">
        <v>3</v>
      </c>
      <c r="D4708" s="7" t="n">
        <v>15</v>
      </c>
      <c r="E4708" s="7" t="s">
        <v>193</v>
      </c>
      <c r="F4708" s="7" t="s">
        <v>112</v>
      </c>
      <c r="G4708" s="7" t="s">
        <v>113</v>
      </c>
      <c r="H4708" s="7" t="s">
        <v>112</v>
      </c>
    </row>
    <row r="4709" spans="1:9">
      <c r="A4709" t="s">
        <v>4</v>
      </c>
      <c r="B4709" s="4" t="s">
        <v>5</v>
      </c>
      <c r="C4709" s="4" t="s">
        <v>10</v>
      </c>
      <c r="D4709" s="4" t="s">
        <v>10</v>
      </c>
      <c r="E4709" s="4" t="s">
        <v>10</v>
      </c>
    </row>
    <row r="4710" spans="1:9">
      <c r="A4710" t="n">
        <v>38081</v>
      </c>
      <c r="B4710" s="59" t="n">
        <v>61</v>
      </c>
      <c r="C4710" s="7" t="n">
        <v>15</v>
      </c>
      <c r="D4710" s="7" t="n">
        <v>0</v>
      </c>
      <c r="E4710" s="7" t="n">
        <v>1000</v>
      </c>
    </row>
    <row r="4711" spans="1:9">
      <c r="A4711" t="s">
        <v>4</v>
      </c>
      <c r="B4711" s="4" t="s">
        <v>5</v>
      </c>
      <c r="C4711" s="4" t="s">
        <v>10</v>
      </c>
      <c r="D4711" s="4" t="s">
        <v>10</v>
      </c>
      <c r="E4711" s="4" t="s">
        <v>10</v>
      </c>
    </row>
    <row r="4712" spans="1:9">
      <c r="A4712" t="n">
        <v>38088</v>
      </c>
      <c r="B4712" s="59" t="n">
        <v>61</v>
      </c>
      <c r="C4712" s="7" t="n">
        <v>0</v>
      </c>
      <c r="D4712" s="7" t="n">
        <v>15</v>
      </c>
      <c r="E4712" s="7" t="n">
        <v>1000</v>
      </c>
    </row>
    <row r="4713" spans="1:9">
      <c r="A4713" t="s">
        <v>4</v>
      </c>
      <c r="B4713" s="4" t="s">
        <v>5</v>
      </c>
      <c r="C4713" s="4" t="s">
        <v>10</v>
      </c>
      <c r="D4713" s="4" t="s">
        <v>7</v>
      </c>
      <c r="E4713" s="4" t="s">
        <v>8</v>
      </c>
      <c r="F4713" s="4" t="s">
        <v>16</v>
      </c>
      <c r="G4713" s="4" t="s">
        <v>16</v>
      </c>
      <c r="H4713" s="4" t="s">
        <v>16</v>
      </c>
    </row>
    <row r="4714" spans="1:9">
      <c r="A4714" t="n">
        <v>38095</v>
      </c>
      <c r="B4714" s="62" t="n">
        <v>48</v>
      </c>
      <c r="C4714" s="7" t="n">
        <v>15</v>
      </c>
      <c r="D4714" s="7" t="n">
        <v>0</v>
      </c>
      <c r="E4714" s="7" t="s">
        <v>98</v>
      </c>
      <c r="F4714" s="7" t="n">
        <v>-1</v>
      </c>
      <c r="G4714" s="7" t="n">
        <v>1</v>
      </c>
      <c r="H4714" s="7" t="n">
        <v>0</v>
      </c>
    </row>
    <row r="4715" spans="1:9">
      <c r="A4715" t="s">
        <v>4</v>
      </c>
      <c r="B4715" s="4" t="s">
        <v>5</v>
      </c>
      <c r="C4715" s="4" t="s">
        <v>10</v>
      </c>
    </row>
    <row r="4716" spans="1:9">
      <c r="A4716" t="n">
        <v>38125</v>
      </c>
      <c r="B4716" s="26" t="n">
        <v>16</v>
      </c>
      <c r="C4716" s="7" t="n">
        <v>1000</v>
      </c>
    </row>
    <row r="4717" spans="1:9">
      <c r="A4717" t="s">
        <v>4</v>
      </c>
      <c r="B4717" s="4" t="s">
        <v>5</v>
      </c>
      <c r="C4717" s="4" t="s">
        <v>7</v>
      </c>
      <c r="D4717" s="4" t="s">
        <v>10</v>
      </c>
    </row>
    <row r="4718" spans="1:9">
      <c r="A4718" t="n">
        <v>38128</v>
      </c>
      <c r="B4718" s="40" t="n">
        <v>45</v>
      </c>
      <c r="C4718" s="7" t="n">
        <v>7</v>
      </c>
      <c r="D4718" s="7" t="n">
        <v>255</v>
      </c>
    </row>
    <row r="4719" spans="1:9">
      <c r="A4719" t="s">
        <v>4</v>
      </c>
      <c r="B4719" s="4" t="s">
        <v>5</v>
      </c>
      <c r="C4719" s="4" t="s">
        <v>10</v>
      </c>
    </row>
    <row r="4720" spans="1:9">
      <c r="A4720" t="n">
        <v>38132</v>
      </c>
      <c r="B4720" s="26" t="n">
        <v>16</v>
      </c>
      <c r="C4720" s="7" t="n">
        <v>300</v>
      </c>
    </row>
    <row r="4721" spans="1:8">
      <c r="A4721" t="s">
        <v>4</v>
      </c>
      <c r="B4721" s="4" t="s">
        <v>5</v>
      </c>
      <c r="C4721" s="4" t="s">
        <v>7</v>
      </c>
      <c r="D4721" s="4" t="s">
        <v>10</v>
      </c>
      <c r="E4721" s="4" t="s">
        <v>8</v>
      </c>
    </row>
    <row r="4722" spans="1:8">
      <c r="A4722" t="n">
        <v>38135</v>
      </c>
      <c r="B4722" s="54" t="n">
        <v>51</v>
      </c>
      <c r="C4722" s="7" t="n">
        <v>4</v>
      </c>
      <c r="D4722" s="7" t="n">
        <v>15</v>
      </c>
      <c r="E4722" s="7" t="s">
        <v>131</v>
      </c>
    </row>
    <row r="4723" spans="1:8">
      <c r="A4723" t="s">
        <v>4</v>
      </c>
      <c r="B4723" s="4" t="s">
        <v>5</v>
      </c>
      <c r="C4723" s="4" t="s">
        <v>10</v>
      </c>
    </row>
    <row r="4724" spans="1:8">
      <c r="A4724" t="n">
        <v>38149</v>
      </c>
      <c r="B4724" s="26" t="n">
        <v>16</v>
      </c>
      <c r="C4724" s="7" t="n">
        <v>0</v>
      </c>
    </row>
    <row r="4725" spans="1:8">
      <c r="A4725" t="s">
        <v>4</v>
      </c>
      <c r="B4725" s="4" t="s">
        <v>5</v>
      </c>
      <c r="C4725" s="4" t="s">
        <v>10</v>
      </c>
      <c r="D4725" s="4" t="s">
        <v>7</v>
      </c>
      <c r="E4725" s="4" t="s">
        <v>17</v>
      </c>
      <c r="F4725" s="4" t="s">
        <v>28</v>
      </c>
      <c r="G4725" s="4" t="s">
        <v>7</v>
      </c>
      <c r="H4725" s="4" t="s">
        <v>7</v>
      </c>
    </row>
    <row r="4726" spans="1:8">
      <c r="A4726" t="n">
        <v>38152</v>
      </c>
      <c r="B4726" s="55" t="n">
        <v>26</v>
      </c>
      <c r="C4726" s="7" t="n">
        <v>15</v>
      </c>
      <c r="D4726" s="7" t="n">
        <v>17</v>
      </c>
      <c r="E4726" s="7" t="n">
        <v>15444</v>
      </c>
      <c r="F4726" s="7" t="s">
        <v>234</v>
      </c>
      <c r="G4726" s="7" t="n">
        <v>2</v>
      </c>
      <c r="H4726" s="7" t="n">
        <v>0</v>
      </c>
    </row>
    <row r="4727" spans="1:8">
      <c r="A4727" t="s">
        <v>4</v>
      </c>
      <c r="B4727" s="4" t="s">
        <v>5</v>
      </c>
    </row>
    <row r="4728" spans="1:8">
      <c r="A4728" t="n">
        <v>38232</v>
      </c>
      <c r="B4728" s="24" t="n">
        <v>28</v>
      </c>
    </row>
    <row r="4729" spans="1:8">
      <c r="A4729" t="s">
        <v>4</v>
      </c>
      <c r="B4729" s="4" t="s">
        <v>5</v>
      </c>
      <c r="C4729" s="4" t="s">
        <v>7</v>
      </c>
      <c r="D4729" s="4" t="s">
        <v>10</v>
      </c>
      <c r="E4729" s="4" t="s">
        <v>8</v>
      </c>
    </row>
    <row r="4730" spans="1:8">
      <c r="A4730" t="n">
        <v>38233</v>
      </c>
      <c r="B4730" s="54" t="n">
        <v>51</v>
      </c>
      <c r="C4730" s="7" t="n">
        <v>4</v>
      </c>
      <c r="D4730" s="7" t="n">
        <v>0</v>
      </c>
      <c r="E4730" s="7" t="s">
        <v>131</v>
      </c>
    </row>
    <row r="4731" spans="1:8">
      <c r="A4731" t="s">
        <v>4</v>
      </c>
      <c r="B4731" s="4" t="s">
        <v>5</v>
      </c>
      <c r="C4731" s="4" t="s">
        <v>10</v>
      </c>
    </row>
    <row r="4732" spans="1:8">
      <c r="A4732" t="n">
        <v>38247</v>
      </c>
      <c r="B4732" s="26" t="n">
        <v>16</v>
      </c>
      <c r="C4732" s="7" t="n">
        <v>0</v>
      </c>
    </row>
    <row r="4733" spans="1:8">
      <c r="A4733" t="s">
        <v>4</v>
      </c>
      <c r="B4733" s="4" t="s">
        <v>5</v>
      </c>
      <c r="C4733" s="4" t="s">
        <v>10</v>
      </c>
      <c r="D4733" s="4" t="s">
        <v>7</v>
      </c>
      <c r="E4733" s="4" t="s">
        <v>17</v>
      </c>
      <c r="F4733" s="4" t="s">
        <v>28</v>
      </c>
      <c r="G4733" s="4" t="s">
        <v>7</v>
      </c>
      <c r="H4733" s="4" t="s">
        <v>7</v>
      </c>
      <c r="I4733" s="4" t="s">
        <v>7</v>
      </c>
      <c r="J4733" s="4" t="s">
        <v>17</v>
      </c>
      <c r="K4733" s="4" t="s">
        <v>28</v>
      </c>
      <c r="L4733" s="4" t="s">
        <v>7</v>
      </c>
      <c r="M4733" s="4" t="s">
        <v>7</v>
      </c>
    </row>
    <row r="4734" spans="1:8">
      <c r="A4734" t="n">
        <v>38250</v>
      </c>
      <c r="B4734" s="55" t="n">
        <v>26</v>
      </c>
      <c r="C4734" s="7" t="n">
        <v>0</v>
      </c>
      <c r="D4734" s="7" t="n">
        <v>17</v>
      </c>
      <c r="E4734" s="7" t="n">
        <v>65145</v>
      </c>
      <c r="F4734" s="7" t="s">
        <v>235</v>
      </c>
      <c r="G4734" s="7" t="n">
        <v>2</v>
      </c>
      <c r="H4734" s="7" t="n">
        <v>3</v>
      </c>
      <c r="I4734" s="7" t="n">
        <v>17</v>
      </c>
      <c r="J4734" s="7" t="n">
        <v>65146</v>
      </c>
      <c r="K4734" s="7" t="s">
        <v>236</v>
      </c>
      <c r="L4734" s="7" t="n">
        <v>2</v>
      </c>
      <c r="M4734" s="7" t="n">
        <v>0</v>
      </c>
    </row>
    <row r="4735" spans="1:8">
      <c r="A4735" t="s">
        <v>4</v>
      </c>
      <c r="B4735" s="4" t="s">
        <v>5</v>
      </c>
    </row>
    <row r="4736" spans="1:8">
      <c r="A4736" t="n">
        <v>38389</v>
      </c>
      <c r="B4736" s="24" t="n">
        <v>28</v>
      </c>
    </row>
    <row r="4737" spans="1:13">
      <c r="A4737" t="s">
        <v>4</v>
      </c>
      <c r="B4737" s="4" t="s">
        <v>5</v>
      </c>
      <c r="C4737" s="4" t="s">
        <v>7</v>
      </c>
      <c r="D4737" s="4" t="s">
        <v>10</v>
      </c>
      <c r="E4737" s="4" t="s">
        <v>8</v>
      </c>
    </row>
    <row r="4738" spans="1:13">
      <c r="A4738" t="n">
        <v>38390</v>
      </c>
      <c r="B4738" s="54" t="n">
        <v>51</v>
      </c>
      <c r="C4738" s="7" t="n">
        <v>4</v>
      </c>
      <c r="D4738" s="7" t="n">
        <v>15</v>
      </c>
      <c r="E4738" s="7" t="s">
        <v>178</v>
      </c>
    </row>
    <row r="4739" spans="1:13">
      <c r="A4739" t="s">
        <v>4</v>
      </c>
      <c r="B4739" s="4" t="s">
        <v>5</v>
      </c>
      <c r="C4739" s="4" t="s">
        <v>10</v>
      </c>
    </row>
    <row r="4740" spans="1:13">
      <c r="A4740" t="n">
        <v>38403</v>
      </c>
      <c r="B4740" s="26" t="n">
        <v>16</v>
      </c>
      <c r="C4740" s="7" t="n">
        <v>0</v>
      </c>
    </row>
    <row r="4741" spans="1:13">
      <c r="A4741" t="s">
        <v>4</v>
      </c>
      <c r="B4741" s="4" t="s">
        <v>5</v>
      </c>
      <c r="C4741" s="4" t="s">
        <v>10</v>
      </c>
      <c r="D4741" s="4" t="s">
        <v>7</v>
      </c>
      <c r="E4741" s="4" t="s">
        <v>17</v>
      </c>
      <c r="F4741" s="4" t="s">
        <v>28</v>
      </c>
      <c r="G4741" s="4" t="s">
        <v>7</v>
      </c>
      <c r="H4741" s="4" t="s">
        <v>7</v>
      </c>
      <c r="I4741" s="4" t="s">
        <v>7</v>
      </c>
      <c r="J4741" s="4" t="s">
        <v>17</v>
      </c>
      <c r="K4741" s="4" t="s">
        <v>28</v>
      </c>
      <c r="L4741" s="4" t="s">
        <v>7</v>
      </c>
      <c r="M4741" s="4" t="s">
        <v>7</v>
      </c>
    </row>
    <row r="4742" spans="1:13">
      <c r="A4742" t="n">
        <v>38406</v>
      </c>
      <c r="B4742" s="55" t="n">
        <v>26</v>
      </c>
      <c r="C4742" s="7" t="n">
        <v>15</v>
      </c>
      <c r="D4742" s="7" t="n">
        <v>17</v>
      </c>
      <c r="E4742" s="7" t="n">
        <v>15445</v>
      </c>
      <c r="F4742" s="7" t="s">
        <v>237</v>
      </c>
      <c r="G4742" s="7" t="n">
        <v>2</v>
      </c>
      <c r="H4742" s="7" t="n">
        <v>3</v>
      </c>
      <c r="I4742" s="7" t="n">
        <v>17</v>
      </c>
      <c r="J4742" s="7" t="n">
        <v>15446</v>
      </c>
      <c r="K4742" s="7" t="s">
        <v>238</v>
      </c>
      <c r="L4742" s="7" t="n">
        <v>2</v>
      </c>
      <c r="M4742" s="7" t="n">
        <v>0</v>
      </c>
    </row>
    <row r="4743" spans="1:13">
      <c r="A4743" t="s">
        <v>4</v>
      </c>
      <c r="B4743" s="4" t="s">
        <v>5</v>
      </c>
    </row>
    <row r="4744" spans="1:13">
      <c r="A4744" t="n">
        <v>38577</v>
      </c>
      <c r="B4744" s="24" t="n">
        <v>28</v>
      </c>
    </row>
    <row r="4745" spans="1:13">
      <c r="A4745" t="s">
        <v>4</v>
      </c>
      <c r="B4745" s="4" t="s">
        <v>5</v>
      </c>
      <c r="C4745" s="4" t="s">
        <v>10</v>
      </c>
    </row>
    <row r="4746" spans="1:13">
      <c r="A4746" t="n">
        <v>38578</v>
      </c>
      <c r="B4746" s="26" t="n">
        <v>16</v>
      </c>
      <c r="C4746" s="7" t="n">
        <v>300</v>
      </c>
    </row>
    <row r="4747" spans="1:13">
      <c r="A4747" t="s">
        <v>4</v>
      </c>
      <c r="B4747" s="4" t="s">
        <v>5</v>
      </c>
      <c r="C4747" s="4" t="s">
        <v>7</v>
      </c>
      <c r="D4747" s="4" t="s">
        <v>16</v>
      </c>
      <c r="E4747" s="4" t="s">
        <v>16</v>
      </c>
      <c r="F4747" s="4" t="s">
        <v>16</v>
      </c>
    </row>
    <row r="4748" spans="1:13">
      <c r="A4748" t="n">
        <v>38581</v>
      </c>
      <c r="B4748" s="40" t="n">
        <v>45</v>
      </c>
      <c r="C4748" s="7" t="n">
        <v>9</v>
      </c>
      <c r="D4748" s="7" t="n">
        <v>0.0299999993294477</v>
      </c>
      <c r="E4748" s="7" t="n">
        <v>0.0299999993294477</v>
      </c>
      <c r="F4748" s="7" t="n">
        <v>0.150000005960464</v>
      </c>
    </row>
    <row r="4749" spans="1:13">
      <c r="A4749" t="s">
        <v>4</v>
      </c>
      <c r="B4749" s="4" t="s">
        <v>5</v>
      </c>
      <c r="C4749" s="4" t="s">
        <v>7</v>
      </c>
      <c r="D4749" s="4" t="s">
        <v>10</v>
      </c>
      <c r="E4749" s="4" t="s">
        <v>8</v>
      </c>
    </row>
    <row r="4750" spans="1:13">
      <c r="A4750" t="n">
        <v>38595</v>
      </c>
      <c r="B4750" s="54" t="n">
        <v>51</v>
      </c>
      <c r="C4750" s="7" t="n">
        <v>4</v>
      </c>
      <c r="D4750" s="7" t="n">
        <v>0</v>
      </c>
      <c r="E4750" s="7" t="s">
        <v>239</v>
      </c>
    </row>
    <row r="4751" spans="1:13">
      <c r="A4751" t="s">
        <v>4</v>
      </c>
      <c r="B4751" s="4" t="s">
        <v>5</v>
      </c>
      <c r="C4751" s="4" t="s">
        <v>10</v>
      </c>
    </row>
    <row r="4752" spans="1:13">
      <c r="A4752" t="n">
        <v>38608</v>
      </c>
      <c r="B4752" s="26" t="n">
        <v>16</v>
      </c>
      <c r="C4752" s="7" t="n">
        <v>0</v>
      </c>
    </row>
    <row r="4753" spans="1:13">
      <c r="A4753" t="s">
        <v>4</v>
      </c>
      <c r="B4753" s="4" t="s">
        <v>5</v>
      </c>
      <c r="C4753" s="4" t="s">
        <v>10</v>
      </c>
      <c r="D4753" s="4" t="s">
        <v>7</v>
      </c>
      <c r="E4753" s="4" t="s">
        <v>17</v>
      </c>
      <c r="F4753" s="4" t="s">
        <v>28</v>
      </c>
      <c r="G4753" s="4" t="s">
        <v>7</v>
      </c>
      <c r="H4753" s="4" t="s">
        <v>7</v>
      </c>
      <c r="I4753" s="4" t="s">
        <v>7</v>
      </c>
      <c r="J4753" s="4" t="s">
        <v>17</v>
      </c>
      <c r="K4753" s="4" t="s">
        <v>28</v>
      </c>
      <c r="L4753" s="4" t="s">
        <v>7</v>
      </c>
      <c r="M4753" s="4" t="s">
        <v>7</v>
      </c>
    </row>
    <row r="4754" spans="1:13">
      <c r="A4754" t="n">
        <v>38611</v>
      </c>
      <c r="B4754" s="55" t="n">
        <v>26</v>
      </c>
      <c r="C4754" s="7" t="n">
        <v>0</v>
      </c>
      <c r="D4754" s="7" t="n">
        <v>17</v>
      </c>
      <c r="E4754" s="7" t="n">
        <v>65147</v>
      </c>
      <c r="F4754" s="7" t="s">
        <v>240</v>
      </c>
      <c r="G4754" s="7" t="n">
        <v>2</v>
      </c>
      <c r="H4754" s="7" t="n">
        <v>3</v>
      </c>
      <c r="I4754" s="7" t="n">
        <v>17</v>
      </c>
      <c r="J4754" s="7" t="n">
        <v>65148</v>
      </c>
      <c r="K4754" s="7" t="s">
        <v>241</v>
      </c>
      <c r="L4754" s="7" t="n">
        <v>2</v>
      </c>
      <c r="M4754" s="7" t="n">
        <v>0</v>
      </c>
    </row>
    <row r="4755" spans="1:13">
      <c r="A4755" t="s">
        <v>4</v>
      </c>
      <c r="B4755" s="4" t="s">
        <v>5</v>
      </c>
    </row>
    <row r="4756" spans="1:13">
      <c r="A4756" t="n">
        <v>38702</v>
      </c>
      <c r="B4756" s="24" t="n">
        <v>28</v>
      </c>
    </row>
    <row r="4757" spans="1:13">
      <c r="A4757" t="s">
        <v>4</v>
      </c>
      <c r="B4757" s="4" t="s">
        <v>5</v>
      </c>
      <c r="C4757" s="4" t="s">
        <v>10</v>
      </c>
      <c r="D4757" s="4" t="s">
        <v>7</v>
      </c>
      <c r="E4757" s="4" t="s">
        <v>16</v>
      </c>
      <c r="F4757" s="4" t="s">
        <v>10</v>
      </c>
    </row>
    <row r="4758" spans="1:13">
      <c r="A4758" t="n">
        <v>38703</v>
      </c>
      <c r="B4758" s="53" t="n">
        <v>59</v>
      </c>
      <c r="C4758" s="7" t="n">
        <v>0</v>
      </c>
      <c r="D4758" s="7" t="n">
        <v>8</v>
      </c>
      <c r="E4758" s="7" t="n">
        <v>0.150000005960464</v>
      </c>
      <c r="F4758" s="7" t="n">
        <v>0</v>
      </c>
    </row>
    <row r="4759" spans="1:13">
      <c r="A4759" t="s">
        <v>4</v>
      </c>
      <c r="B4759" s="4" t="s">
        <v>5</v>
      </c>
      <c r="C4759" s="4" t="s">
        <v>10</v>
      </c>
      <c r="D4759" s="4" t="s">
        <v>7</v>
      </c>
      <c r="E4759" s="4" t="s">
        <v>16</v>
      </c>
      <c r="F4759" s="4" t="s">
        <v>10</v>
      </c>
    </row>
    <row r="4760" spans="1:13">
      <c r="A4760" t="n">
        <v>38713</v>
      </c>
      <c r="B4760" s="53" t="n">
        <v>59</v>
      </c>
      <c r="C4760" s="7" t="n">
        <v>15</v>
      </c>
      <c r="D4760" s="7" t="n">
        <v>8</v>
      </c>
      <c r="E4760" s="7" t="n">
        <v>0.150000005960464</v>
      </c>
      <c r="F4760" s="7" t="n">
        <v>0</v>
      </c>
    </row>
    <row r="4761" spans="1:13">
      <c r="A4761" t="s">
        <v>4</v>
      </c>
      <c r="B4761" s="4" t="s">
        <v>5</v>
      </c>
      <c r="C4761" s="4" t="s">
        <v>10</v>
      </c>
    </row>
    <row r="4762" spans="1:13">
      <c r="A4762" t="n">
        <v>38723</v>
      </c>
      <c r="B4762" s="26" t="n">
        <v>16</v>
      </c>
      <c r="C4762" s="7" t="n">
        <v>1800</v>
      </c>
    </row>
    <row r="4763" spans="1:13">
      <c r="A4763" t="s">
        <v>4</v>
      </c>
      <c r="B4763" s="4" t="s">
        <v>5</v>
      </c>
      <c r="C4763" s="4" t="s">
        <v>10</v>
      </c>
      <c r="D4763" s="4" t="s">
        <v>7</v>
      </c>
      <c r="E4763" s="4" t="s">
        <v>16</v>
      </c>
      <c r="F4763" s="4" t="s">
        <v>10</v>
      </c>
    </row>
    <row r="4764" spans="1:13">
      <c r="A4764" t="n">
        <v>38726</v>
      </c>
      <c r="B4764" s="53" t="n">
        <v>59</v>
      </c>
      <c r="C4764" s="7" t="n">
        <v>0</v>
      </c>
      <c r="D4764" s="7" t="n">
        <v>255</v>
      </c>
      <c r="E4764" s="7" t="n">
        <v>0</v>
      </c>
      <c r="F4764" s="7" t="n">
        <v>0</v>
      </c>
    </row>
    <row r="4765" spans="1:13">
      <c r="A4765" t="s">
        <v>4</v>
      </c>
      <c r="B4765" s="4" t="s">
        <v>5</v>
      </c>
      <c r="C4765" s="4" t="s">
        <v>10</v>
      </c>
      <c r="D4765" s="4" t="s">
        <v>7</v>
      </c>
      <c r="E4765" s="4" t="s">
        <v>16</v>
      </c>
      <c r="F4765" s="4" t="s">
        <v>10</v>
      </c>
    </row>
    <row r="4766" spans="1:13">
      <c r="A4766" t="n">
        <v>38736</v>
      </c>
      <c r="B4766" s="53" t="n">
        <v>59</v>
      </c>
      <c r="C4766" s="7" t="n">
        <v>15</v>
      </c>
      <c r="D4766" s="7" t="n">
        <v>255</v>
      </c>
      <c r="E4766" s="7" t="n">
        <v>0</v>
      </c>
      <c r="F4766" s="7" t="n">
        <v>0</v>
      </c>
    </row>
    <row r="4767" spans="1:13">
      <c r="A4767" t="s">
        <v>4</v>
      </c>
      <c r="B4767" s="4" t="s">
        <v>5</v>
      </c>
      <c r="C4767" s="4" t="s">
        <v>10</v>
      </c>
    </row>
    <row r="4768" spans="1:13">
      <c r="A4768" t="n">
        <v>38746</v>
      </c>
      <c r="B4768" s="26" t="n">
        <v>16</v>
      </c>
      <c r="C4768" s="7" t="n">
        <v>300</v>
      </c>
    </row>
    <row r="4769" spans="1:13">
      <c r="A4769" t="s">
        <v>4</v>
      </c>
      <c r="B4769" s="4" t="s">
        <v>5</v>
      </c>
      <c r="C4769" s="4" t="s">
        <v>10</v>
      </c>
      <c r="D4769" s="4" t="s">
        <v>7</v>
      </c>
      <c r="E4769" s="4" t="s">
        <v>8</v>
      </c>
      <c r="F4769" s="4" t="s">
        <v>16</v>
      </c>
      <c r="G4769" s="4" t="s">
        <v>16</v>
      </c>
      <c r="H4769" s="4" t="s">
        <v>16</v>
      </c>
    </row>
    <row r="4770" spans="1:13">
      <c r="A4770" t="n">
        <v>38749</v>
      </c>
      <c r="B4770" s="62" t="n">
        <v>48</v>
      </c>
      <c r="C4770" s="7" t="n">
        <v>15</v>
      </c>
      <c r="D4770" s="7" t="n">
        <v>0</v>
      </c>
      <c r="E4770" s="7" t="s">
        <v>98</v>
      </c>
      <c r="F4770" s="7" t="n">
        <v>-1</v>
      </c>
      <c r="G4770" s="7" t="n">
        <v>1</v>
      </c>
      <c r="H4770" s="7" t="n">
        <v>2.80259692864963e-45</v>
      </c>
    </row>
    <row r="4771" spans="1:13">
      <c r="A4771" t="s">
        <v>4</v>
      </c>
      <c r="B4771" s="4" t="s">
        <v>5</v>
      </c>
      <c r="C4771" s="4" t="s">
        <v>7</v>
      </c>
      <c r="D4771" s="4" t="s">
        <v>10</v>
      </c>
      <c r="E4771" s="4" t="s">
        <v>8</v>
      </c>
    </row>
    <row r="4772" spans="1:13">
      <c r="A4772" t="n">
        <v>38779</v>
      </c>
      <c r="B4772" s="54" t="n">
        <v>51</v>
      </c>
      <c r="C4772" s="7" t="n">
        <v>4</v>
      </c>
      <c r="D4772" s="7" t="n">
        <v>15</v>
      </c>
      <c r="E4772" s="7" t="s">
        <v>197</v>
      </c>
    </row>
    <row r="4773" spans="1:13">
      <c r="A4773" t="s">
        <v>4</v>
      </c>
      <c r="B4773" s="4" t="s">
        <v>5</v>
      </c>
      <c r="C4773" s="4" t="s">
        <v>10</v>
      </c>
    </row>
    <row r="4774" spans="1:13">
      <c r="A4774" t="n">
        <v>38792</v>
      </c>
      <c r="B4774" s="26" t="n">
        <v>16</v>
      </c>
      <c r="C4774" s="7" t="n">
        <v>0</v>
      </c>
    </row>
    <row r="4775" spans="1:13">
      <c r="A4775" t="s">
        <v>4</v>
      </c>
      <c r="B4775" s="4" t="s">
        <v>5</v>
      </c>
      <c r="C4775" s="4" t="s">
        <v>10</v>
      </c>
      <c r="D4775" s="4" t="s">
        <v>7</v>
      </c>
      <c r="E4775" s="4" t="s">
        <v>17</v>
      </c>
      <c r="F4775" s="4" t="s">
        <v>28</v>
      </c>
      <c r="G4775" s="4" t="s">
        <v>7</v>
      </c>
      <c r="H4775" s="4" t="s">
        <v>7</v>
      </c>
    </row>
    <row r="4776" spans="1:13">
      <c r="A4776" t="n">
        <v>38795</v>
      </c>
      <c r="B4776" s="55" t="n">
        <v>26</v>
      </c>
      <c r="C4776" s="7" t="n">
        <v>15</v>
      </c>
      <c r="D4776" s="7" t="n">
        <v>17</v>
      </c>
      <c r="E4776" s="7" t="n">
        <v>15447</v>
      </c>
      <c r="F4776" s="7" t="s">
        <v>242</v>
      </c>
      <c r="G4776" s="7" t="n">
        <v>2</v>
      </c>
      <c r="H4776" s="7" t="n">
        <v>0</v>
      </c>
    </row>
    <row r="4777" spans="1:13">
      <c r="A4777" t="s">
        <v>4</v>
      </c>
      <c r="B4777" s="4" t="s">
        <v>5</v>
      </c>
    </row>
    <row r="4778" spans="1:13">
      <c r="A4778" t="n">
        <v>38814</v>
      </c>
      <c r="B4778" s="24" t="n">
        <v>28</v>
      </c>
    </row>
    <row r="4779" spans="1:13">
      <c r="A4779" t="s">
        <v>4</v>
      </c>
      <c r="B4779" s="4" t="s">
        <v>5</v>
      </c>
      <c r="C4779" s="4" t="s">
        <v>7</v>
      </c>
      <c r="D4779" s="4" t="s">
        <v>10</v>
      </c>
      <c r="E4779" s="4" t="s">
        <v>8</v>
      </c>
    </row>
    <row r="4780" spans="1:13">
      <c r="A4780" t="n">
        <v>38815</v>
      </c>
      <c r="B4780" s="54" t="n">
        <v>51</v>
      </c>
      <c r="C4780" s="7" t="n">
        <v>4</v>
      </c>
      <c r="D4780" s="7" t="n">
        <v>0</v>
      </c>
      <c r="E4780" s="7" t="s">
        <v>114</v>
      </c>
    </row>
    <row r="4781" spans="1:13">
      <c r="A4781" t="s">
        <v>4</v>
      </c>
      <c r="B4781" s="4" t="s">
        <v>5</v>
      </c>
      <c r="C4781" s="4" t="s">
        <v>10</v>
      </c>
    </row>
    <row r="4782" spans="1:13">
      <c r="A4782" t="n">
        <v>38829</v>
      </c>
      <c r="B4782" s="26" t="n">
        <v>16</v>
      </c>
      <c r="C4782" s="7" t="n">
        <v>0</v>
      </c>
    </row>
    <row r="4783" spans="1:13">
      <c r="A4783" t="s">
        <v>4</v>
      </c>
      <c r="B4783" s="4" t="s">
        <v>5</v>
      </c>
      <c r="C4783" s="4" t="s">
        <v>10</v>
      </c>
      <c r="D4783" s="4" t="s">
        <v>7</v>
      </c>
      <c r="E4783" s="4" t="s">
        <v>17</v>
      </c>
      <c r="F4783" s="4" t="s">
        <v>28</v>
      </c>
      <c r="G4783" s="4" t="s">
        <v>7</v>
      </c>
      <c r="H4783" s="4" t="s">
        <v>7</v>
      </c>
      <c r="I4783" s="4" t="s">
        <v>7</v>
      </c>
      <c r="J4783" s="4" t="s">
        <v>17</v>
      </c>
      <c r="K4783" s="4" t="s">
        <v>28</v>
      </c>
      <c r="L4783" s="4" t="s">
        <v>7</v>
      </c>
      <c r="M4783" s="4" t="s">
        <v>7</v>
      </c>
    </row>
    <row r="4784" spans="1:13">
      <c r="A4784" t="n">
        <v>38832</v>
      </c>
      <c r="B4784" s="55" t="n">
        <v>26</v>
      </c>
      <c r="C4784" s="7" t="n">
        <v>0</v>
      </c>
      <c r="D4784" s="7" t="n">
        <v>17</v>
      </c>
      <c r="E4784" s="7" t="n">
        <v>65149</v>
      </c>
      <c r="F4784" s="7" t="s">
        <v>243</v>
      </c>
      <c r="G4784" s="7" t="n">
        <v>2</v>
      </c>
      <c r="H4784" s="7" t="n">
        <v>3</v>
      </c>
      <c r="I4784" s="7" t="n">
        <v>17</v>
      </c>
      <c r="J4784" s="7" t="n">
        <v>65150</v>
      </c>
      <c r="K4784" s="7" t="s">
        <v>244</v>
      </c>
      <c r="L4784" s="7" t="n">
        <v>2</v>
      </c>
      <c r="M4784" s="7" t="n">
        <v>0</v>
      </c>
    </row>
    <row r="4785" spans="1:13">
      <c r="A4785" t="s">
        <v>4</v>
      </c>
      <c r="B4785" s="4" t="s">
        <v>5</v>
      </c>
    </row>
    <row r="4786" spans="1:13">
      <c r="A4786" t="n">
        <v>38923</v>
      </c>
      <c r="B4786" s="24" t="n">
        <v>28</v>
      </c>
    </row>
    <row r="4787" spans="1:13">
      <c r="A4787" t="s">
        <v>4</v>
      </c>
      <c r="B4787" s="4" t="s">
        <v>5</v>
      </c>
      <c r="C4787" s="4" t="s">
        <v>10</v>
      </c>
      <c r="D4787" s="4" t="s">
        <v>7</v>
      </c>
      <c r="E4787" s="4" t="s">
        <v>8</v>
      </c>
      <c r="F4787" s="4" t="s">
        <v>16</v>
      </c>
      <c r="G4787" s="4" t="s">
        <v>16</v>
      </c>
      <c r="H4787" s="4" t="s">
        <v>16</v>
      </c>
    </row>
    <row r="4788" spans="1:13">
      <c r="A4788" t="n">
        <v>38924</v>
      </c>
      <c r="B4788" s="62" t="n">
        <v>48</v>
      </c>
      <c r="C4788" s="7" t="n">
        <v>15</v>
      </c>
      <c r="D4788" s="7" t="n">
        <v>0</v>
      </c>
      <c r="E4788" s="7" t="s">
        <v>97</v>
      </c>
      <c r="F4788" s="7" t="n">
        <v>-1</v>
      </c>
      <c r="G4788" s="7" t="n">
        <v>1</v>
      </c>
      <c r="H4788" s="7" t="n">
        <v>0</v>
      </c>
    </row>
    <row r="4789" spans="1:13">
      <c r="A4789" t="s">
        <v>4</v>
      </c>
      <c r="B4789" s="4" t="s">
        <v>5</v>
      </c>
      <c r="C4789" s="4" t="s">
        <v>10</v>
      </c>
    </row>
    <row r="4790" spans="1:13">
      <c r="A4790" t="n">
        <v>38952</v>
      </c>
      <c r="B4790" s="26" t="n">
        <v>16</v>
      </c>
      <c r="C4790" s="7" t="n">
        <v>300</v>
      </c>
    </row>
    <row r="4791" spans="1:13">
      <c r="A4791" t="s">
        <v>4</v>
      </c>
      <c r="B4791" s="4" t="s">
        <v>5</v>
      </c>
      <c r="C4791" s="4" t="s">
        <v>7</v>
      </c>
      <c r="D4791" s="4" t="s">
        <v>10</v>
      </c>
      <c r="E4791" s="4" t="s">
        <v>8</v>
      </c>
    </row>
    <row r="4792" spans="1:13">
      <c r="A4792" t="n">
        <v>38955</v>
      </c>
      <c r="B4792" s="54" t="n">
        <v>51</v>
      </c>
      <c r="C4792" s="7" t="n">
        <v>4</v>
      </c>
      <c r="D4792" s="7" t="n">
        <v>15</v>
      </c>
      <c r="E4792" s="7" t="s">
        <v>228</v>
      </c>
    </row>
    <row r="4793" spans="1:13">
      <c r="A4793" t="s">
        <v>4</v>
      </c>
      <c r="B4793" s="4" t="s">
        <v>5</v>
      </c>
      <c r="C4793" s="4" t="s">
        <v>10</v>
      </c>
    </row>
    <row r="4794" spans="1:13">
      <c r="A4794" t="n">
        <v>38969</v>
      </c>
      <c r="B4794" s="26" t="n">
        <v>16</v>
      </c>
      <c r="C4794" s="7" t="n">
        <v>0</v>
      </c>
    </row>
    <row r="4795" spans="1:13">
      <c r="A4795" t="s">
        <v>4</v>
      </c>
      <c r="B4795" s="4" t="s">
        <v>5</v>
      </c>
      <c r="C4795" s="4" t="s">
        <v>10</v>
      </c>
      <c r="D4795" s="4" t="s">
        <v>7</v>
      </c>
      <c r="E4795" s="4" t="s">
        <v>17</v>
      </c>
      <c r="F4795" s="4" t="s">
        <v>28</v>
      </c>
      <c r="G4795" s="4" t="s">
        <v>7</v>
      </c>
      <c r="H4795" s="4" t="s">
        <v>7</v>
      </c>
      <c r="I4795" s="4" t="s">
        <v>7</v>
      </c>
      <c r="J4795" s="4" t="s">
        <v>17</v>
      </c>
      <c r="K4795" s="4" t="s">
        <v>28</v>
      </c>
      <c r="L4795" s="4" t="s">
        <v>7</v>
      </c>
      <c r="M4795" s="4" t="s">
        <v>7</v>
      </c>
    </row>
    <row r="4796" spans="1:13">
      <c r="A4796" t="n">
        <v>38972</v>
      </c>
      <c r="B4796" s="55" t="n">
        <v>26</v>
      </c>
      <c r="C4796" s="7" t="n">
        <v>15</v>
      </c>
      <c r="D4796" s="7" t="n">
        <v>17</v>
      </c>
      <c r="E4796" s="7" t="n">
        <v>15448</v>
      </c>
      <c r="F4796" s="7" t="s">
        <v>245</v>
      </c>
      <c r="G4796" s="7" t="n">
        <v>2</v>
      </c>
      <c r="H4796" s="7" t="n">
        <v>3</v>
      </c>
      <c r="I4796" s="7" t="n">
        <v>17</v>
      </c>
      <c r="J4796" s="7" t="n">
        <v>15449</v>
      </c>
      <c r="K4796" s="7" t="s">
        <v>246</v>
      </c>
      <c r="L4796" s="7" t="n">
        <v>2</v>
      </c>
      <c r="M4796" s="7" t="n">
        <v>0</v>
      </c>
    </row>
    <row r="4797" spans="1:13">
      <c r="A4797" t="s">
        <v>4</v>
      </c>
      <c r="B4797" s="4" t="s">
        <v>5</v>
      </c>
    </row>
    <row r="4798" spans="1:13">
      <c r="A4798" t="n">
        <v>39064</v>
      </c>
      <c r="B4798" s="24" t="n">
        <v>28</v>
      </c>
    </row>
    <row r="4799" spans="1:13">
      <c r="A4799" t="s">
        <v>4</v>
      </c>
      <c r="B4799" s="4" t="s">
        <v>5</v>
      </c>
      <c r="C4799" s="4" t="s">
        <v>10</v>
      </c>
      <c r="D4799" s="4" t="s">
        <v>7</v>
      </c>
    </row>
    <row r="4800" spans="1:13">
      <c r="A4800" t="n">
        <v>39065</v>
      </c>
      <c r="B4800" s="60" t="n">
        <v>89</v>
      </c>
      <c r="C4800" s="7" t="n">
        <v>65533</v>
      </c>
      <c r="D4800" s="7" t="n">
        <v>1</v>
      </c>
    </row>
    <row r="4801" spans="1:13">
      <c r="A4801" t="s">
        <v>4</v>
      </c>
      <c r="B4801" s="4" t="s">
        <v>5</v>
      </c>
      <c r="C4801" s="4" t="s">
        <v>7</v>
      </c>
      <c r="D4801" s="4" t="s">
        <v>10</v>
      </c>
      <c r="E4801" s="4" t="s">
        <v>16</v>
      </c>
    </row>
    <row r="4802" spans="1:13">
      <c r="A4802" t="n">
        <v>39069</v>
      </c>
      <c r="B4802" s="33" t="n">
        <v>58</v>
      </c>
      <c r="C4802" s="7" t="n">
        <v>101</v>
      </c>
      <c r="D4802" s="7" t="n">
        <v>500</v>
      </c>
      <c r="E4802" s="7" t="n">
        <v>1</v>
      </c>
    </row>
    <row r="4803" spans="1:13">
      <c r="A4803" t="s">
        <v>4</v>
      </c>
      <c r="B4803" s="4" t="s">
        <v>5</v>
      </c>
      <c r="C4803" s="4" t="s">
        <v>7</v>
      </c>
      <c r="D4803" s="4" t="s">
        <v>10</v>
      </c>
    </row>
    <row r="4804" spans="1:13">
      <c r="A4804" t="n">
        <v>39077</v>
      </c>
      <c r="B4804" s="33" t="n">
        <v>58</v>
      </c>
      <c r="C4804" s="7" t="n">
        <v>254</v>
      </c>
      <c r="D4804" s="7" t="n">
        <v>0</v>
      </c>
    </row>
    <row r="4805" spans="1:13">
      <c r="A4805" t="s">
        <v>4</v>
      </c>
      <c r="B4805" s="4" t="s">
        <v>5</v>
      </c>
      <c r="C4805" s="4" t="s">
        <v>7</v>
      </c>
      <c r="D4805" s="4" t="s">
        <v>7</v>
      </c>
      <c r="E4805" s="4" t="s">
        <v>16</v>
      </c>
      <c r="F4805" s="4" t="s">
        <v>16</v>
      </c>
      <c r="G4805" s="4" t="s">
        <v>16</v>
      </c>
      <c r="H4805" s="4" t="s">
        <v>10</v>
      </c>
    </row>
    <row r="4806" spans="1:13">
      <c r="A4806" t="n">
        <v>39081</v>
      </c>
      <c r="B4806" s="40" t="n">
        <v>45</v>
      </c>
      <c r="C4806" s="7" t="n">
        <v>2</v>
      </c>
      <c r="D4806" s="7" t="n">
        <v>3</v>
      </c>
      <c r="E4806" s="7" t="n">
        <v>3.60999989509583</v>
      </c>
      <c r="F4806" s="7" t="n">
        <v>1.44000005722046</v>
      </c>
      <c r="G4806" s="7" t="n">
        <v>-7.73999977111816</v>
      </c>
      <c r="H4806" s="7" t="n">
        <v>0</v>
      </c>
    </row>
    <row r="4807" spans="1:13">
      <c r="A4807" t="s">
        <v>4</v>
      </c>
      <c r="B4807" s="4" t="s">
        <v>5</v>
      </c>
      <c r="C4807" s="4" t="s">
        <v>7</v>
      </c>
      <c r="D4807" s="4" t="s">
        <v>7</v>
      </c>
      <c r="E4807" s="4" t="s">
        <v>16</v>
      </c>
      <c r="F4807" s="4" t="s">
        <v>16</v>
      </c>
      <c r="G4807" s="4" t="s">
        <v>16</v>
      </c>
      <c r="H4807" s="4" t="s">
        <v>10</v>
      </c>
      <c r="I4807" s="4" t="s">
        <v>7</v>
      </c>
    </row>
    <row r="4808" spans="1:13">
      <c r="A4808" t="n">
        <v>39098</v>
      </c>
      <c r="B4808" s="40" t="n">
        <v>45</v>
      </c>
      <c r="C4808" s="7" t="n">
        <v>4</v>
      </c>
      <c r="D4808" s="7" t="n">
        <v>3</v>
      </c>
      <c r="E4808" s="7" t="n">
        <v>8.64999961853027</v>
      </c>
      <c r="F4808" s="7" t="n">
        <v>7.69000005722046</v>
      </c>
      <c r="G4808" s="7" t="n">
        <v>0</v>
      </c>
      <c r="H4808" s="7" t="n">
        <v>0</v>
      </c>
      <c r="I4808" s="7" t="n">
        <v>0</v>
      </c>
    </row>
    <row r="4809" spans="1:13">
      <c r="A4809" t="s">
        <v>4</v>
      </c>
      <c r="B4809" s="4" t="s">
        <v>5</v>
      </c>
      <c r="C4809" s="4" t="s">
        <v>7</v>
      </c>
      <c r="D4809" s="4" t="s">
        <v>7</v>
      </c>
      <c r="E4809" s="4" t="s">
        <v>16</v>
      </c>
      <c r="F4809" s="4" t="s">
        <v>10</v>
      </c>
    </row>
    <row r="4810" spans="1:13">
      <c r="A4810" t="n">
        <v>39116</v>
      </c>
      <c r="B4810" s="40" t="n">
        <v>45</v>
      </c>
      <c r="C4810" s="7" t="n">
        <v>5</v>
      </c>
      <c r="D4810" s="7" t="n">
        <v>3</v>
      </c>
      <c r="E4810" s="7" t="n">
        <v>1.89999997615814</v>
      </c>
      <c r="F4810" s="7" t="n">
        <v>0</v>
      </c>
    </row>
    <row r="4811" spans="1:13">
      <c r="A4811" t="s">
        <v>4</v>
      </c>
      <c r="B4811" s="4" t="s">
        <v>5</v>
      </c>
      <c r="C4811" s="4" t="s">
        <v>7</v>
      </c>
      <c r="D4811" s="4" t="s">
        <v>7</v>
      </c>
      <c r="E4811" s="4" t="s">
        <v>16</v>
      </c>
      <c r="F4811" s="4" t="s">
        <v>10</v>
      </c>
    </row>
    <row r="4812" spans="1:13">
      <c r="A4812" t="n">
        <v>39125</v>
      </c>
      <c r="B4812" s="40" t="n">
        <v>45</v>
      </c>
      <c r="C4812" s="7" t="n">
        <v>5</v>
      </c>
      <c r="D4812" s="7" t="n">
        <v>3</v>
      </c>
      <c r="E4812" s="7" t="n">
        <v>2.40000009536743</v>
      </c>
      <c r="F4812" s="7" t="n">
        <v>5000</v>
      </c>
    </row>
    <row r="4813" spans="1:13">
      <c r="A4813" t="s">
        <v>4</v>
      </c>
      <c r="B4813" s="4" t="s">
        <v>5</v>
      </c>
      <c r="C4813" s="4" t="s">
        <v>7</v>
      </c>
      <c r="D4813" s="4" t="s">
        <v>7</v>
      </c>
      <c r="E4813" s="4" t="s">
        <v>16</v>
      </c>
      <c r="F4813" s="4" t="s">
        <v>10</v>
      </c>
    </row>
    <row r="4814" spans="1:13">
      <c r="A4814" t="n">
        <v>39134</v>
      </c>
      <c r="B4814" s="40" t="n">
        <v>45</v>
      </c>
      <c r="C4814" s="7" t="n">
        <v>11</v>
      </c>
      <c r="D4814" s="7" t="n">
        <v>3</v>
      </c>
      <c r="E4814" s="7" t="n">
        <v>26.6000003814697</v>
      </c>
      <c r="F4814" s="7" t="n">
        <v>0</v>
      </c>
    </row>
    <row r="4815" spans="1:13">
      <c r="A4815" t="s">
        <v>4</v>
      </c>
      <c r="B4815" s="4" t="s">
        <v>5</v>
      </c>
      <c r="C4815" s="4" t="s">
        <v>10</v>
      </c>
      <c r="D4815" s="4" t="s">
        <v>16</v>
      </c>
      <c r="E4815" s="4" t="s">
        <v>16</v>
      </c>
      <c r="F4815" s="4" t="s">
        <v>16</v>
      </c>
      <c r="G4815" s="4" t="s">
        <v>16</v>
      </c>
    </row>
    <row r="4816" spans="1:13">
      <c r="A4816" t="n">
        <v>39143</v>
      </c>
      <c r="B4816" s="31" t="n">
        <v>46</v>
      </c>
      <c r="C4816" s="7" t="n">
        <v>0</v>
      </c>
      <c r="D4816" s="7" t="n">
        <v>3.02999997138977</v>
      </c>
      <c r="E4816" s="7" t="n">
        <v>0</v>
      </c>
      <c r="F4816" s="7" t="n">
        <v>-10.5900001525879</v>
      </c>
      <c r="G4816" s="7" t="n">
        <v>58.2999992370605</v>
      </c>
    </row>
    <row r="4817" spans="1:9">
      <c r="A4817" t="s">
        <v>4</v>
      </c>
      <c r="B4817" s="4" t="s">
        <v>5</v>
      </c>
      <c r="C4817" s="4" t="s">
        <v>10</v>
      </c>
      <c r="D4817" s="4" t="s">
        <v>16</v>
      </c>
      <c r="E4817" s="4" t="s">
        <v>16</v>
      </c>
      <c r="F4817" s="4" t="s">
        <v>16</v>
      </c>
      <c r="G4817" s="4" t="s">
        <v>16</v>
      </c>
    </row>
    <row r="4818" spans="1:9">
      <c r="A4818" t="n">
        <v>39162</v>
      </c>
      <c r="B4818" s="31" t="n">
        <v>46</v>
      </c>
      <c r="C4818" s="7" t="n">
        <v>15</v>
      </c>
      <c r="D4818" s="7" t="n">
        <v>3.99000000953674</v>
      </c>
      <c r="E4818" s="7" t="n">
        <v>0</v>
      </c>
      <c r="F4818" s="7" t="n">
        <v>-9.89999961853027</v>
      </c>
      <c r="G4818" s="7" t="n">
        <v>250.600006103516</v>
      </c>
    </row>
    <row r="4819" spans="1:9">
      <c r="A4819" t="s">
        <v>4</v>
      </c>
      <c r="B4819" s="4" t="s">
        <v>5</v>
      </c>
      <c r="C4819" s="4" t="s">
        <v>10</v>
      </c>
      <c r="D4819" s="4" t="s">
        <v>17</v>
      </c>
    </row>
    <row r="4820" spans="1:9">
      <c r="A4820" t="n">
        <v>39181</v>
      </c>
      <c r="B4820" s="57" t="n">
        <v>44</v>
      </c>
      <c r="C4820" s="7" t="n">
        <v>18</v>
      </c>
      <c r="D4820" s="7" t="n">
        <v>128</v>
      </c>
    </row>
    <row r="4821" spans="1:9">
      <c r="A4821" t="s">
        <v>4</v>
      </c>
      <c r="B4821" s="4" t="s">
        <v>5</v>
      </c>
      <c r="C4821" s="4" t="s">
        <v>10</v>
      </c>
      <c r="D4821" s="4" t="s">
        <v>17</v>
      </c>
    </row>
    <row r="4822" spans="1:9">
      <c r="A4822" t="n">
        <v>39188</v>
      </c>
      <c r="B4822" s="57" t="n">
        <v>44</v>
      </c>
      <c r="C4822" s="7" t="n">
        <v>18</v>
      </c>
      <c r="D4822" s="7" t="n">
        <v>32</v>
      </c>
    </row>
    <row r="4823" spans="1:9">
      <c r="A4823" t="s">
        <v>4</v>
      </c>
      <c r="B4823" s="4" t="s">
        <v>5</v>
      </c>
      <c r="C4823" s="4" t="s">
        <v>10</v>
      </c>
      <c r="D4823" s="4" t="s">
        <v>17</v>
      </c>
    </row>
    <row r="4824" spans="1:9">
      <c r="A4824" t="n">
        <v>39195</v>
      </c>
      <c r="B4824" s="57" t="n">
        <v>44</v>
      </c>
      <c r="C4824" s="7" t="n">
        <v>17</v>
      </c>
      <c r="D4824" s="7" t="n">
        <v>128</v>
      </c>
    </row>
    <row r="4825" spans="1:9">
      <c r="A4825" t="s">
        <v>4</v>
      </c>
      <c r="B4825" s="4" t="s">
        <v>5</v>
      </c>
      <c r="C4825" s="4" t="s">
        <v>10</v>
      </c>
      <c r="D4825" s="4" t="s">
        <v>17</v>
      </c>
    </row>
    <row r="4826" spans="1:9">
      <c r="A4826" t="n">
        <v>39202</v>
      </c>
      <c r="B4826" s="57" t="n">
        <v>44</v>
      </c>
      <c r="C4826" s="7" t="n">
        <v>17</v>
      </c>
      <c r="D4826" s="7" t="n">
        <v>32</v>
      </c>
    </row>
    <row r="4827" spans="1:9">
      <c r="A4827" t="s">
        <v>4</v>
      </c>
      <c r="B4827" s="4" t="s">
        <v>5</v>
      </c>
      <c r="C4827" s="4" t="s">
        <v>10</v>
      </c>
      <c r="D4827" s="4" t="s">
        <v>16</v>
      </c>
      <c r="E4827" s="4" t="s">
        <v>16</v>
      </c>
      <c r="F4827" s="4" t="s">
        <v>16</v>
      </c>
      <c r="G4827" s="4" t="s">
        <v>16</v>
      </c>
    </row>
    <row r="4828" spans="1:9">
      <c r="A4828" t="n">
        <v>39209</v>
      </c>
      <c r="B4828" s="31" t="n">
        <v>46</v>
      </c>
      <c r="C4828" s="7" t="n">
        <v>18</v>
      </c>
      <c r="D4828" s="7" t="n">
        <v>4.13000011444092</v>
      </c>
      <c r="E4828" s="7" t="n">
        <v>0</v>
      </c>
      <c r="F4828" s="7" t="n">
        <v>-8.38000011444092</v>
      </c>
      <c r="G4828" s="7" t="n">
        <v>229.699996948242</v>
      </c>
    </row>
    <row r="4829" spans="1:9">
      <c r="A4829" t="s">
        <v>4</v>
      </c>
      <c r="B4829" s="4" t="s">
        <v>5</v>
      </c>
      <c r="C4829" s="4" t="s">
        <v>10</v>
      </c>
      <c r="D4829" s="4" t="s">
        <v>16</v>
      </c>
      <c r="E4829" s="4" t="s">
        <v>16</v>
      </c>
      <c r="F4829" s="4" t="s">
        <v>16</v>
      </c>
      <c r="G4829" s="4" t="s">
        <v>16</v>
      </c>
    </row>
    <row r="4830" spans="1:9">
      <c r="A4830" t="n">
        <v>39228</v>
      </c>
      <c r="B4830" s="31" t="n">
        <v>46</v>
      </c>
      <c r="C4830" s="7" t="n">
        <v>17</v>
      </c>
      <c r="D4830" s="7" t="n">
        <v>3.79999995231628</v>
      </c>
      <c r="E4830" s="7" t="n">
        <v>0</v>
      </c>
      <c r="F4830" s="7" t="n">
        <v>-7.26000022888184</v>
      </c>
      <c r="G4830" s="7" t="n">
        <v>210.300003051758</v>
      </c>
    </row>
    <row r="4831" spans="1:9">
      <c r="A4831" t="s">
        <v>4</v>
      </c>
      <c r="B4831" s="4" t="s">
        <v>5</v>
      </c>
      <c r="C4831" s="4" t="s">
        <v>10</v>
      </c>
      <c r="D4831" s="4" t="s">
        <v>16</v>
      </c>
      <c r="E4831" s="4" t="s">
        <v>16</v>
      </c>
      <c r="F4831" s="4" t="s">
        <v>16</v>
      </c>
      <c r="G4831" s="4" t="s">
        <v>16</v>
      </c>
    </row>
    <row r="4832" spans="1:9">
      <c r="A4832" t="n">
        <v>39247</v>
      </c>
      <c r="B4832" s="31" t="n">
        <v>46</v>
      </c>
      <c r="C4832" s="7" t="n">
        <v>16</v>
      </c>
      <c r="D4832" s="7" t="n">
        <v>2.69000005722046</v>
      </c>
      <c r="E4832" s="7" t="n">
        <v>0</v>
      </c>
      <c r="F4832" s="7" t="n">
        <v>-8.82999992370605</v>
      </c>
      <c r="G4832" s="7" t="n">
        <v>73.1999969482422</v>
      </c>
    </row>
    <row r="4833" spans="1:7">
      <c r="A4833" t="s">
        <v>4</v>
      </c>
      <c r="B4833" s="4" t="s">
        <v>5</v>
      </c>
      <c r="C4833" s="4" t="s">
        <v>10</v>
      </c>
    </row>
    <row r="4834" spans="1:7">
      <c r="A4834" t="n">
        <v>39266</v>
      </c>
      <c r="B4834" s="26" t="n">
        <v>16</v>
      </c>
      <c r="C4834" s="7" t="n">
        <v>0</v>
      </c>
    </row>
    <row r="4835" spans="1:7">
      <c r="A4835" t="s">
        <v>4</v>
      </c>
      <c r="B4835" s="4" t="s">
        <v>5</v>
      </c>
      <c r="C4835" s="4" t="s">
        <v>10</v>
      </c>
      <c r="D4835" s="4" t="s">
        <v>10</v>
      </c>
      <c r="E4835" s="4" t="s">
        <v>10</v>
      </c>
    </row>
    <row r="4836" spans="1:7">
      <c r="A4836" t="n">
        <v>39269</v>
      </c>
      <c r="B4836" s="59" t="n">
        <v>61</v>
      </c>
      <c r="C4836" s="7" t="n">
        <v>0</v>
      </c>
      <c r="D4836" s="7" t="n">
        <v>15</v>
      </c>
      <c r="E4836" s="7" t="n">
        <v>0</v>
      </c>
    </row>
    <row r="4837" spans="1:7">
      <c r="A4837" t="s">
        <v>4</v>
      </c>
      <c r="B4837" s="4" t="s">
        <v>5</v>
      </c>
      <c r="C4837" s="4" t="s">
        <v>10</v>
      </c>
      <c r="D4837" s="4" t="s">
        <v>10</v>
      </c>
      <c r="E4837" s="4" t="s">
        <v>10</v>
      </c>
    </row>
    <row r="4838" spans="1:7">
      <c r="A4838" t="n">
        <v>39276</v>
      </c>
      <c r="B4838" s="59" t="n">
        <v>61</v>
      </c>
      <c r="C4838" s="7" t="n">
        <v>15</v>
      </c>
      <c r="D4838" s="7" t="n">
        <v>0</v>
      </c>
      <c r="E4838" s="7" t="n">
        <v>0</v>
      </c>
    </row>
    <row r="4839" spans="1:7">
      <c r="A4839" t="s">
        <v>4</v>
      </c>
      <c r="B4839" s="4" t="s">
        <v>5</v>
      </c>
      <c r="C4839" s="4" t="s">
        <v>10</v>
      </c>
      <c r="D4839" s="4" t="s">
        <v>10</v>
      </c>
      <c r="E4839" s="4" t="s">
        <v>10</v>
      </c>
    </row>
    <row r="4840" spans="1:7">
      <c r="A4840" t="n">
        <v>39283</v>
      </c>
      <c r="B4840" s="59" t="n">
        <v>61</v>
      </c>
      <c r="C4840" s="7" t="n">
        <v>18</v>
      </c>
      <c r="D4840" s="7" t="n">
        <v>0</v>
      </c>
      <c r="E4840" s="7" t="n">
        <v>0</v>
      </c>
    </row>
    <row r="4841" spans="1:7">
      <c r="A4841" t="s">
        <v>4</v>
      </c>
      <c r="B4841" s="4" t="s">
        <v>5</v>
      </c>
      <c r="C4841" s="4" t="s">
        <v>10</v>
      </c>
      <c r="D4841" s="4" t="s">
        <v>10</v>
      </c>
      <c r="E4841" s="4" t="s">
        <v>10</v>
      </c>
    </row>
    <row r="4842" spans="1:7">
      <c r="A4842" t="n">
        <v>39290</v>
      </c>
      <c r="B4842" s="59" t="n">
        <v>61</v>
      </c>
      <c r="C4842" s="7" t="n">
        <v>17</v>
      </c>
      <c r="D4842" s="7" t="n">
        <v>0</v>
      </c>
      <c r="E4842" s="7" t="n">
        <v>0</v>
      </c>
    </row>
    <row r="4843" spans="1:7">
      <c r="A4843" t="s">
        <v>4</v>
      </c>
      <c r="B4843" s="4" t="s">
        <v>5</v>
      </c>
      <c r="C4843" s="4" t="s">
        <v>10</v>
      </c>
      <c r="D4843" s="4" t="s">
        <v>10</v>
      </c>
      <c r="E4843" s="4" t="s">
        <v>10</v>
      </c>
    </row>
    <row r="4844" spans="1:7">
      <c r="A4844" t="n">
        <v>39297</v>
      </c>
      <c r="B4844" s="59" t="n">
        <v>61</v>
      </c>
      <c r="C4844" s="7" t="n">
        <v>16</v>
      </c>
      <c r="D4844" s="7" t="n">
        <v>15</v>
      </c>
      <c r="E4844" s="7" t="n">
        <v>0</v>
      </c>
    </row>
    <row r="4845" spans="1:7">
      <c r="A4845" t="s">
        <v>4</v>
      </c>
      <c r="B4845" s="4" t="s">
        <v>5</v>
      </c>
      <c r="C4845" s="4" t="s">
        <v>7</v>
      </c>
      <c r="D4845" s="4" t="s">
        <v>10</v>
      </c>
    </row>
    <row r="4846" spans="1:7">
      <c r="A4846" t="n">
        <v>39304</v>
      </c>
      <c r="B4846" s="33" t="n">
        <v>58</v>
      </c>
      <c r="C4846" s="7" t="n">
        <v>255</v>
      </c>
      <c r="D4846" s="7" t="n">
        <v>0</v>
      </c>
    </row>
    <row r="4847" spans="1:7">
      <c r="A4847" t="s">
        <v>4</v>
      </c>
      <c r="B4847" s="4" t="s">
        <v>5</v>
      </c>
      <c r="C4847" s="4" t="s">
        <v>10</v>
      </c>
      <c r="D4847" s="4" t="s">
        <v>7</v>
      </c>
      <c r="E4847" s="4" t="s">
        <v>16</v>
      </c>
      <c r="F4847" s="4" t="s">
        <v>10</v>
      </c>
    </row>
    <row r="4848" spans="1:7">
      <c r="A4848" t="n">
        <v>39308</v>
      </c>
      <c r="B4848" s="53" t="n">
        <v>59</v>
      </c>
      <c r="C4848" s="7" t="n">
        <v>18</v>
      </c>
      <c r="D4848" s="7" t="n">
        <v>8</v>
      </c>
      <c r="E4848" s="7" t="n">
        <v>0.150000005960464</v>
      </c>
      <c r="F4848" s="7" t="n">
        <v>0</v>
      </c>
    </row>
    <row r="4849" spans="1:6">
      <c r="A4849" t="s">
        <v>4</v>
      </c>
      <c r="B4849" s="4" t="s">
        <v>5</v>
      </c>
      <c r="C4849" s="4" t="s">
        <v>10</v>
      </c>
      <c r="D4849" s="4" t="s">
        <v>7</v>
      </c>
      <c r="E4849" s="4" t="s">
        <v>16</v>
      </c>
      <c r="F4849" s="4" t="s">
        <v>10</v>
      </c>
    </row>
    <row r="4850" spans="1:6">
      <c r="A4850" t="n">
        <v>39318</v>
      </c>
      <c r="B4850" s="53" t="n">
        <v>59</v>
      </c>
      <c r="C4850" s="7" t="n">
        <v>17</v>
      </c>
      <c r="D4850" s="7" t="n">
        <v>8</v>
      </c>
      <c r="E4850" s="7" t="n">
        <v>0.150000005960464</v>
      </c>
      <c r="F4850" s="7" t="n">
        <v>0</v>
      </c>
    </row>
    <row r="4851" spans="1:6">
      <c r="A4851" t="s">
        <v>4</v>
      </c>
      <c r="B4851" s="4" t="s">
        <v>5</v>
      </c>
      <c r="C4851" s="4" t="s">
        <v>10</v>
      </c>
      <c r="D4851" s="4" t="s">
        <v>7</v>
      </c>
      <c r="E4851" s="4" t="s">
        <v>16</v>
      </c>
      <c r="F4851" s="4" t="s">
        <v>10</v>
      </c>
    </row>
    <row r="4852" spans="1:6">
      <c r="A4852" t="n">
        <v>39328</v>
      </c>
      <c r="B4852" s="53" t="n">
        <v>59</v>
      </c>
      <c r="C4852" s="7" t="n">
        <v>16</v>
      </c>
      <c r="D4852" s="7" t="n">
        <v>8</v>
      </c>
      <c r="E4852" s="7" t="n">
        <v>0.150000005960464</v>
      </c>
      <c r="F4852" s="7" t="n">
        <v>0</v>
      </c>
    </row>
    <row r="4853" spans="1:6">
      <c r="A4853" t="s">
        <v>4</v>
      </c>
      <c r="B4853" s="4" t="s">
        <v>5</v>
      </c>
      <c r="C4853" s="4" t="s">
        <v>10</v>
      </c>
    </row>
    <row r="4854" spans="1:6">
      <c r="A4854" t="n">
        <v>39338</v>
      </c>
      <c r="B4854" s="26" t="n">
        <v>16</v>
      </c>
      <c r="C4854" s="7" t="n">
        <v>1800</v>
      </c>
    </row>
    <row r="4855" spans="1:6">
      <c r="A4855" t="s">
        <v>4</v>
      </c>
      <c r="B4855" s="4" t="s">
        <v>5</v>
      </c>
      <c r="C4855" s="4" t="s">
        <v>10</v>
      </c>
      <c r="D4855" s="4" t="s">
        <v>7</v>
      </c>
      <c r="E4855" s="4" t="s">
        <v>16</v>
      </c>
      <c r="F4855" s="4" t="s">
        <v>10</v>
      </c>
    </row>
    <row r="4856" spans="1:6">
      <c r="A4856" t="n">
        <v>39341</v>
      </c>
      <c r="B4856" s="53" t="n">
        <v>59</v>
      </c>
      <c r="C4856" s="7" t="n">
        <v>18</v>
      </c>
      <c r="D4856" s="7" t="n">
        <v>255</v>
      </c>
      <c r="E4856" s="7" t="n">
        <v>0</v>
      </c>
      <c r="F4856" s="7" t="n">
        <v>0</v>
      </c>
    </row>
    <row r="4857" spans="1:6">
      <c r="A4857" t="s">
        <v>4</v>
      </c>
      <c r="B4857" s="4" t="s">
        <v>5</v>
      </c>
      <c r="C4857" s="4" t="s">
        <v>10</v>
      </c>
      <c r="D4857" s="4" t="s">
        <v>7</v>
      </c>
      <c r="E4857" s="4" t="s">
        <v>16</v>
      </c>
      <c r="F4857" s="4" t="s">
        <v>10</v>
      </c>
    </row>
    <row r="4858" spans="1:6">
      <c r="A4858" t="n">
        <v>39351</v>
      </c>
      <c r="B4858" s="53" t="n">
        <v>59</v>
      </c>
      <c r="C4858" s="7" t="n">
        <v>17</v>
      </c>
      <c r="D4858" s="7" t="n">
        <v>255</v>
      </c>
      <c r="E4858" s="7" t="n">
        <v>0</v>
      </c>
      <c r="F4858" s="7" t="n">
        <v>0</v>
      </c>
    </row>
    <row r="4859" spans="1:6">
      <c r="A4859" t="s">
        <v>4</v>
      </c>
      <c r="B4859" s="4" t="s">
        <v>5</v>
      </c>
      <c r="C4859" s="4" t="s">
        <v>10</v>
      </c>
      <c r="D4859" s="4" t="s">
        <v>7</v>
      </c>
      <c r="E4859" s="4" t="s">
        <v>16</v>
      </c>
      <c r="F4859" s="4" t="s">
        <v>10</v>
      </c>
    </row>
    <row r="4860" spans="1:6">
      <c r="A4860" t="n">
        <v>39361</v>
      </c>
      <c r="B4860" s="53" t="n">
        <v>59</v>
      </c>
      <c r="C4860" s="7" t="n">
        <v>16</v>
      </c>
      <c r="D4860" s="7" t="n">
        <v>255</v>
      </c>
      <c r="E4860" s="7" t="n">
        <v>0</v>
      </c>
      <c r="F4860" s="7" t="n">
        <v>0</v>
      </c>
    </row>
    <row r="4861" spans="1:6">
      <c r="A4861" t="s">
        <v>4</v>
      </c>
      <c r="B4861" s="4" t="s">
        <v>5</v>
      </c>
      <c r="C4861" s="4" t="s">
        <v>10</v>
      </c>
    </row>
    <row r="4862" spans="1:6">
      <c r="A4862" t="n">
        <v>39371</v>
      </c>
      <c r="B4862" s="26" t="n">
        <v>16</v>
      </c>
      <c r="C4862" s="7" t="n">
        <v>300</v>
      </c>
    </row>
    <row r="4863" spans="1:6">
      <c r="A4863" t="s">
        <v>4</v>
      </c>
      <c r="B4863" s="4" t="s">
        <v>5</v>
      </c>
      <c r="C4863" s="4" t="s">
        <v>7</v>
      </c>
      <c r="D4863" s="4" t="s">
        <v>10</v>
      </c>
      <c r="E4863" s="4" t="s">
        <v>8</v>
      </c>
    </row>
    <row r="4864" spans="1:6">
      <c r="A4864" t="n">
        <v>39374</v>
      </c>
      <c r="B4864" s="54" t="n">
        <v>51</v>
      </c>
      <c r="C4864" s="7" t="n">
        <v>4</v>
      </c>
      <c r="D4864" s="7" t="n">
        <v>17</v>
      </c>
      <c r="E4864" s="7" t="s">
        <v>247</v>
      </c>
    </row>
    <row r="4865" spans="1:6">
      <c r="A4865" t="s">
        <v>4</v>
      </c>
      <c r="B4865" s="4" t="s">
        <v>5</v>
      </c>
      <c r="C4865" s="4" t="s">
        <v>10</v>
      </c>
    </row>
    <row r="4866" spans="1:6">
      <c r="A4866" t="n">
        <v>39394</v>
      </c>
      <c r="B4866" s="26" t="n">
        <v>16</v>
      </c>
      <c r="C4866" s="7" t="n">
        <v>0</v>
      </c>
    </row>
    <row r="4867" spans="1:6">
      <c r="A4867" t="s">
        <v>4</v>
      </c>
      <c r="B4867" s="4" t="s">
        <v>5</v>
      </c>
      <c r="C4867" s="4" t="s">
        <v>10</v>
      </c>
      <c r="D4867" s="4" t="s">
        <v>7</v>
      </c>
      <c r="E4867" s="4" t="s">
        <v>17</v>
      </c>
      <c r="F4867" s="4" t="s">
        <v>28</v>
      </c>
      <c r="G4867" s="4" t="s">
        <v>7</v>
      </c>
      <c r="H4867" s="4" t="s">
        <v>7</v>
      </c>
    </row>
    <row r="4868" spans="1:6">
      <c r="A4868" t="n">
        <v>39397</v>
      </c>
      <c r="B4868" s="55" t="n">
        <v>26</v>
      </c>
      <c r="C4868" s="7" t="n">
        <v>17</v>
      </c>
      <c r="D4868" s="7" t="n">
        <v>17</v>
      </c>
      <c r="E4868" s="7" t="n">
        <v>16952</v>
      </c>
      <c r="F4868" s="7" t="s">
        <v>248</v>
      </c>
      <c r="G4868" s="7" t="n">
        <v>2</v>
      </c>
      <c r="H4868" s="7" t="n">
        <v>0</v>
      </c>
    </row>
    <row r="4869" spans="1:6">
      <c r="A4869" t="s">
        <v>4</v>
      </c>
      <c r="B4869" s="4" t="s">
        <v>5</v>
      </c>
    </row>
    <row r="4870" spans="1:6">
      <c r="A4870" t="n">
        <v>39415</v>
      </c>
      <c r="B4870" s="24" t="n">
        <v>28</v>
      </c>
    </row>
    <row r="4871" spans="1:6">
      <c r="A4871" t="s">
        <v>4</v>
      </c>
      <c r="B4871" s="4" t="s">
        <v>5</v>
      </c>
      <c r="C4871" s="4" t="s">
        <v>7</v>
      </c>
      <c r="D4871" s="4" t="s">
        <v>10</v>
      </c>
      <c r="E4871" s="4" t="s">
        <v>8</v>
      </c>
    </row>
    <row r="4872" spans="1:6">
      <c r="A4872" t="n">
        <v>39416</v>
      </c>
      <c r="B4872" s="54" t="n">
        <v>51</v>
      </c>
      <c r="C4872" s="7" t="n">
        <v>4</v>
      </c>
      <c r="D4872" s="7" t="n">
        <v>18</v>
      </c>
      <c r="E4872" s="7" t="s">
        <v>206</v>
      </c>
    </row>
    <row r="4873" spans="1:6">
      <c r="A4873" t="s">
        <v>4</v>
      </c>
      <c r="B4873" s="4" t="s">
        <v>5</v>
      </c>
      <c r="C4873" s="4" t="s">
        <v>10</v>
      </c>
    </row>
    <row r="4874" spans="1:6">
      <c r="A4874" t="n">
        <v>39429</v>
      </c>
      <c r="B4874" s="26" t="n">
        <v>16</v>
      </c>
      <c r="C4874" s="7" t="n">
        <v>0</v>
      </c>
    </row>
    <row r="4875" spans="1:6">
      <c r="A4875" t="s">
        <v>4</v>
      </c>
      <c r="B4875" s="4" t="s">
        <v>5</v>
      </c>
      <c r="C4875" s="4" t="s">
        <v>10</v>
      </c>
      <c r="D4875" s="4" t="s">
        <v>7</v>
      </c>
      <c r="E4875" s="4" t="s">
        <v>17</v>
      </c>
      <c r="F4875" s="4" t="s">
        <v>28</v>
      </c>
      <c r="G4875" s="4" t="s">
        <v>7</v>
      </c>
      <c r="H4875" s="4" t="s">
        <v>7</v>
      </c>
    </row>
    <row r="4876" spans="1:6">
      <c r="A4876" t="n">
        <v>39432</v>
      </c>
      <c r="B4876" s="55" t="n">
        <v>26</v>
      </c>
      <c r="C4876" s="7" t="n">
        <v>18</v>
      </c>
      <c r="D4876" s="7" t="n">
        <v>17</v>
      </c>
      <c r="E4876" s="7" t="n">
        <v>17484</v>
      </c>
      <c r="F4876" s="7" t="s">
        <v>249</v>
      </c>
      <c r="G4876" s="7" t="n">
        <v>2</v>
      </c>
      <c r="H4876" s="7" t="n">
        <v>0</v>
      </c>
    </row>
    <row r="4877" spans="1:6">
      <c r="A4877" t="s">
        <v>4</v>
      </c>
      <c r="B4877" s="4" t="s">
        <v>5</v>
      </c>
    </row>
    <row r="4878" spans="1:6">
      <c r="A4878" t="n">
        <v>39507</v>
      </c>
      <c r="B4878" s="24" t="n">
        <v>28</v>
      </c>
    </row>
    <row r="4879" spans="1:6">
      <c r="A4879" t="s">
        <v>4</v>
      </c>
      <c r="B4879" s="4" t="s">
        <v>5</v>
      </c>
      <c r="C4879" s="4" t="s">
        <v>10</v>
      </c>
      <c r="D4879" s="4" t="s">
        <v>7</v>
      </c>
      <c r="E4879" s="4" t="s">
        <v>16</v>
      </c>
      <c r="F4879" s="4" t="s">
        <v>10</v>
      </c>
    </row>
    <row r="4880" spans="1:6">
      <c r="A4880" t="n">
        <v>39508</v>
      </c>
      <c r="B4880" s="53" t="n">
        <v>59</v>
      </c>
      <c r="C4880" s="7" t="n">
        <v>17</v>
      </c>
      <c r="D4880" s="7" t="n">
        <v>1</v>
      </c>
      <c r="E4880" s="7" t="n">
        <v>0.150000005960464</v>
      </c>
      <c r="F4880" s="7" t="n">
        <v>0</v>
      </c>
    </row>
    <row r="4881" spans="1:8">
      <c r="A4881" t="s">
        <v>4</v>
      </c>
      <c r="B4881" s="4" t="s">
        <v>5</v>
      </c>
      <c r="C4881" s="4" t="s">
        <v>10</v>
      </c>
    </row>
    <row r="4882" spans="1:8">
      <c r="A4882" t="n">
        <v>39518</v>
      </c>
      <c r="B4882" s="26" t="n">
        <v>16</v>
      </c>
      <c r="C4882" s="7" t="n">
        <v>1000</v>
      </c>
    </row>
    <row r="4883" spans="1:8">
      <c r="A4883" t="s">
        <v>4</v>
      </c>
      <c r="B4883" s="4" t="s">
        <v>5</v>
      </c>
      <c r="C4883" s="4" t="s">
        <v>10</v>
      </c>
      <c r="D4883" s="4" t="s">
        <v>10</v>
      </c>
      <c r="E4883" s="4" t="s">
        <v>10</v>
      </c>
    </row>
    <row r="4884" spans="1:8">
      <c r="A4884" t="n">
        <v>39521</v>
      </c>
      <c r="B4884" s="59" t="n">
        <v>61</v>
      </c>
      <c r="C4884" s="7" t="n">
        <v>17</v>
      </c>
      <c r="D4884" s="7" t="n">
        <v>18</v>
      </c>
      <c r="E4884" s="7" t="n">
        <v>1000</v>
      </c>
    </row>
    <row r="4885" spans="1:8">
      <c r="A4885" t="s">
        <v>4</v>
      </c>
      <c r="B4885" s="4" t="s">
        <v>5</v>
      </c>
      <c r="C4885" s="4" t="s">
        <v>10</v>
      </c>
      <c r="D4885" s="4" t="s">
        <v>7</v>
      </c>
      <c r="E4885" s="4" t="s">
        <v>16</v>
      </c>
      <c r="F4885" s="4" t="s">
        <v>10</v>
      </c>
    </row>
    <row r="4886" spans="1:8">
      <c r="A4886" t="n">
        <v>39528</v>
      </c>
      <c r="B4886" s="53" t="n">
        <v>59</v>
      </c>
      <c r="C4886" s="7" t="n">
        <v>17</v>
      </c>
      <c r="D4886" s="7" t="n">
        <v>14</v>
      </c>
      <c r="E4886" s="7" t="n">
        <v>0.150000005960464</v>
      </c>
      <c r="F4886" s="7" t="n">
        <v>0</v>
      </c>
    </row>
    <row r="4887" spans="1:8">
      <c r="A4887" t="s">
        <v>4</v>
      </c>
      <c r="B4887" s="4" t="s">
        <v>5</v>
      </c>
      <c r="C4887" s="4" t="s">
        <v>10</v>
      </c>
    </row>
    <row r="4888" spans="1:8">
      <c r="A4888" t="n">
        <v>39538</v>
      </c>
      <c r="B4888" s="26" t="n">
        <v>16</v>
      </c>
      <c r="C4888" s="7" t="n">
        <v>300</v>
      </c>
    </row>
    <row r="4889" spans="1:8">
      <c r="A4889" t="s">
        <v>4</v>
      </c>
      <c r="B4889" s="4" t="s">
        <v>5</v>
      </c>
      <c r="C4889" s="4" t="s">
        <v>7</v>
      </c>
      <c r="D4889" s="4" t="s">
        <v>10</v>
      </c>
      <c r="E4889" s="4" t="s">
        <v>8</v>
      </c>
    </row>
    <row r="4890" spans="1:8">
      <c r="A4890" t="n">
        <v>39541</v>
      </c>
      <c r="B4890" s="54" t="n">
        <v>51</v>
      </c>
      <c r="C4890" s="7" t="n">
        <v>4</v>
      </c>
      <c r="D4890" s="7" t="n">
        <v>17</v>
      </c>
      <c r="E4890" s="7" t="s">
        <v>250</v>
      </c>
    </row>
    <row r="4891" spans="1:8">
      <c r="A4891" t="s">
        <v>4</v>
      </c>
      <c r="B4891" s="4" t="s">
        <v>5</v>
      </c>
      <c r="C4891" s="4" t="s">
        <v>10</v>
      </c>
    </row>
    <row r="4892" spans="1:8">
      <c r="A4892" t="n">
        <v>39560</v>
      </c>
      <c r="B4892" s="26" t="n">
        <v>16</v>
      </c>
      <c r="C4892" s="7" t="n">
        <v>0</v>
      </c>
    </row>
    <row r="4893" spans="1:8">
      <c r="A4893" t="s">
        <v>4</v>
      </c>
      <c r="B4893" s="4" t="s">
        <v>5</v>
      </c>
      <c r="C4893" s="4" t="s">
        <v>10</v>
      </c>
      <c r="D4893" s="4" t="s">
        <v>7</v>
      </c>
      <c r="E4893" s="4" t="s">
        <v>17</v>
      </c>
      <c r="F4893" s="4" t="s">
        <v>28</v>
      </c>
      <c r="G4893" s="4" t="s">
        <v>7</v>
      </c>
      <c r="H4893" s="4" t="s">
        <v>7</v>
      </c>
    </row>
    <row r="4894" spans="1:8">
      <c r="A4894" t="n">
        <v>39563</v>
      </c>
      <c r="B4894" s="55" t="n">
        <v>26</v>
      </c>
      <c r="C4894" s="7" t="n">
        <v>17</v>
      </c>
      <c r="D4894" s="7" t="n">
        <v>17</v>
      </c>
      <c r="E4894" s="7" t="n">
        <v>16446</v>
      </c>
      <c r="F4894" s="7" t="s">
        <v>251</v>
      </c>
      <c r="G4894" s="7" t="n">
        <v>2</v>
      </c>
      <c r="H4894" s="7" t="n">
        <v>0</v>
      </c>
    </row>
    <row r="4895" spans="1:8">
      <c r="A4895" t="s">
        <v>4</v>
      </c>
      <c r="B4895" s="4" t="s">
        <v>5</v>
      </c>
    </row>
    <row r="4896" spans="1:8">
      <c r="A4896" t="n">
        <v>39602</v>
      </c>
      <c r="B4896" s="24" t="n">
        <v>28</v>
      </c>
    </row>
    <row r="4897" spans="1:8">
      <c r="A4897" t="s">
        <v>4</v>
      </c>
      <c r="B4897" s="4" t="s">
        <v>5</v>
      </c>
      <c r="C4897" s="4" t="s">
        <v>10</v>
      </c>
      <c r="D4897" s="4" t="s">
        <v>7</v>
      </c>
      <c r="E4897" s="4" t="s">
        <v>8</v>
      </c>
      <c r="F4897" s="4" t="s">
        <v>16</v>
      </c>
      <c r="G4897" s="4" t="s">
        <v>16</v>
      </c>
      <c r="H4897" s="4" t="s">
        <v>16</v>
      </c>
    </row>
    <row r="4898" spans="1:8">
      <c r="A4898" t="n">
        <v>39603</v>
      </c>
      <c r="B4898" s="62" t="n">
        <v>48</v>
      </c>
      <c r="C4898" s="7" t="n">
        <v>16</v>
      </c>
      <c r="D4898" s="7" t="n">
        <v>0</v>
      </c>
      <c r="E4898" s="7" t="s">
        <v>91</v>
      </c>
      <c r="F4898" s="7" t="n">
        <v>-1</v>
      </c>
      <c r="G4898" s="7" t="n">
        <v>1</v>
      </c>
      <c r="H4898" s="7" t="n">
        <v>0</v>
      </c>
    </row>
    <row r="4899" spans="1:8">
      <c r="A4899" t="s">
        <v>4</v>
      </c>
      <c r="B4899" s="4" t="s">
        <v>5</v>
      </c>
      <c r="C4899" s="4" t="s">
        <v>10</v>
      </c>
    </row>
    <row r="4900" spans="1:8">
      <c r="A4900" t="n">
        <v>39632</v>
      </c>
      <c r="B4900" s="26" t="n">
        <v>16</v>
      </c>
      <c r="C4900" s="7" t="n">
        <v>500</v>
      </c>
    </row>
    <row r="4901" spans="1:8">
      <c r="A4901" t="s">
        <v>4</v>
      </c>
      <c r="B4901" s="4" t="s">
        <v>5</v>
      </c>
      <c r="C4901" s="4" t="s">
        <v>7</v>
      </c>
      <c r="D4901" s="4" t="s">
        <v>10</v>
      </c>
      <c r="E4901" s="4" t="s">
        <v>8</v>
      </c>
    </row>
    <row r="4902" spans="1:8">
      <c r="A4902" t="n">
        <v>39635</v>
      </c>
      <c r="B4902" s="54" t="n">
        <v>51</v>
      </c>
      <c r="C4902" s="7" t="n">
        <v>4</v>
      </c>
      <c r="D4902" s="7" t="n">
        <v>16</v>
      </c>
      <c r="E4902" s="7" t="s">
        <v>138</v>
      </c>
    </row>
    <row r="4903" spans="1:8">
      <c r="A4903" t="s">
        <v>4</v>
      </c>
      <c r="B4903" s="4" t="s">
        <v>5</v>
      </c>
      <c r="C4903" s="4" t="s">
        <v>10</v>
      </c>
    </row>
    <row r="4904" spans="1:8">
      <c r="A4904" t="n">
        <v>39648</v>
      </c>
      <c r="B4904" s="26" t="n">
        <v>16</v>
      </c>
      <c r="C4904" s="7" t="n">
        <v>0</v>
      </c>
    </row>
    <row r="4905" spans="1:8">
      <c r="A4905" t="s">
        <v>4</v>
      </c>
      <c r="B4905" s="4" t="s">
        <v>5</v>
      </c>
      <c r="C4905" s="4" t="s">
        <v>10</v>
      </c>
      <c r="D4905" s="4" t="s">
        <v>7</v>
      </c>
      <c r="E4905" s="4" t="s">
        <v>17</v>
      </c>
      <c r="F4905" s="4" t="s">
        <v>28</v>
      </c>
      <c r="G4905" s="4" t="s">
        <v>7</v>
      </c>
      <c r="H4905" s="4" t="s">
        <v>7</v>
      </c>
    </row>
    <row r="4906" spans="1:8">
      <c r="A4906" t="n">
        <v>39651</v>
      </c>
      <c r="B4906" s="55" t="n">
        <v>26</v>
      </c>
      <c r="C4906" s="7" t="n">
        <v>16</v>
      </c>
      <c r="D4906" s="7" t="n">
        <v>17</v>
      </c>
      <c r="E4906" s="7" t="n">
        <v>14462</v>
      </c>
      <c r="F4906" s="7" t="s">
        <v>252</v>
      </c>
      <c r="G4906" s="7" t="n">
        <v>2</v>
      </c>
      <c r="H4906" s="7" t="n">
        <v>0</v>
      </c>
    </row>
    <row r="4907" spans="1:8">
      <c r="A4907" t="s">
        <v>4</v>
      </c>
      <c r="B4907" s="4" t="s">
        <v>5</v>
      </c>
    </row>
    <row r="4908" spans="1:8">
      <c r="A4908" t="n">
        <v>39737</v>
      </c>
      <c r="B4908" s="24" t="n">
        <v>28</v>
      </c>
    </row>
    <row r="4909" spans="1:8">
      <c r="A4909" t="s">
        <v>4</v>
      </c>
      <c r="B4909" s="4" t="s">
        <v>5</v>
      </c>
      <c r="C4909" s="4" t="s">
        <v>10</v>
      </c>
      <c r="D4909" s="4" t="s">
        <v>7</v>
      </c>
    </row>
    <row r="4910" spans="1:8">
      <c r="A4910" t="n">
        <v>39738</v>
      </c>
      <c r="B4910" s="60" t="n">
        <v>89</v>
      </c>
      <c r="C4910" s="7" t="n">
        <v>65533</v>
      </c>
      <c r="D4910" s="7" t="n">
        <v>1</v>
      </c>
    </row>
    <row r="4911" spans="1:8">
      <c r="A4911" t="s">
        <v>4</v>
      </c>
      <c r="B4911" s="4" t="s">
        <v>5</v>
      </c>
      <c r="C4911" s="4" t="s">
        <v>7</v>
      </c>
      <c r="D4911" s="4" t="s">
        <v>10</v>
      </c>
      <c r="E4911" s="4" t="s">
        <v>10</v>
      </c>
      <c r="F4911" s="4" t="s">
        <v>7</v>
      </c>
    </row>
    <row r="4912" spans="1:8">
      <c r="A4912" t="n">
        <v>39742</v>
      </c>
      <c r="B4912" s="22" t="n">
        <v>25</v>
      </c>
      <c r="C4912" s="7" t="n">
        <v>1</v>
      </c>
      <c r="D4912" s="7" t="n">
        <v>60</v>
      </c>
      <c r="E4912" s="7" t="n">
        <v>640</v>
      </c>
      <c r="F4912" s="7" t="n">
        <v>2</v>
      </c>
    </row>
    <row r="4913" spans="1:8">
      <c r="A4913" t="s">
        <v>4</v>
      </c>
      <c r="B4913" s="4" t="s">
        <v>5</v>
      </c>
      <c r="C4913" s="4" t="s">
        <v>8</v>
      </c>
      <c r="D4913" s="4" t="s">
        <v>10</v>
      </c>
    </row>
    <row r="4914" spans="1:8">
      <c r="A4914" t="n">
        <v>39749</v>
      </c>
      <c r="B4914" s="56" t="n">
        <v>29</v>
      </c>
      <c r="C4914" s="7" t="s">
        <v>253</v>
      </c>
      <c r="D4914" s="7" t="n">
        <v>65533</v>
      </c>
    </row>
    <row r="4915" spans="1:8">
      <c r="A4915" t="s">
        <v>4</v>
      </c>
      <c r="B4915" s="4" t="s">
        <v>5</v>
      </c>
      <c r="C4915" s="4" t="s">
        <v>7</v>
      </c>
      <c r="D4915" s="4" t="s">
        <v>10</v>
      </c>
      <c r="E4915" s="4" t="s">
        <v>8</v>
      </c>
    </row>
    <row r="4916" spans="1:8">
      <c r="A4916" t="n">
        <v>39758</v>
      </c>
      <c r="B4916" s="54" t="n">
        <v>51</v>
      </c>
      <c r="C4916" s="7" t="n">
        <v>4</v>
      </c>
      <c r="D4916" s="7" t="n">
        <v>7032</v>
      </c>
      <c r="E4916" s="7" t="s">
        <v>254</v>
      </c>
    </row>
    <row r="4917" spans="1:8">
      <c r="A4917" t="s">
        <v>4</v>
      </c>
      <c r="B4917" s="4" t="s">
        <v>5</v>
      </c>
      <c r="C4917" s="4" t="s">
        <v>10</v>
      </c>
    </row>
    <row r="4918" spans="1:8">
      <c r="A4918" t="n">
        <v>39772</v>
      </c>
      <c r="B4918" s="26" t="n">
        <v>16</v>
      </c>
      <c r="C4918" s="7" t="n">
        <v>0</v>
      </c>
    </row>
    <row r="4919" spans="1:8">
      <c r="A4919" t="s">
        <v>4</v>
      </c>
      <c r="B4919" s="4" t="s">
        <v>5</v>
      </c>
      <c r="C4919" s="4" t="s">
        <v>10</v>
      </c>
      <c r="D4919" s="4" t="s">
        <v>7</v>
      </c>
      <c r="E4919" s="4" t="s">
        <v>17</v>
      </c>
      <c r="F4919" s="4" t="s">
        <v>28</v>
      </c>
      <c r="G4919" s="4" t="s">
        <v>7</v>
      </c>
      <c r="H4919" s="4" t="s">
        <v>7</v>
      </c>
    </row>
    <row r="4920" spans="1:8">
      <c r="A4920" t="n">
        <v>39775</v>
      </c>
      <c r="B4920" s="55" t="n">
        <v>26</v>
      </c>
      <c r="C4920" s="7" t="n">
        <v>7032</v>
      </c>
      <c r="D4920" s="7" t="n">
        <v>17</v>
      </c>
      <c r="E4920" s="7" t="n">
        <v>18538</v>
      </c>
      <c r="F4920" s="7" t="s">
        <v>255</v>
      </c>
      <c r="G4920" s="7" t="n">
        <v>2</v>
      </c>
      <c r="H4920" s="7" t="n">
        <v>0</v>
      </c>
    </row>
    <row r="4921" spans="1:8">
      <c r="A4921" t="s">
        <v>4</v>
      </c>
      <c r="B4921" s="4" t="s">
        <v>5</v>
      </c>
    </row>
    <row r="4922" spans="1:8">
      <c r="A4922" t="n">
        <v>39876</v>
      </c>
      <c r="B4922" s="24" t="n">
        <v>28</v>
      </c>
    </row>
    <row r="4923" spans="1:8">
      <c r="A4923" t="s">
        <v>4</v>
      </c>
      <c r="B4923" s="4" t="s">
        <v>5</v>
      </c>
      <c r="C4923" s="4" t="s">
        <v>7</v>
      </c>
      <c r="D4923" s="4" t="s">
        <v>10</v>
      </c>
      <c r="E4923" s="4" t="s">
        <v>8</v>
      </c>
      <c r="F4923" s="4" t="s">
        <v>8</v>
      </c>
      <c r="G4923" s="4" t="s">
        <v>8</v>
      </c>
      <c r="H4923" s="4" t="s">
        <v>8</v>
      </c>
    </row>
    <row r="4924" spans="1:8">
      <c r="A4924" t="n">
        <v>39877</v>
      </c>
      <c r="B4924" s="54" t="n">
        <v>51</v>
      </c>
      <c r="C4924" s="7" t="n">
        <v>3</v>
      </c>
      <c r="D4924" s="7" t="n">
        <v>0</v>
      </c>
      <c r="E4924" s="7" t="s">
        <v>155</v>
      </c>
      <c r="F4924" s="7" t="s">
        <v>130</v>
      </c>
      <c r="G4924" s="7" t="s">
        <v>113</v>
      </c>
      <c r="H4924" s="7" t="s">
        <v>112</v>
      </c>
    </row>
    <row r="4925" spans="1:8">
      <c r="A4925" t="s">
        <v>4</v>
      </c>
      <c r="B4925" s="4" t="s">
        <v>5</v>
      </c>
      <c r="C4925" s="4" t="s">
        <v>10</v>
      </c>
      <c r="D4925" s="4" t="s">
        <v>7</v>
      </c>
      <c r="E4925" s="4" t="s">
        <v>16</v>
      </c>
      <c r="F4925" s="4" t="s">
        <v>10</v>
      </c>
    </row>
    <row r="4926" spans="1:8">
      <c r="A4926" t="n">
        <v>39890</v>
      </c>
      <c r="B4926" s="53" t="n">
        <v>59</v>
      </c>
      <c r="C4926" s="7" t="n">
        <v>0</v>
      </c>
      <c r="D4926" s="7" t="n">
        <v>13</v>
      </c>
      <c r="E4926" s="7" t="n">
        <v>0.150000005960464</v>
      </c>
      <c r="F4926" s="7" t="n">
        <v>0</v>
      </c>
    </row>
    <row r="4927" spans="1:8">
      <c r="A4927" t="s">
        <v>4</v>
      </c>
      <c r="B4927" s="4" t="s">
        <v>5</v>
      </c>
      <c r="C4927" s="4" t="s">
        <v>10</v>
      </c>
      <c r="D4927" s="4" t="s">
        <v>7</v>
      </c>
      <c r="E4927" s="4" t="s">
        <v>16</v>
      </c>
      <c r="F4927" s="4" t="s">
        <v>10</v>
      </c>
    </row>
    <row r="4928" spans="1:8">
      <c r="A4928" t="n">
        <v>39900</v>
      </c>
      <c r="B4928" s="53" t="n">
        <v>59</v>
      </c>
      <c r="C4928" s="7" t="n">
        <v>16</v>
      </c>
      <c r="D4928" s="7" t="n">
        <v>13</v>
      </c>
      <c r="E4928" s="7" t="n">
        <v>0.150000005960464</v>
      </c>
      <c r="F4928" s="7" t="n">
        <v>0</v>
      </c>
    </row>
    <row r="4929" spans="1:8">
      <c r="A4929" t="s">
        <v>4</v>
      </c>
      <c r="B4929" s="4" t="s">
        <v>5</v>
      </c>
      <c r="C4929" s="4" t="s">
        <v>10</v>
      </c>
    </row>
    <row r="4930" spans="1:8">
      <c r="A4930" t="n">
        <v>39910</v>
      </c>
      <c r="B4930" s="26" t="n">
        <v>16</v>
      </c>
      <c r="C4930" s="7" t="n">
        <v>50</v>
      </c>
    </row>
    <row r="4931" spans="1:8">
      <c r="A4931" t="s">
        <v>4</v>
      </c>
      <c r="B4931" s="4" t="s">
        <v>5</v>
      </c>
      <c r="C4931" s="4" t="s">
        <v>10</v>
      </c>
      <c r="D4931" s="4" t="s">
        <v>7</v>
      </c>
      <c r="E4931" s="4" t="s">
        <v>16</v>
      </c>
      <c r="F4931" s="4" t="s">
        <v>10</v>
      </c>
    </row>
    <row r="4932" spans="1:8">
      <c r="A4932" t="n">
        <v>39913</v>
      </c>
      <c r="B4932" s="53" t="n">
        <v>59</v>
      </c>
      <c r="C4932" s="7" t="n">
        <v>15</v>
      </c>
      <c r="D4932" s="7" t="n">
        <v>13</v>
      </c>
      <c r="E4932" s="7" t="n">
        <v>0.150000005960464</v>
      </c>
      <c r="F4932" s="7" t="n">
        <v>0</v>
      </c>
    </row>
    <row r="4933" spans="1:8">
      <c r="A4933" t="s">
        <v>4</v>
      </c>
      <c r="B4933" s="4" t="s">
        <v>5</v>
      </c>
      <c r="C4933" s="4" t="s">
        <v>10</v>
      </c>
      <c r="D4933" s="4" t="s">
        <v>7</v>
      </c>
      <c r="E4933" s="4" t="s">
        <v>16</v>
      </c>
      <c r="F4933" s="4" t="s">
        <v>10</v>
      </c>
    </row>
    <row r="4934" spans="1:8">
      <c r="A4934" t="n">
        <v>39923</v>
      </c>
      <c r="B4934" s="53" t="n">
        <v>59</v>
      </c>
      <c r="C4934" s="7" t="n">
        <v>18</v>
      </c>
      <c r="D4934" s="7" t="n">
        <v>13</v>
      </c>
      <c r="E4934" s="7" t="n">
        <v>0.150000005960464</v>
      </c>
      <c r="F4934" s="7" t="n">
        <v>0</v>
      </c>
    </row>
    <row r="4935" spans="1:8">
      <c r="A4935" t="s">
        <v>4</v>
      </c>
      <c r="B4935" s="4" t="s">
        <v>5</v>
      </c>
      <c r="C4935" s="4" t="s">
        <v>10</v>
      </c>
      <c r="D4935" s="4" t="s">
        <v>7</v>
      </c>
      <c r="E4935" s="4" t="s">
        <v>16</v>
      </c>
      <c r="F4935" s="4" t="s">
        <v>10</v>
      </c>
    </row>
    <row r="4936" spans="1:8">
      <c r="A4936" t="n">
        <v>39933</v>
      </c>
      <c r="B4936" s="53" t="n">
        <v>59</v>
      </c>
      <c r="C4936" s="7" t="n">
        <v>17</v>
      </c>
      <c r="D4936" s="7" t="n">
        <v>13</v>
      </c>
      <c r="E4936" s="7" t="n">
        <v>0.150000005960464</v>
      </c>
      <c r="F4936" s="7" t="n">
        <v>0</v>
      </c>
    </row>
    <row r="4937" spans="1:8">
      <c r="A4937" t="s">
        <v>4</v>
      </c>
      <c r="B4937" s="4" t="s">
        <v>5</v>
      </c>
      <c r="C4937" s="4" t="s">
        <v>10</v>
      </c>
    </row>
    <row r="4938" spans="1:8">
      <c r="A4938" t="n">
        <v>39943</v>
      </c>
      <c r="B4938" s="26" t="n">
        <v>16</v>
      </c>
      <c r="C4938" s="7" t="n">
        <v>1000</v>
      </c>
    </row>
    <row r="4939" spans="1:8">
      <c r="A4939" t="s">
        <v>4</v>
      </c>
      <c r="B4939" s="4" t="s">
        <v>5</v>
      </c>
      <c r="C4939" s="4" t="s">
        <v>8</v>
      </c>
      <c r="D4939" s="4" t="s">
        <v>10</v>
      </c>
    </row>
    <row r="4940" spans="1:8">
      <c r="A4940" t="n">
        <v>39946</v>
      </c>
      <c r="B4940" s="56" t="n">
        <v>29</v>
      </c>
      <c r="C4940" s="7" t="s">
        <v>18</v>
      </c>
      <c r="D4940" s="7" t="n">
        <v>65533</v>
      </c>
    </row>
    <row r="4941" spans="1:8">
      <c r="A4941" t="s">
        <v>4</v>
      </c>
      <c r="B4941" s="4" t="s">
        <v>5</v>
      </c>
      <c r="C4941" s="4" t="s">
        <v>7</v>
      </c>
      <c r="D4941" s="4" t="s">
        <v>10</v>
      </c>
      <c r="E4941" s="4" t="s">
        <v>16</v>
      </c>
    </row>
    <row r="4942" spans="1:8">
      <c r="A4942" t="n">
        <v>39950</v>
      </c>
      <c r="B4942" s="33" t="n">
        <v>58</v>
      </c>
      <c r="C4942" s="7" t="n">
        <v>101</v>
      </c>
      <c r="D4942" s="7" t="n">
        <v>500</v>
      </c>
      <c r="E4942" s="7" t="n">
        <v>1</v>
      </c>
    </row>
    <row r="4943" spans="1:8">
      <c r="A4943" t="s">
        <v>4</v>
      </c>
      <c r="B4943" s="4" t="s">
        <v>5</v>
      </c>
      <c r="C4943" s="4" t="s">
        <v>7</v>
      </c>
      <c r="D4943" s="4" t="s">
        <v>10</v>
      </c>
    </row>
    <row r="4944" spans="1:8">
      <c r="A4944" t="n">
        <v>39958</v>
      </c>
      <c r="B4944" s="33" t="n">
        <v>58</v>
      </c>
      <c r="C4944" s="7" t="n">
        <v>254</v>
      </c>
      <c r="D4944" s="7" t="n">
        <v>0</v>
      </c>
    </row>
    <row r="4945" spans="1:6">
      <c r="A4945" t="s">
        <v>4</v>
      </c>
      <c r="B4945" s="4" t="s">
        <v>5</v>
      </c>
      <c r="C4945" s="4" t="s">
        <v>7</v>
      </c>
      <c r="D4945" s="4" t="s">
        <v>10</v>
      </c>
      <c r="E4945" s="4" t="s">
        <v>8</v>
      </c>
      <c r="F4945" s="4" t="s">
        <v>8</v>
      </c>
      <c r="G4945" s="4" t="s">
        <v>8</v>
      </c>
      <c r="H4945" s="4" t="s">
        <v>8</v>
      </c>
    </row>
    <row r="4946" spans="1:6">
      <c r="A4946" t="n">
        <v>39962</v>
      </c>
      <c r="B4946" s="54" t="n">
        <v>51</v>
      </c>
      <c r="C4946" s="7" t="n">
        <v>3</v>
      </c>
      <c r="D4946" s="7" t="n">
        <v>0</v>
      </c>
      <c r="E4946" s="7" t="s">
        <v>112</v>
      </c>
      <c r="F4946" s="7" t="s">
        <v>112</v>
      </c>
      <c r="G4946" s="7" t="s">
        <v>113</v>
      </c>
      <c r="H4946" s="7" t="s">
        <v>112</v>
      </c>
    </row>
    <row r="4947" spans="1:6">
      <c r="A4947" t="s">
        <v>4</v>
      </c>
      <c r="B4947" s="4" t="s">
        <v>5</v>
      </c>
      <c r="C4947" s="4" t="s">
        <v>7</v>
      </c>
      <c r="D4947" s="4" t="s">
        <v>10</v>
      </c>
      <c r="E4947" s="4" t="s">
        <v>8</v>
      </c>
      <c r="F4947" s="4" t="s">
        <v>8</v>
      </c>
      <c r="G4947" s="4" t="s">
        <v>8</v>
      </c>
      <c r="H4947" s="4" t="s">
        <v>8</v>
      </c>
    </row>
    <row r="4948" spans="1:6">
      <c r="A4948" t="n">
        <v>39975</v>
      </c>
      <c r="B4948" s="54" t="n">
        <v>51</v>
      </c>
      <c r="C4948" s="7" t="n">
        <v>3</v>
      </c>
      <c r="D4948" s="7" t="n">
        <v>15</v>
      </c>
      <c r="E4948" s="7" t="s">
        <v>112</v>
      </c>
      <c r="F4948" s="7" t="s">
        <v>112</v>
      </c>
      <c r="G4948" s="7" t="s">
        <v>113</v>
      </c>
      <c r="H4948" s="7" t="s">
        <v>112</v>
      </c>
    </row>
    <row r="4949" spans="1:6">
      <c r="A4949" t="s">
        <v>4</v>
      </c>
      <c r="B4949" s="4" t="s">
        <v>5</v>
      </c>
      <c r="C4949" s="4" t="s">
        <v>7</v>
      </c>
      <c r="D4949" s="4" t="s">
        <v>10</v>
      </c>
      <c r="E4949" s="4" t="s">
        <v>8</v>
      </c>
      <c r="F4949" s="4" t="s">
        <v>8</v>
      </c>
      <c r="G4949" s="4" t="s">
        <v>8</v>
      </c>
      <c r="H4949" s="4" t="s">
        <v>8</v>
      </c>
    </row>
    <row r="4950" spans="1:6">
      <c r="A4950" t="n">
        <v>39988</v>
      </c>
      <c r="B4950" s="54" t="n">
        <v>51</v>
      </c>
      <c r="C4950" s="7" t="n">
        <v>3</v>
      </c>
      <c r="D4950" s="7" t="n">
        <v>17</v>
      </c>
      <c r="E4950" s="7" t="s">
        <v>112</v>
      </c>
      <c r="F4950" s="7" t="s">
        <v>112</v>
      </c>
      <c r="G4950" s="7" t="s">
        <v>113</v>
      </c>
      <c r="H4950" s="7" t="s">
        <v>112</v>
      </c>
    </row>
    <row r="4951" spans="1:6">
      <c r="A4951" t="s">
        <v>4</v>
      </c>
      <c r="B4951" s="4" t="s">
        <v>5</v>
      </c>
      <c r="C4951" s="4" t="s">
        <v>7</v>
      </c>
      <c r="D4951" s="4" t="s">
        <v>10</v>
      </c>
      <c r="E4951" s="4" t="s">
        <v>8</v>
      </c>
      <c r="F4951" s="4" t="s">
        <v>8</v>
      </c>
      <c r="G4951" s="4" t="s">
        <v>8</v>
      </c>
      <c r="H4951" s="4" t="s">
        <v>8</v>
      </c>
    </row>
    <row r="4952" spans="1:6">
      <c r="A4952" t="n">
        <v>40001</v>
      </c>
      <c r="B4952" s="54" t="n">
        <v>51</v>
      </c>
      <c r="C4952" s="7" t="n">
        <v>3</v>
      </c>
      <c r="D4952" s="7" t="n">
        <v>16</v>
      </c>
      <c r="E4952" s="7" t="s">
        <v>112</v>
      </c>
      <c r="F4952" s="7" t="s">
        <v>112</v>
      </c>
      <c r="G4952" s="7" t="s">
        <v>113</v>
      </c>
      <c r="H4952" s="7" t="s">
        <v>112</v>
      </c>
    </row>
    <row r="4953" spans="1:6">
      <c r="A4953" t="s">
        <v>4</v>
      </c>
      <c r="B4953" s="4" t="s">
        <v>5</v>
      </c>
      <c r="C4953" s="4" t="s">
        <v>7</v>
      </c>
      <c r="D4953" s="4" t="s">
        <v>10</v>
      </c>
      <c r="E4953" s="4" t="s">
        <v>8</v>
      </c>
      <c r="F4953" s="4" t="s">
        <v>8</v>
      </c>
      <c r="G4953" s="4" t="s">
        <v>8</v>
      </c>
      <c r="H4953" s="4" t="s">
        <v>8</v>
      </c>
    </row>
    <row r="4954" spans="1:6">
      <c r="A4954" t="n">
        <v>40014</v>
      </c>
      <c r="B4954" s="54" t="n">
        <v>51</v>
      </c>
      <c r="C4954" s="7" t="n">
        <v>3</v>
      </c>
      <c r="D4954" s="7" t="n">
        <v>7032</v>
      </c>
      <c r="E4954" s="7" t="s">
        <v>112</v>
      </c>
      <c r="F4954" s="7" t="s">
        <v>112</v>
      </c>
      <c r="G4954" s="7" t="s">
        <v>113</v>
      </c>
      <c r="H4954" s="7" t="s">
        <v>112</v>
      </c>
    </row>
    <row r="4955" spans="1:6">
      <c r="A4955" t="s">
        <v>4</v>
      </c>
      <c r="B4955" s="4" t="s">
        <v>5</v>
      </c>
      <c r="C4955" s="4" t="s">
        <v>10</v>
      </c>
      <c r="D4955" s="4" t="s">
        <v>10</v>
      </c>
      <c r="E4955" s="4" t="s">
        <v>10</v>
      </c>
    </row>
    <row r="4956" spans="1:6">
      <c r="A4956" t="n">
        <v>40027</v>
      </c>
      <c r="B4956" s="59" t="n">
        <v>61</v>
      </c>
      <c r="C4956" s="7" t="n">
        <v>0</v>
      </c>
      <c r="D4956" s="7" t="n">
        <v>65533</v>
      </c>
      <c r="E4956" s="7" t="n">
        <v>0</v>
      </c>
    </row>
    <row r="4957" spans="1:6">
      <c r="A4957" t="s">
        <v>4</v>
      </c>
      <c r="B4957" s="4" t="s">
        <v>5</v>
      </c>
      <c r="C4957" s="4" t="s">
        <v>10</v>
      </c>
      <c r="D4957" s="4" t="s">
        <v>10</v>
      </c>
      <c r="E4957" s="4" t="s">
        <v>10</v>
      </c>
    </row>
    <row r="4958" spans="1:6">
      <c r="A4958" t="n">
        <v>40034</v>
      </c>
      <c r="B4958" s="59" t="n">
        <v>61</v>
      </c>
      <c r="C4958" s="7" t="n">
        <v>15</v>
      </c>
      <c r="D4958" s="7" t="n">
        <v>65533</v>
      </c>
      <c r="E4958" s="7" t="n">
        <v>0</v>
      </c>
    </row>
    <row r="4959" spans="1:6">
      <c r="A4959" t="s">
        <v>4</v>
      </c>
      <c r="B4959" s="4" t="s">
        <v>5</v>
      </c>
      <c r="C4959" s="4" t="s">
        <v>10</v>
      </c>
      <c r="D4959" s="4" t="s">
        <v>10</v>
      </c>
      <c r="E4959" s="4" t="s">
        <v>10</v>
      </c>
    </row>
    <row r="4960" spans="1:6">
      <c r="A4960" t="n">
        <v>40041</v>
      </c>
      <c r="B4960" s="59" t="n">
        <v>61</v>
      </c>
      <c r="C4960" s="7" t="n">
        <v>18</v>
      </c>
      <c r="D4960" s="7" t="n">
        <v>65533</v>
      </c>
      <c r="E4960" s="7" t="n">
        <v>0</v>
      </c>
    </row>
    <row r="4961" spans="1:8">
      <c r="A4961" t="s">
        <v>4</v>
      </c>
      <c r="B4961" s="4" t="s">
        <v>5</v>
      </c>
      <c r="C4961" s="4" t="s">
        <v>10</v>
      </c>
      <c r="D4961" s="4" t="s">
        <v>10</v>
      </c>
      <c r="E4961" s="4" t="s">
        <v>10</v>
      </c>
    </row>
    <row r="4962" spans="1:8">
      <c r="A4962" t="n">
        <v>40048</v>
      </c>
      <c r="B4962" s="59" t="n">
        <v>61</v>
      </c>
      <c r="C4962" s="7" t="n">
        <v>17</v>
      </c>
      <c r="D4962" s="7" t="n">
        <v>65533</v>
      </c>
      <c r="E4962" s="7" t="n">
        <v>0</v>
      </c>
    </row>
    <row r="4963" spans="1:8">
      <c r="A4963" t="s">
        <v>4</v>
      </c>
      <c r="B4963" s="4" t="s">
        <v>5</v>
      </c>
      <c r="C4963" s="4" t="s">
        <v>10</v>
      </c>
      <c r="D4963" s="4" t="s">
        <v>10</v>
      </c>
      <c r="E4963" s="4" t="s">
        <v>10</v>
      </c>
    </row>
    <row r="4964" spans="1:8">
      <c r="A4964" t="n">
        <v>40055</v>
      </c>
      <c r="B4964" s="59" t="n">
        <v>61</v>
      </c>
      <c r="C4964" s="7" t="n">
        <v>16</v>
      </c>
      <c r="D4964" s="7" t="n">
        <v>65533</v>
      </c>
      <c r="E4964" s="7" t="n">
        <v>0</v>
      </c>
    </row>
    <row r="4965" spans="1:8">
      <c r="A4965" t="s">
        <v>4</v>
      </c>
      <c r="B4965" s="4" t="s">
        <v>5</v>
      </c>
      <c r="C4965" s="4" t="s">
        <v>7</v>
      </c>
    </row>
    <row r="4966" spans="1:8">
      <c r="A4966" t="n">
        <v>40062</v>
      </c>
      <c r="B4966" s="40" t="n">
        <v>45</v>
      </c>
      <c r="C4966" s="7" t="n">
        <v>0</v>
      </c>
    </row>
    <row r="4967" spans="1:8">
      <c r="A4967" t="s">
        <v>4</v>
      </c>
      <c r="B4967" s="4" t="s">
        <v>5</v>
      </c>
      <c r="C4967" s="4" t="s">
        <v>7</v>
      </c>
      <c r="D4967" s="4" t="s">
        <v>7</v>
      </c>
      <c r="E4967" s="4" t="s">
        <v>16</v>
      </c>
      <c r="F4967" s="4" t="s">
        <v>16</v>
      </c>
      <c r="G4967" s="4" t="s">
        <v>16</v>
      </c>
      <c r="H4967" s="4" t="s">
        <v>10</v>
      </c>
    </row>
    <row r="4968" spans="1:8">
      <c r="A4968" t="n">
        <v>40064</v>
      </c>
      <c r="B4968" s="40" t="n">
        <v>45</v>
      </c>
      <c r="C4968" s="7" t="n">
        <v>2</v>
      </c>
      <c r="D4968" s="7" t="n">
        <v>3</v>
      </c>
      <c r="E4968" s="7" t="n">
        <v>4.25</v>
      </c>
      <c r="F4968" s="7" t="n">
        <v>0.259999990463257</v>
      </c>
      <c r="G4968" s="7" t="n">
        <v>-8.46000003814697</v>
      </c>
      <c r="H4968" s="7" t="n">
        <v>0</v>
      </c>
    </row>
    <row r="4969" spans="1:8">
      <c r="A4969" t="s">
        <v>4</v>
      </c>
      <c r="B4969" s="4" t="s">
        <v>5</v>
      </c>
      <c r="C4969" s="4" t="s">
        <v>7</v>
      </c>
      <c r="D4969" s="4" t="s">
        <v>7</v>
      </c>
      <c r="E4969" s="4" t="s">
        <v>16</v>
      </c>
      <c r="F4969" s="4" t="s">
        <v>16</v>
      </c>
      <c r="G4969" s="4" t="s">
        <v>16</v>
      </c>
      <c r="H4969" s="4" t="s">
        <v>10</v>
      </c>
      <c r="I4969" s="4" t="s">
        <v>7</v>
      </c>
    </row>
    <row r="4970" spans="1:8">
      <c r="A4970" t="n">
        <v>40081</v>
      </c>
      <c r="B4970" s="40" t="n">
        <v>45</v>
      </c>
      <c r="C4970" s="7" t="n">
        <v>4</v>
      </c>
      <c r="D4970" s="7" t="n">
        <v>3</v>
      </c>
      <c r="E4970" s="7" t="n">
        <v>6.84999990463257</v>
      </c>
      <c r="F4970" s="7" t="n">
        <v>246.789993286133</v>
      </c>
      <c r="G4970" s="7" t="n">
        <v>0</v>
      </c>
      <c r="H4970" s="7" t="n">
        <v>0</v>
      </c>
      <c r="I4970" s="7" t="n">
        <v>0</v>
      </c>
    </row>
    <row r="4971" spans="1:8">
      <c r="A4971" t="s">
        <v>4</v>
      </c>
      <c r="B4971" s="4" t="s">
        <v>5</v>
      </c>
      <c r="C4971" s="4" t="s">
        <v>7</v>
      </c>
      <c r="D4971" s="4" t="s">
        <v>7</v>
      </c>
      <c r="E4971" s="4" t="s">
        <v>16</v>
      </c>
      <c r="F4971" s="4" t="s">
        <v>10</v>
      </c>
    </row>
    <row r="4972" spans="1:8">
      <c r="A4972" t="n">
        <v>40099</v>
      </c>
      <c r="B4972" s="40" t="n">
        <v>45</v>
      </c>
      <c r="C4972" s="7" t="n">
        <v>5</v>
      </c>
      <c r="D4972" s="7" t="n">
        <v>3</v>
      </c>
      <c r="E4972" s="7" t="n">
        <v>2.5</v>
      </c>
      <c r="F4972" s="7" t="n">
        <v>0</v>
      </c>
    </row>
    <row r="4973" spans="1:8">
      <c r="A4973" t="s">
        <v>4</v>
      </c>
      <c r="B4973" s="4" t="s">
        <v>5</v>
      </c>
      <c r="C4973" s="4" t="s">
        <v>7</v>
      </c>
      <c r="D4973" s="4" t="s">
        <v>7</v>
      </c>
      <c r="E4973" s="4" t="s">
        <v>16</v>
      </c>
      <c r="F4973" s="4" t="s">
        <v>10</v>
      </c>
    </row>
    <row r="4974" spans="1:8">
      <c r="A4974" t="n">
        <v>40108</v>
      </c>
      <c r="B4974" s="40" t="n">
        <v>45</v>
      </c>
      <c r="C4974" s="7" t="n">
        <v>11</v>
      </c>
      <c r="D4974" s="7" t="n">
        <v>3</v>
      </c>
      <c r="E4974" s="7" t="n">
        <v>27.7000007629395</v>
      </c>
      <c r="F4974" s="7" t="n">
        <v>0</v>
      </c>
    </row>
    <row r="4975" spans="1:8">
      <c r="A4975" t="s">
        <v>4</v>
      </c>
      <c r="B4975" s="4" t="s">
        <v>5</v>
      </c>
      <c r="C4975" s="4" t="s">
        <v>7</v>
      </c>
      <c r="D4975" s="4" t="s">
        <v>7</v>
      </c>
      <c r="E4975" s="4" t="s">
        <v>16</v>
      </c>
      <c r="F4975" s="4" t="s">
        <v>16</v>
      </c>
      <c r="G4975" s="4" t="s">
        <v>16</v>
      </c>
      <c r="H4975" s="4" t="s">
        <v>10</v>
      </c>
    </row>
    <row r="4976" spans="1:8">
      <c r="A4976" t="n">
        <v>40117</v>
      </c>
      <c r="B4976" s="40" t="n">
        <v>45</v>
      </c>
      <c r="C4976" s="7" t="n">
        <v>2</v>
      </c>
      <c r="D4976" s="7" t="n">
        <v>3</v>
      </c>
      <c r="E4976" s="7" t="n">
        <v>4.71999979019165</v>
      </c>
      <c r="F4976" s="7" t="n">
        <v>0.259999990463257</v>
      </c>
      <c r="G4976" s="7" t="n">
        <v>-8.02999973297119</v>
      </c>
      <c r="H4976" s="7" t="n">
        <v>3000</v>
      </c>
    </row>
    <row r="4977" spans="1:9">
      <c r="A4977" t="s">
        <v>4</v>
      </c>
      <c r="B4977" s="4" t="s">
        <v>5</v>
      </c>
      <c r="C4977" s="4" t="s">
        <v>7</v>
      </c>
      <c r="D4977" s="4" t="s">
        <v>7</v>
      </c>
      <c r="E4977" s="4" t="s">
        <v>16</v>
      </c>
      <c r="F4977" s="4" t="s">
        <v>16</v>
      </c>
      <c r="G4977" s="4" t="s">
        <v>16</v>
      </c>
      <c r="H4977" s="4" t="s">
        <v>10</v>
      </c>
      <c r="I4977" s="4" t="s">
        <v>7</v>
      </c>
    </row>
    <row r="4978" spans="1:9">
      <c r="A4978" t="n">
        <v>40134</v>
      </c>
      <c r="B4978" s="40" t="n">
        <v>45</v>
      </c>
      <c r="C4978" s="7" t="n">
        <v>4</v>
      </c>
      <c r="D4978" s="7" t="n">
        <v>3</v>
      </c>
      <c r="E4978" s="7" t="n">
        <v>6.84999990463257</v>
      </c>
      <c r="F4978" s="7" t="n">
        <v>250.970001220703</v>
      </c>
      <c r="G4978" s="7" t="n">
        <v>0</v>
      </c>
      <c r="H4978" s="7" t="n">
        <v>3000</v>
      </c>
      <c r="I4978" s="7" t="n">
        <v>1</v>
      </c>
    </row>
    <row r="4979" spans="1:9">
      <c r="A4979" t="s">
        <v>4</v>
      </c>
      <c r="B4979" s="4" t="s">
        <v>5</v>
      </c>
      <c r="C4979" s="4" t="s">
        <v>7</v>
      </c>
      <c r="D4979" s="4" t="s">
        <v>7</v>
      </c>
      <c r="E4979" s="4" t="s">
        <v>16</v>
      </c>
      <c r="F4979" s="4" t="s">
        <v>10</v>
      </c>
    </row>
    <row r="4980" spans="1:9">
      <c r="A4980" t="n">
        <v>40152</v>
      </c>
      <c r="B4980" s="40" t="n">
        <v>45</v>
      </c>
      <c r="C4980" s="7" t="n">
        <v>5</v>
      </c>
      <c r="D4980" s="7" t="n">
        <v>3</v>
      </c>
      <c r="E4980" s="7" t="n">
        <v>2.29999995231628</v>
      </c>
      <c r="F4980" s="7" t="n">
        <v>3000</v>
      </c>
    </row>
    <row r="4981" spans="1:9">
      <c r="A4981" t="s">
        <v>4</v>
      </c>
      <c r="B4981" s="4" t="s">
        <v>5</v>
      </c>
      <c r="C4981" s="4" t="s">
        <v>10</v>
      </c>
      <c r="D4981" s="4" t="s">
        <v>17</v>
      </c>
    </row>
    <row r="4982" spans="1:9">
      <c r="A4982" t="n">
        <v>40161</v>
      </c>
      <c r="B4982" s="57" t="n">
        <v>44</v>
      </c>
      <c r="C4982" s="7" t="n">
        <v>7032</v>
      </c>
      <c r="D4982" s="7" t="n">
        <v>128</v>
      </c>
    </row>
    <row r="4983" spans="1:9">
      <c r="A4983" t="s">
        <v>4</v>
      </c>
      <c r="B4983" s="4" t="s">
        <v>5</v>
      </c>
      <c r="C4983" s="4" t="s">
        <v>10</v>
      </c>
      <c r="D4983" s="4" t="s">
        <v>17</v>
      </c>
    </row>
    <row r="4984" spans="1:9">
      <c r="A4984" t="n">
        <v>40168</v>
      </c>
      <c r="B4984" s="57" t="n">
        <v>44</v>
      </c>
      <c r="C4984" s="7" t="n">
        <v>7032</v>
      </c>
      <c r="D4984" s="7" t="n">
        <v>32</v>
      </c>
    </row>
    <row r="4985" spans="1:9">
      <c r="A4985" t="s">
        <v>4</v>
      </c>
      <c r="B4985" s="4" t="s">
        <v>5</v>
      </c>
      <c r="C4985" s="4" t="s">
        <v>10</v>
      </c>
      <c r="D4985" s="4" t="s">
        <v>16</v>
      </c>
      <c r="E4985" s="4" t="s">
        <v>16</v>
      </c>
      <c r="F4985" s="4" t="s">
        <v>16</v>
      </c>
      <c r="G4985" s="4" t="s">
        <v>16</v>
      </c>
    </row>
    <row r="4986" spans="1:9">
      <c r="A4986" t="n">
        <v>40175</v>
      </c>
      <c r="B4986" s="31" t="n">
        <v>46</v>
      </c>
      <c r="C4986" s="7" t="n">
        <v>7032</v>
      </c>
      <c r="D4986" s="7" t="n">
        <v>6.17000007629395</v>
      </c>
      <c r="E4986" s="7" t="n">
        <v>0.150000005960464</v>
      </c>
      <c r="F4986" s="7" t="n">
        <v>-6.40999984741211</v>
      </c>
      <c r="G4986" s="7" t="n">
        <v>223.399993896484</v>
      </c>
    </row>
    <row r="4987" spans="1:9">
      <c r="A4987" t="s">
        <v>4</v>
      </c>
      <c r="B4987" s="4" t="s">
        <v>5</v>
      </c>
      <c r="C4987" s="4" t="s">
        <v>10</v>
      </c>
      <c r="D4987" s="4" t="s">
        <v>10</v>
      </c>
      <c r="E4987" s="4" t="s">
        <v>16</v>
      </c>
      <c r="F4987" s="4" t="s">
        <v>16</v>
      </c>
      <c r="G4987" s="4" t="s">
        <v>16</v>
      </c>
      <c r="H4987" s="4" t="s">
        <v>16</v>
      </c>
      <c r="I4987" s="4" t="s">
        <v>7</v>
      </c>
      <c r="J4987" s="4" t="s">
        <v>10</v>
      </c>
    </row>
    <row r="4988" spans="1:9">
      <c r="A4988" t="n">
        <v>40194</v>
      </c>
      <c r="B4988" s="58" t="n">
        <v>55</v>
      </c>
      <c r="C4988" s="7" t="n">
        <v>7032</v>
      </c>
      <c r="D4988" s="7" t="n">
        <v>65533</v>
      </c>
      <c r="E4988" s="7" t="n">
        <v>4.84999990463257</v>
      </c>
      <c r="F4988" s="7" t="n">
        <v>0</v>
      </c>
      <c r="G4988" s="7" t="n">
        <v>-7.80999994277954</v>
      </c>
      <c r="H4988" s="7" t="n">
        <v>1.5</v>
      </c>
      <c r="I4988" s="7" t="n">
        <v>1</v>
      </c>
      <c r="J4988" s="7" t="n">
        <v>0</v>
      </c>
    </row>
    <row r="4989" spans="1:9">
      <c r="A4989" t="s">
        <v>4</v>
      </c>
      <c r="B4989" s="4" t="s">
        <v>5</v>
      </c>
      <c r="C4989" s="4" t="s">
        <v>10</v>
      </c>
      <c r="D4989" s="4" t="s">
        <v>16</v>
      </c>
      <c r="E4989" s="4" t="s">
        <v>16</v>
      </c>
      <c r="F4989" s="4" t="s">
        <v>16</v>
      </c>
      <c r="G4989" s="4" t="s">
        <v>16</v>
      </c>
    </row>
    <row r="4990" spans="1:9">
      <c r="A4990" t="n">
        <v>40218</v>
      </c>
      <c r="B4990" s="31" t="n">
        <v>46</v>
      </c>
      <c r="C4990" s="7" t="n">
        <v>18</v>
      </c>
      <c r="D4990" s="7" t="n">
        <v>1.83000004291534</v>
      </c>
      <c r="E4990" s="7" t="n">
        <v>0</v>
      </c>
      <c r="F4990" s="7" t="n">
        <v>-5.76999998092651</v>
      </c>
      <c r="G4990" s="7" t="n">
        <v>124.699996948242</v>
      </c>
    </row>
    <row r="4991" spans="1:9">
      <c r="A4991" t="s">
        <v>4</v>
      </c>
      <c r="B4991" s="4" t="s">
        <v>5</v>
      </c>
      <c r="C4991" s="4" t="s">
        <v>10</v>
      </c>
      <c r="D4991" s="4" t="s">
        <v>16</v>
      </c>
      <c r="E4991" s="4" t="s">
        <v>16</v>
      </c>
      <c r="F4991" s="4" t="s">
        <v>16</v>
      </c>
      <c r="G4991" s="4" t="s">
        <v>16</v>
      </c>
    </row>
    <row r="4992" spans="1:9">
      <c r="A4992" t="n">
        <v>40237</v>
      </c>
      <c r="B4992" s="31" t="n">
        <v>46</v>
      </c>
      <c r="C4992" s="7" t="n">
        <v>0</v>
      </c>
      <c r="D4992" s="7" t="n">
        <v>0.0700000002980232</v>
      </c>
      <c r="E4992" s="7" t="n">
        <v>0</v>
      </c>
      <c r="F4992" s="7" t="n">
        <v>-12.0799999237061</v>
      </c>
      <c r="G4992" s="7" t="n">
        <v>44.4000015258789</v>
      </c>
    </row>
    <row r="4993" spans="1:10">
      <c r="A4993" t="s">
        <v>4</v>
      </c>
      <c r="B4993" s="4" t="s">
        <v>5</v>
      </c>
      <c r="C4993" s="4" t="s">
        <v>10</v>
      </c>
      <c r="D4993" s="4" t="s">
        <v>16</v>
      </c>
      <c r="E4993" s="4" t="s">
        <v>16</v>
      </c>
      <c r="F4993" s="4" t="s">
        <v>16</v>
      </c>
      <c r="G4993" s="4" t="s">
        <v>16</v>
      </c>
    </row>
    <row r="4994" spans="1:10">
      <c r="A4994" t="n">
        <v>40256</v>
      </c>
      <c r="B4994" s="31" t="n">
        <v>46</v>
      </c>
      <c r="C4994" s="7" t="n">
        <v>16</v>
      </c>
      <c r="D4994" s="7" t="n">
        <v>1</v>
      </c>
      <c r="E4994" s="7" t="n">
        <v>0</v>
      </c>
      <c r="F4994" s="7" t="n">
        <v>-12.539999961853</v>
      </c>
      <c r="G4994" s="7" t="n">
        <v>23.1000003814697</v>
      </c>
    </row>
    <row r="4995" spans="1:10">
      <c r="A4995" t="s">
        <v>4</v>
      </c>
      <c r="B4995" s="4" t="s">
        <v>5</v>
      </c>
      <c r="C4995" s="4" t="s">
        <v>10</v>
      </c>
      <c r="D4995" s="4" t="s">
        <v>7</v>
      </c>
      <c r="E4995" s="4" t="s">
        <v>7</v>
      </c>
      <c r="F4995" s="4" t="s">
        <v>8</v>
      </c>
    </row>
    <row r="4996" spans="1:10">
      <c r="A4996" t="n">
        <v>40275</v>
      </c>
      <c r="B4996" s="34" t="n">
        <v>47</v>
      </c>
      <c r="C4996" s="7" t="n">
        <v>16</v>
      </c>
      <c r="D4996" s="7" t="n">
        <v>0</v>
      </c>
      <c r="E4996" s="7" t="n">
        <v>0</v>
      </c>
      <c r="F4996" s="7" t="s">
        <v>39</v>
      </c>
    </row>
    <row r="4997" spans="1:10">
      <c r="A4997" t="s">
        <v>4</v>
      </c>
      <c r="B4997" s="4" t="s">
        <v>5</v>
      </c>
      <c r="C4997" s="4" t="s">
        <v>10</v>
      </c>
      <c r="D4997" s="4" t="s">
        <v>16</v>
      </c>
      <c r="E4997" s="4" t="s">
        <v>16</v>
      </c>
      <c r="F4997" s="4" t="s">
        <v>16</v>
      </c>
      <c r="G4997" s="4" t="s">
        <v>16</v>
      </c>
    </row>
    <row r="4998" spans="1:10">
      <c r="A4998" t="n">
        <v>40288</v>
      </c>
      <c r="B4998" s="31" t="n">
        <v>46</v>
      </c>
      <c r="C4998" s="7" t="n">
        <v>17</v>
      </c>
      <c r="D4998" s="7" t="n">
        <v>2.47000002861023</v>
      </c>
      <c r="E4998" s="7" t="n">
        <v>0</v>
      </c>
      <c r="F4998" s="7" t="n">
        <v>-8.07999992370605</v>
      </c>
      <c r="G4998" s="7" t="n">
        <v>198.100006103516</v>
      </c>
    </row>
    <row r="4999" spans="1:10">
      <c r="A4999" t="s">
        <v>4</v>
      </c>
      <c r="B4999" s="4" t="s">
        <v>5</v>
      </c>
      <c r="C4999" s="4" t="s">
        <v>10</v>
      </c>
      <c r="D4999" s="4" t="s">
        <v>16</v>
      </c>
      <c r="E4999" s="4" t="s">
        <v>16</v>
      </c>
      <c r="F4999" s="4" t="s">
        <v>16</v>
      </c>
      <c r="G4999" s="4" t="s">
        <v>16</v>
      </c>
    </row>
    <row r="5000" spans="1:10">
      <c r="A5000" t="n">
        <v>40307</v>
      </c>
      <c r="B5000" s="31" t="n">
        <v>46</v>
      </c>
      <c r="C5000" s="7" t="n">
        <v>15</v>
      </c>
      <c r="D5000" s="7" t="n">
        <v>4.03999996185303</v>
      </c>
      <c r="E5000" s="7" t="n">
        <v>0</v>
      </c>
      <c r="F5000" s="7" t="n">
        <v>-10.1000003814697</v>
      </c>
      <c r="G5000" s="7" t="n">
        <v>241.600006103516</v>
      </c>
    </row>
    <row r="5001" spans="1:10">
      <c r="A5001" t="s">
        <v>4</v>
      </c>
      <c r="B5001" s="4" t="s">
        <v>5</v>
      </c>
      <c r="C5001" s="4" t="s">
        <v>10</v>
      </c>
      <c r="D5001" s="4" t="s">
        <v>7</v>
      </c>
    </row>
    <row r="5002" spans="1:10">
      <c r="A5002" t="n">
        <v>40326</v>
      </c>
      <c r="B5002" s="61" t="n">
        <v>56</v>
      </c>
      <c r="C5002" s="7" t="n">
        <v>7032</v>
      </c>
      <c r="D5002" s="7" t="n">
        <v>0</v>
      </c>
    </row>
    <row r="5003" spans="1:10">
      <c r="A5003" t="s">
        <v>4</v>
      </c>
      <c r="B5003" s="4" t="s">
        <v>5</v>
      </c>
      <c r="C5003" s="4" t="s">
        <v>10</v>
      </c>
    </row>
    <row r="5004" spans="1:10">
      <c r="A5004" t="n">
        <v>40330</v>
      </c>
      <c r="B5004" s="26" t="n">
        <v>16</v>
      </c>
      <c r="C5004" s="7" t="n">
        <v>500</v>
      </c>
    </row>
    <row r="5005" spans="1:10">
      <c r="A5005" t="s">
        <v>4</v>
      </c>
      <c r="B5005" s="4" t="s">
        <v>5</v>
      </c>
      <c r="C5005" s="4" t="s">
        <v>7</v>
      </c>
      <c r="D5005" s="4" t="s">
        <v>10</v>
      </c>
      <c r="E5005" s="4" t="s">
        <v>10</v>
      </c>
      <c r="F5005" s="4" t="s">
        <v>7</v>
      </c>
    </row>
    <row r="5006" spans="1:10">
      <c r="A5006" t="n">
        <v>40333</v>
      </c>
      <c r="B5006" s="22" t="n">
        <v>25</v>
      </c>
      <c r="C5006" s="7" t="n">
        <v>1</v>
      </c>
      <c r="D5006" s="7" t="n">
        <v>60</v>
      </c>
      <c r="E5006" s="7" t="n">
        <v>640</v>
      </c>
      <c r="F5006" s="7" t="n">
        <v>1</v>
      </c>
    </row>
    <row r="5007" spans="1:10">
      <c r="A5007" t="s">
        <v>4</v>
      </c>
      <c r="B5007" s="4" t="s">
        <v>5</v>
      </c>
      <c r="C5007" s="4" t="s">
        <v>7</v>
      </c>
      <c r="D5007" s="4" t="s">
        <v>10</v>
      </c>
      <c r="E5007" s="4" t="s">
        <v>8</v>
      </c>
    </row>
    <row r="5008" spans="1:10">
      <c r="A5008" t="n">
        <v>40340</v>
      </c>
      <c r="B5008" s="54" t="n">
        <v>51</v>
      </c>
      <c r="C5008" s="7" t="n">
        <v>4</v>
      </c>
      <c r="D5008" s="7" t="n">
        <v>0</v>
      </c>
      <c r="E5008" s="7" t="s">
        <v>108</v>
      </c>
    </row>
    <row r="5009" spans="1:7">
      <c r="A5009" t="s">
        <v>4</v>
      </c>
      <c r="B5009" s="4" t="s">
        <v>5</v>
      </c>
      <c r="C5009" s="4" t="s">
        <v>10</v>
      </c>
    </row>
    <row r="5010" spans="1:7">
      <c r="A5010" t="n">
        <v>40354</v>
      </c>
      <c r="B5010" s="26" t="n">
        <v>16</v>
      </c>
      <c r="C5010" s="7" t="n">
        <v>0</v>
      </c>
    </row>
    <row r="5011" spans="1:7">
      <c r="A5011" t="s">
        <v>4</v>
      </c>
      <c r="B5011" s="4" t="s">
        <v>5</v>
      </c>
      <c r="C5011" s="4" t="s">
        <v>10</v>
      </c>
      <c r="D5011" s="4" t="s">
        <v>7</v>
      </c>
      <c r="E5011" s="4" t="s">
        <v>17</v>
      </c>
      <c r="F5011" s="4" t="s">
        <v>28</v>
      </c>
      <c r="G5011" s="4" t="s">
        <v>7</v>
      </c>
      <c r="H5011" s="4" t="s">
        <v>7</v>
      </c>
    </row>
    <row r="5012" spans="1:7">
      <c r="A5012" t="n">
        <v>40357</v>
      </c>
      <c r="B5012" s="55" t="n">
        <v>26</v>
      </c>
      <c r="C5012" s="7" t="n">
        <v>0</v>
      </c>
      <c r="D5012" s="7" t="n">
        <v>17</v>
      </c>
      <c r="E5012" s="7" t="n">
        <v>65151</v>
      </c>
      <c r="F5012" s="7" t="s">
        <v>256</v>
      </c>
      <c r="G5012" s="7" t="n">
        <v>2</v>
      </c>
      <c r="H5012" s="7" t="n">
        <v>0</v>
      </c>
    </row>
    <row r="5013" spans="1:7">
      <c r="A5013" t="s">
        <v>4</v>
      </c>
      <c r="B5013" s="4" t="s">
        <v>5</v>
      </c>
    </row>
    <row r="5014" spans="1:7">
      <c r="A5014" t="n">
        <v>40388</v>
      </c>
      <c r="B5014" s="24" t="n">
        <v>28</v>
      </c>
    </row>
    <row r="5015" spans="1:7">
      <c r="A5015" t="s">
        <v>4</v>
      </c>
      <c r="B5015" s="4" t="s">
        <v>5</v>
      </c>
      <c r="C5015" s="4" t="s">
        <v>10</v>
      </c>
      <c r="D5015" s="4" t="s">
        <v>7</v>
      </c>
    </row>
    <row r="5016" spans="1:7">
      <c r="A5016" t="n">
        <v>40389</v>
      </c>
      <c r="B5016" s="60" t="n">
        <v>89</v>
      </c>
      <c r="C5016" s="7" t="n">
        <v>0</v>
      </c>
      <c r="D5016" s="7" t="n">
        <v>1</v>
      </c>
    </row>
    <row r="5017" spans="1:7">
      <c r="A5017" t="s">
        <v>4</v>
      </c>
      <c r="B5017" s="4" t="s">
        <v>5</v>
      </c>
      <c r="C5017" s="4" t="s">
        <v>7</v>
      </c>
      <c r="D5017" s="4" t="s">
        <v>10</v>
      </c>
      <c r="E5017" s="4" t="s">
        <v>10</v>
      </c>
      <c r="F5017" s="4" t="s">
        <v>7</v>
      </c>
    </row>
    <row r="5018" spans="1:7">
      <c r="A5018" t="n">
        <v>40393</v>
      </c>
      <c r="B5018" s="22" t="n">
        <v>25</v>
      </c>
      <c r="C5018" s="7" t="n">
        <v>1</v>
      </c>
      <c r="D5018" s="7" t="n">
        <v>65535</v>
      </c>
      <c r="E5018" s="7" t="n">
        <v>65535</v>
      </c>
      <c r="F5018" s="7" t="n">
        <v>0</v>
      </c>
    </row>
    <row r="5019" spans="1:7">
      <c r="A5019" t="s">
        <v>4</v>
      </c>
      <c r="B5019" s="4" t="s">
        <v>5</v>
      </c>
      <c r="C5019" s="4" t="s">
        <v>7</v>
      </c>
      <c r="D5019" s="4" t="s">
        <v>10</v>
      </c>
      <c r="E5019" s="4" t="s">
        <v>10</v>
      </c>
      <c r="F5019" s="4" t="s">
        <v>7</v>
      </c>
    </row>
    <row r="5020" spans="1:7">
      <c r="A5020" t="n">
        <v>40400</v>
      </c>
      <c r="B5020" s="22" t="n">
        <v>25</v>
      </c>
      <c r="C5020" s="7" t="n">
        <v>1</v>
      </c>
      <c r="D5020" s="7" t="n">
        <v>260</v>
      </c>
      <c r="E5020" s="7" t="n">
        <v>640</v>
      </c>
      <c r="F5020" s="7" t="n">
        <v>2</v>
      </c>
    </row>
    <row r="5021" spans="1:7">
      <c r="A5021" t="s">
        <v>4</v>
      </c>
      <c r="B5021" s="4" t="s">
        <v>5</v>
      </c>
      <c r="C5021" s="4" t="s">
        <v>7</v>
      </c>
      <c r="D5021" s="4" t="s">
        <v>10</v>
      </c>
      <c r="E5021" s="4" t="s">
        <v>8</v>
      </c>
    </row>
    <row r="5022" spans="1:7">
      <c r="A5022" t="n">
        <v>40407</v>
      </c>
      <c r="B5022" s="54" t="n">
        <v>51</v>
      </c>
      <c r="C5022" s="7" t="n">
        <v>4</v>
      </c>
      <c r="D5022" s="7" t="n">
        <v>18</v>
      </c>
      <c r="E5022" s="7" t="s">
        <v>199</v>
      </c>
    </row>
    <row r="5023" spans="1:7">
      <c r="A5023" t="s">
        <v>4</v>
      </c>
      <c r="B5023" s="4" t="s">
        <v>5</v>
      </c>
      <c r="C5023" s="4" t="s">
        <v>10</v>
      </c>
    </row>
    <row r="5024" spans="1:7">
      <c r="A5024" t="n">
        <v>40421</v>
      </c>
      <c r="B5024" s="26" t="n">
        <v>16</v>
      </c>
      <c r="C5024" s="7" t="n">
        <v>0</v>
      </c>
    </row>
    <row r="5025" spans="1:8">
      <c r="A5025" t="s">
        <v>4</v>
      </c>
      <c r="B5025" s="4" t="s">
        <v>5</v>
      </c>
      <c r="C5025" s="4" t="s">
        <v>10</v>
      </c>
      <c r="D5025" s="4" t="s">
        <v>7</v>
      </c>
      <c r="E5025" s="4" t="s">
        <v>17</v>
      </c>
      <c r="F5025" s="4" t="s">
        <v>28</v>
      </c>
      <c r="G5025" s="4" t="s">
        <v>7</v>
      </c>
      <c r="H5025" s="4" t="s">
        <v>7</v>
      </c>
    </row>
    <row r="5026" spans="1:8">
      <c r="A5026" t="n">
        <v>40424</v>
      </c>
      <c r="B5026" s="55" t="n">
        <v>26</v>
      </c>
      <c r="C5026" s="7" t="n">
        <v>18</v>
      </c>
      <c r="D5026" s="7" t="n">
        <v>17</v>
      </c>
      <c r="E5026" s="7" t="n">
        <v>17485</v>
      </c>
      <c r="F5026" s="7" t="s">
        <v>257</v>
      </c>
      <c r="G5026" s="7" t="n">
        <v>2</v>
      </c>
      <c r="H5026" s="7" t="n">
        <v>0</v>
      </c>
    </row>
    <row r="5027" spans="1:8">
      <c r="A5027" t="s">
        <v>4</v>
      </c>
      <c r="B5027" s="4" t="s">
        <v>5</v>
      </c>
    </row>
    <row r="5028" spans="1:8">
      <c r="A5028" t="n">
        <v>40513</v>
      </c>
      <c r="B5028" s="24" t="n">
        <v>28</v>
      </c>
    </row>
    <row r="5029" spans="1:8">
      <c r="A5029" t="s">
        <v>4</v>
      </c>
      <c r="B5029" s="4" t="s">
        <v>5</v>
      </c>
      <c r="C5029" s="4" t="s">
        <v>10</v>
      </c>
      <c r="D5029" s="4" t="s">
        <v>7</v>
      </c>
    </row>
    <row r="5030" spans="1:8">
      <c r="A5030" t="n">
        <v>40514</v>
      </c>
      <c r="B5030" s="60" t="n">
        <v>89</v>
      </c>
      <c r="C5030" s="7" t="n">
        <v>18</v>
      </c>
      <c r="D5030" s="7" t="n">
        <v>1</v>
      </c>
    </row>
    <row r="5031" spans="1:8">
      <c r="A5031" t="s">
        <v>4</v>
      </c>
      <c r="B5031" s="4" t="s">
        <v>5</v>
      </c>
      <c r="C5031" s="4" t="s">
        <v>7</v>
      </c>
      <c r="D5031" s="4" t="s">
        <v>10</v>
      </c>
      <c r="E5031" s="4" t="s">
        <v>10</v>
      </c>
      <c r="F5031" s="4" t="s">
        <v>7</v>
      </c>
    </row>
    <row r="5032" spans="1:8">
      <c r="A5032" t="n">
        <v>40518</v>
      </c>
      <c r="B5032" s="22" t="n">
        <v>25</v>
      </c>
      <c r="C5032" s="7" t="n">
        <v>1</v>
      </c>
      <c r="D5032" s="7" t="n">
        <v>65535</v>
      </c>
      <c r="E5032" s="7" t="n">
        <v>65535</v>
      </c>
      <c r="F5032" s="7" t="n">
        <v>0</v>
      </c>
    </row>
    <row r="5033" spans="1:8">
      <c r="A5033" t="s">
        <v>4</v>
      </c>
      <c r="B5033" s="4" t="s">
        <v>5</v>
      </c>
      <c r="C5033" s="4" t="s">
        <v>7</v>
      </c>
    </row>
    <row r="5034" spans="1:8">
      <c r="A5034" t="n">
        <v>40525</v>
      </c>
      <c r="B5034" s="40" t="n">
        <v>45</v>
      </c>
      <c r="C5034" s="7" t="n">
        <v>0</v>
      </c>
    </row>
    <row r="5035" spans="1:8">
      <c r="A5035" t="s">
        <v>4</v>
      </c>
      <c r="B5035" s="4" t="s">
        <v>5</v>
      </c>
      <c r="C5035" s="4" t="s">
        <v>7</v>
      </c>
      <c r="D5035" s="4" t="s">
        <v>7</v>
      </c>
      <c r="E5035" s="4" t="s">
        <v>16</v>
      </c>
      <c r="F5035" s="4" t="s">
        <v>16</v>
      </c>
      <c r="G5035" s="4" t="s">
        <v>16</v>
      </c>
      <c r="H5035" s="4" t="s">
        <v>10</v>
      </c>
    </row>
    <row r="5036" spans="1:8">
      <c r="A5036" t="n">
        <v>40527</v>
      </c>
      <c r="B5036" s="40" t="n">
        <v>45</v>
      </c>
      <c r="C5036" s="7" t="n">
        <v>2</v>
      </c>
      <c r="D5036" s="7" t="n">
        <v>3</v>
      </c>
      <c r="E5036" s="7" t="n">
        <v>4.69999980926514</v>
      </c>
      <c r="F5036" s="7" t="n">
        <v>0.469999998807907</v>
      </c>
      <c r="G5036" s="7" t="n">
        <v>-7.80000019073486</v>
      </c>
      <c r="H5036" s="7" t="n">
        <v>2000</v>
      </c>
    </row>
    <row r="5037" spans="1:8">
      <c r="A5037" t="s">
        <v>4</v>
      </c>
      <c r="B5037" s="4" t="s">
        <v>5</v>
      </c>
      <c r="C5037" s="4" t="s">
        <v>7</v>
      </c>
      <c r="D5037" s="4" t="s">
        <v>7</v>
      </c>
      <c r="E5037" s="4" t="s">
        <v>16</v>
      </c>
      <c r="F5037" s="4" t="s">
        <v>16</v>
      </c>
      <c r="G5037" s="4" t="s">
        <v>16</v>
      </c>
      <c r="H5037" s="4" t="s">
        <v>10</v>
      </c>
      <c r="I5037" s="4" t="s">
        <v>7</v>
      </c>
    </row>
    <row r="5038" spans="1:8">
      <c r="A5038" t="n">
        <v>40544</v>
      </c>
      <c r="B5038" s="40" t="n">
        <v>45</v>
      </c>
      <c r="C5038" s="7" t="n">
        <v>4</v>
      </c>
      <c r="D5038" s="7" t="n">
        <v>3</v>
      </c>
      <c r="E5038" s="7" t="n">
        <v>9.36999988555908</v>
      </c>
      <c r="F5038" s="7" t="n">
        <v>236.770004272461</v>
      </c>
      <c r="G5038" s="7" t="n">
        <v>0</v>
      </c>
      <c r="H5038" s="7" t="n">
        <v>2000</v>
      </c>
      <c r="I5038" s="7" t="n">
        <v>1</v>
      </c>
    </row>
    <row r="5039" spans="1:8">
      <c r="A5039" t="s">
        <v>4</v>
      </c>
      <c r="B5039" s="4" t="s">
        <v>5</v>
      </c>
      <c r="C5039" s="4" t="s">
        <v>7</v>
      </c>
      <c r="D5039" s="4" t="s">
        <v>7</v>
      </c>
      <c r="E5039" s="4" t="s">
        <v>16</v>
      </c>
      <c r="F5039" s="4" t="s">
        <v>10</v>
      </c>
    </row>
    <row r="5040" spans="1:8">
      <c r="A5040" t="n">
        <v>40562</v>
      </c>
      <c r="B5040" s="40" t="n">
        <v>45</v>
      </c>
      <c r="C5040" s="7" t="n">
        <v>5</v>
      </c>
      <c r="D5040" s="7" t="n">
        <v>3</v>
      </c>
      <c r="E5040" s="7" t="n">
        <v>2.90000009536743</v>
      </c>
      <c r="F5040" s="7" t="n">
        <v>2000</v>
      </c>
    </row>
    <row r="5041" spans="1:9">
      <c r="A5041" t="s">
        <v>4</v>
      </c>
      <c r="B5041" s="4" t="s">
        <v>5</v>
      </c>
      <c r="C5041" s="4" t="s">
        <v>7</v>
      </c>
      <c r="D5041" s="4" t="s">
        <v>7</v>
      </c>
      <c r="E5041" s="4" t="s">
        <v>16</v>
      </c>
      <c r="F5041" s="4" t="s">
        <v>10</v>
      </c>
    </row>
    <row r="5042" spans="1:9">
      <c r="A5042" t="n">
        <v>40571</v>
      </c>
      <c r="B5042" s="40" t="n">
        <v>45</v>
      </c>
      <c r="C5042" s="7" t="n">
        <v>11</v>
      </c>
      <c r="D5042" s="7" t="n">
        <v>3</v>
      </c>
      <c r="E5042" s="7" t="n">
        <v>28.2999992370605</v>
      </c>
      <c r="F5042" s="7" t="n">
        <v>2000</v>
      </c>
    </row>
    <row r="5043" spans="1:9">
      <c r="A5043" t="s">
        <v>4</v>
      </c>
      <c r="B5043" s="4" t="s">
        <v>5</v>
      </c>
      <c r="C5043" s="4" t="s">
        <v>10</v>
      </c>
      <c r="D5043" s="4" t="s">
        <v>10</v>
      </c>
      <c r="E5043" s="4" t="s">
        <v>16</v>
      </c>
      <c r="F5043" s="4" t="s">
        <v>16</v>
      </c>
      <c r="G5043" s="4" t="s">
        <v>16</v>
      </c>
      <c r="H5043" s="4" t="s">
        <v>16</v>
      </c>
      <c r="I5043" s="4" t="s">
        <v>7</v>
      </c>
      <c r="J5043" s="4" t="s">
        <v>10</v>
      </c>
    </row>
    <row r="5044" spans="1:9">
      <c r="A5044" t="n">
        <v>40580</v>
      </c>
      <c r="B5044" s="58" t="n">
        <v>55</v>
      </c>
      <c r="C5044" s="7" t="n">
        <v>18</v>
      </c>
      <c r="D5044" s="7" t="n">
        <v>65533</v>
      </c>
      <c r="E5044" s="7" t="n">
        <v>4.21999979019165</v>
      </c>
      <c r="F5044" s="7" t="n">
        <v>0</v>
      </c>
      <c r="G5044" s="7" t="n">
        <v>-7.55999994277954</v>
      </c>
      <c r="H5044" s="7" t="n">
        <v>1.5</v>
      </c>
      <c r="I5044" s="7" t="n">
        <v>1</v>
      </c>
      <c r="J5044" s="7" t="n">
        <v>0</v>
      </c>
    </row>
    <row r="5045" spans="1:9">
      <c r="A5045" t="s">
        <v>4</v>
      </c>
      <c r="B5045" s="4" t="s">
        <v>5</v>
      </c>
      <c r="C5045" s="4" t="s">
        <v>10</v>
      </c>
      <c r="D5045" s="4" t="s">
        <v>7</v>
      </c>
    </row>
    <row r="5046" spans="1:9">
      <c r="A5046" t="n">
        <v>40604</v>
      </c>
      <c r="B5046" s="61" t="n">
        <v>56</v>
      </c>
      <c r="C5046" s="7" t="n">
        <v>18</v>
      </c>
      <c r="D5046" s="7" t="n">
        <v>0</v>
      </c>
    </row>
    <row r="5047" spans="1:9">
      <c r="A5047" t="s">
        <v>4</v>
      </c>
      <c r="B5047" s="4" t="s">
        <v>5</v>
      </c>
      <c r="C5047" s="4" t="s">
        <v>10</v>
      </c>
      <c r="D5047" s="4" t="s">
        <v>10</v>
      </c>
      <c r="E5047" s="4" t="s">
        <v>10</v>
      </c>
    </row>
    <row r="5048" spans="1:9">
      <c r="A5048" t="n">
        <v>40608</v>
      </c>
      <c r="B5048" s="59" t="n">
        <v>61</v>
      </c>
      <c r="C5048" s="7" t="n">
        <v>18</v>
      </c>
      <c r="D5048" s="7" t="n">
        <v>7032</v>
      </c>
      <c r="E5048" s="7" t="n">
        <v>1000</v>
      </c>
    </row>
    <row r="5049" spans="1:9">
      <c r="A5049" t="s">
        <v>4</v>
      </c>
      <c r="B5049" s="4" t="s">
        <v>5</v>
      </c>
      <c r="C5049" s="4" t="s">
        <v>10</v>
      </c>
      <c r="D5049" s="4" t="s">
        <v>7</v>
      </c>
      <c r="E5049" s="4" t="s">
        <v>8</v>
      </c>
      <c r="F5049" s="4" t="s">
        <v>16</v>
      </c>
      <c r="G5049" s="4" t="s">
        <v>16</v>
      </c>
      <c r="H5049" s="4" t="s">
        <v>16</v>
      </c>
    </row>
    <row r="5050" spans="1:9">
      <c r="A5050" t="n">
        <v>40615</v>
      </c>
      <c r="B5050" s="62" t="n">
        <v>48</v>
      </c>
      <c r="C5050" s="7" t="n">
        <v>18</v>
      </c>
      <c r="D5050" s="7" t="n">
        <v>0</v>
      </c>
      <c r="E5050" s="7" t="s">
        <v>96</v>
      </c>
      <c r="F5050" s="7" t="n">
        <v>-1</v>
      </c>
      <c r="G5050" s="7" t="n">
        <v>1</v>
      </c>
      <c r="H5050" s="7" t="n">
        <v>0</v>
      </c>
    </row>
    <row r="5051" spans="1:9">
      <c r="A5051" t="s">
        <v>4</v>
      </c>
      <c r="B5051" s="4" t="s">
        <v>5</v>
      </c>
      <c r="C5051" s="4" t="s">
        <v>7</v>
      </c>
      <c r="D5051" s="4" t="s">
        <v>10</v>
      </c>
    </row>
    <row r="5052" spans="1:9">
      <c r="A5052" t="n">
        <v>40644</v>
      </c>
      <c r="B5052" s="40" t="n">
        <v>45</v>
      </c>
      <c r="C5052" s="7" t="n">
        <v>7</v>
      </c>
      <c r="D5052" s="7" t="n">
        <v>255</v>
      </c>
    </row>
    <row r="5053" spans="1:9">
      <c r="A5053" t="s">
        <v>4</v>
      </c>
      <c r="B5053" s="4" t="s">
        <v>5</v>
      </c>
      <c r="C5053" s="4" t="s">
        <v>7</v>
      </c>
      <c r="D5053" s="4" t="s">
        <v>10</v>
      </c>
      <c r="E5053" s="4" t="s">
        <v>16</v>
      </c>
    </row>
    <row r="5054" spans="1:9">
      <c r="A5054" t="n">
        <v>40648</v>
      </c>
      <c r="B5054" s="33" t="n">
        <v>58</v>
      </c>
      <c r="C5054" s="7" t="n">
        <v>0</v>
      </c>
      <c r="D5054" s="7" t="n">
        <v>1000</v>
      </c>
      <c r="E5054" s="7" t="n">
        <v>1</v>
      </c>
    </row>
    <row r="5055" spans="1:9">
      <c r="A5055" t="s">
        <v>4</v>
      </c>
      <c r="B5055" s="4" t="s">
        <v>5</v>
      </c>
      <c r="C5055" s="4" t="s">
        <v>7</v>
      </c>
      <c r="D5055" s="4" t="s">
        <v>10</v>
      </c>
    </row>
    <row r="5056" spans="1:9">
      <c r="A5056" t="n">
        <v>40656</v>
      </c>
      <c r="B5056" s="33" t="n">
        <v>58</v>
      </c>
      <c r="C5056" s="7" t="n">
        <v>255</v>
      </c>
      <c r="D5056" s="7" t="n">
        <v>0</v>
      </c>
    </row>
    <row r="5057" spans="1:10">
      <c r="A5057" t="s">
        <v>4</v>
      </c>
      <c r="B5057" s="4" t="s">
        <v>5</v>
      </c>
      <c r="C5057" s="4" t="s">
        <v>7</v>
      </c>
      <c r="D5057" s="4" t="s">
        <v>10</v>
      </c>
      <c r="E5057" s="4" t="s">
        <v>8</v>
      </c>
      <c r="F5057" s="4" t="s">
        <v>8</v>
      </c>
      <c r="G5057" s="4" t="s">
        <v>8</v>
      </c>
      <c r="H5057" s="4" t="s">
        <v>8</v>
      </c>
    </row>
    <row r="5058" spans="1:10">
      <c r="A5058" t="n">
        <v>40660</v>
      </c>
      <c r="B5058" s="54" t="n">
        <v>51</v>
      </c>
      <c r="C5058" s="7" t="n">
        <v>3</v>
      </c>
      <c r="D5058" s="7" t="n">
        <v>7032</v>
      </c>
      <c r="E5058" s="7" t="s">
        <v>193</v>
      </c>
      <c r="F5058" s="7" t="s">
        <v>112</v>
      </c>
      <c r="G5058" s="7" t="s">
        <v>113</v>
      </c>
      <c r="H5058" s="7" t="s">
        <v>112</v>
      </c>
    </row>
    <row r="5059" spans="1:10">
      <c r="A5059" t="s">
        <v>4</v>
      </c>
      <c r="B5059" s="4" t="s">
        <v>5</v>
      </c>
      <c r="C5059" s="4" t="s">
        <v>10</v>
      </c>
      <c r="D5059" s="4" t="s">
        <v>10</v>
      </c>
      <c r="E5059" s="4" t="s">
        <v>10</v>
      </c>
    </row>
    <row r="5060" spans="1:10">
      <c r="A5060" t="n">
        <v>40673</v>
      </c>
      <c r="B5060" s="59" t="n">
        <v>61</v>
      </c>
      <c r="C5060" s="7" t="n">
        <v>7032</v>
      </c>
      <c r="D5060" s="7" t="n">
        <v>18</v>
      </c>
      <c r="E5060" s="7" t="n">
        <v>1000</v>
      </c>
    </row>
    <row r="5061" spans="1:10">
      <c r="A5061" t="s">
        <v>4</v>
      </c>
      <c r="B5061" s="4" t="s">
        <v>5</v>
      </c>
      <c r="C5061" s="4" t="s">
        <v>10</v>
      </c>
      <c r="D5061" s="4" t="s">
        <v>10</v>
      </c>
      <c r="E5061" s="4" t="s">
        <v>10</v>
      </c>
    </row>
    <row r="5062" spans="1:10">
      <c r="A5062" t="n">
        <v>40680</v>
      </c>
      <c r="B5062" s="59" t="n">
        <v>61</v>
      </c>
      <c r="C5062" s="7" t="n">
        <v>18</v>
      </c>
      <c r="D5062" s="7" t="n">
        <v>65533</v>
      </c>
      <c r="E5062" s="7" t="n">
        <v>0</v>
      </c>
    </row>
    <row r="5063" spans="1:10">
      <c r="A5063" t="s">
        <v>4</v>
      </c>
      <c r="B5063" s="4" t="s">
        <v>5</v>
      </c>
      <c r="C5063" s="4" t="s">
        <v>10</v>
      </c>
      <c r="D5063" s="4" t="s">
        <v>10</v>
      </c>
      <c r="E5063" s="4" t="s">
        <v>10</v>
      </c>
    </row>
    <row r="5064" spans="1:10">
      <c r="A5064" t="n">
        <v>40687</v>
      </c>
      <c r="B5064" s="59" t="n">
        <v>61</v>
      </c>
      <c r="C5064" s="7" t="n">
        <v>7032</v>
      </c>
      <c r="D5064" s="7" t="n">
        <v>65533</v>
      </c>
      <c r="E5064" s="7" t="n">
        <v>0</v>
      </c>
    </row>
    <row r="5065" spans="1:10">
      <c r="A5065" t="s">
        <v>4</v>
      </c>
      <c r="B5065" s="4" t="s">
        <v>5</v>
      </c>
      <c r="C5065" s="4" t="s">
        <v>7</v>
      </c>
    </row>
    <row r="5066" spans="1:10">
      <c r="A5066" t="n">
        <v>40694</v>
      </c>
      <c r="B5066" s="40" t="n">
        <v>45</v>
      </c>
      <c r="C5066" s="7" t="n">
        <v>0</v>
      </c>
    </row>
    <row r="5067" spans="1:10">
      <c r="A5067" t="s">
        <v>4</v>
      </c>
      <c r="B5067" s="4" t="s">
        <v>5</v>
      </c>
      <c r="C5067" s="4" t="s">
        <v>7</v>
      </c>
      <c r="D5067" s="4" t="s">
        <v>7</v>
      </c>
      <c r="E5067" s="4" t="s">
        <v>16</v>
      </c>
      <c r="F5067" s="4" t="s">
        <v>16</v>
      </c>
      <c r="G5067" s="4" t="s">
        <v>16</v>
      </c>
      <c r="H5067" s="4" t="s">
        <v>10</v>
      </c>
    </row>
    <row r="5068" spans="1:10">
      <c r="A5068" t="n">
        <v>40696</v>
      </c>
      <c r="B5068" s="40" t="n">
        <v>45</v>
      </c>
      <c r="C5068" s="7" t="n">
        <v>2</v>
      </c>
      <c r="D5068" s="7" t="n">
        <v>3</v>
      </c>
      <c r="E5068" s="7" t="n">
        <v>1.4099999666214</v>
      </c>
      <c r="F5068" s="7" t="n">
        <v>1.16999995708466</v>
      </c>
      <c r="G5068" s="7" t="n">
        <v>-10.6800003051758</v>
      </c>
      <c r="H5068" s="7" t="n">
        <v>0</v>
      </c>
    </row>
    <row r="5069" spans="1:10">
      <c r="A5069" t="s">
        <v>4</v>
      </c>
      <c r="B5069" s="4" t="s">
        <v>5</v>
      </c>
      <c r="C5069" s="4" t="s">
        <v>7</v>
      </c>
      <c r="D5069" s="4" t="s">
        <v>7</v>
      </c>
      <c r="E5069" s="4" t="s">
        <v>16</v>
      </c>
      <c r="F5069" s="4" t="s">
        <v>16</v>
      </c>
      <c r="G5069" s="4" t="s">
        <v>16</v>
      </c>
      <c r="H5069" s="4" t="s">
        <v>10</v>
      </c>
      <c r="I5069" s="4" t="s">
        <v>7</v>
      </c>
    </row>
    <row r="5070" spans="1:10">
      <c r="A5070" t="n">
        <v>40713</v>
      </c>
      <c r="B5070" s="40" t="n">
        <v>45</v>
      </c>
      <c r="C5070" s="7" t="n">
        <v>4</v>
      </c>
      <c r="D5070" s="7" t="n">
        <v>3</v>
      </c>
      <c r="E5070" s="7" t="n">
        <v>10.9399995803833</v>
      </c>
      <c r="F5070" s="7" t="n">
        <v>200.259994506836</v>
      </c>
      <c r="G5070" s="7" t="n">
        <v>0</v>
      </c>
      <c r="H5070" s="7" t="n">
        <v>0</v>
      </c>
      <c r="I5070" s="7" t="n">
        <v>1</v>
      </c>
    </row>
    <row r="5071" spans="1:10">
      <c r="A5071" t="s">
        <v>4</v>
      </c>
      <c r="B5071" s="4" t="s">
        <v>5</v>
      </c>
      <c r="C5071" s="4" t="s">
        <v>7</v>
      </c>
      <c r="D5071" s="4" t="s">
        <v>7</v>
      </c>
      <c r="E5071" s="4" t="s">
        <v>16</v>
      </c>
      <c r="F5071" s="4" t="s">
        <v>16</v>
      </c>
      <c r="G5071" s="4" t="s">
        <v>16</v>
      </c>
      <c r="H5071" s="4" t="s">
        <v>10</v>
      </c>
      <c r="I5071" s="4" t="s">
        <v>7</v>
      </c>
    </row>
    <row r="5072" spans="1:10">
      <c r="A5072" t="n">
        <v>40731</v>
      </c>
      <c r="B5072" s="40" t="n">
        <v>45</v>
      </c>
      <c r="C5072" s="7" t="n">
        <v>4</v>
      </c>
      <c r="D5072" s="7" t="n">
        <v>3</v>
      </c>
      <c r="E5072" s="7" t="n">
        <v>10.9399995803833</v>
      </c>
      <c r="F5072" s="7" t="n">
        <v>203.940002441406</v>
      </c>
      <c r="G5072" s="7" t="n">
        <v>0</v>
      </c>
      <c r="H5072" s="7" t="n">
        <v>20000</v>
      </c>
      <c r="I5072" s="7" t="n">
        <v>1</v>
      </c>
    </row>
    <row r="5073" spans="1:9">
      <c r="A5073" t="s">
        <v>4</v>
      </c>
      <c r="B5073" s="4" t="s">
        <v>5</v>
      </c>
      <c r="C5073" s="4" t="s">
        <v>7</v>
      </c>
      <c r="D5073" s="4" t="s">
        <v>7</v>
      </c>
      <c r="E5073" s="4" t="s">
        <v>16</v>
      </c>
      <c r="F5073" s="4" t="s">
        <v>10</v>
      </c>
    </row>
    <row r="5074" spans="1:9">
      <c r="A5074" t="n">
        <v>40749</v>
      </c>
      <c r="B5074" s="40" t="n">
        <v>45</v>
      </c>
      <c r="C5074" s="7" t="n">
        <v>5</v>
      </c>
      <c r="D5074" s="7" t="n">
        <v>3</v>
      </c>
      <c r="E5074" s="7" t="n">
        <v>3.40000009536743</v>
      </c>
      <c r="F5074" s="7" t="n">
        <v>0</v>
      </c>
    </row>
    <row r="5075" spans="1:9">
      <c r="A5075" t="s">
        <v>4</v>
      </c>
      <c r="B5075" s="4" t="s">
        <v>5</v>
      </c>
      <c r="C5075" s="4" t="s">
        <v>7</v>
      </c>
      <c r="D5075" s="4" t="s">
        <v>7</v>
      </c>
      <c r="E5075" s="4" t="s">
        <v>16</v>
      </c>
      <c r="F5075" s="4" t="s">
        <v>10</v>
      </c>
    </row>
    <row r="5076" spans="1:9">
      <c r="A5076" t="n">
        <v>40758</v>
      </c>
      <c r="B5076" s="40" t="n">
        <v>45</v>
      </c>
      <c r="C5076" s="7" t="n">
        <v>11</v>
      </c>
      <c r="D5076" s="7" t="n">
        <v>3</v>
      </c>
      <c r="E5076" s="7" t="n">
        <v>27.7000007629395</v>
      </c>
      <c r="F5076" s="7" t="n">
        <v>0</v>
      </c>
    </row>
    <row r="5077" spans="1:9">
      <c r="A5077" t="s">
        <v>4</v>
      </c>
      <c r="B5077" s="4" t="s">
        <v>5</v>
      </c>
      <c r="C5077" s="4" t="s">
        <v>10</v>
      </c>
      <c r="D5077" s="4" t="s">
        <v>16</v>
      </c>
      <c r="E5077" s="4" t="s">
        <v>16</v>
      </c>
      <c r="F5077" s="4" t="s">
        <v>16</v>
      </c>
      <c r="G5077" s="4" t="s">
        <v>16</v>
      </c>
    </row>
    <row r="5078" spans="1:9">
      <c r="A5078" t="n">
        <v>40767</v>
      </c>
      <c r="B5078" s="31" t="n">
        <v>46</v>
      </c>
      <c r="C5078" s="7" t="n">
        <v>0</v>
      </c>
      <c r="D5078" s="7" t="n">
        <v>0.159999996423721</v>
      </c>
      <c r="E5078" s="7" t="n">
        <v>0</v>
      </c>
      <c r="F5078" s="7" t="n">
        <v>-11.9799995422363</v>
      </c>
      <c r="G5078" s="7" t="n">
        <v>53</v>
      </c>
    </row>
    <row r="5079" spans="1:9">
      <c r="A5079" t="s">
        <v>4</v>
      </c>
      <c r="B5079" s="4" t="s">
        <v>5</v>
      </c>
      <c r="C5079" s="4" t="s">
        <v>10</v>
      </c>
      <c r="D5079" s="4" t="s">
        <v>16</v>
      </c>
      <c r="E5079" s="4" t="s">
        <v>16</v>
      </c>
      <c r="F5079" s="4" t="s">
        <v>16</v>
      </c>
      <c r="G5079" s="4" t="s">
        <v>16</v>
      </c>
    </row>
    <row r="5080" spans="1:9">
      <c r="A5080" t="n">
        <v>40786</v>
      </c>
      <c r="B5080" s="31" t="n">
        <v>46</v>
      </c>
      <c r="C5080" s="7" t="n">
        <v>16</v>
      </c>
      <c r="D5080" s="7" t="n">
        <v>1.27999997138977</v>
      </c>
      <c r="E5080" s="7" t="n">
        <v>0</v>
      </c>
      <c r="F5080" s="7" t="n">
        <v>-12.5600004196167</v>
      </c>
      <c r="G5080" s="7" t="n">
        <v>5.90000009536743</v>
      </c>
    </row>
    <row r="5081" spans="1:9">
      <c r="A5081" t="s">
        <v>4</v>
      </c>
      <c r="B5081" s="4" t="s">
        <v>5</v>
      </c>
      <c r="C5081" s="4" t="s">
        <v>10</v>
      </c>
      <c r="D5081" s="4" t="s">
        <v>16</v>
      </c>
      <c r="E5081" s="4" t="s">
        <v>16</v>
      </c>
      <c r="F5081" s="4" t="s">
        <v>16</v>
      </c>
      <c r="G5081" s="4" t="s">
        <v>16</v>
      </c>
    </row>
    <row r="5082" spans="1:9">
      <c r="A5082" t="n">
        <v>40805</v>
      </c>
      <c r="B5082" s="31" t="n">
        <v>46</v>
      </c>
      <c r="C5082" s="7" t="n">
        <v>18</v>
      </c>
      <c r="D5082" s="7" t="n">
        <v>1.67999994754791</v>
      </c>
      <c r="E5082" s="7" t="n">
        <v>0</v>
      </c>
      <c r="F5082" s="7" t="n">
        <v>-10.1599998474121</v>
      </c>
      <c r="G5082" s="7" t="n">
        <v>212.600006103516</v>
      </c>
    </row>
    <row r="5083" spans="1:9">
      <c r="A5083" t="s">
        <v>4</v>
      </c>
      <c r="B5083" s="4" t="s">
        <v>5</v>
      </c>
      <c r="C5083" s="4" t="s">
        <v>10</v>
      </c>
      <c r="D5083" s="4" t="s">
        <v>16</v>
      </c>
      <c r="E5083" s="4" t="s">
        <v>16</v>
      </c>
      <c r="F5083" s="4" t="s">
        <v>16</v>
      </c>
      <c r="G5083" s="4" t="s">
        <v>16</v>
      </c>
    </row>
    <row r="5084" spans="1:9">
      <c r="A5084" t="n">
        <v>40824</v>
      </c>
      <c r="B5084" s="31" t="n">
        <v>46</v>
      </c>
      <c r="C5084" s="7" t="n">
        <v>17</v>
      </c>
      <c r="D5084" s="7" t="n">
        <v>0.860000014305115</v>
      </c>
      <c r="E5084" s="7" t="n">
        <v>0</v>
      </c>
      <c r="F5084" s="7" t="n">
        <v>-10.1499996185303</v>
      </c>
      <c r="G5084" s="7" t="n">
        <v>172.300003051758</v>
      </c>
    </row>
    <row r="5085" spans="1:9">
      <c r="A5085" t="s">
        <v>4</v>
      </c>
      <c r="B5085" s="4" t="s">
        <v>5</v>
      </c>
      <c r="C5085" s="4" t="s">
        <v>10</v>
      </c>
      <c r="D5085" s="4" t="s">
        <v>16</v>
      </c>
      <c r="E5085" s="4" t="s">
        <v>16</v>
      </c>
      <c r="F5085" s="4" t="s">
        <v>16</v>
      </c>
      <c r="G5085" s="4" t="s">
        <v>16</v>
      </c>
    </row>
    <row r="5086" spans="1:9">
      <c r="A5086" t="n">
        <v>40843</v>
      </c>
      <c r="B5086" s="31" t="n">
        <v>46</v>
      </c>
      <c r="C5086" s="7" t="n">
        <v>15</v>
      </c>
      <c r="D5086" s="7" t="n">
        <v>2.22000002861023</v>
      </c>
      <c r="E5086" s="7" t="n">
        <v>0</v>
      </c>
      <c r="F5086" s="7" t="n">
        <v>-10.7600002288818</v>
      </c>
      <c r="G5086" s="7" t="n">
        <v>253.100006103516</v>
      </c>
    </row>
    <row r="5087" spans="1:9">
      <c r="A5087" t="s">
        <v>4</v>
      </c>
      <c r="B5087" s="4" t="s">
        <v>5</v>
      </c>
      <c r="C5087" s="4" t="s">
        <v>10</v>
      </c>
    </row>
    <row r="5088" spans="1:9">
      <c r="A5088" t="n">
        <v>40862</v>
      </c>
      <c r="B5088" s="26" t="n">
        <v>16</v>
      </c>
      <c r="C5088" s="7" t="n">
        <v>0</v>
      </c>
    </row>
    <row r="5089" spans="1:7">
      <c r="A5089" t="s">
        <v>4</v>
      </c>
      <c r="B5089" s="4" t="s">
        <v>5</v>
      </c>
      <c r="C5089" s="4" t="s">
        <v>10</v>
      </c>
      <c r="D5089" s="4" t="s">
        <v>10</v>
      </c>
      <c r="E5089" s="4" t="s">
        <v>10</v>
      </c>
    </row>
    <row r="5090" spans="1:7">
      <c r="A5090" t="n">
        <v>40865</v>
      </c>
      <c r="B5090" s="59" t="n">
        <v>61</v>
      </c>
      <c r="C5090" s="7" t="n">
        <v>0</v>
      </c>
      <c r="D5090" s="7" t="n">
        <v>7032</v>
      </c>
      <c r="E5090" s="7" t="n">
        <v>0</v>
      </c>
    </row>
    <row r="5091" spans="1:7">
      <c r="A5091" t="s">
        <v>4</v>
      </c>
      <c r="B5091" s="4" t="s">
        <v>5</v>
      </c>
      <c r="C5091" s="4" t="s">
        <v>10</v>
      </c>
      <c r="D5091" s="4" t="s">
        <v>10</v>
      </c>
      <c r="E5091" s="4" t="s">
        <v>10</v>
      </c>
    </row>
    <row r="5092" spans="1:7">
      <c r="A5092" t="n">
        <v>40872</v>
      </c>
      <c r="B5092" s="59" t="n">
        <v>61</v>
      </c>
      <c r="C5092" s="7" t="n">
        <v>16</v>
      </c>
      <c r="D5092" s="7" t="n">
        <v>7032</v>
      </c>
      <c r="E5092" s="7" t="n">
        <v>0</v>
      </c>
    </row>
    <row r="5093" spans="1:7">
      <c r="A5093" t="s">
        <v>4</v>
      </c>
      <c r="B5093" s="4" t="s">
        <v>5</v>
      </c>
      <c r="C5093" s="4" t="s">
        <v>10</v>
      </c>
      <c r="D5093" s="4" t="s">
        <v>10</v>
      </c>
      <c r="E5093" s="4" t="s">
        <v>10</v>
      </c>
    </row>
    <row r="5094" spans="1:7">
      <c r="A5094" t="n">
        <v>40879</v>
      </c>
      <c r="B5094" s="59" t="n">
        <v>61</v>
      </c>
      <c r="C5094" s="7" t="n">
        <v>17</v>
      </c>
      <c r="D5094" s="7" t="n">
        <v>18</v>
      </c>
      <c r="E5094" s="7" t="n">
        <v>0</v>
      </c>
    </row>
    <row r="5095" spans="1:7">
      <c r="A5095" t="s">
        <v>4</v>
      </c>
      <c r="B5095" s="4" t="s">
        <v>5</v>
      </c>
      <c r="C5095" s="4" t="s">
        <v>10</v>
      </c>
      <c r="D5095" s="4" t="s">
        <v>10</v>
      </c>
      <c r="E5095" s="4" t="s">
        <v>10</v>
      </c>
    </row>
    <row r="5096" spans="1:7">
      <c r="A5096" t="n">
        <v>40886</v>
      </c>
      <c r="B5096" s="59" t="n">
        <v>61</v>
      </c>
      <c r="C5096" s="7" t="n">
        <v>15</v>
      </c>
      <c r="D5096" s="7" t="n">
        <v>18</v>
      </c>
      <c r="E5096" s="7" t="n">
        <v>0</v>
      </c>
    </row>
    <row r="5097" spans="1:7">
      <c r="A5097" t="s">
        <v>4</v>
      </c>
      <c r="B5097" s="4" t="s">
        <v>5</v>
      </c>
      <c r="C5097" s="4" t="s">
        <v>10</v>
      </c>
      <c r="D5097" s="4" t="s">
        <v>10</v>
      </c>
      <c r="E5097" s="4" t="s">
        <v>10</v>
      </c>
    </row>
    <row r="5098" spans="1:7">
      <c r="A5098" t="n">
        <v>40893</v>
      </c>
      <c r="B5098" s="59" t="n">
        <v>61</v>
      </c>
      <c r="C5098" s="7" t="n">
        <v>7032</v>
      </c>
      <c r="D5098" s="7" t="n">
        <v>18</v>
      </c>
      <c r="E5098" s="7" t="n">
        <v>0</v>
      </c>
    </row>
    <row r="5099" spans="1:7">
      <c r="A5099" t="s">
        <v>4</v>
      </c>
      <c r="B5099" s="4" t="s">
        <v>5</v>
      </c>
      <c r="C5099" s="4" t="s">
        <v>10</v>
      </c>
      <c r="D5099" s="4" t="s">
        <v>10</v>
      </c>
      <c r="E5099" s="4" t="s">
        <v>10</v>
      </c>
    </row>
    <row r="5100" spans="1:7">
      <c r="A5100" t="n">
        <v>40900</v>
      </c>
      <c r="B5100" s="59" t="n">
        <v>61</v>
      </c>
      <c r="C5100" s="7" t="n">
        <v>18</v>
      </c>
      <c r="D5100" s="7" t="n">
        <v>65533</v>
      </c>
      <c r="E5100" s="7" t="n">
        <v>0</v>
      </c>
    </row>
    <row r="5101" spans="1:7">
      <c r="A5101" t="s">
        <v>4</v>
      </c>
      <c r="B5101" s="4" t="s">
        <v>5</v>
      </c>
      <c r="C5101" s="4" t="s">
        <v>10</v>
      </c>
      <c r="D5101" s="4" t="s">
        <v>17</v>
      </c>
    </row>
    <row r="5102" spans="1:7">
      <c r="A5102" t="n">
        <v>40907</v>
      </c>
      <c r="B5102" s="30" t="n">
        <v>43</v>
      </c>
      <c r="C5102" s="7" t="n">
        <v>7032</v>
      </c>
      <c r="D5102" s="7" t="n">
        <v>131072</v>
      </c>
    </row>
    <row r="5103" spans="1:7">
      <c r="A5103" t="s">
        <v>4</v>
      </c>
      <c r="B5103" s="4" t="s">
        <v>5</v>
      </c>
      <c r="C5103" s="4" t="s">
        <v>7</v>
      </c>
      <c r="D5103" s="4" t="s">
        <v>10</v>
      </c>
      <c r="E5103" s="4" t="s">
        <v>10</v>
      </c>
      <c r="F5103" s="4" t="s">
        <v>8</v>
      </c>
      <c r="G5103" s="4" t="s">
        <v>8</v>
      </c>
    </row>
    <row r="5104" spans="1:7">
      <c r="A5104" t="n">
        <v>40914</v>
      </c>
      <c r="B5104" s="64" t="n">
        <v>128</v>
      </c>
      <c r="C5104" s="7" t="n">
        <v>0</v>
      </c>
      <c r="D5104" s="7" t="n">
        <v>7032</v>
      </c>
      <c r="E5104" s="7" t="n">
        <v>18</v>
      </c>
      <c r="F5104" s="7" t="s">
        <v>18</v>
      </c>
      <c r="G5104" s="7" t="s">
        <v>258</v>
      </c>
    </row>
    <row r="5105" spans="1:7">
      <c r="A5105" t="s">
        <v>4</v>
      </c>
      <c r="B5105" s="4" t="s">
        <v>5</v>
      </c>
      <c r="C5105" s="4" t="s">
        <v>10</v>
      </c>
      <c r="D5105" s="4" t="s">
        <v>7</v>
      </c>
      <c r="E5105" s="4" t="s">
        <v>8</v>
      </c>
      <c r="F5105" s="4" t="s">
        <v>16</v>
      </c>
      <c r="G5105" s="4" t="s">
        <v>16</v>
      </c>
      <c r="H5105" s="4" t="s">
        <v>16</v>
      </c>
    </row>
    <row r="5106" spans="1:7">
      <c r="A5106" t="n">
        <v>40933</v>
      </c>
      <c r="B5106" s="62" t="n">
        <v>48</v>
      </c>
      <c r="C5106" s="7" t="n">
        <v>18</v>
      </c>
      <c r="D5106" s="7" t="n">
        <v>0</v>
      </c>
      <c r="E5106" s="7" t="s">
        <v>95</v>
      </c>
      <c r="F5106" s="7" t="n">
        <v>0</v>
      </c>
      <c r="G5106" s="7" t="n">
        <v>1</v>
      </c>
      <c r="H5106" s="7" t="n">
        <v>0</v>
      </c>
    </row>
    <row r="5107" spans="1:7">
      <c r="A5107" t="s">
        <v>4</v>
      </c>
      <c r="B5107" s="4" t="s">
        <v>5</v>
      </c>
      <c r="C5107" s="4" t="s">
        <v>10</v>
      </c>
      <c r="D5107" s="4" t="s">
        <v>7</v>
      </c>
      <c r="E5107" s="4" t="s">
        <v>8</v>
      </c>
      <c r="F5107" s="4" t="s">
        <v>16</v>
      </c>
      <c r="G5107" s="4" t="s">
        <v>16</v>
      </c>
      <c r="H5107" s="4" t="s">
        <v>16</v>
      </c>
    </row>
    <row r="5108" spans="1:7">
      <c r="A5108" t="n">
        <v>40959</v>
      </c>
      <c r="B5108" s="62" t="n">
        <v>48</v>
      </c>
      <c r="C5108" s="7" t="n">
        <v>7032</v>
      </c>
      <c r="D5108" s="7" t="n">
        <v>0</v>
      </c>
      <c r="E5108" s="7" t="s">
        <v>95</v>
      </c>
      <c r="F5108" s="7" t="n">
        <v>0</v>
      </c>
      <c r="G5108" s="7" t="n">
        <v>1</v>
      </c>
      <c r="H5108" s="7" t="n">
        <v>0</v>
      </c>
    </row>
    <row r="5109" spans="1:7">
      <c r="A5109" t="s">
        <v>4</v>
      </c>
      <c r="B5109" s="4" t="s">
        <v>5</v>
      </c>
      <c r="C5109" s="4" t="s">
        <v>10</v>
      </c>
      <c r="D5109" s="4" t="s">
        <v>7</v>
      </c>
      <c r="E5109" s="4" t="s">
        <v>8</v>
      </c>
      <c r="F5109" s="4" t="s">
        <v>16</v>
      </c>
      <c r="G5109" s="4" t="s">
        <v>16</v>
      </c>
      <c r="H5109" s="4" t="s">
        <v>16</v>
      </c>
    </row>
    <row r="5110" spans="1:7">
      <c r="A5110" t="n">
        <v>40985</v>
      </c>
      <c r="B5110" s="62" t="n">
        <v>48</v>
      </c>
      <c r="C5110" s="7" t="n">
        <v>15</v>
      </c>
      <c r="D5110" s="7" t="n">
        <v>0</v>
      </c>
      <c r="E5110" s="7" t="s">
        <v>98</v>
      </c>
      <c r="F5110" s="7" t="n">
        <v>-1</v>
      </c>
      <c r="G5110" s="7" t="n">
        <v>1</v>
      </c>
      <c r="H5110" s="7" t="n">
        <v>1.40129846432482e-45</v>
      </c>
    </row>
    <row r="5111" spans="1:7">
      <c r="A5111" t="s">
        <v>4</v>
      </c>
      <c r="B5111" s="4" t="s">
        <v>5</v>
      </c>
      <c r="C5111" s="4" t="s">
        <v>7</v>
      </c>
      <c r="D5111" s="4" t="s">
        <v>10</v>
      </c>
      <c r="E5111" s="4" t="s">
        <v>8</v>
      </c>
      <c r="F5111" s="4" t="s">
        <v>8</v>
      </c>
      <c r="G5111" s="4" t="s">
        <v>8</v>
      </c>
      <c r="H5111" s="4" t="s">
        <v>8</v>
      </c>
    </row>
    <row r="5112" spans="1:7">
      <c r="A5112" t="n">
        <v>41015</v>
      </c>
      <c r="B5112" s="54" t="n">
        <v>51</v>
      </c>
      <c r="C5112" s="7" t="n">
        <v>3</v>
      </c>
      <c r="D5112" s="7" t="n">
        <v>7032</v>
      </c>
      <c r="E5112" s="7" t="s">
        <v>218</v>
      </c>
      <c r="F5112" s="7" t="s">
        <v>112</v>
      </c>
      <c r="G5112" s="7" t="s">
        <v>113</v>
      </c>
      <c r="H5112" s="7" t="s">
        <v>112</v>
      </c>
    </row>
    <row r="5113" spans="1:7">
      <c r="A5113" t="s">
        <v>4</v>
      </c>
      <c r="B5113" s="4" t="s">
        <v>5</v>
      </c>
      <c r="C5113" s="4" t="s">
        <v>10</v>
      </c>
    </row>
    <row r="5114" spans="1:7">
      <c r="A5114" t="n">
        <v>41028</v>
      </c>
      <c r="B5114" s="26" t="n">
        <v>16</v>
      </c>
      <c r="C5114" s="7" t="n">
        <v>1000</v>
      </c>
    </row>
    <row r="5115" spans="1:7">
      <c r="A5115" t="s">
        <v>4</v>
      </c>
      <c r="B5115" s="4" t="s">
        <v>5</v>
      </c>
      <c r="C5115" s="4" t="s">
        <v>7</v>
      </c>
      <c r="D5115" s="4" t="s">
        <v>10</v>
      </c>
      <c r="E5115" s="4" t="s">
        <v>16</v>
      </c>
    </row>
    <row r="5116" spans="1:7">
      <c r="A5116" t="n">
        <v>41031</v>
      </c>
      <c r="B5116" s="33" t="n">
        <v>58</v>
      </c>
      <c r="C5116" s="7" t="n">
        <v>100</v>
      </c>
      <c r="D5116" s="7" t="n">
        <v>1000</v>
      </c>
      <c r="E5116" s="7" t="n">
        <v>1</v>
      </c>
    </row>
    <row r="5117" spans="1:7">
      <c r="A5117" t="s">
        <v>4</v>
      </c>
      <c r="B5117" s="4" t="s">
        <v>5</v>
      </c>
      <c r="C5117" s="4" t="s">
        <v>7</v>
      </c>
      <c r="D5117" s="4" t="s">
        <v>10</v>
      </c>
    </row>
    <row r="5118" spans="1:7">
      <c r="A5118" t="n">
        <v>41039</v>
      </c>
      <c r="B5118" s="33" t="n">
        <v>58</v>
      </c>
      <c r="C5118" s="7" t="n">
        <v>255</v>
      </c>
      <c r="D5118" s="7" t="n">
        <v>0</v>
      </c>
    </row>
    <row r="5119" spans="1:7">
      <c r="A5119" t="s">
        <v>4</v>
      </c>
      <c r="B5119" s="4" t="s">
        <v>5</v>
      </c>
      <c r="C5119" s="4" t="s">
        <v>7</v>
      </c>
      <c r="D5119" s="4" t="s">
        <v>10</v>
      </c>
      <c r="E5119" s="4" t="s">
        <v>8</v>
      </c>
    </row>
    <row r="5120" spans="1:7">
      <c r="A5120" t="n">
        <v>41043</v>
      </c>
      <c r="B5120" s="54" t="n">
        <v>51</v>
      </c>
      <c r="C5120" s="7" t="n">
        <v>4</v>
      </c>
      <c r="D5120" s="7" t="n">
        <v>7032</v>
      </c>
      <c r="E5120" s="7" t="s">
        <v>259</v>
      </c>
    </row>
    <row r="5121" spans="1:8">
      <c r="A5121" t="s">
        <v>4</v>
      </c>
      <c r="B5121" s="4" t="s">
        <v>5</v>
      </c>
      <c r="C5121" s="4" t="s">
        <v>10</v>
      </c>
    </row>
    <row r="5122" spans="1:8">
      <c r="A5122" t="n">
        <v>41056</v>
      </c>
      <c r="B5122" s="26" t="n">
        <v>16</v>
      </c>
      <c r="C5122" s="7" t="n">
        <v>0</v>
      </c>
    </row>
    <row r="5123" spans="1:8">
      <c r="A5123" t="s">
        <v>4</v>
      </c>
      <c r="B5123" s="4" t="s">
        <v>5</v>
      </c>
      <c r="C5123" s="4" t="s">
        <v>10</v>
      </c>
      <c r="D5123" s="4" t="s">
        <v>7</v>
      </c>
      <c r="E5123" s="4" t="s">
        <v>17</v>
      </c>
      <c r="F5123" s="4" t="s">
        <v>28</v>
      </c>
      <c r="G5123" s="4" t="s">
        <v>7</v>
      </c>
      <c r="H5123" s="4" t="s">
        <v>7</v>
      </c>
    </row>
    <row r="5124" spans="1:8">
      <c r="A5124" t="n">
        <v>41059</v>
      </c>
      <c r="B5124" s="55" t="n">
        <v>26</v>
      </c>
      <c r="C5124" s="7" t="n">
        <v>7032</v>
      </c>
      <c r="D5124" s="7" t="n">
        <v>17</v>
      </c>
      <c r="E5124" s="7" t="n">
        <v>18539</v>
      </c>
      <c r="F5124" s="7" t="s">
        <v>260</v>
      </c>
      <c r="G5124" s="7" t="n">
        <v>2</v>
      </c>
      <c r="H5124" s="7" t="n">
        <v>0</v>
      </c>
    </row>
    <row r="5125" spans="1:8">
      <c r="A5125" t="s">
        <v>4</v>
      </c>
      <c r="B5125" s="4" t="s">
        <v>5</v>
      </c>
    </row>
    <row r="5126" spans="1:8">
      <c r="A5126" t="n">
        <v>41120</v>
      </c>
      <c r="B5126" s="24" t="n">
        <v>28</v>
      </c>
    </row>
    <row r="5127" spans="1:8">
      <c r="A5127" t="s">
        <v>4</v>
      </c>
      <c r="B5127" s="4" t="s">
        <v>5</v>
      </c>
      <c r="C5127" s="4" t="s">
        <v>10</v>
      </c>
      <c r="D5127" s="4" t="s">
        <v>7</v>
      </c>
    </row>
    <row r="5128" spans="1:8">
      <c r="A5128" t="n">
        <v>41121</v>
      </c>
      <c r="B5128" s="60" t="n">
        <v>89</v>
      </c>
      <c r="C5128" s="7" t="n">
        <v>65533</v>
      </c>
      <c r="D5128" s="7" t="n">
        <v>1</v>
      </c>
    </row>
    <row r="5129" spans="1:8">
      <c r="A5129" t="s">
        <v>4</v>
      </c>
      <c r="B5129" s="4" t="s">
        <v>5</v>
      </c>
      <c r="C5129" s="4" t="s">
        <v>10</v>
      </c>
      <c r="D5129" s="4" t="s">
        <v>10</v>
      </c>
      <c r="E5129" s="4" t="s">
        <v>10</v>
      </c>
    </row>
    <row r="5130" spans="1:8">
      <c r="A5130" t="n">
        <v>41125</v>
      </c>
      <c r="B5130" s="59" t="n">
        <v>61</v>
      </c>
      <c r="C5130" s="7" t="n">
        <v>7032</v>
      </c>
      <c r="D5130" s="7" t="n">
        <v>0</v>
      </c>
      <c r="E5130" s="7" t="n">
        <v>1000</v>
      </c>
    </row>
    <row r="5131" spans="1:8">
      <c r="A5131" t="s">
        <v>4</v>
      </c>
      <c r="B5131" s="4" t="s">
        <v>5</v>
      </c>
      <c r="C5131" s="4" t="s">
        <v>10</v>
      </c>
    </row>
    <row r="5132" spans="1:8">
      <c r="A5132" t="n">
        <v>41132</v>
      </c>
      <c r="B5132" s="26" t="n">
        <v>16</v>
      </c>
      <c r="C5132" s="7" t="n">
        <v>300</v>
      </c>
    </row>
    <row r="5133" spans="1:8">
      <c r="A5133" t="s">
        <v>4</v>
      </c>
      <c r="B5133" s="4" t="s">
        <v>5</v>
      </c>
      <c r="C5133" s="4" t="s">
        <v>7</v>
      </c>
      <c r="D5133" s="4" t="s">
        <v>10</v>
      </c>
      <c r="E5133" s="4" t="s">
        <v>8</v>
      </c>
    </row>
    <row r="5134" spans="1:8">
      <c r="A5134" t="n">
        <v>41135</v>
      </c>
      <c r="B5134" s="54" t="n">
        <v>51</v>
      </c>
      <c r="C5134" s="7" t="n">
        <v>4</v>
      </c>
      <c r="D5134" s="7" t="n">
        <v>7032</v>
      </c>
      <c r="E5134" s="7" t="s">
        <v>138</v>
      </c>
    </row>
    <row r="5135" spans="1:8">
      <c r="A5135" t="s">
        <v>4</v>
      </c>
      <c r="B5135" s="4" t="s">
        <v>5</v>
      </c>
      <c r="C5135" s="4" t="s">
        <v>10</v>
      </c>
    </row>
    <row r="5136" spans="1:8">
      <c r="A5136" t="n">
        <v>41148</v>
      </c>
      <c r="B5136" s="26" t="n">
        <v>16</v>
      </c>
      <c r="C5136" s="7" t="n">
        <v>0</v>
      </c>
    </row>
    <row r="5137" spans="1:8">
      <c r="A5137" t="s">
        <v>4</v>
      </c>
      <c r="B5137" s="4" t="s">
        <v>5</v>
      </c>
      <c r="C5137" s="4" t="s">
        <v>10</v>
      </c>
      <c r="D5137" s="4" t="s">
        <v>7</v>
      </c>
      <c r="E5137" s="4" t="s">
        <v>17</v>
      </c>
      <c r="F5137" s="4" t="s">
        <v>28</v>
      </c>
      <c r="G5137" s="4" t="s">
        <v>7</v>
      </c>
      <c r="H5137" s="4" t="s">
        <v>7</v>
      </c>
    </row>
    <row r="5138" spans="1:8">
      <c r="A5138" t="n">
        <v>41151</v>
      </c>
      <c r="B5138" s="55" t="n">
        <v>26</v>
      </c>
      <c r="C5138" s="7" t="n">
        <v>7032</v>
      </c>
      <c r="D5138" s="7" t="n">
        <v>17</v>
      </c>
      <c r="E5138" s="7" t="n">
        <v>18540</v>
      </c>
      <c r="F5138" s="7" t="s">
        <v>261</v>
      </c>
      <c r="G5138" s="7" t="n">
        <v>2</v>
      </c>
      <c r="H5138" s="7" t="n">
        <v>0</v>
      </c>
    </row>
    <row r="5139" spans="1:8">
      <c r="A5139" t="s">
        <v>4</v>
      </c>
      <c r="B5139" s="4" t="s">
        <v>5</v>
      </c>
    </row>
    <row r="5140" spans="1:8">
      <c r="A5140" t="n">
        <v>41240</v>
      </c>
      <c r="B5140" s="24" t="n">
        <v>28</v>
      </c>
    </row>
    <row r="5141" spans="1:8">
      <c r="A5141" t="s">
        <v>4</v>
      </c>
      <c r="B5141" s="4" t="s">
        <v>5</v>
      </c>
      <c r="C5141" s="4" t="s">
        <v>10</v>
      </c>
      <c r="D5141" s="4" t="s">
        <v>7</v>
      </c>
      <c r="E5141" s="4" t="s">
        <v>16</v>
      </c>
      <c r="F5141" s="4" t="s">
        <v>10</v>
      </c>
    </row>
    <row r="5142" spans="1:8">
      <c r="A5142" t="n">
        <v>41241</v>
      </c>
      <c r="B5142" s="53" t="n">
        <v>59</v>
      </c>
      <c r="C5142" s="7" t="n">
        <v>0</v>
      </c>
      <c r="D5142" s="7" t="n">
        <v>13</v>
      </c>
      <c r="E5142" s="7" t="n">
        <v>0.150000005960464</v>
      </c>
      <c r="F5142" s="7" t="n">
        <v>0</v>
      </c>
    </row>
    <row r="5143" spans="1:8">
      <c r="A5143" t="s">
        <v>4</v>
      </c>
      <c r="B5143" s="4" t="s">
        <v>5</v>
      </c>
      <c r="C5143" s="4" t="s">
        <v>10</v>
      </c>
    </row>
    <row r="5144" spans="1:8">
      <c r="A5144" t="n">
        <v>41251</v>
      </c>
      <c r="B5144" s="26" t="n">
        <v>16</v>
      </c>
      <c r="C5144" s="7" t="n">
        <v>1000</v>
      </c>
    </row>
    <row r="5145" spans="1:8">
      <c r="A5145" t="s">
        <v>4</v>
      </c>
      <c r="B5145" s="4" t="s">
        <v>5</v>
      </c>
      <c r="C5145" s="4" t="s">
        <v>7</v>
      </c>
      <c r="D5145" s="4" t="s">
        <v>10</v>
      </c>
      <c r="E5145" s="4" t="s">
        <v>8</v>
      </c>
    </row>
    <row r="5146" spans="1:8">
      <c r="A5146" t="n">
        <v>41254</v>
      </c>
      <c r="B5146" s="54" t="n">
        <v>51</v>
      </c>
      <c r="C5146" s="7" t="n">
        <v>4</v>
      </c>
      <c r="D5146" s="7" t="n">
        <v>0</v>
      </c>
      <c r="E5146" s="7" t="s">
        <v>131</v>
      </c>
    </row>
    <row r="5147" spans="1:8">
      <c r="A5147" t="s">
        <v>4</v>
      </c>
      <c r="B5147" s="4" t="s">
        <v>5</v>
      </c>
      <c r="C5147" s="4" t="s">
        <v>10</v>
      </c>
    </row>
    <row r="5148" spans="1:8">
      <c r="A5148" t="n">
        <v>41268</v>
      </c>
      <c r="B5148" s="26" t="n">
        <v>16</v>
      </c>
      <c r="C5148" s="7" t="n">
        <v>0</v>
      </c>
    </row>
    <row r="5149" spans="1:8">
      <c r="A5149" t="s">
        <v>4</v>
      </c>
      <c r="B5149" s="4" t="s">
        <v>5</v>
      </c>
      <c r="C5149" s="4" t="s">
        <v>10</v>
      </c>
      <c r="D5149" s="4" t="s">
        <v>7</v>
      </c>
      <c r="E5149" s="4" t="s">
        <v>17</v>
      </c>
      <c r="F5149" s="4" t="s">
        <v>28</v>
      </c>
      <c r="G5149" s="4" t="s">
        <v>7</v>
      </c>
      <c r="H5149" s="4" t="s">
        <v>7</v>
      </c>
    </row>
    <row r="5150" spans="1:8">
      <c r="A5150" t="n">
        <v>41271</v>
      </c>
      <c r="B5150" s="55" t="n">
        <v>26</v>
      </c>
      <c r="C5150" s="7" t="n">
        <v>0</v>
      </c>
      <c r="D5150" s="7" t="n">
        <v>17</v>
      </c>
      <c r="E5150" s="7" t="n">
        <v>65152</v>
      </c>
      <c r="F5150" s="7" t="s">
        <v>262</v>
      </c>
      <c r="G5150" s="7" t="n">
        <v>2</v>
      </c>
      <c r="H5150" s="7" t="n">
        <v>0</v>
      </c>
    </row>
    <row r="5151" spans="1:8">
      <c r="A5151" t="s">
        <v>4</v>
      </c>
      <c r="B5151" s="4" t="s">
        <v>5</v>
      </c>
    </row>
    <row r="5152" spans="1:8">
      <c r="A5152" t="n">
        <v>41325</v>
      </c>
      <c r="B5152" s="24" t="n">
        <v>28</v>
      </c>
    </row>
    <row r="5153" spans="1:8">
      <c r="A5153" t="s">
        <v>4</v>
      </c>
      <c r="B5153" s="4" t="s">
        <v>5</v>
      </c>
      <c r="C5153" s="4" t="s">
        <v>10</v>
      </c>
      <c r="D5153" s="4" t="s">
        <v>10</v>
      </c>
      <c r="E5153" s="4" t="s">
        <v>10</v>
      </c>
    </row>
    <row r="5154" spans="1:8">
      <c r="A5154" t="n">
        <v>41326</v>
      </c>
      <c r="B5154" s="59" t="n">
        <v>61</v>
      </c>
      <c r="C5154" s="7" t="n">
        <v>17</v>
      </c>
      <c r="D5154" s="7" t="n">
        <v>0</v>
      </c>
      <c r="E5154" s="7" t="n">
        <v>1000</v>
      </c>
    </row>
    <row r="5155" spans="1:8">
      <c r="A5155" t="s">
        <v>4</v>
      </c>
      <c r="B5155" s="4" t="s">
        <v>5</v>
      </c>
      <c r="C5155" s="4" t="s">
        <v>7</v>
      </c>
      <c r="D5155" s="4" t="s">
        <v>10</v>
      </c>
      <c r="E5155" s="4" t="s">
        <v>8</v>
      </c>
    </row>
    <row r="5156" spans="1:8">
      <c r="A5156" t="n">
        <v>41333</v>
      </c>
      <c r="B5156" s="54" t="n">
        <v>51</v>
      </c>
      <c r="C5156" s="7" t="n">
        <v>4</v>
      </c>
      <c r="D5156" s="7" t="n">
        <v>17</v>
      </c>
      <c r="E5156" s="7" t="s">
        <v>108</v>
      </c>
    </row>
    <row r="5157" spans="1:8">
      <c r="A5157" t="s">
        <v>4</v>
      </c>
      <c r="B5157" s="4" t="s">
        <v>5</v>
      </c>
      <c r="C5157" s="4" t="s">
        <v>10</v>
      </c>
    </row>
    <row r="5158" spans="1:8">
      <c r="A5158" t="n">
        <v>41347</v>
      </c>
      <c r="B5158" s="26" t="n">
        <v>16</v>
      </c>
      <c r="C5158" s="7" t="n">
        <v>0</v>
      </c>
    </row>
    <row r="5159" spans="1:8">
      <c r="A5159" t="s">
        <v>4</v>
      </c>
      <c r="B5159" s="4" t="s">
        <v>5</v>
      </c>
      <c r="C5159" s="4" t="s">
        <v>10</v>
      </c>
      <c r="D5159" s="4" t="s">
        <v>7</v>
      </c>
      <c r="E5159" s="4" t="s">
        <v>17</v>
      </c>
      <c r="F5159" s="4" t="s">
        <v>28</v>
      </c>
      <c r="G5159" s="4" t="s">
        <v>7</v>
      </c>
      <c r="H5159" s="4" t="s">
        <v>7</v>
      </c>
    </row>
    <row r="5160" spans="1:8">
      <c r="A5160" t="n">
        <v>41350</v>
      </c>
      <c r="B5160" s="55" t="n">
        <v>26</v>
      </c>
      <c r="C5160" s="7" t="n">
        <v>17</v>
      </c>
      <c r="D5160" s="7" t="n">
        <v>17</v>
      </c>
      <c r="E5160" s="7" t="n">
        <v>16447</v>
      </c>
      <c r="F5160" s="7" t="s">
        <v>263</v>
      </c>
      <c r="G5160" s="7" t="n">
        <v>2</v>
      </c>
      <c r="H5160" s="7" t="n">
        <v>0</v>
      </c>
    </row>
    <row r="5161" spans="1:8">
      <c r="A5161" t="s">
        <v>4</v>
      </c>
      <c r="B5161" s="4" t="s">
        <v>5</v>
      </c>
    </row>
    <row r="5162" spans="1:8">
      <c r="A5162" t="n">
        <v>41375</v>
      </c>
      <c r="B5162" s="24" t="n">
        <v>28</v>
      </c>
    </row>
    <row r="5163" spans="1:8">
      <c r="A5163" t="s">
        <v>4</v>
      </c>
      <c r="B5163" s="4" t="s">
        <v>5</v>
      </c>
      <c r="C5163" s="4" t="s">
        <v>10</v>
      </c>
      <c r="D5163" s="4" t="s">
        <v>10</v>
      </c>
      <c r="E5163" s="4" t="s">
        <v>10</v>
      </c>
    </row>
    <row r="5164" spans="1:8">
      <c r="A5164" t="n">
        <v>41376</v>
      </c>
      <c r="B5164" s="59" t="n">
        <v>61</v>
      </c>
      <c r="C5164" s="7" t="n">
        <v>15</v>
      </c>
      <c r="D5164" s="7" t="n">
        <v>0</v>
      </c>
      <c r="E5164" s="7" t="n">
        <v>1000</v>
      </c>
    </row>
    <row r="5165" spans="1:8">
      <c r="A5165" t="s">
        <v>4</v>
      </c>
      <c r="B5165" s="4" t="s">
        <v>5</v>
      </c>
      <c r="C5165" s="4" t="s">
        <v>7</v>
      </c>
      <c r="D5165" s="4" t="s">
        <v>10</v>
      </c>
      <c r="E5165" s="4" t="s">
        <v>8</v>
      </c>
    </row>
    <row r="5166" spans="1:8">
      <c r="A5166" t="n">
        <v>41383</v>
      </c>
      <c r="B5166" s="54" t="n">
        <v>51</v>
      </c>
      <c r="C5166" s="7" t="n">
        <v>4</v>
      </c>
      <c r="D5166" s="7" t="n">
        <v>15</v>
      </c>
      <c r="E5166" s="7" t="s">
        <v>138</v>
      </c>
    </row>
    <row r="5167" spans="1:8">
      <c r="A5167" t="s">
        <v>4</v>
      </c>
      <c r="B5167" s="4" t="s">
        <v>5</v>
      </c>
      <c r="C5167" s="4" t="s">
        <v>10</v>
      </c>
    </row>
    <row r="5168" spans="1:8">
      <c r="A5168" t="n">
        <v>41396</v>
      </c>
      <c r="B5168" s="26" t="n">
        <v>16</v>
      </c>
      <c r="C5168" s="7" t="n">
        <v>0</v>
      </c>
    </row>
    <row r="5169" spans="1:8">
      <c r="A5169" t="s">
        <v>4</v>
      </c>
      <c r="B5169" s="4" t="s">
        <v>5</v>
      </c>
      <c r="C5169" s="4" t="s">
        <v>10</v>
      </c>
      <c r="D5169" s="4" t="s">
        <v>7</v>
      </c>
      <c r="E5169" s="4" t="s">
        <v>17</v>
      </c>
      <c r="F5169" s="4" t="s">
        <v>28</v>
      </c>
      <c r="G5169" s="4" t="s">
        <v>7</v>
      </c>
      <c r="H5169" s="4" t="s">
        <v>7</v>
      </c>
    </row>
    <row r="5170" spans="1:8">
      <c r="A5170" t="n">
        <v>41399</v>
      </c>
      <c r="B5170" s="55" t="n">
        <v>26</v>
      </c>
      <c r="C5170" s="7" t="n">
        <v>15</v>
      </c>
      <c r="D5170" s="7" t="n">
        <v>17</v>
      </c>
      <c r="E5170" s="7" t="n">
        <v>15450</v>
      </c>
      <c r="F5170" s="7" t="s">
        <v>264</v>
      </c>
      <c r="G5170" s="7" t="n">
        <v>2</v>
      </c>
      <c r="H5170" s="7" t="n">
        <v>0</v>
      </c>
    </row>
    <row r="5171" spans="1:8">
      <c r="A5171" t="s">
        <v>4</v>
      </c>
      <c r="B5171" s="4" t="s">
        <v>5</v>
      </c>
    </row>
    <row r="5172" spans="1:8">
      <c r="A5172" t="n">
        <v>41428</v>
      </c>
      <c r="B5172" s="24" t="n">
        <v>28</v>
      </c>
    </row>
    <row r="5173" spans="1:8">
      <c r="A5173" t="s">
        <v>4</v>
      </c>
      <c r="B5173" s="4" t="s">
        <v>5</v>
      </c>
      <c r="C5173" s="4" t="s">
        <v>7</v>
      </c>
      <c r="D5173" s="4" t="s">
        <v>10</v>
      </c>
      <c r="E5173" s="4" t="s">
        <v>8</v>
      </c>
      <c r="F5173" s="4" t="s">
        <v>8</v>
      </c>
      <c r="G5173" s="4" t="s">
        <v>8</v>
      </c>
      <c r="H5173" s="4" t="s">
        <v>8</v>
      </c>
    </row>
    <row r="5174" spans="1:8">
      <c r="A5174" t="n">
        <v>41429</v>
      </c>
      <c r="B5174" s="54" t="n">
        <v>51</v>
      </c>
      <c r="C5174" s="7" t="n">
        <v>3</v>
      </c>
      <c r="D5174" s="7" t="n">
        <v>18</v>
      </c>
      <c r="E5174" s="7" t="s">
        <v>155</v>
      </c>
      <c r="F5174" s="7" t="s">
        <v>130</v>
      </c>
      <c r="G5174" s="7" t="s">
        <v>113</v>
      </c>
      <c r="H5174" s="7" t="s">
        <v>112</v>
      </c>
    </row>
    <row r="5175" spans="1:8">
      <c r="A5175" t="s">
        <v>4</v>
      </c>
      <c r="B5175" s="4" t="s">
        <v>5</v>
      </c>
      <c r="C5175" s="4" t="s">
        <v>10</v>
      </c>
      <c r="D5175" s="4" t="s">
        <v>10</v>
      </c>
      <c r="E5175" s="4" t="s">
        <v>10</v>
      </c>
    </row>
    <row r="5176" spans="1:8">
      <c r="A5176" t="n">
        <v>41442</v>
      </c>
      <c r="B5176" s="59" t="n">
        <v>61</v>
      </c>
      <c r="C5176" s="7" t="n">
        <v>16</v>
      </c>
      <c r="D5176" s="7" t="n">
        <v>0</v>
      </c>
      <c r="E5176" s="7" t="n">
        <v>1000</v>
      </c>
    </row>
    <row r="5177" spans="1:8">
      <c r="A5177" t="s">
        <v>4</v>
      </c>
      <c r="B5177" s="4" t="s">
        <v>5</v>
      </c>
      <c r="C5177" s="4" t="s">
        <v>7</v>
      </c>
      <c r="D5177" s="4" t="s">
        <v>10</v>
      </c>
      <c r="E5177" s="4" t="s">
        <v>8</v>
      </c>
    </row>
    <row r="5178" spans="1:8">
      <c r="A5178" t="n">
        <v>41449</v>
      </c>
      <c r="B5178" s="54" t="n">
        <v>51</v>
      </c>
      <c r="C5178" s="7" t="n">
        <v>4</v>
      </c>
      <c r="D5178" s="7" t="n">
        <v>16</v>
      </c>
      <c r="E5178" s="7" t="s">
        <v>265</v>
      </c>
    </row>
    <row r="5179" spans="1:8">
      <c r="A5179" t="s">
        <v>4</v>
      </c>
      <c r="B5179" s="4" t="s">
        <v>5</v>
      </c>
      <c r="C5179" s="4" t="s">
        <v>10</v>
      </c>
    </row>
    <row r="5180" spans="1:8">
      <c r="A5180" t="n">
        <v>41462</v>
      </c>
      <c r="B5180" s="26" t="n">
        <v>16</v>
      </c>
      <c r="C5180" s="7" t="n">
        <v>0</v>
      </c>
    </row>
    <row r="5181" spans="1:8">
      <c r="A5181" t="s">
        <v>4</v>
      </c>
      <c r="B5181" s="4" t="s">
        <v>5</v>
      </c>
      <c r="C5181" s="4" t="s">
        <v>10</v>
      </c>
      <c r="D5181" s="4" t="s">
        <v>7</v>
      </c>
      <c r="E5181" s="4" t="s">
        <v>17</v>
      </c>
      <c r="F5181" s="4" t="s">
        <v>28</v>
      </c>
      <c r="G5181" s="4" t="s">
        <v>7</v>
      </c>
      <c r="H5181" s="4" t="s">
        <v>7</v>
      </c>
    </row>
    <row r="5182" spans="1:8">
      <c r="A5182" t="n">
        <v>41465</v>
      </c>
      <c r="B5182" s="55" t="n">
        <v>26</v>
      </c>
      <c r="C5182" s="7" t="n">
        <v>16</v>
      </c>
      <c r="D5182" s="7" t="n">
        <v>17</v>
      </c>
      <c r="E5182" s="7" t="n">
        <v>14463</v>
      </c>
      <c r="F5182" s="7" t="s">
        <v>266</v>
      </c>
      <c r="G5182" s="7" t="n">
        <v>2</v>
      </c>
      <c r="H5182" s="7" t="n">
        <v>0</v>
      </c>
    </row>
    <row r="5183" spans="1:8">
      <c r="A5183" t="s">
        <v>4</v>
      </c>
      <c r="B5183" s="4" t="s">
        <v>5</v>
      </c>
    </row>
    <row r="5184" spans="1:8">
      <c r="A5184" t="n">
        <v>41529</v>
      </c>
      <c r="B5184" s="24" t="n">
        <v>28</v>
      </c>
    </row>
    <row r="5185" spans="1:8">
      <c r="A5185" t="s">
        <v>4</v>
      </c>
      <c r="B5185" s="4" t="s">
        <v>5</v>
      </c>
      <c r="C5185" s="4" t="s">
        <v>10</v>
      </c>
      <c r="D5185" s="4" t="s">
        <v>10</v>
      </c>
      <c r="E5185" s="4" t="s">
        <v>10</v>
      </c>
    </row>
    <row r="5186" spans="1:8">
      <c r="A5186" t="n">
        <v>41530</v>
      </c>
      <c r="B5186" s="59" t="n">
        <v>61</v>
      </c>
      <c r="C5186" s="7" t="n">
        <v>0</v>
      </c>
      <c r="D5186" s="7" t="n">
        <v>16</v>
      </c>
      <c r="E5186" s="7" t="n">
        <v>1000</v>
      </c>
    </row>
    <row r="5187" spans="1:8">
      <c r="A5187" t="s">
        <v>4</v>
      </c>
      <c r="B5187" s="4" t="s">
        <v>5</v>
      </c>
      <c r="C5187" s="4" t="s">
        <v>10</v>
      </c>
    </row>
    <row r="5188" spans="1:8">
      <c r="A5188" t="n">
        <v>41537</v>
      </c>
      <c r="B5188" s="26" t="n">
        <v>16</v>
      </c>
      <c r="C5188" s="7" t="n">
        <v>300</v>
      </c>
    </row>
    <row r="5189" spans="1:8">
      <c r="A5189" t="s">
        <v>4</v>
      </c>
      <c r="B5189" s="4" t="s">
        <v>5</v>
      </c>
      <c r="C5189" s="4" t="s">
        <v>7</v>
      </c>
      <c r="D5189" s="4" t="s">
        <v>10</v>
      </c>
      <c r="E5189" s="4" t="s">
        <v>8</v>
      </c>
    </row>
    <row r="5190" spans="1:8">
      <c r="A5190" t="n">
        <v>41540</v>
      </c>
      <c r="B5190" s="54" t="n">
        <v>51</v>
      </c>
      <c r="C5190" s="7" t="n">
        <v>4</v>
      </c>
      <c r="D5190" s="7" t="n">
        <v>0</v>
      </c>
      <c r="E5190" s="7" t="s">
        <v>104</v>
      </c>
    </row>
    <row r="5191" spans="1:8">
      <c r="A5191" t="s">
        <v>4</v>
      </c>
      <c r="B5191" s="4" t="s">
        <v>5</v>
      </c>
      <c r="C5191" s="4" t="s">
        <v>10</v>
      </c>
    </row>
    <row r="5192" spans="1:8">
      <c r="A5192" t="n">
        <v>41553</v>
      </c>
      <c r="B5192" s="26" t="n">
        <v>16</v>
      </c>
      <c r="C5192" s="7" t="n">
        <v>0</v>
      </c>
    </row>
    <row r="5193" spans="1:8">
      <c r="A5193" t="s">
        <v>4</v>
      </c>
      <c r="B5193" s="4" t="s">
        <v>5</v>
      </c>
      <c r="C5193" s="4" t="s">
        <v>10</v>
      </c>
      <c r="D5193" s="4" t="s">
        <v>7</v>
      </c>
      <c r="E5193" s="4" t="s">
        <v>17</v>
      </c>
      <c r="F5193" s="4" t="s">
        <v>28</v>
      </c>
      <c r="G5193" s="4" t="s">
        <v>7</v>
      </c>
      <c r="H5193" s="4" t="s">
        <v>7</v>
      </c>
    </row>
    <row r="5194" spans="1:8">
      <c r="A5194" t="n">
        <v>41556</v>
      </c>
      <c r="B5194" s="55" t="n">
        <v>26</v>
      </c>
      <c r="C5194" s="7" t="n">
        <v>0</v>
      </c>
      <c r="D5194" s="7" t="n">
        <v>17</v>
      </c>
      <c r="E5194" s="7" t="n">
        <v>65153</v>
      </c>
      <c r="F5194" s="7" t="s">
        <v>267</v>
      </c>
      <c r="G5194" s="7" t="n">
        <v>2</v>
      </c>
      <c r="H5194" s="7" t="n">
        <v>0</v>
      </c>
    </row>
    <row r="5195" spans="1:8">
      <c r="A5195" t="s">
        <v>4</v>
      </c>
      <c r="B5195" s="4" t="s">
        <v>5</v>
      </c>
    </row>
    <row r="5196" spans="1:8">
      <c r="A5196" t="n">
        <v>41617</v>
      </c>
      <c r="B5196" s="24" t="n">
        <v>28</v>
      </c>
    </row>
    <row r="5197" spans="1:8">
      <c r="A5197" t="s">
        <v>4</v>
      </c>
      <c r="B5197" s="4" t="s">
        <v>5</v>
      </c>
      <c r="C5197" s="4" t="s">
        <v>7</v>
      </c>
      <c r="D5197" s="4" t="s">
        <v>10</v>
      </c>
      <c r="E5197" s="4" t="s">
        <v>7</v>
      </c>
    </row>
    <row r="5198" spans="1:8">
      <c r="A5198" t="n">
        <v>41618</v>
      </c>
      <c r="B5198" s="51" t="n">
        <v>49</v>
      </c>
      <c r="C5198" s="7" t="n">
        <v>1</v>
      </c>
      <c r="D5198" s="7" t="n">
        <v>4000</v>
      </c>
      <c r="E5198" s="7" t="n">
        <v>0</v>
      </c>
    </row>
    <row r="5199" spans="1:8">
      <c r="A5199" t="s">
        <v>4</v>
      </c>
      <c r="B5199" s="4" t="s">
        <v>5</v>
      </c>
      <c r="C5199" s="4" t="s">
        <v>10</v>
      </c>
      <c r="D5199" s="4" t="s">
        <v>7</v>
      </c>
      <c r="E5199" s="4" t="s">
        <v>7</v>
      </c>
      <c r="F5199" s="4" t="s">
        <v>8</v>
      </c>
    </row>
    <row r="5200" spans="1:8">
      <c r="A5200" t="n">
        <v>41623</v>
      </c>
      <c r="B5200" s="39" t="n">
        <v>20</v>
      </c>
      <c r="C5200" s="7" t="n">
        <v>65533</v>
      </c>
      <c r="D5200" s="7" t="n">
        <v>1</v>
      </c>
      <c r="E5200" s="7" t="n">
        <v>11</v>
      </c>
      <c r="F5200" s="7" t="s">
        <v>268</v>
      </c>
    </row>
    <row r="5201" spans="1:8">
      <c r="A5201" t="s">
        <v>4</v>
      </c>
      <c r="B5201" s="4" t="s">
        <v>5</v>
      </c>
      <c r="C5201" s="4" t="s">
        <v>10</v>
      </c>
    </row>
    <row r="5202" spans="1:8">
      <c r="A5202" t="n">
        <v>41639</v>
      </c>
      <c r="B5202" s="26" t="n">
        <v>16</v>
      </c>
      <c r="C5202" s="7" t="n">
        <v>2000</v>
      </c>
    </row>
    <row r="5203" spans="1:8">
      <c r="A5203" t="s">
        <v>4</v>
      </c>
      <c r="B5203" s="4" t="s">
        <v>5</v>
      </c>
      <c r="C5203" s="4" t="s">
        <v>7</v>
      </c>
      <c r="D5203" s="4" t="s">
        <v>10</v>
      </c>
      <c r="E5203" s="4" t="s">
        <v>8</v>
      </c>
      <c r="F5203" s="4" t="s">
        <v>8</v>
      </c>
      <c r="G5203" s="4" t="s">
        <v>8</v>
      </c>
      <c r="H5203" s="4" t="s">
        <v>8</v>
      </c>
    </row>
    <row r="5204" spans="1:8">
      <c r="A5204" t="n">
        <v>41642</v>
      </c>
      <c r="B5204" s="54" t="n">
        <v>51</v>
      </c>
      <c r="C5204" s="7" t="n">
        <v>3</v>
      </c>
      <c r="D5204" s="7" t="n">
        <v>0</v>
      </c>
      <c r="E5204" s="7" t="s">
        <v>155</v>
      </c>
      <c r="F5204" s="7" t="s">
        <v>130</v>
      </c>
      <c r="G5204" s="7" t="s">
        <v>113</v>
      </c>
      <c r="H5204" s="7" t="s">
        <v>112</v>
      </c>
    </row>
    <row r="5205" spans="1:8">
      <c r="A5205" t="s">
        <v>4</v>
      </c>
      <c r="B5205" s="4" t="s">
        <v>5</v>
      </c>
      <c r="C5205" s="4" t="s">
        <v>10</v>
      </c>
      <c r="D5205" s="4" t="s">
        <v>7</v>
      </c>
      <c r="E5205" s="4" t="s">
        <v>16</v>
      </c>
      <c r="F5205" s="4" t="s">
        <v>10</v>
      </c>
    </row>
    <row r="5206" spans="1:8">
      <c r="A5206" t="n">
        <v>41655</v>
      </c>
      <c r="B5206" s="53" t="n">
        <v>59</v>
      </c>
      <c r="C5206" s="7" t="n">
        <v>0</v>
      </c>
      <c r="D5206" s="7" t="n">
        <v>1</v>
      </c>
      <c r="E5206" s="7" t="n">
        <v>0.150000005960464</v>
      </c>
      <c r="F5206" s="7" t="n">
        <v>0</v>
      </c>
    </row>
    <row r="5207" spans="1:8">
      <c r="A5207" t="s">
        <v>4</v>
      </c>
      <c r="B5207" s="4" t="s">
        <v>5</v>
      </c>
      <c r="C5207" s="4" t="s">
        <v>10</v>
      </c>
    </row>
    <row r="5208" spans="1:8">
      <c r="A5208" t="n">
        <v>41665</v>
      </c>
      <c r="B5208" s="26" t="n">
        <v>16</v>
      </c>
      <c r="C5208" s="7" t="n">
        <v>50</v>
      </c>
    </row>
    <row r="5209" spans="1:8">
      <c r="A5209" t="s">
        <v>4</v>
      </c>
      <c r="B5209" s="4" t="s">
        <v>5</v>
      </c>
      <c r="C5209" s="4" t="s">
        <v>7</v>
      </c>
      <c r="D5209" s="4" t="s">
        <v>10</v>
      </c>
      <c r="E5209" s="4" t="s">
        <v>8</v>
      </c>
      <c r="F5209" s="4" t="s">
        <v>8</v>
      </c>
      <c r="G5209" s="4" t="s">
        <v>8</v>
      </c>
      <c r="H5209" s="4" t="s">
        <v>8</v>
      </c>
    </row>
    <row r="5210" spans="1:8">
      <c r="A5210" t="n">
        <v>41668</v>
      </c>
      <c r="B5210" s="54" t="n">
        <v>51</v>
      </c>
      <c r="C5210" s="7" t="n">
        <v>3</v>
      </c>
      <c r="D5210" s="7" t="n">
        <v>7032</v>
      </c>
      <c r="E5210" s="7" t="s">
        <v>155</v>
      </c>
      <c r="F5210" s="7" t="s">
        <v>130</v>
      </c>
      <c r="G5210" s="7" t="s">
        <v>113</v>
      </c>
      <c r="H5210" s="7" t="s">
        <v>112</v>
      </c>
    </row>
    <row r="5211" spans="1:8">
      <c r="A5211" t="s">
        <v>4</v>
      </c>
      <c r="B5211" s="4" t="s">
        <v>5</v>
      </c>
      <c r="C5211" s="4" t="s">
        <v>10</v>
      </c>
      <c r="D5211" s="4" t="s">
        <v>7</v>
      </c>
      <c r="E5211" s="4" t="s">
        <v>16</v>
      </c>
      <c r="F5211" s="4" t="s">
        <v>10</v>
      </c>
    </row>
    <row r="5212" spans="1:8">
      <c r="A5212" t="n">
        <v>41681</v>
      </c>
      <c r="B5212" s="53" t="n">
        <v>59</v>
      </c>
      <c r="C5212" s="7" t="n">
        <v>7032</v>
      </c>
      <c r="D5212" s="7" t="n">
        <v>1</v>
      </c>
      <c r="E5212" s="7" t="n">
        <v>0.150000005960464</v>
      </c>
      <c r="F5212" s="7" t="n">
        <v>0</v>
      </c>
    </row>
    <row r="5213" spans="1:8">
      <c r="A5213" t="s">
        <v>4</v>
      </c>
      <c r="B5213" s="4" t="s">
        <v>5</v>
      </c>
      <c r="C5213" s="4" t="s">
        <v>10</v>
      </c>
    </row>
    <row r="5214" spans="1:8">
      <c r="A5214" t="n">
        <v>41691</v>
      </c>
      <c r="B5214" s="26" t="n">
        <v>16</v>
      </c>
      <c r="C5214" s="7" t="n">
        <v>150</v>
      </c>
    </row>
    <row r="5215" spans="1:8">
      <c r="A5215" t="s">
        <v>4</v>
      </c>
      <c r="B5215" s="4" t="s">
        <v>5</v>
      </c>
      <c r="C5215" s="4" t="s">
        <v>10</v>
      </c>
      <c r="D5215" s="4" t="s">
        <v>7</v>
      </c>
      <c r="E5215" s="4" t="s">
        <v>16</v>
      </c>
      <c r="F5215" s="4" t="s">
        <v>10</v>
      </c>
    </row>
    <row r="5216" spans="1:8">
      <c r="A5216" t="n">
        <v>41694</v>
      </c>
      <c r="B5216" s="53" t="n">
        <v>59</v>
      </c>
      <c r="C5216" s="7" t="n">
        <v>16</v>
      </c>
      <c r="D5216" s="7" t="n">
        <v>13</v>
      </c>
      <c r="E5216" s="7" t="n">
        <v>0.150000005960464</v>
      </c>
      <c r="F5216" s="7" t="n">
        <v>0</v>
      </c>
    </row>
    <row r="5217" spans="1:8">
      <c r="A5217" t="s">
        <v>4</v>
      </c>
      <c r="B5217" s="4" t="s">
        <v>5</v>
      </c>
      <c r="C5217" s="4" t="s">
        <v>7</v>
      </c>
      <c r="D5217" s="4" t="s">
        <v>10</v>
      </c>
      <c r="E5217" s="4" t="s">
        <v>8</v>
      </c>
      <c r="F5217" s="4" t="s">
        <v>8</v>
      </c>
      <c r="G5217" s="4" t="s">
        <v>8</v>
      </c>
      <c r="H5217" s="4" t="s">
        <v>8</v>
      </c>
    </row>
    <row r="5218" spans="1:8">
      <c r="A5218" t="n">
        <v>41704</v>
      </c>
      <c r="B5218" s="54" t="n">
        <v>51</v>
      </c>
      <c r="C5218" s="7" t="n">
        <v>3</v>
      </c>
      <c r="D5218" s="7" t="n">
        <v>16</v>
      </c>
      <c r="E5218" s="7" t="s">
        <v>155</v>
      </c>
      <c r="F5218" s="7" t="s">
        <v>112</v>
      </c>
      <c r="G5218" s="7" t="s">
        <v>113</v>
      </c>
      <c r="H5218" s="7" t="s">
        <v>112</v>
      </c>
    </row>
    <row r="5219" spans="1:8">
      <c r="A5219" t="s">
        <v>4</v>
      </c>
      <c r="B5219" s="4" t="s">
        <v>5</v>
      </c>
      <c r="C5219" s="4" t="s">
        <v>10</v>
      </c>
      <c r="D5219" s="4" t="s">
        <v>7</v>
      </c>
      <c r="E5219" s="4" t="s">
        <v>16</v>
      </c>
      <c r="F5219" s="4" t="s">
        <v>10</v>
      </c>
    </row>
    <row r="5220" spans="1:8">
      <c r="A5220" t="n">
        <v>41717</v>
      </c>
      <c r="B5220" s="53" t="n">
        <v>59</v>
      </c>
      <c r="C5220" s="7" t="n">
        <v>18</v>
      </c>
      <c r="D5220" s="7" t="n">
        <v>13</v>
      </c>
      <c r="E5220" s="7" t="n">
        <v>0.150000005960464</v>
      </c>
      <c r="F5220" s="7" t="n">
        <v>0</v>
      </c>
    </row>
    <row r="5221" spans="1:8">
      <c r="A5221" t="s">
        <v>4</v>
      </c>
      <c r="B5221" s="4" t="s">
        <v>5</v>
      </c>
      <c r="C5221" s="4" t="s">
        <v>7</v>
      </c>
      <c r="D5221" s="4" t="s">
        <v>10</v>
      </c>
      <c r="E5221" s="4" t="s">
        <v>8</v>
      </c>
      <c r="F5221" s="4" t="s">
        <v>8</v>
      </c>
      <c r="G5221" s="4" t="s">
        <v>8</v>
      </c>
      <c r="H5221" s="4" t="s">
        <v>8</v>
      </c>
    </row>
    <row r="5222" spans="1:8">
      <c r="A5222" t="n">
        <v>41727</v>
      </c>
      <c r="B5222" s="54" t="n">
        <v>51</v>
      </c>
      <c r="C5222" s="7" t="n">
        <v>3</v>
      </c>
      <c r="D5222" s="7" t="n">
        <v>18</v>
      </c>
      <c r="E5222" s="7" t="s">
        <v>155</v>
      </c>
      <c r="F5222" s="7" t="s">
        <v>130</v>
      </c>
      <c r="G5222" s="7" t="s">
        <v>113</v>
      </c>
      <c r="H5222" s="7" t="s">
        <v>112</v>
      </c>
    </row>
    <row r="5223" spans="1:8">
      <c r="A5223" t="s">
        <v>4</v>
      </c>
      <c r="B5223" s="4" t="s">
        <v>5</v>
      </c>
      <c r="C5223" s="4" t="s">
        <v>10</v>
      </c>
      <c r="D5223" s="4" t="s">
        <v>7</v>
      </c>
      <c r="E5223" s="4" t="s">
        <v>16</v>
      </c>
      <c r="F5223" s="4" t="s">
        <v>10</v>
      </c>
    </row>
    <row r="5224" spans="1:8">
      <c r="A5224" t="n">
        <v>41740</v>
      </c>
      <c r="B5224" s="53" t="n">
        <v>59</v>
      </c>
      <c r="C5224" s="7" t="n">
        <v>17</v>
      </c>
      <c r="D5224" s="7" t="n">
        <v>13</v>
      </c>
      <c r="E5224" s="7" t="n">
        <v>0.150000005960464</v>
      </c>
      <c r="F5224" s="7" t="n">
        <v>0</v>
      </c>
    </row>
    <row r="5225" spans="1:8">
      <c r="A5225" t="s">
        <v>4</v>
      </c>
      <c r="B5225" s="4" t="s">
        <v>5</v>
      </c>
      <c r="C5225" s="4" t="s">
        <v>7</v>
      </c>
      <c r="D5225" s="4" t="s">
        <v>10</v>
      </c>
      <c r="E5225" s="4" t="s">
        <v>8</v>
      </c>
      <c r="F5225" s="4" t="s">
        <v>8</v>
      </c>
      <c r="G5225" s="4" t="s">
        <v>8</v>
      </c>
      <c r="H5225" s="4" t="s">
        <v>8</v>
      </c>
    </row>
    <row r="5226" spans="1:8">
      <c r="A5226" t="n">
        <v>41750</v>
      </c>
      <c r="B5226" s="54" t="n">
        <v>51</v>
      </c>
      <c r="C5226" s="7" t="n">
        <v>3</v>
      </c>
      <c r="D5226" s="7" t="n">
        <v>17</v>
      </c>
      <c r="E5226" s="7" t="s">
        <v>155</v>
      </c>
      <c r="F5226" s="7" t="s">
        <v>130</v>
      </c>
      <c r="G5226" s="7" t="s">
        <v>113</v>
      </c>
      <c r="H5226" s="7" t="s">
        <v>112</v>
      </c>
    </row>
    <row r="5227" spans="1:8">
      <c r="A5227" t="s">
        <v>4</v>
      </c>
      <c r="B5227" s="4" t="s">
        <v>5</v>
      </c>
      <c r="C5227" s="4" t="s">
        <v>10</v>
      </c>
      <c r="D5227" s="4" t="s">
        <v>7</v>
      </c>
      <c r="E5227" s="4" t="s">
        <v>16</v>
      </c>
      <c r="F5227" s="4" t="s">
        <v>10</v>
      </c>
    </row>
    <row r="5228" spans="1:8">
      <c r="A5228" t="n">
        <v>41763</v>
      </c>
      <c r="B5228" s="53" t="n">
        <v>59</v>
      </c>
      <c r="C5228" s="7" t="n">
        <v>15</v>
      </c>
      <c r="D5228" s="7" t="n">
        <v>13</v>
      </c>
      <c r="E5228" s="7" t="n">
        <v>0.150000005960464</v>
      </c>
      <c r="F5228" s="7" t="n">
        <v>0</v>
      </c>
    </row>
    <row r="5229" spans="1:8">
      <c r="A5229" t="s">
        <v>4</v>
      </c>
      <c r="B5229" s="4" t="s">
        <v>5</v>
      </c>
      <c r="C5229" s="4" t="s">
        <v>7</v>
      </c>
      <c r="D5229" s="4" t="s">
        <v>10</v>
      </c>
      <c r="E5229" s="4" t="s">
        <v>8</v>
      </c>
      <c r="F5229" s="4" t="s">
        <v>8</v>
      </c>
      <c r="G5229" s="4" t="s">
        <v>8</v>
      </c>
      <c r="H5229" s="4" t="s">
        <v>8</v>
      </c>
    </row>
    <row r="5230" spans="1:8">
      <c r="A5230" t="n">
        <v>41773</v>
      </c>
      <c r="B5230" s="54" t="n">
        <v>51</v>
      </c>
      <c r="C5230" s="7" t="n">
        <v>3</v>
      </c>
      <c r="D5230" s="7" t="n">
        <v>15</v>
      </c>
      <c r="E5230" s="7" t="s">
        <v>155</v>
      </c>
      <c r="F5230" s="7" t="s">
        <v>112</v>
      </c>
      <c r="G5230" s="7" t="s">
        <v>113</v>
      </c>
      <c r="H5230" s="7" t="s">
        <v>112</v>
      </c>
    </row>
    <row r="5231" spans="1:8">
      <c r="A5231" t="s">
        <v>4</v>
      </c>
      <c r="B5231" s="4" t="s">
        <v>5</v>
      </c>
      <c r="C5231" s="4" t="s">
        <v>10</v>
      </c>
    </row>
    <row r="5232" spans="1:8">
      <c r="A5232" t="n">
        <v>41786</v>
      </c>
      <c r="B5232" s="26" t="n">
        <v>16</v>
      </c>
      <c r="C5232" s="7" t="n">
        <v>1000</v>
      </c>
    </row>
    <row r="5233" spans="1:8">
      <c r="A5233" t="s">
        <v>4</v>
      </c>
      <c r="B5233" s="4" t="s">
        <v>5</v>
      </c>
      <c r="C5233" s="4" t="s">
        <v>7</v>
      </c>
      <c r="D5233" s="4" t="s">
        <v>16</v>
      </c>
      <c r="E5233" s="4" t="s">
        <v>16</v>
      </c>
      <c r="F5233" s="4" t="s">
        <v>16</v>
      </c>
    </row>
    <row r="5234" spans="1:8">
      <c r="A5234" t="n">
        <v>41789</v>
      </c>
      <c r="B5234" s="40" t="n">
        <v>45</v>
      </c>
      <c r="C5234" s="7" t="n">
        <v>9</v>
      </c>
      <c r="D5234" s="7" t="n">
        <v>0.0199999995529652</v>
      </c>
      <c r="E5234" s="7" t="n">
        <v>0.0199999995529652</v>
      </c>
      <c r="F5234" s="7" t="n">
        <v>0.5</v>
      </c>
    </row>
    <row r="5235" spans="1:8">
      <c r="A5235" t="s">
        <v>4</v>
      </c>
      <c r="B5235" s="4" t="s">
        <v>5</v>
      </c>
      <c r="C5235" s="4" t="s">
        <v>7</v>
      </c>
      <c r="D5235" s="4" t="s">
        <v>10</v>
      </c>
      <c r="E5235" s="4" t="s">
        <v>8</v>
      </c>
    </row>
    <row r="5236" spans="1:8">
      <c r="A5236" t="n">
        <v>41803</v>
      </c>
      <c r="B5236" s="54" t="n">
        <v>51</v>
      </c>
      <c r="C5236" s="7" t="n">
        <v>4</v>
      </c>
      <c r="D5236" s="7" t="n">
        <v>7032</v>
      </c>
      <c r="E5236" s="7" t="s">
        <v>269</v>
      </c>
    </row>
    <row r="5237" spans="1:8">
      <c r="A5237" t="s">
        <v>4</v>
      </c>
      <c r="B5237" s="4" t="s">
        <v>5</v>
      </c>
      <c r="C5237" s="4" t="s">
        <v>10</v>
      </c>
    </row>
    <row r="5238" spans="1:8">
      <c r="A5238" t="n">
        <v>41817</v>
      </c>
      <c r="B5238" s="26" t="n">
        <v>16</v>
      </c>
      <c r="C5238" s="7" t="n">
        <v>0</v>
      </c>
    </row>
    <row r="5239" spans="1:8">
      <c r="A5239" t="s">
        <v>4</v>
      </c>
      <c r="B5239" s="4" t="s">
        <v>5</v>
      </c>
      <c r="C5239" s="4" t="s">
        <v>10</v>
      </c>
      <c r="D5239" s="4" t="s">
        <v>7</v>
      </c>
      <c r="E5239" s="4" t="s">
        <v>17</v>
      </c>
      <c r="F5239" s="4" t="s">
        <v>28</v>
      </c>
      <c r="G5239" s="4" t="s">
        <v>7</v>
      </c>
      <c r="H5239" s="4" t="s">
        <v>7</v>
      </c>
    </row>
    <row r="5240" spans="1:8">
      <c r="A5240" t="n">
        <v>41820</v>
      </c>
      <c r="B5240" s="55" t="n">
        <v>26</v>
      </c>
      <c r="C5240" s="7" t="n">
        <v>7032</v>
      </c>
      <c r="D5240" s="7" t="n">
        <v>17</v>
      </c>
      <c r="E5240" s="7" t="n">
        <v>18541</v>
      </c>
      <c r="F5240" s="7" t="s">
        <v>170</v>
      </c>
      <c r="G5240" s="7" t="n">
        <v>2</v>
      </c>
      <c r="H5240" s="7" t="n">
        <v>0</v>
      </c>
    </row>
    <row r="5241" spans="1:8">
      <c r="A5241" t="s">
        <v>4</v>
      </c>
      <c r="B5241" s="4" t="s">
        <v>5</v>
      </c>
    </row>
    <row r="5242" spans="1:8">
      <c r="A5242" t="n">
        <v>41834</v>
      </c>
      <c r="B5242" s="24" t="n">
        <v>28</v>
      </c>
    </row>
    <row r="5243" spans="1:8">
      <c r="A5243" t="s">
        <v>4</v>
      </c>
      <c r="B5243" s="4" t="s">
        <v>5</v>
      </c>
      <c r="C5243" s="4" t="s">
        <v>7</v>
      </c>
      <c r="D5243" s="4" t="s">
        <v>10</v>
      </c>
      <c r="E5243" s="4" t="s">
        <v>8</v>
      </c>
    </row>
    <row r="5244" spans="1:8">
      <c r="A5244" t="n">
        <v>41835</v>
      </c>
      <c r="B5244" s="54" t="n">
        <v>51</v>
      </c>
      <c r="C5244" s="7" t="n">
        <v>4</v>
      </c>
      <c r="D5244" s="7" t="n">
        <v>0</v>
      </c>
      <c r="E5244" s="7" t="s">
        <v>270</v>
      </c>
    </row>
    <row r="5245" spans="1:8">
      <c r="A5245" t="s">
        <v>4</v>
      </c>
      <c r="B5245" s="4" t="s">
        <v>5</v>
      </c>
      <c r="C5245" s="4" t="s">
        <v>10</v>
      </c>
    </row>
    <row r="5246" spans="1:8">
      <c r="A5246" t="n">
        <v>41849</v>
      </c>
      <c r="B5246" s="26" t="n">
        <v>16</v>
      </c>
      <c r="C5246" s="7" t="n">
        <v>0</v>
      </c>
    </row>
    <row r="5247" spans="1:8">
      <c r="A5247" t="s">
        <v>4</v>
      </c>
      <c r="B5247" s="4" t="s">
        <v>5</v>
      </c>
      <c r="C5247" s="4" t="s">
        <v>10</v>
      </c>
      <c r="D5247" s="4" t="s">
        <v>7</v>
      </c>
      <c r="E5247" s="4" t="s">
        <v>17</v>
      </c>
      <c r="F5247" s="4" t="s">
        <v>28</v>
      </c>
      <c r="G5247" s="4" t="s">
        <v>7</v>
      </c>
      <c r="H5247" s="4" t="s">
        <v>7</v>
      </c>
    </row>
    <row r="5248" spans="1:8">
      <c r="A5248" t="n">
        <v>41852</v>
      </c>
      <c r="B5248" s="55" t="n">
        <v>26</v>
      </c>
      <c r="C5248" s="7" t="n">
        <v>0</v>
      </c>
      <c r="D5248" s="7" t="n">
        <v>17</v>
      </c>
      <c r="E5248" s="7" t="n">
        <v>65154</v>
      </c>
      <c r="F5248" s="7" t="s">
        <v>271</v>
      </c>
      <c r="G5248" s="7" t="n">
        <v>2</v>
      </c>
      <c r="H5248" s="7" t="n">
        <v>0</v>
      </c>
    </row>
    <row r="5249" spans="1:8">
      <c r="A5249" t="s">
        <v>4</v>
      </c>
      <c r="B5249" s="4" t="s">
        <v>5</v>
      </c>
    </row>
    <row r="5250" spans="1:8">
      <c r="A5250" t="n">
        <v>41872</v>
      </c>
      <c r="B5250" s="24" t="n">
        <v>28</v>
      </c>
    </row>
    <row r="5251" spans="1:8">
      <c r="A5251" t="s">
        <v>4</v>
      </c>
      <c r="B5251" s="4" t="s">
        <v>5</v>
      </c>
      <c r="C5251" s="4" t="s">
        <v>7</v>
      </c>
      <c r="D5251" s="4" t="s">
        <v>10</v>
      </c>
      <c r="E5251" s="4" t="s">
        <v>8</v>
      </c>
    </row>
    <row r="5252" spans="1:8">
      <c r="A5252" t="n">
        <v>41873</v>
      </c>
      <c r="B5252" s="54" t="n">
        <v>51</v>
      </c>
      <c r="C5252" s="7" t="n">
        <v>4</v>
      </c>
      <c r="D5252" s="7" t="n">
        <v>15</v>
      </c>
      <c r="E5252" s="7" t="s">
        <v>259</v>
      </c>
    </row>
    <row r="5253" spans="1:8">
      <c r="A5253" t="s">
        <v>4</v>
      </c>
      <c r="B5253" s="4" t="s">
        <v>5</v>
      </c>
      <c r="C5253" s="4" t="s">
        <v>10</v>
      </c>
    </row>
    <row r="5254" spans="1:8">
      <c r="A5254" t="n">
        <v>41886</v>
      </c>
      <c r="B5254" s="26" t="n">
        <v>16</v>
      </c>
      <c r="C5254" s="7" t="n">
        <v>0</v>
      </c>
    </row>
    <row r="5255" spans="1:8">
      <c r="A5255" t="s">
        <v>4</v>
      </c>
      <c r="B5255" s="4" t="s">
        <v>5</v>
      </c>
      <c r="C5255" s="4" t="s">
        <v>10</v>
      </c>
      <c r="D5255" s="4" t="s">
        <v>7</v>
      </c>
      <c r="E5255" s="4" t="s">
        <v>17</v>
      </c>
      <c r="F5255" s="4" t="s">
        <v>28</v>
      </c>
      <c r="G5255" s="4" t="s">
        <v>7</v>
      </c>
      <c r="H5255" s="4" t="s">
        <v>7</v>
      </c>
    </row>
    <row r="5256" spans="1:8">
      <c r="A5256" t="n">
        <v>41889</v>
      </c>
      <c r="B5256" s="55" t="n">
        <v>26</v>
      </c>
      <c r="C5256" s="7" t="n">
        <v>15</v>
      </c>
      <c r="D5256" s="7" t="n">
        <v>17</v>
      </c>
      <c r="E5256" s="7" t="n">
        <v>15451</v>
      </c>
      <c r="F5256" s="7" t="s">
        <v>272</v>
      </c>
      <c r="G5256" s="7" t="n">
        <v>2</v>
      </c>
      <c r="H5256" s="7" t="n">
        <v>0</v>
      </c>
    </row>
    <row r="5257" spans="1:8">
      <c r="A5257" t="s">
        <v>4</v>
      </c>
      <c r="B5257" s="4" t="s">
        <v>5</v>
      </c>
    </row>
    <row r="5258" spans="1:8">
      <c r="A5258" t="n">
        <v>41934</v>
      </c>
      <c r="B5258" s="24" t="n">
        <v>28</v>
      </c>
    </row>
    <row r="5259" spans="1:8">
      <c r="A5259" t="s">
        <v>4</v>
      </c>
      <c r="B5259" s="4" t="s">
        <v>5</v>
      </c>
      <c r="C5259" s="4" t="s">
        <v>7</v>
      </c>
      <c r="D5259" s="4" t="s">
        <v>10</v>
      </c>
      <c r="E5259" s="4" t="s">
        <v>8</v>
      </c>
    </row>
    <row r="5260" spans="1:8">
      <c r="A5260" t="n">
        <v>41935</v>
      </c>
      <c r="B5260" s="54" t="n">
        <v>51</v>
      </c>
      <c r="C5260" s="7" t="n">
        <v>4</v>
      </c>
      <c r="D5260" s="7" t="n">
        <v>16</v>
      </c>
      <c r="E5260" s="7" t="s">
        <v>273</v>
      </c>
    </row>
    <row r="5261" spans="1:8">
      <c r="A5261" t="s">
        <v>4</v>
      </c>
      <c r="B5261" s="4" t="s">
        <v>5</v>
      </c>
      <c r="C5261" s="4" t="s">
        <v>10</v>
      </c>
    </row>
    <row r="5262" spans="1:8">
      <c r="A5262" t="n">
        <v>41949</v>
      </c>
      <c r="B5262" s="26" t="n">
        <v>16</v>
      </c>
      <c r="C5262" s="7" t="n">
        <v>0</v>
      </c>
    </row>
    <row r="5263" spans="1:8">
      <c r="A5263" t="s">
        <v>4</v>
      </c>
      <c r="B5263" s="4" t="s">
        <v>5</v>
      </c>
      <c r="C5263" s="4" t="s">
        <v>10</v>
      </c>
      <c r="D5263" s="4" t="s">
        <v>7</v>
      </c>
      <c r="E5263" s="4" t="s">
        <v>17</v>
      </c>
      <c r="F5263" s="4" t="s">
        <v>28</v>
      </c>
      <c r="G5263" s="4" t="s">
        <v>7</v>
      </c>
      <c r="H5263" s="4" t="s">
        <v>7</v>
      </c>
    </row>
    <row r="5264" spans="1:8">
      <c r="A5264" t="n">
        <v>41952</v>
      </c>
      <c r="B5264" s="55" t="n">
        <v>26</v>
      </c>
      <c r="C5264" s="7" t="n">
        <v>16</v>
      </c>
      <c r="D5264" s="7" t="n">
        <v>17</v>
      </c>
      <c r="E5264" s="7" t="n">
        <v>14464</v>
      </c>
      <c r="F5264" s="7" t="s">
        <v>274</v>
      </c>
      <c r="G5264" s="7" t="n">
        <v>2</v>
      </c>
      <c r="H5264" s="7" t="n">
        <v>0</v>
      </c>
    </row>
    <row r="5265" spans="1:8">
      <c r="A5265" t="s">
        <v>4</v>
      </c>
      <c r="B5265" s="4" t="s">
        <v>5</v>
      </c>
    </row>
    <row r="5266" spans="1:8">
      <c r="A5266" t="n">
        <v>42019</v>
      </c>
      <c r="B5266" s="24" t="n">
        <v>28</v>
      </c>
    </row>
    <row r="5267" spans="1:8">
      <c r="A5267" t="s">
        <v>4</v>
      </c>
      <c r="B5267" s="4" t="s">
        <v>5</v>
      </c>
      <c r="C5267" s="4" t="s">
        <v>10</v>
      </c>
      <c r="D5267" s="4" t="s">
        <v>7</v>
      </c>
    </row>
    <row r="5268" spans="1:8">
      <c r="A5268" t="n">
        <v>42020</v>
      </c>
      <c r="B5268" s="60" t="n">
        <v>89</v>
      </c>
      <c r="C5268" s="7" t="n">
        <v>65533</v>
      </c>
      <c r="D5268" s="7" t="n">
        <v>1</v>
      </c>
    </row>
    <row r="5269" spans="1:8">
      <c r="A5269" t="s">
        <v>4</v>
      </c>
      <c r="B5269" s="4" t="s">
        <v>5</v>
      </c>
      <c r="C5269" s="4" t="s">
        <v>7</v>
      </c>
      <c r="D5269" s="4" t="s">
        <v>10</v>
      </c>
      <c r="E5269" s="4" t="s">
        <v>17</v>
      </c>
      <c r="F5269" s="4" t="s">
        <v>10</v>
      </c>
      <c r="G5269" s="4" t="s">
        <v>17</v>
      </c>
      <c r="H5269" s="4" t="s">
        <v>7</v>
      </c>
    </row>
    <row r="5270" spans="1:8">
      <c r="A5270" t="n">
        <v>42024</v>
      </c>
      <c r="B5270" s="51" t="n">
        <v>49</v>
      </c>
      <c r="C5270" s="7" t="n">
        <v>0</v>
      </c>
      <c r="D5270" s="7" t="n">
        <v>522</v>
      </c>
      <c r="E5270" s="7" t="n">
        <v>1065353216</v>
      </c>
      <c r="F5270" s="7" t="n">
        <v>0</v>
      </c>
      <c r="G5270" s="7" t="n">
        <v>0</v>
      </c>
      <c r="H5270" s="7" t="n">
        <v>0</v>
      </c>
    </row>
    <row r="5271" spans="1:8">
      <c r="A5271" t="s">
        <v>4</v>
      </c>
      <c r="B5271" s="4" t="s">
        <v>5</v>
      </c>
      <c r="C5271" s="4" t="s">
        <v>7</v>
      </c>
      <c r="D5271" s="4" t="s">
        <v>10</v>
      </c>
      <c r="E5271" s="4" t="s">
        <v>16</v>
      </c>
    </row>
    <row r="5272" spans="1:8">
      <c r="A5272" t="n">
        <v>42039</v>
      </c>
      <c r="B5272" s="33" t="n">
        <v>58</v>
      </c>
      <c r="C5272" s="7" t="n">
        <v>101</v>
      </c>
      <c r="D5272" s="7" t="n">
        <v>500</v>
      </c>
      <c r="E5272" s="7" t="n">
        <v>1</v>
      </c>
    </row>
    <row r="5273" spans="1:8">
      <c r="A5273" t="s">
        <v>4</v>
      </c>
      <c r="B5273" s="4" t="s">
        <v>5</v>
      </c>
      <c r="C5273" s="4" t="s">
        <v>7</v>
      </c>
      <c r="D5273" s="4" t="s">
        <v>10</v>
      </c>
    </row>
    <row r="5274" spans="1:8">
      <c r="A5274" t="n">
        <v>42047</v>
      </c>
      <c r="B5274" s="33" t="n">
        <v>58</v>
      </c>
      <c r="C5274" s="7" t="n">
        <v>254</v>
      </c>
      <c r="D5274" s="7" t="n">
        <v>0</v>
      </c>
    </row>
    <row r="5275" spans="1:8">
      <c r="A5275" t="s">
        <v>4</v>
      </c>
      <c r="B5275" s="4" t="s">
        <v>5</v>
      </c>
      <c r="C5275" s="4" t="s">
        <v>7</v>
      </c>
    </row>
    <row r="5276" spans="1:8">
      <c r="A5276" t="n">
        <v>42051</v>
      </c>
      <c r="B5276" s="46" t="n">
        <v>116</v>
      </c>
      <c r="C5276" s="7" t="n">
        <v>0</v>
      </c>
    </row>
    <row r="5277" spans="1:8">
      <c r="A5277" t="s">
        <v>4</v>
      </c>
      <c r="B5277" s="4" t="s">
        <v>5</v>
      </c>
      <c r="C5277" s="4" t="s">
        <v>7</v>
      </c>
      <c r="D5277" s="4" t="s">
        <v>10</v>
      </c>
    </row>
    <row r="5278" spans="1:8">
      <c r="A5278" t="n">
        <v>42053</v>
      </c>
      <c r="B5278" s="46" t="n">
        <v>116</v>
      </c>
      <c r="C5278" s="7" t="n">
        <v>2</v>
      </c>
      <c r="D5278" s="7" t="n">
        <v>1</v>
      </c>
    </row>
    <row r="5279" spans="1:8">
      <c r="A5279" t="s">
        <v>4</v>
      </c>
      <c r="B5279" s="4" t="s">
        <v>5</v>
      </c>
      <c r="C5279" s="4" t="s">
        <v>7</v>
      </c>
      <c r="D5279" s="4" t="s">
        <v>17</v>
      </c>
    </row>
    <row r="5280" spans="1:8">
      <c r="A5280" t="n">
        <v>42057</v>
      </c>
      <c r="B5280" s="46" t="n">
        <v>116</v>
      </c>
      <c r="C5280" s="7" t="n">
        <v>5</v>
      </c>
      <c r="D5280" s="7" t="n">
        <v>1128792064</v>
      </c>
    </row>
    <row r="5281" spans="1:8">
      <c r="A5281" t="s">
        <v>4</v>
      </c>
      <c r="B5281" s="4" t="s">
        <v>5</v>
      </c>
      <c r="C5281" s="4" t="s">
        <v>7</v>
      </c>
      <c r="D5281" s="4" t="s">
        <v>10</v>
      </c>
    </row>
    <row r="5282" spans="1:8">
      <c r="A5282" t="n">
        <v>42063</v>
      </c>
      <c r="B5282" s="46" t="n">
        <v>116</v>
      </c>
      <c r="C5282" s="7" t="n">
        <v>6</v>
      </c>
      <c r="D5282" s="7" t="n">
        <v>1</v>
      </c>
    </row>
    <row r="5283" spans="1:8">
      <c r="A5283" t="s">
        <v>4</v>
      </c>
      <c r="B5283" s="4" t="s">
        <v>5</v>
      </c>
      <c r="C5283" s="4" t="s">
        <v>7</v>
      </c>
    </row>
    <row r="5284" spans="1:8">
      <c r="A5284" t="n">
        <v>42067</v>
      </c>
      <c r="B5284" s="40" t="n">
        <v>45</v>
      </c>
      <c r="C5284" s="7" t="n">
        <v>0</v>
      </c>
    </row>
    <row r="5285" spans="1:8">
      <c r="A5285" t="s">
        <v>4</v>
      </c>
      <c r="B5285" s="4" t="s">
        <v>5</v>
      </c>
      <c r="C5285" s="4" t="s">
        <v>7</v>
      </c>
      <c r="D5285" s="4" t="s">
        <v>7</v>
      </c>
      <c r="E5285" s="4" t="s">
        <v>16</v>
      </c>
      <c r="F5285" s="4" t="s">
        <v>16</v>
      </c>
      <c r="G5285" s="4" t="s">
        <v>16</v>
      </c>
      <c r="H5285" s="4" t="s">
        <v>10</v>
      </c>
    </row>
    <row r="5286" spans="1:8">
      <c r="A5286" t="n">
        <v>42069</v>
      </c>
      <c r="B5286" s="40" t="n">
        <v>45</v>
      </c>
      <c r="C5286" s="7" t="n">
        <v>2</v>
      </c>
      <c r="D5286" s="7" t="n">
        <v>3</v>
      </c>
      <c r="E5286" s="7" t="n">
        <v>3.67000007629395</v>
      </c>
      <c r="F5286" s="7" t="n">
        <v>2.5</v>
      </c>
      <c r="G5286" s="7" t="n">
        <v>-10</v>
      </c>
      <c r="H5286" s="7" t="n">
        <v>0</v>
      </c>
    </row>
    <row r="5287" spans="1:8">
      <c r="A5287" t="s">
        <v>4</v>
      </c>
      <c r="B5287" s="4" t="s">
        <v>5</v>
      </c>
      <c r="C5287" s="4" t="s">
        <v>7</v>
      </c>
      <c r="D5287" s="4" t="s">
        <v>7</v>
      </c>
      <c r="E5287" s="4" t="s">
        <v>16</v>
      </c>
      <c r="F5287" s="4" t="s">
        <v>16</v>
      </c>
      <c r="G5287" s="4" t="s">
        <v>16</v>
      </c>
      <c r="H5287" s="4" t="s">
        <v>10</v>
      </c>
      <c r="I5287" s="4" t="s">
        <v>7</v>
      </c>
    </row>
    <row r="5288" spans="1:8">
      <c r="A5288" t="n">
        <v>42086</v>
      </c>
      <c r="B5288" s="40" t="n">
        <v>45</v>
      </c>
      <c r="C5288" s="7" t="n">
        <v>4</v>
      </c>
      <c r="D5288" s="7" t="n">
        <v>3</v>
      </c>
      <c r="E5288" s="7" t="n">
        <v>345.489990234375</v>
      </c>
      <c r="F5288" s="7" t="n">
        <v>12.9200000762939</v>
      </c>
      <c r="G5288" s="7" t="n">
        <v>0</v>
      </c>
      <c r="H5288" s="7" t="n">
        <v>0</v>
      </c>
      <c r="I5288" s="7" t="n">
        <v>0</v>
      </c>
    </row>
    <row r="5289" spans="1:8">
      <c r="A5289" t="s">
        <v>4</v>
      </c>
      <c r="B5289" s="4" t="s">
        <v>5</v>
      </c>
      <c r="C5289" s="4" t="s">
        <v>7</v>
      </c>
      <c r="D5289" s="4" t="s">
        <v>7</v>
      </c>
      <c r="E5289" s="4" t="s">
        <v>16</v>
      </c>
      <c r="F5289" s="4" t="s">
        <v>10</v>
      </c>
    </row>
    <row r="5290" spans="1:8">
      <c r="A5290" t="n">
        <v>42104</v>
      </c>
      <c r="B5290" s="40" t="n">
        <v>45</v>
      </c>
      <c r="C5290" s="7" t="n">
        <v>5</v>
      </c>
      <c r="D5290" s="7" t="n">
        <v>3</v>
      </c>
      <c r="E5290" s="7" t="n">
        <v>9.19999980926514</v>
      </c>
      <c r="F5290" s="7" t="n">
        <v>0</v>
      </c>
    </row>
    <row r="5291" spans="1:8">
      <c r="A5291" t="s">
        <v>4</v>
      </c>
      <c r="B5291" s="4" t="s">
        <v>5</v>
      </c>
      <c r="C5291" s="4" t="s">
        <v>7</v>
      </c>
      <c r="D5291" s="4" t="s">
        <v>7</v>
      </c>
      <c r="E5291" s="4" t="s">
        <v>16</v>
      </c>
      <c r="F5291" s="4" t="s">
        <v>10</v>
      </c>
    </row>
    <row r="5292" spans="1:8">
      <c r="A5292" t="n">
        <v>42113</v>
      </c>
      <c r="B5292" s="40" t="n">
        <v>45</v>
      </c>
      <c r="C5292" s="7" t="n">
        <v>5</v>
      </c>
      <c r="D5292" s="7" t="n">
        <v>3</v>
      </c>
      <c r="E5292" s="7" t="n">
        <v>9.39999961853027</v>
      </c>
      <c r="F5292" s="7" t="n">
        <v>2000</v>
      </c>
    </row>
    <row r="5293" spans="1:8">
      <c r="A5293" t="s">
        <v>4</v>
      </c>
      <c r="B5293" s="4" t="s">
        <v>5</v>
      </c>
      <c r="C5293" s="4" t="s">
        <v>7</v>
      </c>
      <c r="D5293" s="4" t="s">
        <v>7</v>
      </c>
      <c r="E5293" s="4" t="s">
        <v>16</v>
      </c>
      <c r="F5293" s="4" t="s">
        <v>10</v>
      </c>
    </row>
    <row r="5294" spans="1:8">
      <c r="A5294" t="n">
        <v>42122</v>
      </c>
      <c r="B5294" s="40" t="n">
        <v>45</v>
      </c>
      <c r="C5294" s="7" t="n">
        <v>11</v>
      </c>
      <c r="D5294" s="7" t="n">
        <v>3</v>
      </c>
      <c r="E5294" s="7" t="n">
        <v>27.7000007629395</v>
      </c>
      <c r="F5294" s="7" t="n">
        <v>0</v>
      </c>
    </row>
    <row r="5295" spans="1:8">
      <c r="A5295" t="s">
        <v>4</v>
      </c>
      <c r="B5295" s="4" t="s">
        <v>5</v>
      </c>
      <c r="C5295" s="4" t="s">
        <v>7</v>
      </c>
      <c r="D5295" s="4" t="s">
        <v>8</v>
      </c>
      <c r="E5295" s="4" t="s">
        <v>10</v>
      </c>
    </row>
    <row r="5296" spans="1:8">
      <c r="A5296" t="n">
        <v>42131</v>
      </c>
      <c r="B5296" s="13" t="n">
        <v>94</v>
      </c>
      <c r="C5296" s="7" t="n">
        <v>1</v>
      </c>
      <c r="D5296" s="7" t="s">
        <v>275</v>
      </c>
      <c r="E5296" s="7" t="n">
        <v>1</v>
      </c>
    </row>
    <row r="5297" spans="1:9">
      <c r="A5297" t="s">
        <v>4</v>
      </c>
      <c r="B5297" s="4" t="s">
        <v>5</v>
      </c>
      <c r="C5297" s="4" t="s">
        <v>7</v>
      </c>
      <c r="D5297" s="4" t="s">
        <v>8</v>
      </c>
      <c r="E5297" s="4" t="s">
        <v>10</v>
      </c>
    </row>
    <row r="5298" spans="1:9">
      <c r="A5298" t="n">
        <v>42142</v>
      </c>
      <c r="B5298" s="13" t="n">
        <v>94</v>
      </c>
      <c r="C5298" s="7" t="n">
        <v>1</v>
      </c>
      <c r="D5298" s="7" t="s">
        <v>275</v>
      </c>
      <c r="E5298" s="7" t="n">
        <v>2</v>
      </c>
    </row>
    <row r="5299" spans="1:9">
      <c r="A5299" t="s">
        <v>4</v>
      </c>
      <c r="B5299" s="4" t="s">
        <v>5</v>
      </c>
      <c r="C5299" s="4" t="s">
        <v>7</v>
      </c>
      <c r="D5299" s="4" t="s">
        <v>8</v>
      </c>
      <c r="E5299" s="4" t="s">
        <v>10</v>
      </c>
    </row>
    <row r="5300" spans="1:9">
      <c r="A5300" t="n">
        <v>42153</v>
      </c>
      <c r="B5300" s="13" t="n">
        <v>94</v>
      </c>
      <c r="C5300" s="7" t="n">
        <v>0</v>
      </c>
      <c r="D5300" s="7" t="s">
        <v>275</v>
      </c>
      <c r="E5300" s="7" t="n">
        <v>4</v>
      </c>
    </row>
    <row r="5301" spans="1:9">
      <c r="A5301" t="s">
        <v>4</v>
      </c>
      <c r="B5301" s="4" t="s">
        <v>5</v>
      </c>
      <c r="C5301" s="4" t="s">
        <v>7</v>
      </c>
      <c r="D5301" s="4" t="s">
        <v>8</v>
      </c>
      <c r="E5301" s="4" t="s">
        <v>10</v>
      </c>
    </row>
    <row r="5302" spans="1:9">
      <c r="A5302" t="n">
        <v>42164</v>
      </c>
      <c r="B5302" s="13" t="n">
        <v>94</v>
      </c>
      <c r="C5302" s="7" t="n">
        <v>1</v>
      </c>
      <c r="D5302" s="7" t="s">
        <v>276</v>
      </c>
      <c r="E5302" s="7" t="n">
        <v>1</v>
      </c>
    </row>
    <row r="5303" spans="1:9">
      <c r="A5303" t="s">
        <v>4</v>
      </c>
      <c r="B5303" s="4" t="s">
        <v>5</v>
      </c>
      <c r="C5303" s="4" t="s">
        <v>7</v>
      </c>
      <c r="D5303" s="4" t="s">
        <v>8</v>
      </c>
      <c r="E5303" s="4" t="s">
        <v>10</v>
      </c>
    </row>
    <row r="5304" spans="1:9">
      <c r="A5304" t="n">
        <v>42175</v>
      </c>
      <c r="B5304" s="13" t="n">
        <v>94</v>
      </c>
      <c r="C5304" s="7" t="n">
        <v>1</v>
      </c>
      <c r="D5304" s="7" t="s">
        <v>276</v>
      </c>
      <c r="E5304" s="7" t="n">
        <v>2</v>
      </c>
    </row>
    <row r="5305" spans="1:9">
      <c r="A5305" t="s">
        <v>4</v>
      </c>
      <c r="B5305" s="4" t="s">
        <v>5</v>
      </c>
      <c r="C5305" s="4" t="s">
        <v>7</v>
      </c>
      <c r="D5305" s="4" t="s">
        <v>8</v>
      </c>
      <c r="E5305" s="4" t="s">
        <v>10</v>
      </c>
    </row>
    <row r="5306" spans="1:9">
      <c r="A5306" t="n">
        <v>42186</v>
      </c>
      <c r="B5306" s="13" t="n">
        <v>94</v>
      </c>
      <c r="C5306" s="7" t="n">
        <v>0</v>
      </c>
      <c r="D5306" s="7" t="s">
        <v>276</v>
      </c>
      <c r="E5306" s="7" t="n">
        <v>4</v>
      </c>
    </row>
    <row r="5307" spans="1:9">
      <c r="A5307" t="s">
        <v>4</v>
      </c>
      <c r="B5307" s="4" t="s">
        <v>5</v>
      </c>
      <c r="C5307" s="4" t="s">
        <v>10</v>
      </c>
      <c r="D5307" s="4" t="s">
        <v>17</v>
      </c>
    </row>
    <row r="5308" spans="1:9">
      <c r="A5308" t="n">
        <v>42197</v>
      </c>
      <c r="B5308" s="30" t="n">
        <v>43</v>
      </c>
      <c r="C5308" s="7" t="n">
        <v>0</v>
      </c>
      <c r="D5308" s="7" t="n">
        <v>256</v>
      </c>
    </row>
    <row r="5309" spans="1:9">
      <c r="A5309" t="s">
        <v>4</v>
      </c>
      <c r="B5309" s="4" t="s">
        <v>5</v>
      </c>
      <c r="C5309" s="4" t="s">
        <v>10</v>
      </c>
      <c r="D5309" s="4" t="s">
        <v>17</v>
      </c>
    </row>
    <row r="5310" spans="1:9">
      <c r="A5310" t="n">
        <v>42204</v>
      </c>
      <c r="B5310" s="30" t="n">
        <v>43</v>
      </c>
      <c r="C5310" s="7" t="n">
        <v>16</v>
      </c>
      <c r="D5310" s="7" t="n">
        <v>256</v>
      </c>
    </row>
    <row r="5311" spans="1:9">
      <c r="A5311" t="s">
        <v>4</v>
      </c>
      <c r="B5311" s="4" t="s">
        <v>5</v>
      </c>
      <c r="C5311" s="4" t="s">
        <v>10</v>
      </c>
      <c r="D5311" s="4" t="s">
        <v>17</v>
      </c>
    </row>
    <row r="5312" spans="1:9">
      <c r="A5312" t="n">
        <v>42211</v>
      </c>
      <c r="B5312" s="30" t="n">
        <v>43</v>
      </c>
      <c r="C5312" s="7" t="n">
        <v>18</v>
      </c>
      <c r="D5312" s="7" t="n">
        <v>256</v>
      </c>
    </row>
    <row r="5313" spans="1:5">
      <c r="A5313" t="s">
        <v>4</v>
      </c>
      <c r="B5313" s="4" t="s">
        <v>5</v>
      </c>
      <c r="C5313" s="4" t="s">
        <v>10</v>
      </c>
      <c r="D5313" s="4" t="s">
        <v>17</v>
      </c>
    </row>
    <row r="5314" spans="1:5">
      <c r="A5314" t="n">
        <v>42218</v>
      </c>
      <c r="B5314" s="30" t="n">
        <v>43</v>
      </c>
      <c r="C5314" s="7" t="n">
        <v>17</v>
      </c>
      <c r="D5314" s="7" t="n">
        <v>256</v>
      </c>
    </row>
    <row r="5315" spans="1:5">
      <c r="A5315" t="s">
        <v>4</v>
      </c>
      <c r="B5315" s="4" t="s">
        <v>5</v>
      </c>
      <c r="C5315" s="4" t="s">
        <v>10</v>
      </c>
      <c r="D5315" s="4" t="s">
        <v>17</v>
      </c>
    </row>
    <row r="5316" spans="1:5">
      <c r="A5316" t="n">
        <v>42225</v>
      </c>
      <c r="B5316" s="30" t="n">
        <v>43</v>
      </c>
      <c r="C5316" s="7" t="n">
        <v>15</v>
      </c>
      <c r="D5316" s="7" t="n">
        <v>256</v>
      </c>
    </row>
    <row r="5317" spans="1:5">
      <c r="A5317" t="s">
        <v>4</v>
      </c>
      <c r="B5317" s="4" t="s">
        <v>5</v>
      </c>
      <c r="C5317" s="4" t="s">
        <v>10</v>
      </c>
      <c r="D5317" s="4" t="s">
        <v>10</v>
      </c>
      <c r="E5317" s="4" t="s">
        <v>10</v>
      </c>
    </row>
    <row r="5318" spans="1:5">
      <c r="A5318" t="n">
        <v>42232</v>
      </c>
      <c r="B5318" s="59" t="n">
        <v>61</v>
      </c>
      <c r="C5318" s="7" t="n">
        <v>0</v>
      </c>
      <c r="D5318" s="7" t="n">
        <v>65533</v>
      </c>
      <c r="E5318" s="7" t="n">
        <v>0</v>
      </c>
    </row>
    <row r="5319" spans="1:5">
      <c r="A5319" t="s">
        <v>4</v>
      </c>
      <c r="B5319" s="4" t="s">
        <v>5</v>
      </c>
      <c r="C5319" s="4" t="s">
        <v>10</v>
      </c>
      <c r="D5319" s="4" t="s">
        <v>10</v>
      </c>
      <c r="E5319" s="4" t="s">
        <v>10</v>
      </c>
    </row>
    <row r="5320" spans="1:5">
      <c r="A5320" t="n">
        <v>42239</v>
      </c>
      <c r="B5320" s="59" t="n">
        <v>61</v>
      </c>
      <c r="C5320" s="7" t="n">
        <v>15</v>
      </c>
      <c r="D5320" s="7" t="n">
        <v>65533</v>
      </c>
      <c r="E5320" s="7" t="n">
        <v>0</v>
      </c>
    </row>
    <row r="5321" spans="1:5">
      <c r="A5321" t="s">
        <v>4</v>
      </c>
      <c r="B5321" s="4" t="s">
        <v>5</v>
      </c>
      <c r="C5321" s="4" t="s">
        <v>10</v>
      </c>
      <c r="D5321" s="4" t="s">
        <v>10</v>
      </c>
      <c r="E5321" s="4" t="s">
        <v>10</v>
      </c>
    </row>
    <row r="5322" spans="1:5">
      <c r="A5322" t="n">
        <v>42246</v>
      </c>
      <c r="B5322" s="59" t="n">
        <v>61</v>
      </c>
      <c r="C5322" s="7" t="n">
        <v>18</v>
      </c>
      <c r="D5322" s="7" t="n">
        <v>65533</v>
      </c>
      <c r="E5322" s="7" t="n">
        <v>0</v>
      </c>
    </row>
    <row r="5323" spans="1:5">
      <c r="A5323" t="s">
        <v>4</v>
      </c>
      <c r="B5323" s="4" t="s">
        <v>5</v>
      </c>
      <c r="C5323" s="4" t="s">
        <v>10</v>
      </c>
      <c r="D5323" s="4" t="s">
        <v>10</v>
      </c>
      <c r="E5323" s="4" t="s">
        <v>10</v>
      </c>
    </row>
    <row r="5324" spans="1:5">
      <c r="A5324" t="n">
        <v>42253</v>
      </c>
      <c r="B5324" s="59" t="n">
        <v>61</v>
      </c>
      <c r="C5324" s="7" t="n">
        <v>17</v>
      </c>
      <c r="D5324" s="7" t="n">
        <v>65533</v>
      </c>
      <c r="E5324" s="7" t="n">
        <v>0</v>
      </c>
    </row>
    <row r="5325" spans="1:5">
      <c r="A5325" t="s">
        <v>4</v>
      </c>
      <c r="B5325" s="4" t="s">
        <v>5</v>
      </c>
      <c r="C5325" s="4" t="s">
        <v>10</v>
      </c>
      <c r="D5325" s="4" t="s">
        <v>10</v>
      </c>
      <c r="E5325" s="4" t="s">
        <v>10</v>
      </c>
    </row>
    <row r="5326" spans="1:5">
      <c r="A5326" t="n">
        <v>42260</v>
      </c>
      <c r="B5326" s="59" t="n">
        <v>61</v>
      </c>
      <c r="C5326" s="7" t="n">
        <v>16</v>
      </c>
      <c r="D5326" s="7" t="n">
        <v>65533</v>
      </c>
      <c r="E5326" s="7" t="n">
        <v>0</v>
      </c>
    </row>
    <row r="5327" spans="1:5">
      <c r="A5327" t="s">
        <v>4</v>
      </c>
      <c r="B5327" s="4" t="s">
        <v>5</v>
      </c>
      <c r="C5327" s="4" t="s">
        <v>10</v>
      </c>
      <c r="D5327" s="4" t="s">
        <v>16</v>
      </c>
      <c r="E5327" s="4" t="s">
        <v>16</v>
      </c>
      <c r="F5327" s="4" t="s">
        <v>16</v>
      </c>
      <c r="G5327" s="4" t="s">
        <v>16</v>
      </c>
    </row>
    <row r="5328" spans="1:5">
      <c r="A5328" t="n">
        <v>42267</v>
      </c>
      <c r="B5328" s="31" t="n">
        <v>46</v>
      </c>
      <c r="C5328" s="7" t="n">
        <v>0</v>
      </c>
      <c r="D5328" s="7" t="n">
        <v>1.14999997615814</v>
      </c>
      <c r="E5328" s="7" t="n">
        <v>0</v>
      </c>
      <c r="F5328" s="7" t="n">
        <v>-12.210000038147</v>
      </c>
      <c r="G5328" s="7" t="n">
        <v>184.800003051758</v>
      </c>
    </row>
    <row r="5329" spans="1:7">
      <c r="A5329" t="s">
        <v>4</v>
      </c>
      <c r="B5329" s="4" t="s">
        <v>5</v>
      </c>
      <c r="C5329" s="4" t="s">
        <v>10</v>
      </c>
      <c r="D5329" s="4" t="s">
        <v>16</v>
      </c>
      <c r="E5329" s="4" t="s">
        <v>16</v>
      </c>
      <c r="F5329" s="4" t="s">
        <v>16</v>
      </c>
      <c r="G5329" s="4" t="s">
        <v>16</v>
      </c>
    </row>
    <row r="5330" spans="1:7">
      <c r="A5330" t="n">
        <v>42286</v>
      </c>
      <c r="B5330" s="31" t="n">
        <v>46</v>
      </c>
      <c r="C5330" s="7" t="n">
        <v>16</v>
      </c>
      <c r="D5330" s="7" t="n">
        <v>2.34999990463257</v>
      </c>
      <c r="E5330" s="7" t="n">
        <v>0</v>
      </c>
      <c r="F5330" s="7" t="n">
        <v>-12.6300001144409</v>
      </c>
      <c r="G5330" s="7" t="n">
        <v>183.5</v>
      </c>
    </row>
    <row r="5331" spans="1:7">
      <c r="A5331" t="s">
        <v>4</v>
      </c>
      <c r="B5331" s="4" t="s">
        <v>5</v>
      </c>
      <c r="C5331" s="4" t="s">
        <v>10</v>
      </c>
      <c r="D5331" s="4" t="s">
        <v>16</v>
      </c>
      <c r="E5331" s="4" t="s">
        <v>16</v>
      </c>
      <c r="F5331" s="4" t="s">
        <v>16</v>
      </c>
      <c r="G5331" s="4" t="s">
        <v>16</v>
      </c>
    </row>
    <row r="5332" spans="1:7">
      <c r="A5332" t="n">
        <v>42305</v>
      </c>
      <c r="B5332" s="31" t="n">
        <v>46</v>
      </c>
      <c r="C5332" s="7" t="n">
        <v>18</v>
      </c>
      <c r="D5332" s="7" t="n">
        <v>4.09999990463257</v>
      </c>
      <c r="E5332" s="7" t="n">
        <v>0</v>
      </c>
      <c r="F5332" s="7" t="n">
        <v>-9.57999992370605</v>
      </c>
      <c r="G5332" s="7" t="n">
        <v>183.800003051758</v>
      </c>
    </row>
    <row r="5333" spans="1:7">
      <c r="A5333" t="s">
        <v>4</v>
      </c>
      <c r="B5333" s="4" t="s">
        <v>5</v>
      </c>
      <c r="C5333" s="4" t="s">
        <v>10</v>
      </c>
      <c r="D5333" s="4" t="s">
        <v>16</v>
      </c>
      <c r="E5333" s="4" t="s">
        <v>16</v>
      </c>
      <c r="F5333" s="4" t="s">
        <v>16</v>
      </c>
      <c r="G5333" s="4" t="s">
        <v>16</v>
      </c>
    </row>
    <row r="5334" spans="1:7">
      <c r="A5334" t="n">
        <v>42324</v>
      </c>
      <c r="B5334" s="31" t="n">
        <v>46</v>
      </c>
      <c r="C5334" s="7" t="n">
        <v>17</v>
      </c>
      <c r="D5334" s="7" t="n">
        <v>2.47000002861023</v>
      </c>
      <c r="E5334" s="7" t="n">
        <v>0</v>
      </c>
      <c r="F5334" s="7" t="n">
        <v>-10.2600002288818</v>
      </c>
      <c r="G5334" s="7" t="n">
        <v>183.800003051758</v>
      </c>
    </row>
    <row r="5335" spans="1:7">
      <c r="A5335" t="s">
        <v>4</v>
      </c>
      <c r="B5335" s="4" t="s">
        <v>5</v>
      </c>
      <c r="C5335" s="4" t="s">
        <v>10</v>
      </c>
      <c r="D5335" s="4" t="s">
        <v>16</v>
      </c>
      <c r="E5335" s="4" t="s">
        <v>16</v>
      </c>
      <c r="F5335" s="4" t="s">
        <v>16</v>
      </c>
      <c r="G5335" s="4" t="s">
        <v>16</v>
      </c>
    </row>
    <row r="5336" spans="1:7">
      <c r="A5336" t="n">
        <v>42343</v>
      </c>
      <c r="B5336" s="31" t="n">
        <v>46</v>
      </c>
      <c r="C5336" s="7" t="n">
        <v>15</v>
      </c>
      <c r="D5336" s="7" t="n">
        <v>4.1399998664856</v>
      </c>
      <c r="E5336" s="7" t="n">
        <v>0</v>
      </c>
      <c r="F5336" s="7" t="n">
        <v>-11.4099998474121</v>
      </c>
      <c r="G5336" s="7" t="n">
        <v>198.699996948242</v>
      </c>
    </row>
    <row r="5337" spans="1:7">
      <c r="A5337" t="s">
        <v>4</v>
      </c>
      <c r="B5337" s="4" t="s">
        <v>5</v>
      </c>
      <c r="C5337" s="4" t="s">
        <v>7</v>
      </c>
      <c r="D5337" s="4" t="s">
        <v>10</v>
      </c>
    </row>
    <row r="5338" spans="1:7">
      <c r="A5338" t="n">
        <v>42362</v>
      </c>
      <c r="B5338" s="33" t="n">
        <v>58</v>
      </c>
      <c r="C5338" s="7" t="n">
        <v>255</v>
      </c>
      <c r="D5338" s="7" t="n">
        <v>0</v>
      </c>
    </row>
    <row r="5339" spans="1:7">
      <c r="A5339" t="s">
        <v>4</v>
      </c>
      <c r="B5339" s="4" t="s">
        <v>5</v>
      </c>
      <c r="C5339" s="4" t="s">
        <v>10</v>
      </c>
    </row>
    <row r="5340" spans="1:7">
      <c r="A5340" t="n">
        <v>42366</v>
      </c>
      <c r="B5340" s="26" t="n">
        <v>16</v>
      </c>
      <c r="C5340" s="7" t="n">
        <v>1000</v>
      </c>
    </row>
    <row r="5341" spans="1:7">
      <c r="A5341" t="s">
        <v>4</v>
      </c>
      <c r="B5341" s="4" t="s">
        <v>5</v>
      </c>
      <c r="C5341" s="4" t="s">
        <v>7</v>
      </c>
      <c r="D5341" s="4" t="s">
        <v>10</v>
      </c>
      <c r="E5341" s="4" t="s">
        <v>16</v>
      </c>
    </row>
    <row r="5342" spans="1:7">
      <c r="A5342" t="n">
        <v>42369</v>
      </c>
      <c r="B5342" s="33" t="n">
        <v>58</v>
      </c>
      <c r="C5342" s="7" t="n">
        <v>101</v>
      </c>
      <c r="D5342" s="7" t="n">
        <v>1000</v>
      </c>
      <c r="E5342" s="7" t="n">
        <v>1</v>
      </c>
    </row>
    <row r="5343" spans="1:7">
      <c r="A5343" t="s">
        <v>4</v>
      </c>
      <c r="B5343" s="4" t="s">
        <v>5</v>
      </c>
      <c r="C5343" s="4" t="s">
        <v>7</v>
      </c>
      <c r="D5343" s="4" t="s">
        <v>10</v>
      </c>
    </row>
    <row r="5344" spans="1:7">
      <c r="A5344" t="n">
        <v>42377</v>
      </c>
      <c r="B5344" s="33" t="n">
        <v>58</v>
      </c>
      <c r="C5344" s="7" t="n">
        <v>254</v>
      </c>
      <c r="D5344" s="7" t="n">
        <v>0</v>
      </c>
    </row>
    <row r="5345" spans="1:7">
      <c r="A5345" t="s">
        <v>4</v>
      </c>
      <c r="B5345" s="4" t="s">
        <v>5</v>
      </c>
      <c r="C5345" s="4" t="s">
        <v>7</v>
      </c>
      <c r="D5345" s="4" t="s">
        <v>10</v>
      </c>
      <c r="E5345" s="4" t="s">
        <v>16</v>
      </c>
      <c r="F5345" s="4" t="s">
        <v>10</v>
      </c>
      <c r="G5345" s="4" t="s">
        <v>17</v>
      </c>
      <c r="H5345" s="4" t="s">
        <v>17</v>
      </c>
      <c r="I5345" s="4" t="s">
        <v>10</v>
      </c>
      <c r="J5345" s="4" t="s">
        <v>10</v>
      </c>
      <c r="K5345" s="4" t="s">
        <v>17</v>
      </c>
      <c r="L5345" s="4" t="s">
        <v>17</v>
      </c>
      <c r="M5345" s="4" t="s">
        <v>17</v>
      </c>
      <c r="N5345" s="4" t="s">
        <v>17</v>
      </c>
      <c r="O5345" s="4" t="s">
        <v>8</v>
      </c>
    </row>
    <row r="5346" spans="1:7">
      <c r="A5346" t="n">
        <v>42381</v>
      </c>
      <c r="B5346" s="14" t="n">
        <v>50</v>
      </c>
      <c r="C5346" s="7" t="n">
        <v>0</v>
      </c>
      <c r="D5346" s="7" t="n">
        <v>8122</v>
      </c>
      <c r="E5346" s="7" t="n">
        <v>0.5</v>
      </c>
      <c r="F5346" s="7" t="n">
        <v>1000</v>
      </c>
      <c r="G5346" s="7" t="n">
        <v>0</v>
      </c>
      <c r="H5346" s="7" t="n">
        <v>0</v>
      </c>
      <c r="I5346" s="7" t="n">
        <v>0</v>
      </c>
      <c r="J5346" s="7" t="n">
        <v>65533</v>
      </c>
      <c r="K5346" s="7" t="n">
        <v>0</v>
      </c>
      <c r="L5346" s="7" t="n">
        <v>0</v>
      </c>
      <c r="M5346" s="7" t="n">
        <v>0</v>
      </c>
      <c r="N5346" s="7" t="n">
        <v>0</v>
      </c>
      <c r="O5346" s="7" t="s">
        <v>18</v>
      </c>
    </row>
    <row r="5347" spans="1:7">
      <c r="A5347" t="s">
        <v>4</v>
      </c>
      <c r="B5347" s="4" t="s">
        <v>5</v>
      </c>
      <c r="C5347" s="4" t="s">
        <v>7</v>
      </c>
      <c r="D5347" s="4" t="s">
        <v>8</v>
      </c>
      <c r="E5347" s="4" t="s">
        <v>10</v>
      </c>
    </row>
    <row r="5348" spans="1:7">
      <c r="A5348" t="n">
        <v>42420</v>
      </c>
      <c r="B5348" s="13" t="n">
        <v>94</v>
      </c>
      <c r="C5348" s="7" t="n">
        <v>1</v>
      </c>
      <c r="D5348" s="7" t="s">
        <v>14</v>
      </c>
      <c r="E5348" s="7" t="n">
        <v>1</v>
      </c>
    </row>
    <row r="5349" spans="1:7">
      <c r="A5349" t="s">
        <v>4</v>
      </c>
      <c r="B5349" s="4" t="s">
        <v>5</v>
      </c>
      <c r="C5349" s="4" t="s">
        <v>7</v>
      </c>
      <c r="D5349" s="4" t="s">
        <v>8</v>
      </c>
      <c r="E5349" s="4" t="s">
        <v>10</v>
      </c>
    </row>
    <row r="5350" spans="1:7">
      <c r="A5350" t="n">
        <v>42436</v>
      </c>
      <c r="B5350" s="13" t="n">
        <v>94</v>
      </c>
      <c r="C5350" s="7" t="n">
        <v>1</v>
      </c>
      <c r="D5350" s="7" t="s">
        <v>14</v>
      </c>
      <c r="E5350" s="7" t="n">
        <v>2</v>
      </c>
    </row>
    <row r="5351" spans="1:7">
      <c r="A5351" t="s">
        <v>4</v>
      </c>
      <c r="B5351" s="4" t="s">
        <v>5</v>
      </c>
      <c r="C5351" s="4" t="s">
        <v>7</v>
      </c>
      <c r="D5351" s="4" t="s">
        <v>8</v>
      </c>
      <c r="E5351" s="4" t="s">
        <v>10</v>
      </c>
    </row>
    <row r="5352" spans="1:7">
      <c r="A5352" t="n">
        <v>42452</v>
      </c>
      <c r="B5352" s="13" t="n">
        <v>94</v>
      </c>
      <c r="C5352" s="7" t="n">
        <v>0</v>
      </c>
      <c r="D5352" s="7" t="s">
        <v>14</v>
      </c>
      <c r="E5352" s="7" t="n">
        <v>4</v>
      </c>
    </row>
    <row r="5353" spans="1:7">
      <c r="A5353" t="s">
        <v>4</v>
      </c>
      <c r="B5353" s="4" t="s">
        <v>5</v>
      </c>
      <c r="C5353" s="4" t="s">
        <v>7</v>
      </c>
      <c r="D5353" s="4" t="s">
        <v>8</v>
      </c>
      <c r="E5353" s="4" t="s">
        <v>10</v>
      </c>
    </row>
    <row r="5354" spans="1:7">
      <c r="A5354" t="n">
        <v>42468</v>
      </c>
      <c r="B5354" s="13" t="n">
        <v>94</v>
      </c>
      <c r="C5354" s="7" t="n">
        <v>0</v>
      </c>
      <c r="D5354" s="7" t="s">
        <v>15</v>
      </c>
      <c r="E5354" s="7" t="n">
        <v>1</v>
      </c>
    </row>
    <row r="5355" spans="1:7">
      <c r="A5355" t="s">
        <v>4</v>
      </c>
      <c r="B5355" s="4" t="s">
        <v>5</v>
      </c>
      <c r="C5355" s="4" t="s">
        <v>7</v>
      </c>
      <c r="D5355" s="4" t="s">
        <v>8</v>
      </c>
      <c r="E5355" s="4" t="s">
        <v>10</v>
      </c>
    </row>
    <row r="5356" spans="1:7">
      <c r="A5356" t="n">
        <v>42484</v>
      </c>
      <c r="B5356" s="13" t="n">
        <v>94</v>
      </c>
      <c r="C5356" s="7" t="n">
        <v>0</v>
      </c>
      <c r="D5356" s="7" t="s">
        <v>15</v>
      </c>
      <c r="E5356" s="7" t="n">
        <v>2</v>
      </c>
    </row>
    <row r="5357" spans="1:7">
      <c r="A5357" t="s">
        <v>4</v>
      </c>
      <c r="B5357" s="4" t="s">
        <v>5</v>
      </c>
      <c r="C5357" s="4" t="s">
        <v>7</v>
      </c>
      <c r="D5357" s="4" t="s">
        <v>8</v>
      </c>
      <c r="E5357" s="4" t="s">
        <v>10</v>
      </c>
    </row>
    <row r="5358" spans="1:7">
      <c r="A5358" t="n">
        <v>42500</v>
      </c>
      <c r="B5358" s="13" t="n">
        <v>94</v>
      </c>
      <c r="C5358" s="7" t="n">
        <v>1</v>
      </c>
      <c r="D5358" s="7" t="s">
        <v>15</v>
      </c>
      <c r="E5358" s="7" t="n">
        <v>4</v>
      </c>
    </row>
    <row r="5359" spans="1:7">
      <c r="A5359" t="s">
        <v>4</v>
      </c>
      <c r="B5359" s="4" t="s">
        <v>5</v>
      </c>
      <c r="C5359" s="4" t="s">
        <v>7</v>
      </c>
      <c r="D5359" s="4" t="s">
        <v>10</v>
      </c>
    </row>
    <row r="5360" spans="1:7">
      <c r="A5360" t="n">
        <v>42516</v>
      </c>
      <c r="B5360" s="33" t="n">
        <v>58</v>
      </c>
      <c r="C5360" s="7" t="n">
        <v>255</v>
      </c>
      <c r="D5360" s="7" t="n">
        <v>0</v>
      </c>
    </row>
    <row r="5361" spans="1:15">
      <c r="A5361" t="s">
        <v>4</v>
      </c>
      <c r="B5361" s="4" t="s">
        <v>5</v>
      </c>
      <c r="C5361" s="4" t="s">
        <v>10</v>
      </c>
    </row>
    <row r="5362" spans="1:15">
      <c r="A5362" t="n">
        <v>42520</v>
      </c>
      <c r="B5362" s="26" t="n">
        <v>16</v>
      </c>
      <c r="C5362" s="7" t="n">
        <v>500</v>
      </c>
    </row>
    <row r="5363" spans="1:15">
      <c r="A5363" t="s">
        <v>4</v>
      </c>
      <c r="B5363" s="4" t="s">
        <v>5</v>
      </c>
      <c r="C5363" s="4" t="s">
        <v>10</v>
      </c>
      <c r="D5363" s="4" t="s">
        <v>7</v>
      </c>
      <c r="E5363" s="4" t="s">
        <v>16</v>
      </c>
      <c r="F5363" s="4" t="s">
        <v>10</v>
      </c>
    </row>
    <row r="5364" spans="1:15">
      <c r="A5364" t="n">
        <v>42523</v>
      </c>
      <c r="B5364" s="53" t="n">
        <v>59</v>
      </c>
      <c r="C5364" s="7" t="n">
        <v>0</v>
      </c>
      <c r="D5364" s="7" t="n">
        <v>16</v>
      </c>
      <c r="E5364" s="7" t="n">
        <v>0.150000005960464</v>
      </c>
      <c r="F5364" s="7" t="n">
        <v>0</v>
      </c>
    </row>
    <row r="5365" spans="1:15">
      <c r="A5365" t="s">
        <v>4</v>
      </c>
      <c r="B5365" s="4" t="s">
        <v>5</v>
      </c>
      <c r="C5365" s="4" t="s">
        <v>10</v>
      </c>
    </row>
    <row r="5366" spans="1:15">
      <c r="A5366" t="n">
        <v>42533</v>
      </c>
      <c r="B5366" s="26" t="n">
        <v>16</v>
      </c>
      <c r="C5366" s="7" t="n">
        <v>50</v>
      </c>
    </row>
    <row r="5367" spans="1:15">
      <c r="A5367" t="s">
        <v>4</v>
      </c>
      <c r="B5367" s="4" t="s">
        <v>5</v>
      </c>
      <c r="C5367" s="4" t="s">
        <v>10</v>
      </c>
      <c r="D5367" s="4" t="s">
        <v>7</v>
      </c>
      <c r="E5367" s="4" t="s">
        <v>16</v>
      </c>
      <c r="F5367" s="4" t="s">
        <v>10</v>
      </c>
    </row>
    <row r="5368" spans="1:15">
      <c r="A5368" t="n">
        <v>42536</v>
      </c>
      <c r="B5368" s="53" t="n">
        <v>59</v>
      </c>
      <c r="C5368" s="7" t="n">
        <v>16</v>
      </c>
      <c r="D5368" s="7" t="n">
        <v>16</v>
      </c>
      <c r="E5368" s="7" t="n">
        <v>0.150000005960464</v>
      </c>
      <c r="F5368" s="7" t="n">
        <v>0</v>
      </c>
    </row>
    <row r="5369" spans="1:15">
      <c r="A5369" t="s">
        <v>4</v>
      </c>
      <c r="B5369" s="4" t="s">
        <v>5</v>
      </c>
      <c r="C5369" s="4" t="s">
        <v>10</v>
      </c>
    </row>
    <row r="5370" spans="1:15">
      <c r="A5370" t="n">
        <v>42546</v>
      </c>
      <c r="B5370" s="26" t="n">
        <v>16</v>
      </c>
      <c r="C5370" s="7" t="n">
        <v>50</v>
      </c>
    </row>
    <row r="5371" spans="1:15">
      <c r="A5371" t="s">
        <v>4</v>
      </c>
      <c r="B5371" s="4" t="s">
        <v>5</v>
      </c>
      <c r="C5371" s="4" t="s">
        <v>10</v>
      </c>
      <c r="D5371" s="4" t="s">
        <v>7</v>
      </c>
      <c r="E5371" s="4" t="s">
        <v>16</v>
      </c>
      <c r="F5371" s="4" t="s">
        <v>10</v>
      </c>
    </row>
    <row r="5372" spans="1:15">
      <c r="A5372" t="n">
        <v>42549</v>
      </c>
      <c r="B5372" s="53" t="n">
        <v>59</v>
      </c>
      <c r="C5372" s="7" t="n">
        <v>15</v>
      </c>
      <c r="D5372" s="7" t="n">
        <v>16</v>
      </c>
      <c r="E5372" s="7" t="n">
        <v>0.150000005960464</v>
      </c>
      <c r="F5372" s="7" t="n">
        <v>0</v>
      </c>
    </row>
    <row r="5373" spans="1:15">
      <c r="A5373" t="s">
        <v>4</v>
      </c>
      <c r="B5373" s="4" t="s">
        <v>5</v>
      </c>
      <c r="C5373" s="4" t="s">
        <v>10</v>
      </c>
    </row>
    <row r="5374" spans="1:15">
      <c r="A5374" t="n">
        <v>42559</v>
      </c>
      <c r="B5374" s="26" t="n">
        <v>16</v>
      </c>
      <c r="C5374" s="7" t="n">
        <v>50</v>
      </c>
    </row>
    <row r="5375" spans="1:15">
      <c r="A5375" t="s">
        <v>4</v>
      </c>
      <c r="B5375" s="4" t="s">
        <v>5</v>
      </c>
      <c r="C5375" s="4" t="s">
        <v>10</v>
      </c>
      <c r="D5375" s="4" t="s">
        <v>7</v>
      </c>
      <c r="E5375" s="4" t="s">
        <v>16</v>
      </c>
      <c r="F5375" s="4" t="s">
        <v>10</v>
      </c>
    </row>
    <row r="5376" spans="1:15">
      <c r="A5376" t="n">
        <v>42562</v>
      </c>
      <c r="B5376" s="53" t="n">
        <v>59</v>
      </c>
      <c r="C5376" s="7" t="n">
        <v>18</v>
      </c>
      <c r="D5376" s="7" t="n">
        <v>16</v>
      </c>
      <c r="E5376" s="7" t="n">
        <v>0.150000005960464</v>
      </c>
      <c r="F5376" s="7" t="n">
        <v>0</v>
      </c>
    </row>
    <row r="5377" spans="1:6">
      <c r="A5377" t="s">
        <v>4</v>
      </c>
      <c r="B5377" s="4" t="s">
        <v>5</v>
      </c>
      <c r="C5377" s="4" t="s">
        <v>10</v>
      </c>
    </row>
    <row r="5378" spans="1:6">
      <c r="A5378" t="n">
        <v>42572</v>
      </c>
      <c r="B5378" s="26" t="n">
        <v>16</v>
      </c>
      <c r="C5378" s="7" t="n">
        <v>50</v>
      </c>
    </row>
    <row r="5379" spans="1:6">
      <c r="A5379" t="s">
        <v>4</v>
      </c>
      <c r="B5379" s="4" t="s">
        <v>5</v>
      </c>
      <c r="C5379" s="4" t="s">
        <v>10</v>
      </c>
      <c r="D5379" s="4" t="s">
        <v>7</v>
      </c>
      <c r="E5379" s="4" t="s">
        <v>16</v>
      </c>
      <c r="F5379" s="4" t="s">
        <v>10</v>
      </c>
    </row>
    <row r="5380" spans="1:6">
      <c r="A5380" t="n">
        <v>42575</v>
      </c>
      <c r="B5380" s="53" t="n">
        <v>59</v>
      </c>
      <c r="C5380" s="7" t="n">
        <v>17</v>
      </c>
      <c r="D5380" s="7" t="n">
        <v>16</v>
      </c>
      <c r="E5380" s="7" t="n">
        <v>0.150000005960464</v>
      </c>
      <c r="F5380" s="7" t="n">
        <v>0</v>
      </c>
    </row>
    <row r="5381" spans="1:6">
      <c r="A5381" t="s">
        <v>4</v>
      </c>
      <c r="B5381" s="4" t="s">
        <v>5</v>
      </c>
      <c r="C5381" s="4" t="s">
        <v>10</v>
      </c>
    </row>
    <row r="5382" spans="1:6">
      <c r="A5382" t="n">
        <v>42585</v>
      </c>
      <c r="B5382" s="26" t="n">
        <v>16</v>
      </c>
      <c r="C5382" s="7" t="n">
        <v>1300</v>
      </c>
    </row>
    <row r="5383" spans="1:6">
      <c r="A5383" t="s">
        <v>4</v>
      </c>
      <c r="B5383" s="4" t="s">
        <v>5</v>
      </c>
      <c r="C5383" s="4" t="s">
        <v>10</v>
      </c>
      <c r="D5383" s="4" t="s">
        <v>16</v>
      </c>
      <c r="E5383" s="4" t="s">
        <v>16</v>
      </c>
      <c r="F5383" s="4" t="s">
        <v>16</v>
      </c>
      <c r="G5383" s="4" t="s">
        <v>10</v>
      </c>
      <c r="H5383" s="4" t="s">
        <v>10</v>
      </c>
    </row>
    <row r="5384" spans="1:6">
      <c r="A5384" t="n">
        <v>42588</v>
      </c>
      <c r="B5384" s="52" t="n">
        <v>60</v>
      </c>
      <c r="C5384" s="7" t="n">
        <v>0</v>
      </c>
      <c r="D5384" s="7" t="n">
        <v>0</v>
      </c>
      <c r="E5384" s="7" t="n">
        <v>15</v>
      </c>
      <c r="F5384" s="7" t="n">
        <v>0</v>
      </c>
      <c r="G5384" s="7" t="n">
        <v>1000</v>
      </c>
      <c r="H5384" s="7" t="n">
        <v>0</v>
      </c>
    </row>
    <row r="5385" spans="1:6">
      <c r="A5385" t="s">
        <v>4</v>
      </c>
      <c r="B5385" s="4" t="s">
        <v>5</v>
      </c>
      <c r="C5385" s="4" t="s">
        <v>10</v>
      </c>
      <c r="D5385" s="4" t="s">
        <v>16</v>
      </c>
      <c r="E5385" s="4" t="s">
        <v>16</v>
      </c>
      <c r="F5385" s="4" t="s">
        <v>16</v>
      </c>
      <c r="G5385" s="4" t="s">
        <v>10</v>
      </c>
      <c r="H5385" s="4" t="s">
        <v>10</v>
      </c>
    </row>
    <row r="5386" spans="1:6">
      <c r="A5386" t="n">
        <v>42607</v>
      </c>
      <c r="B5386" s="52" t="n">
        <v>60</v>
      </c>
      <c r="C5386" s="7" t="n">
        <v>16</v>
      </c>
      <c r="D5386" s="7" t="n">
        <v>0</v>
      </c>
      <c r="E5386" s="7" t="n">
        <v>15</v>
      </c>
      <c r="F5386" s="7" t="n">
        <v>0</v>
      </c>
      <c r="G5386" s="7" t="n">
        <v>1000</v>
      </c>
      <c r="H5386" s="7" t="n">
        <v>0</v>
      </c>
    </row>
    <row r="5387" spans="1:6">
      <c r="A5387" t="s">
        <v>4</v>
      </c>
      <c r="B5387" s="4" t="s">
        <v>5</v>
      </c>
      <c r="C5387" s="4" t="s">
        <v>10</v>
      </c>
      <c r="D5387" s="4" t="s">
        <v>16</v>
      </c>
      <c r="E5387" s="4" t="s">
        <v>16</v>
      </c>
      <c r="F5387" s="4" t="s">
        <v>16</v>
      </c>
      <c r="G5387" s="4" t="s">
        <v>10</v>
      </c>
      <c r="H5387" s="4" t="s">
        <v>10</v>
      </c>
    </row>
    <row r="5388" spans="1:6">
      <c r="A5388" t="n">
        <v>42626</v>
      </c>
      <c r="B5388" s="52" t="n">
        <v>60</v>
      </c>
      <c r="C5388" s="7" t="n">
        <v>15</v>
      </c>
      <c r="D5388" s="7" t="n">
        <v>0</v>
      </c>
      <c r="E5388" s="7" t="n">
        <v>15</v>
      </c>
      <c r="F5388" s="7" t="n">
        <v>0</v>
      </c>
      <c r="G5388" s="7" t="n">
        <v>1000</v>
      </c>
      <c r="H5388" s="7" t="n">
        <v>0</v>
      </c>
    </row>
    <row r="5389" spans="1:6">
      <c r="A5389" t="s">
        <v>4</v>
      </c>
      <c r="B5389" s="4" t="s">
        <v>5</v>
      </c>
      <c r="C5389" s="4" t="s">
        <v>10</v>
      </c>
      <c r="D5389" s="4" t="s">
        <v>16</v>
      </c>
      <c r="E5389" s="4" t="s">
        <v>16</v>
      </c>
      <c r="F5389" s="4" t="s">
        <v>16</v>
      </c>
      <c r="G5389" s="4" t="s">
        <v>10</v>
      </c>
      <c r="H5389" s="4" t="s">
        <v>10</v>
      </c>
    </row>
    <row r="5390" spans="1:6">
      <c r="A5390" t="n">
        <v>42645</v>
      </c>
      <c r="B5390" s="52" t="n">
        <v>60</v>
      </c>
      <c r="C5390" s="7" t="n">
        <v>18</v>
      </c>
      <c r="D5390" s="7" t="n">
        <v>0</v>
      </c>
      <c r="E5390" s="7" t="n">
        <v>15</v>
      </c>
      <c r="F5390" s="7" t="n">
        <v>0</v>
      </c>
      <c r="G5390" s="7" t="n">
        <v>1000</v>
      </c>
      <c r="H5390" s="7" t="n">
        <v>0</v>
      </c>
    </row>
    <row r="5391" spans="1:6">
      <c r="A5391" t="s">
        <v>4</v>
      </c>
      <c r="B5391" s="4" t="s">
        <v>5</v>
      </c>
      <c r="C5391" s="4" t="s">
        <v>10</v>
      </c>
      <c r="D5391" s="4" t="s">
        <v>16</v>
      </c>
      <c r="E5391" s="4" t="s">
        <v>16</v>
      </c>
      <c r="F5391" s="4" t="s">
        <v>16</v>
      </c>
      <c r="G5391" s="4" t="s">
        <v>10</v>
      </c>
      <c r="H5391" s="4" t="s">
        <v>10</v>
      </c>
    </row>
    <row r="5392" spans="1:6">
      <c r="A5392" t="n">
        <v>42664</v>
      </c>
      <c r="B5392" s="52" t="n">
        <v>60</v>
      </c>
      <c r="C5392" s="7" t="n">
        <v>17</v>
      </c>
      <c r="D5392" s="7" t="n">
        <v>0</v>
      </c>
      <c r="E5392" s="7" t="n">
        <v>15</v>
      </c>
      <c r="F5392" s="7" t="n">
        <v>0</v>
      </c>
      <c r="G5392" s="7" t="n">
        <v>1000</v>
      </c>
      <c r="H5392" s="7" t="n">
        <v>0</v>
      </c>
    </row>
    <row r="5393" spans="1:8">
      <c r="A5393" t="s">
        <v>4</v>
      </c>
      <c r="B5393" s="4" t="s">
        <v>5</v>
      </c>
      <c r="C5393" s="4" t="s">
        <v>10</v>
      </c>
      <c r="D5393" s="4" t="s">
        <v>16</v>
      </c>
      <c r="E5393" s="4" t="s">
        <v>16</v>
      </c>
      <c r="F5393" s="4" t="s">
        <v>16</v>
      </c>
      <c r="G5393" s="4" t="s">
        <v>10</v>
      </c>
      <c r="H5393" s="4" t="s">
        <v>10</v>
      </c>
    </row>
    <row r="5394" spans="1:8">
      <c r="A5394" t="n">
        <v>42683</v>
      </c>
      <c r="B5394" s="52" t="n">
        <v>60</v>
      </c>
      <c r="C5394" s="7" t="n">
        <v>7032</v>
      </c>
      <c r="D5394" s="7" t="n">
        <v>0</v>
      </c>
      <c r="E5394" s="7" t="n">
        <v>15</v>
      </c>
      <c r="F5394" s="7" t="n">
        <v>0</v>
      </c>
      <c r="G5394" s="7" t="n">
        <v>1000</v>
      </c>
      <c r="H5394" s="7" t="n">
        <v>0</v>
      </c>
    </row>
    <row r="5395" spans="1:8">
      <c r="A5395" t="s">
        <v>4</v>
      </c>
      <c r="B5395" s="4" t="s">
        <v>5</v>
      </c>
      <c r="C5395" s="4" t="s">
        <v>7</v>
      </c>
      <c r="D5395" s="4" t="s">
        <v>7</v>
      </c>
      <c r="E5395" s="4" t="s">
        <v>16</v>
      </c>
      <c r="F5395" s="4" t="s">
        <v>16</v>
      </c>
      <c r="G5395" s="4" t="s">
        <v>16</v>
      </c>
      <c r="H5395" s="4" t="s">
        <v>10</v>
      </c>
    </row>
    <row r="5396" spans="1:8">
      <c r="A5396" t="n">
        <v>42702</v>
      </c>
      <c r="B5396" s="40" t="n">
        <v>45</v>
      </c>
      <c r="C5396" s="7" t="n">
        <v>2</v>
      </c>
      <c r="D5396" s="7" t="n">
        <v>3</v>
      </c>
      <c r="E5396" s="7" t="n">
        <v>4.82000017166138</v>
      </c>
      <c r="F5396" s="7" t="n">
        <v>11.4200000762939</v>
      </c>
      <c r="G5396" s="7" t="n">
        <v>-9.81999969482422</v>
      </c>
      <c r="H5396" s="7" t="n">
        <v>6000</v>
      </c>
    </row>
    <row r="5397" spans="1:8">
      <c r="A5397" t="s">
        <v>4</v>
      </c>
      <c r="B5397" s="4" t="s">
        <v>5</v>
      </c>
      <c r="C5397" s="4" t="s">
        <v>7</v>
      </c>
      <c r="D5397" s="4" t="s">
        <v>7</v>
      </c>
      <c r="E5397" s="4" t="s">
        <v>16</v>
      </c>
      <c r="F5397" s="4" t="s">
        <v>16</v>
      </c>
      <c r="G5397" s="4" t="s">
        <v>16</v>
      </c>
      <c r="H5397" s="4" t="s">
        <v>10</v>
      </c>
      <c r="I5397" s="4" t="s">
        <v>7</v>
      </c>
    </row>
    <row r="5398" spans="1:8">
      <c r="A5398" t="n">
        <v>42719</v>
      </c>
      <c r="B5398" s="40" t="n">
        <v>45</v>
      </c>
      <c r="C5398" s="7" t="n">
        <v>4</v>
      </c>
      <c r="D5398" s="7" t="n">
        <v>3</v>
      </c>
      <c r="E5398" s="7" t="n">
        <v>336.519989013672</v>
      </c>
      <c r="F5398" s="7" t="n">
        <v>11.1700000762939</v>
      </c>
      <c r="G5398" s="7" t="n">
        <v>0</v>
      </c>
      <c r="H5398" s="7" t="n">
        <v>6000</v>
      </c>
      <c r="I5398" s="7" t="n">
        <v>0</v>
      </c>
    </row>
    <row r="5399" spans="1:8">
      <c r="A5399" t="s">
        <v>4</v>
      </c>
      <c r="B5399" s="4" t="s">
        <v>5</v>
      </c>
      <c r="C5399" s="4" t="s">
        <v>7</v>
      </c>
      <c r="D5399" s="4" t="s">
        <v>7</v>
      </c>
      <c r="E5399" s="4" t="s">
        <v>16</v>
      </c>
      <c r="F5399" s="4" t="s">
        <v>10</v>
      </c>
    </row>
    <row r="5400" spans="1:8">
      <c r="A5400" t="n">
        <v>42737</v>
      </c>
      <c r="B5400" s="40" t="n">
        <v>45</v>
      </c>
      <c r="C5400" s="7" t="n">
        <v>5</v>
      </c>
      <c r="D5400" s="7" t="n">
        <v>3</v>
      </c>
      <c r="E5400" s="7" t="n">
        <v>13.6000003814697</v>
      </c>
      <c r="F5400" s="7" t="n">
        <v>6000</v>
      </c>
    </row>
    <row r="5401" spans="1:8">
      <c r="A5401" t="s">
        <v>4</v>
      </c>
      <c r="B5401" s="4" t="s">
        <v>5</v>
      </c>
      <c r="C5401" s="4" t="s">
        <v>7</v>
      </c>
      <c r="D5401" s="4" t="s">
        <v>7</v>
      </c>
      <c r="E5401" s="4" t="s">
        <v>16</v>
      </c>
      <c r="F5401" s="4" t="s">
        <v>10</v>
      </c>
    </row>
    <row r="5402" spans="1:8">
      <c r="A5402" t="n">
        <v>42746</v>
      </c>
      <c r="B5402" s="40" t="n">
        <v>45</v>
      </c>
      <c r="C5402" s="7" t="n">
        <v>11</v>
      </c>
      <c r="D5402" s="7" t="n">
        <v>3</v>
      </c>
      <c r="E5402" s="7" t="n">
        <v>27.7000007629395</v>
      </c>
      <c r="F5402" s="7" t="n">
        <v>6000</v>
      </c>
    </row>
    <row r="5403" spans="1:8">
      <c r="A5403" t="s">
        <v>4</v>
      </c>
      <c r="B5403" s="4" t="s">
        <v>5</v>
      </c>
      <c r="C5403" s="4" t="s">
        <v>7</v>
      </c>
      <c r="D5403" s="4" t="s">
        <v>10</v>
      </c>
    </row>
    <row r="5404" spans="1:8">
      <c r="A5404" t="n">
        <v>42755</v>
      </c>
      <c r="B5404" s="40" t="n">
        <v>45</v>
      </c>
      <c r="C5404" s="7" t="n">
        <v>7</v>
      </c>
      <c r="D5404" s="7" t="n">
        <v>255</v>
      </c>
    </row>
    <row r="5405" spans="1:8">
      <c r="A5405" t="s">
        <v>4</v>
      </c>
      <c r="B5405" s="4" t="s">
        <v>5</v>
      </c>
      <c r="C5405" s="4" t="s">
        <v>7</v>
      </c>
      <c r="D5405" s="4" t="s">
        <v>16</v>
      </c>
      <c r="E5405" s="4" t="s">
        <v>10</v>
      </c>
      <c r="F5405" s="4" t="s">
        <v>7</v>
      </c>
    </row>
    <row r="5406" spans="1:8">
      <c r="A5406" t="n">
        <v>42759</v>
      </c>
      <c r="B5406" s="51" t="n">
        <v>49</v>
      </c>
      <c r="C5406" s="7" t="n">
        <v>3</v>
      </c>
      <c r="D5406" s="7" t="n">
        <v>0.800000011920929</v>
      </c>
      <c r="E5406" s="7" t="n">
        <v>500</v>
      </c>
      <c r="F5406" s="7" t="n">
        <v>0</v>
      </c>
    </row>
    <row r="5407" spans="1:8">
      <c r="A5407" t="s">
        <v>4</v>
      </c>
      <c r="B5407" s="4" t="s">
        <v>5</v>
      </c>
      <c r="C5407" s="4" t="s">
        <v>7</v>
      </c>
      <c r="D5407" s="4" t="s">
        <v>10</v>
      </c>
      <c r="E5407" s="4" t="s">
        <v>10</v>
      </c>
      <c r="F5407" s="4" t="s">
        <v>7</v>
      </c>
    </row>
    <row r="5408" spans="1:8">
      <c r="A5408" t="n">
        <v>42768</v>
      </c>
      <c r="B5408" s="22" t="n">
        <v>25</v>
      </c>
      <c r="C5408" s="7" t="n">
        <v>1</v>
      </c>
      <c r="D5408" s="7" t="n">
        <v>60</v>
      </c>
      <c r="E5408" s="7" t="n">
        <v>640</v>
      </c>
      <c r="F5408" s="7" t="n">
        <v>2</v>
      </c>
    </row>
    <row r="5409" spans="1:9">
      <c r="A5409" t="s">
        <v>4</v>
      </c>
      <c r="B5409" s="4" t="s">
        <v>5</v>
      </c>
      <c r="C5409" s="4" t="s">
        <v>7</v>
      </c>
      <c r="D5409" s="4" t="s">
        <v>10</v>
      </c>
      <c r="E5409" s="4" t="s">
        <v>8</v>
      </c>
    </row>
    <row r="5410" spans="1:9">
      <c r="A5410" t="n">
        <v>42775</v>
      </c>
      <c r="B5410" s="54" t="n">
        <v>51</v>
      </c>
      <c r="C5410" s="7" t="n">
        <v>4</v>
      </c>
      <c r="D5410" s="7" t="n">
        <v>18</v>
      </c>
      <c r="E5410" s="7" t="s">
        <v>134</v>
      </c>
    </row>
    <row r="5411" spans="1:9">
      <c r="A5411" t="s">
        <v>4</v>
      </c>
      <c r="B5411" s="4" t="s">
        <v>5</v>
      </c>
      <c r="C5411" s="4" t="s">
        <v>10</v>
      </c>
    </row>
    <row r="5412" spans="1:9">
      <c r="A5412" t="n">
        <v>42789</v>
      </c>
      <c r="B5412" s="26" t="n">
        <v>16</v>
      </c>
      <c r="C5412" s="7" t="n">
        <v>0</v>
      </c>
    </row>
    <row r="5413" spans="1:9">
      <c r="A5413" t="s">
        <v>4</v>
      </c>
      <c r="B5413" s="4" t="s">
        <v>5</v>
      </c>
      <c r="C5413" s="4" t="s">
        <v>10</v>
      </c>
      <c r="D5413" s="4" t="s">
        <v>7</v>
      </c>
      <c r="E5413" s="4" t="s">
        <v>17</v>
      </c>
      <c r="F5413" s="4" t="s">
        <v>28</v>
      </c>
      <c r="G5413" s="4" t="s">
        <v>7</v>
      </c>
      <c r="H5413" s="4" t="s">
        <v>7</v>
      </c>
    </row>
    <row r="5414" spans="1:9">
      <c r="A5414" t="n">
        <v>42792</v>
      </c>
      <c r="B5414" s="55" t="n">
        <v>26</v>
      </c>
      <c r="C5414" s="7" t="n">
        <v>18</v>
      </c>
      <c r="D5414" s="7" t="n">
        <v>17</v>
      </c>
      <c r="E5414" s="7" t="n">
        <v>17486</v>
      </c>
      <c r="F5414" s="7" t="s">
        <v>277</v>
      </c>
      <c r="G5414" s="7" t="n">
        <v>2</v>
      </c>
      <c r="H5414" s="7" t="n">
        <v>0</v>
      </c>
    </row>
    <row r="5415" spans="1:9">
      <c r="A5415" t="s">
        <v>4</v>
      </c>
      <c r="B5415" s="4" t="s">
        <v>5</v>
      </c>
    </row>
    <row r="5416" spans="1:9">
      <c r="A5416" t="n">
        <v>42827</v>
      </c>
      <c r="B5416" s="24" t="n">
        <v>28</v>
      </c>
    </row>
    <row r="5417" spans="1:9">
      <c r="A5417" t="s">
        <v>4</v>
      </c>
      <c r="B5417" s="4" t="s">
        <v>5</v>
      </c>
      <c r="C5417" s="4" t="s">
        <v>10</v>
      </c>
      <c r="D5417" s="4" t="s">
        <v>7</v>
      </c>
    </row>
    <row r="5418" spans="1:9">
      <c r="A5418" t="n">
        <v>42828</v>
      </c>
      <c r="B5418" s="60" t="n">
        <v>89</v>
      </c>
      <c r="C5418" s="7" t="n">
        <v>18</v>
      </c>
      <c r="D5418" s="7" t="n">
        <v>1</v>
      </c>
    </row>
    <row r="5419" spans="1:9">
      <c r="A5419" t="s">
        <v>4</v>
      </c>
      <c r="B5419" s="4" t="s">
        <v>5</v>
      </c>
      <c r="C5419" s="4" t="s">
        <v>7</v>
      </c>
      <c r="D5419" s="4" t="s">
        <v>10</v>
      </c>
      <c r="E5419" s="4" t="s">
        <v>10</v>
      </c>
      <c r="F5419" s="4" t="s">
        <v>7</v>
      </c>
    </row>
    <row r="5420" spans="1:9">
      <c r="A5420" t="n">
        <v>42832</v>
      </c>
      <c r="B5420" s="22" t="n">
        <v>25</v>
      </c>
      <c r="C5420" s="7" t="n">
        <v>1</v>
      </c>
      <c r="D5420" s="7" t="n">
        <v>65535</v>
      </c>
      <c r="E5420" s="7" t="n">
        <v>65535</v>
      </c>
      <c r="F5420" s="7" t="n">
        <v>0</v>
      </c>
    </row>
    <row r="5421" spans="1:9">
      <c r="A5421" t="s">
        <v>4</v>
      </c>
      <c r="B5421" s="4" t="s">
        <v>5</v>
      </c>
      <c r="C5421" s="4" t="s">
        <v>7</v>
      </c>
      <c r="D5421" s="4" t="s">
        <v>10</v>
      </c>
      <c r="E5421" s="4" t="s">
        <v>10</v>
      </c>
      <c r="F5421" s="4" t="s">
        <v>7</v>
      </c>
    </row>
    <row r="5422" spans="1:9">
      <c r="A5422" t="n">
        <v>42839</v>
      </c>
      <c r="B5422" s="22" t="n">
        <v>25</v>
      </c>
      <c r="C5422" s="7" t="n">
        <v>1</v>
      </c>
      <c r="D5422" s="7" t="n">
        <v>260</v>
      </c>
      <c r="E5422" s="7" t="n">
        <v>640</v>
      </c>
      <c r="F5422" s="7" t="n">
        <v>2</v>
      </c>
    </row>
    <row r="5423" spans="1:9">
      <c r="A5423" t="s">
        <v>4</v>
      </c>
      <c r="B5423" s="4" t="s">
        <v>5</v>
      </c>
      <c r="C5423" s="4" t="s">
        <v>7</v>
      </c>
      <c r="D5423" s="4" t="s">
        <v>10</v>
      </c>
      <c r="E5423" s="4" t="s">
        <v>8</v>
      </c>
    </row>
    <row r="5424" spans="1:9">
      <c r="A5424" t="n">
        <v>42846</v>
      </c>
      <c r="B5424" s="54" t="n">
        <v>51</v>
      </c>
      <c r="C5424" s="7" t="n">
        <v>4</v>
      </c>
      <c r="D5424" s="7" t="n">
        <v>17</v>
      </c>
      <c r="E5424" s="7" t="s">
        <v>138</v>
      </c>
    </row>
    <row r="5425" spans="1:8">
      <c r="A5425" t="s">
        <v>4</v>
      </c>
      <c r="B5425" s="4" t="s">
        <v>5</v>
      </c>
      <c r="C5425" s="4" t="s">
        <v>10</v>
      </c>
    </row>
    <row r="5426" spans="1:8">
      <c r="A5426" t="n">
        <v>42859</v>
      </c>
      <c r="B5426" s="26" t="n">
        <v>16</v>
      </c>
      <c r="C5426" s="7" t="n">
        <v>0</v>
      </c>
    </row>
    <row r="5427" spans="1:8">
      <c r="A5427" t="s">
        <v>4</v>
      </c>
      <c r="B5427" s="4" t="s">
        <v>5</v>
      </c>
      <c r="C5427" s="4" t="s">
        <v>10</v>
      </c>
      <c r="D5427" s="4" t="s">
        <v>7</v>
      </c>
      <c r="E5427" s="4" t="s">
        <v>17</v>
      </c>
      <c r="F5427" s="4" t="s">
        <v>28</v>
      </c>
      <c r="G5427" s="4" t="s">
        <v>7</v>
      </c>
      <c r="H5427" s="4" t="s">
        <v>7</v>
      </c>
    </row>
    <row r="5428" spans="1:8">
      <c r="A5428" t="n">
        <v>42862</v>
      </c>
      <c r="B5428" s="55" t="n">
        <v>26</v>
      </c>
      <c r="C5428" s="7" t="n">
        <v>17</v>
      </c>
      <c r="D5428" s="7" t="n">
        <v>17</v>
      </c>
      <c r="E5428" s="7" t="n">
        <v>16448</v>
      </c>
      <c r="F5428" s="7" t="s">
        <v>278</v>
      </c>
      <c r="G5428" s="7" t="n">
        <v>2</v>
      </c>
      <c r="H5428" s="7" t="n">
        <v>0</v>
      </c>
    </row>
    <row r="5429" spans="1:8">
      <c r="A5429" t="s">
        <v>4</v>
      </c>
      <c r="B5429" s="4" t="s">
        <v>5</v>
      </c>
    </row>
    <row r="5430" spans="1:8">
      <c r="A5430" t="n">
        <v>42906</v>
      </c>
      <c r="B5430" s="24" t="n">
        <v>28</v>
      </c>
    </row>
    <row r="5431" spans="1:8">
      <c r="A5431" t="s">
        <v>4</v>
      </c>
      <c r="B5431" s="4" t="s">
        <v>5</v>
      </c>
      <c r="C5431" s="4" t="s">
        <v>10</v>
      </c>
      <c r="D5431" s="4" t="s">
        <v>7</v>
      </c>
    </row>
    <row r="5432" spans="1:8">
      <c r="A5432" t="n">
        <v>42907</v>
      </c>
      <c r="B5432" s="60" t="n">
        <v>89</v>
      </c>
      <c r="C5432" s="7" t="n">
        <v>17</v>
      </c>
      <c r="D5432" s="7" t="n">
        <v>1</v>
      </c>
    </row>
    <row r="5433" spans="1:8">
      <c r="A5433" t="s">
        <v>4</v>
      </c>
      <c r="B5433" s="4" t="s">
        <v>5</v>
      </c>
      <c r="C5433" s="4" t="s">
        <v>7</v>
      </c>
      <c r="D5433" s="4" t="s">
        <v>10</v>
      </c>
      <c r="E5433" s="4" t="s">
        <v>10</v>
      </c>
      <c r="F5433" s="4" t="s">
        <v>7</v>
      </c>
    </row>
    <row r="5434" spans="1:8">
      <c r="A5434" t="n">
        <v>42911</v>
      </c>
      <c r="B5434" s="22" t="n">
        <v>25</v>
      </c>
      <c r="C5434" s="7" t="n">
        <v>1</v>
      </c>
      <c r="D5434" s="7" t="n">
        <v>65535</v>
      </c>
      <c r="E5434" s="7" t="n">
        <v>65535</v>
      </c>
      <c r="F5434" s="7" t="n">
        <v>0</v>
      </c>
    </row>
    <row r="5435" spans="1:8">
      <c r="A5435" t="s">
        <v>4</v>
      </c>
      <c r="B5435" s="4" t="s">
        <v>5</v>
      </c>
      <c r="C5435" s="4" t="s">
        <v>7</v>
      </c>
      <c r="D5435" s="4" t="s">
        <v>10</v>
      </c>
      <c r="E5435" s="4" t="s">
        <v>10</v>
      </c>
      <c r="F5435" s="4" t="s">
        <v>7</v>
      </c>
    </row>
    <row r="5436" spans="1:8">
      <c r="A5436" t="n">
        <v>42918</v>
      </c>
      <c r="B5436" s="22" t="n">
        <v>25</v>
      </c>
      <c r="C5436" s="7" t="n">
        <v>1</v>
      </c>
      <c r="D5436" s="7" t="n">
        <v>260</v>
      </c>
      <c r="E5436" s="7" t="n">
        <v>640</v>
      </c>
      <c r="F5436" s="7" t="n">
        <v>1</v>
      </c>
    </row>
    <row r="5437" spans="1:8">
      <c r="A5437" t="s">
        <v>4</v>
      </c>
      <c r="B5437" s="4" t="s">
        <v>5</v>
      </c>
      <c r="C5437" s="4" t="s">
        <v>7</v>
      </c>
      <c r="D5437" s="4" t="s">
        <v>10</v>
      </c>
      <c r="E5437" s="4" t="s">
        <v>8</v>
      </c>
    </row>
    <row r="5438" spans="1:8">
      <c r="A5438" t="n">
        <v>42925</v>
      </c>
      <c r="B5438" s="54" t="n">
        <v>51</v>
      </c>
      <c r="C5438" s="7" t="n">
        <v>4</v>
      </c>
      <c r="D5438" s="7" t="n">
        <v>0</v>
      </c>
      <c r="E5438" s="7" t="s">
        <v>279</v>
      </c>
    </row>
    <row r="5439" spans="1:8">
      <c r="A5439" t="s">
        <v>4</v>
      </c>
      <c r="B5439" s="4" t="s">
        <v>5</v>
      </c>
      <c r="C5439" s="4" t="s">
        <v>10</v>
      </c>
    </row>
    <row r="5440" spans="1:8">
      <c r="A5440" t="n">
        <v>42938</v>
      </c>
      <c r="B5440" s="26" t="n">
        <v>16</v>
      </c>
      <c r="C5440" s="7" t="n">
        <v>0</v>
      </c>
    </row>
    <row r="5441" spans="1:8">
      <c r="A5441" t="s">
        <v>4</v>
      </c>
      <c r="B5441" s="4" t="s">
        <v>5</v>
      </c>
      <c r="C5441" s="4" t="s">
        <v>10</v>
      </c>
      <c r="D5441" s="4" t="s">
        <v>7</v>
      </c>
      <c r="E5441" s="4" t="s">
        <v>17</v>
      </c>
      <c r="F5441" s="4" t="s">
        <v>28</v>
      </c>
      <c r="G5441" s="4" t="s">
        <v>7</v>
      </c>
      <c r="H5441" s="4" t="s">
        <v>7</v>
      </c>
    </row>
    <row r="5442" spans="1:8">
      <c r="A5442" t="n">
        <v>42941</v>
      </c>
      <c r="B5442" s="55" t="n">
        <v>26</v>
      </c>
      <c r="C5442" s="7" t="n">
        <v>0</v>
      </c>
      <c r="D5442" s="7" t="n">
        <v>17</v>
      </c>
      <c r="E5442" s="7" t="n">
        <v>65155</v>
      </c>
      <c r="F5442" s="7" t="s">
        <v>280</v>
      </c>
      <c r="G5442" s="7" t="n">
        <v>2</v>
      </c>
      <c r="H5442" s="7" t="n">
        <v>0</v>
      </c>
    </row>
    <row r="5443" spans="1:8">
      <c r="A5443" t="s">
        <v>4</v>
      </c>
      <c r="B5443" s="4" t="s">
        <v>5</v>
      </c>
    </row>
    <row r="5444" spans="1:8">
      <c r="A5444" t="n">
        <v>42991</v>
      </c>
      <c r="B5444" s="24" t="n">
        <v>28</v>
      </c>
    </row>
    <row r="5445" spans="1:8">
      <c r="A5445" t="s">
        <v>4</v>
      </c>
      <c r="B5445" s="4" t="s">
        <v>5</v>
      </c>
      <c r="C5445" s="4" t="s">
        <v>10</v>
      </c>
      <c r="D5445" s="4" t="s">
        <v>7</v>
      </c>
    </row>
    <row r="5446" spans="1:8">
      <c r="A5446" t="n">
        <v>42992</v>
      </c>
      <c r="B5446" s="60" t="n">
        <v>89</v>
      </c>
      <c r="C5446" s="7" t="n">
        <v>0</v>
      </c>
      <c r="D5446" s="7" t="n">
        <v>1</v>
      </c>
    </row>
    <row r="5447" spans="1:8">
      <c r="A5447" t="s">
        <v>4</v>
      </c>
      <c r="B5447" s="4" t="s">
        <v>5</v>
      </c>
      <c r="C5447" s="4" t="s">
        <v>7</v>
      </c>
      <c r="D5447" s="4" t="s">
        <v>10</v>
      </c>
      <c r="E5447" s="4" t="s">
        <v>10</v>
      </c>
      <c r="F5447" s="4" t="s">
        <v>7</v>
      </c>
    </row>
    <row r="5448" spans="1:8">
      <c r="A5448" t="n">
        <v>42996</v>
      </c>
      <c r="B5448" s="22" t="n">
        <v>25</v>
      </c>
      <c r="C5448" s="7" t="n">
        <v>1</v>
      </c>
      <c r="D5448" s="7" t="n">
        <v>65535</v>
      </c>
      <c r="E5448" s="7" t="n">
        <v>65535</v>
      </c>
      <c r="F5448" s="7" t="n">
        <v>0</v>
      </c>
    </row>
    <row r="5449" spans="1:8">
      <c r="A5449" t="s">
        <v>4</v>
      </c>
      <c r="B5449" s="4" t="s">
        <v>5</v>
      </c>
      <c r="C5449" s="4" t="s">
        <v>7</v>
      </c>
      <c r="D5449" s="4" t="s">
        <v>10</v>
      </c>
      <c r="E5449" s="4" t="s">
        <v>10</v>
      </c>
      <c r="F5449" s="4" t="s">
        <v>7</v>
      </c>
    </row>
    <row r="5450" spans="1:8">
      <c r="A5450" t="n">
        <v>43003</v>
      </c>
      <c r="B5450" s="22" t="n">
        <v>25</v>
      </c>
      <c r="C5450" s="7" t="n">
        <v>1</v>
      </c>
      <c r="D5450" s="7" t="n">
        <v>60</v>
      </c>
      <c r="E5450" s="7" t="n">
        <v>640</v>
      </c>
      <c r="F5450" s="7" t="n">
        <v>1</v>
      </c>
    </row>
    <row r="5451" spans="1:8">
      <c r="A5451" t="s">
        <v>4</v>
      </c>
      <c r="B5451" s="4" t="s">
        <v>5</v>
      </c>
      <c r="C5451" s="4" t="s">
        <v>7</v>
      </c>
      <c r="D5451" s="4" t="s">
        <v>10</v>
      </c>
      <c r="E5451" s="4" t="s">
        <v>8</v>
      </c>
    </row>
    <row r="5452" spans="1:8">
      <c r="A5452" t="n">
        <v>43010</v>
      </c>
      <c r="B5452" s="54" t="n">
        <v>51</v>
      </c>
      <c r="C5452" s="7" t="n">
        <v>4</v>
      </c>
      <c r="D5452" s="7" t="n">
        <v>7032</v>
      </c>
      <c r="E5452" s="7" t="s">
        <v>281</v>
      </c>
    </row>
    <row r="5453" spans="1:8">
      <c r="A5453" t="s">
        <v>4</v>
      </c>
      <c r="B5453" s="4" t="s">
        <v>5</v>
      </c>
      <c r="C5453" s="4" t="s">
        <v>10</v>
      </c>
    </row>
    <row r="5454" spans="1:8">
      <c r="A5454" t="n">
        <v>43024</v>
      </c>
      <c r="B5454" s="26" t="n">
        <v>16</v>
      </c>
      <c r="C5454" s="7" t="n">
        <v>0</v>
      </c>
    </row>
    <row r="5455" spans="1:8">
      <c r="A5455" t="s">
        <v>4</v>
      </c>
      <c r="B5455" s="4" t="s">
        <v>5</v>
      </c>
      <c r="C5455" s="4" t="s">
        <v>10</v>
      </c>
      <c r="D5455" s="4" t="s">
        <v>7</v>
      </c>
      <c r="E5455" s="4" t="s">
        <v>17</v>
      </c>
      <c r="F5455" s="4" t="s">
        <v>28</v>
      </c>
      <c r="G5455" s="4" t="s">
        <v>7</v>
      </c>
      <c r="H5455" s="4" t="s">
        <v>7</v>
      </c>
      <c r="I5455" s="4" t="s">
        <v>7</v>
      </c>
      <c r="J5455" s="4" t="s">
        <v>17</v>
      </c>
      <c r="K5455" s="4" t="s">
        <v>28</v>
      </c>
      <c r="L5455" s="4" t="s">
        <v>7</v>
      </c>
      <c r="M5455" s="4" t="s">
        <v>7</v>
      </c>
    </row>
    <row r="5456" spans="1:8">
      <c r="A5456" t="n">
        <v>43027</v>
      </c>
      <c r="B5456" s="55" t="n">
        <v>26</v>
      </c>
      <c r="C5456" s="7" t="n">
        <v>7032</v>
      </c>
      <c r="D5456" s="7" t="n">
        <v>17</v>
      </c>
      <c r="E5456" s="7" t="n">
        <v>18542</v>
      </c>
      <c r="F5456" s="7" t="s">
        <v>282</v>
      </c>
      <c r="G5456" s="7" t="n">
        <v>2</v>
      </c>
      <c r="H5456" s="7" t="n">
        <v>3</v>
      </c>
      <c r="I5456" s="7" t="n">
        <v>17</v>
      </c>
      <c r="J5456" s="7" t="n">
        <v>18543</v>
      </c>
      <c r="K5456" s="7" t="s">
        <v>283</v>
      </c>
      <c r="L5456" s="7" t="n">
        <v>2</v>
      </c>
      <c r="M5456" s="7" t="n">
        <v>0</v>
      </c>
    </row>
    <row r="5457" spans="1:13">
      <c r="A5457" t="s">
        <v>4</v>
      </c>
      <c r="B5457" s="4" t="s">
        <v>5</v>
      </c>
    </row>
    <row r="5458" spans="1:13">
      <c r="A5458" t="n">
        <v>43177</v>
      </c>
      <c r="B5458" s="24" t="n">
        <v>28</v>
      </c>
    </row>
    <row r="5459" spans="1:13">
      <c r="A5459" t="s">
        <v>4</v>
      </c>
      <c r="B5459" s="4" t="s">
        <v>5</v>
      </c>
      <c r="C5459" s="4" t="s">
        <v>10</v>
      </c>
      <c r="D5459" s="4" t="s">
        <v>7</v>
      </c>
    </row>
    <row r="5460" spans="1:13">
      <c r="A5460" t="n">
        <v>43178</v>
      </c>
      <c r="B5460" s="60" t="n">
        <v>89</v>
      </c>
      <c r="C5460" s="7" t="n">
        <v>7032</v>
      </c>
      <c r="D5460" s="7" t="n">
        <v>1</v>
      </c>
    </row>
    <row r="5461" spans="1:13">
      <c r="A5461" t="s">
        <v>4</v>
      </c>
      <c r="B5461" s="4" t="s">
        <v>5</v>
      </c>
      <c r="C5461" s="4" t="s">
        <v>7</v>
      </c>
      <c r="D5461" s="4" t="s">
        <v>10</v>
      </c>
      <c r="E5461" s="4" t="s">
        <v>10</v>
      </c>
      <c r="F5461" s="4" t="s">
        <v>7</v>
      </c>
    </row>
    <row r="5462" spans="1:13">
      <c r="A5462" t="n">
        <v>43182</v>
      </c>
      <c r="B5462" s="22" t="n">
        <v>25</v>
      </c>
      <c r="C5462" s="7" t="n">
        <v>1</v>
      </c>
      <c r="D5462" s="7" t="n">
        <v>65535</v>
      </c>
      <c r="E5462" s="7" t="n">
        <v>65535</v>
      </c>
      <c r="F5462" s="7" t="n">
        <v>0</v>
      </c>
    </row>
    <row r="5463" spans="1:13">
      <c r="A5463" t="s">
        <v>4</v>
      </c>
      <c r="B5463" s="4" t="s">
        <v>5</v>
      </c>
      <c r="C5463" s="4" t="s">
        <v>10</v>
      </c>
      <c r="D5463" s="4" t="s">
        <v>7</v>
      </c>
    </row>
    <row r="5464" spans="1:13">
      <c r="A5464" t="n">
        <v>43189</v>
      </c>
      <c r="B5464" s="68" t="n">
        <v>21</v>
      </c>
      <c r="C5464" s="7" t="n">
        <v>65533</v>
      </c>
      <c r="D5464" s="7" t="n">
        <v>1</v>
      </c>
    </row>
    <row r="5465" spans="1:13">
      <c r="A5465" t="s">
        <v>4</v>
      </c>
      <c r="B5465" s="4" t="s">
        <v>5</v>
      </c>
      <c r="C5465" s="4" t="s">
        <v>7</v>
      </c>
      <c r="D5465" s="4" t="s">
        <v>10</v>
      </c>
      <c r="E5465" s="4" t="s">
        <v>10</v>
      </c>
    </row>
    <row r="5466" spans="1:13">
      <c r="A5466" t="n">
        <v>43193</v>
      </c>
      <c r="B5466" s="14" t="n">
        <v>50</v>
      </c>
      <c r="C5466" s="7" t="n">
        <v>1</v>
      </c>
      <c r="D5466" s="7" t="n">
        <v>8122</v>
      </c>
      <c r="E5466" s="7" t="n">
        <v>1000</v>
      </c>
    </row>
    <row r="5467" spans="1:13">
      <c r="A5467" t="s">
        <v>4</v>
      </c>
      <c r="B5467" s="4" t="s">
        <v>5</v>
      </c>
      <c r="C5467" s="4" t="s">
        <v>7</v>
      </c>
      <c r="D5467" s="4" t="s">
        <v>10</v>
      </c>
      <c r="E5467" s="4" t="s">
        <v>10</v>
      </c>
    </row>
    <row r="5468" spans="1:13">
      <c r="A5468" t="n">
        <v>43199</v>
      </c>
      <c r="B5468" s="14" t="n">
        <v>50</v>
      </c>
      <c r="C5468" s="7" t="n">
        <v>1</v>
      </c>
      <c r="D5468" s="7" t="n">
        <v>8080</v>
      </c>
      <c r="E5468" s="7" t="n">
        <v>1000</v>
      </c>
    </row>
    <row r="5469" spans="1:13">
      <c r="A5469" t="s">
        <v>4</v>
      </c>
      <c r="B5469" s="4" t="s">
        <v>5</v>
      </c>
      <c r="C5469" s="4" t="s">
        <v>7</v>
      </c>
      <c r="D5469" s="4" t="s">
        <v>10</v>
      </c>
      <c r="E5469" s="4" t="s">
        <v>10</v>
      </c>
    </row>
    <row r="5470" spans="1:13">
      <c r="A5470" t="n">
        <v>43205</v>
      </c>
      <c r="B5470" s="14" t="n">
        <v>50</v>
      </c>
      <c r="C5470" s="7" t="n">
        <v>1</v>
      </c>
      <c r="D5470" s="7" t="n">
        <v>8063</v>
      </c>
      <c r="E5470" s="7" t="n">
        <v>1000</v>
      </c>
    </row>
    <row r="5471" spans="1:13">
      <c r="A5471" t="s">
        <v>4</v>
      </c>
      <c r="B5471" s="4" t="s">
        <v>5</v>
      </c>
      <c r="C5471" s="4" t="s">
        <v>7</v>
      </c>
      <c r="D5471" s="4" t="s">
        <v>10</v>
      </c>
      <c r="E5471" s="4" t="s">
        <v>10</v>
      </c>
    </row>
    <row r="5472" spans="1:13">
      <c r="A5472" t="n">
        <v>43211</v>
      </c>
      <c r="B5472" s="14" t="n">
        <v>50</v>
      </c>
      <c r="C5472" s="7" t="n">
        <v>1</v>
      </c>
      <c r="D5472" s="7" t="n">
        <v>2077</v>
      </c>
      <c r="E5472" s="7" t="n">
        <v>1000</v>
      </c>
    </row>
    <row r="5473" spans="1:6">
      <c r="A5473" t="s">
        <v>4</v>
      </c>
      <c r="B5473" s="4" t="s">
        <v>5</v>
      </c>
      <c r="C5473" s="4" t="s">
        <v>7</v>
      </c>
      <c r="D5473" s="4" t="s">
        <v>10</v>
      </c>
      <c r="E5473" s="4" t="s">
        <v>16</v>
      </c>
    </row>
    <row r="5474" spans="1:6">
      <c r="A5474" t="n">
        <v>43217</v>
      </c>
      <c r="B5474" s="33" t="n">
        <v>58</v>
      </c>
      <c r="C5474" s="7" t="n">
        <v>0</v>
      </c>
      <c r="D5474" s="7" t="n">
        <v>500</v>
      </c>
      <c r="E5474" s="7" t="n">
        <v>1</v>
      </c>
    </row>
    <row r="5475" spans="1:6">
      <c r="A5475" t="s">
        <v>4</v>
      </c>
      <c r="B5475" s="4" t="s">
        <v>5</v>
      </c>
      <c r="C5475" s="4" t="s">
        <v>7</v>
      </c>
      <c r="D5475" s="4" t="s">
        <v>10</v>
      </c>
    </row>
    <row r="5476" spans="1:6">
      <c r="A5476" t="n">
        <v>43225</v>
      </c>
      <c r="B5476" s="33" t="n">
        <v>58</v>
      </c>
      <c r="C5476" s="7" t="n">
        <v>255</v>
      </c>
      <c r="D5476" s="7" t="n">
        <v>0</v>
      </c>
    </row>
    <row r="5477" spans="1:6">
      <c r="A5477" t="s">
        <v>4</v>
      </c>
      <c r="B5477" s="4" t="s">
        <v>5</v>
      </c>
      <c r="C5477" s="4" t="s">
        <v>7</v>
      </c>
    </row>
    <row r="5478" spans="1:6">
      <c r="A5478" t="n">
        <v>43229</v>
      </c>
      <c r="B5478" s="70" t="n">
        <v>78</v>
      </c>
      <c r="C5478" s="7" t="n">
        <v>255</v>
      </c>
    </row>
    <row r="5479" spans="1:6">
      <c r="A5479" t="s">
        <v>4</v>
      </c>
      <c r="B5479" s="4" t="s">
        <v>5</v>
      </c>
      <c r="C5479" s="4" t="s">
        <v>7</v>
      </c>
      <c r="D5479" s="4" t="s">
        <v>10</v>
      </c>
      <c r="E5479" s="4" t="s">
        <v>7</v>
      </c>
    </row>
    <row r="5480" spans="1:6">
      <c r="A5480" t="n">
        <v>43231</v>
      </c>
      <c r="B5480" s="50" t="n">
        <v>36</v>
      </c>
      <c r="C5480" s="7" t="n">
        <v>9</v>
      </c>
      <c r="D5480" s="7" t="n">
        <v>0</v>
      </c>
      <c r="E5480" s="7" t="n">
        <v>0</v>
      </c>
    </row>
    <row r="5481" spans="1:6">
      <c r="A5481" t="s">
        <v>4</v>
      </c>
      <c r="B5481" s="4" t="s">
        <v>5</v>
      </c>
      <c r="C5481" s="4" t="s">
        <v>7</v>
      </c>
      <c r="D5481" s="4" t="s">
        <v>10</v>
      </c>
      <c r="E5481" s="4" t="s">
        <v>7</v>
      </c>
    </row>
    <row r="5482" spans="1:6">
      <c r="A5482" t="n">
        <v>43236</v>
      </c>
      <c r="B5482" s="50" t="n">
        <v>36</v>
      </c>
      <c r="C5482" s="7" t="n">
        <v>9</v>
      </c>
      <c r="D5482" s="7" t="n">
        <v>16</v>
      </c>
      <c r="E5482" s="7" t="n">
        <v>0</v>
      </c>
    </row>
    <row r="5483" spans="1:6">
      <c r="A5483" t="s">
        <v>4</v>
      </c>
      <c r="B5483" s="4" t="s">
        <v>5</v>
      </c>
      <c r="C5483" s="4" t="s">
        <v>7</v>
      </c>
      <c r="D5483" s="4" t="s">
        <v>10</v>
      </c>
      <c r="E5483" s="4" t="s">
        <v>7</v>
      </c>
    </row>
    <row r="5484" spans="1:6">
      <c r="A5484" t="n">
        <v>43241</v>
      </c>
      <c r="B5484" s="50" t="n">
        <v>36</v>
      </c>
      <c r="C5484" s="7" t="n">
        <v>9</v>
      </c>
      <c r="D5484" s="7" t="n">
        <v>18</v>
      </c>
      <c r="E5484" s="7" t="n">
        <v>0</v>
      </c>
    </row>
    <row r="5485" spans="1:6">
      <c r="A5485" t="s">
        <v>4</v>
      </c>
      <c r="B5485" s="4" t="s">
        <v>5</v>
      </c>
      <c r="C5485" s="4" t="s">
        <v>7</v>
      </c>
      <c r="D5485" s="4" t="s">
        <v>10</v>
      </c>
      <c r="E5485" s="4" t="s">
        <v>7</v>
      </c>
    </row>
    <row r="5486" spans="1:6">
      <c r="A5486" t="n">
        <v>43246</v>
      </c>
      <c r="B5486" s="50" t="n">
        <v>36</v>
      </c>
      <c r="C5486" s="7" t="n">
        <v>9</v>
      </c>
      <c r="D5486" s="7" t="n">
        <v>15</v>
      </c>
      <c r="E5486" s="7" t="n">
        <v>0</v>
      </c>
    </row>
    <row r="5487" spans="1:6">
      <c r="A5487" t="s">
        <v>4</v>
      </c>
      <c r="B5487" s="4" t="s">
        <v>5</v>
      </c>
      <c r="C5487" s="4" t="s">
        <v>7</v>
      </c>
      <c r="D5487" s="4" t="s">
        <v>10</v>
      </c>
      <c r="E5487" s="4" t="s">
        <v>7</v>
      </c>
    </row>
    <row r="5488" spans="1:6">
      <c r="A5488" t="n">
        <v>43251</v>
      </c>
      <c r="B5488" s="50" t="n">
        <v>36</v>
      </c>
      <c r="C5488" s="7" t="n">
        <v>9</v>
      </c>
      <c r="D5488" s="7" t="n">
        <v>7032</v>
      </c>
      <c r="E5488" s="7" t="n">
        <v>0</v>
      </c>
    </row>
    <row r="5489" spans="1:5">
      <c r="A5489" t="s">
        <v>4</v>
      </c>
      <c r="B5489" s="4" t="s">
        <v>5</v>
      </c>
      <c r="C5489" s="4" t="s">
        <v>10</v>
      </c>
      <c r="D5489" s="4" t="s">
        <v>16</v>
      </c>
      <c r="E5489" s="4" t="s">
        <v>16</v>
      </c>
      <c r="F5489" s="4" t="s">
        <v>16</v>
      </c>
      <c r="G5489" s="4" t="s">
        <v>16</v>
      </c>
    </row>
    <row r="5490" spans="1:5">
      <c r="A5490" t="n">
        <v>43256</v>
      </c>
      <c r="B5490" s="31" t="n">
        <v>46</v>
      </c>
      <c r="C5490" s="7" t="n">
        <v>61456</v>
      </c>
      <c r="D5490" s="7" t="n">
        <v>0</v>
      </c>
      <c r="E5490" s="7" t="n">
        <v>0</v>
      </c>
      <c r="F5490" s="7" t="n">
        <v>0</v>
      </c>
      <c r="G5490" s="7" t="n">
        <v>0</v>
      </c>
    </row>
    <row r="5491" spans="1:5">
      <c r="A5491" t="s">
        <v>4</v>
      </c>
      <c r="B5491" s="4" t="s">
        <v>5</v>
      </c>
      <c r="C5491" s="4" t="s">
        <v>7</v>
      </c>
      <c r="D5491" s="4" t="s">
        <v>8</v>
      </c>
    </row>
    <row r="5492" spans="1:5">
      <c r="A5492" t="n">
        <v>43275</v>
      </c>
      <c r="B5492" s="6" t="n">
        <v>2</v>
      </c>
      <c r="C5492" s="7" t="n">
        <v>10</v>
      </c>
      <c r="D5492" s="7" t="s">
        <v>313</v>
      </c>
    </row>
    <row r="5493" spans="1:5">
      <c r="A5493" t="s">
        <v>4</v>
      </c>
      <c r="B5493" s="4" t="s">
        <v>5</v>
      </c>
    </row>
    <row r="5494" spans="1:5">
      <c r="A5494" t="n">
        <v>43296</v>
      </c>
      <c r="B5494" s="5" t="n">
        <v>1</v>
      </c>
    </row>
    <row r="5495" spans="1:5" s="3" customFormat="1" customHeight="0">
      <c r="A5495" s="3" t="s">
        <v>2</v>
      </c>
      <c r="B5495" s="3" t="s">
        <v>314</v>
      </c>
    </row>
    <row r="5496" spans="1:5">
      <c r="A5496" t="s">
        <v>4</v>
      </c>
      <c r="B5496" s="4" t="s">
        <v>5</v>
      </c>
      <c r="C5496" s="4" t="s">
        <v>10</v>
      </c>
      <c r="D5496" s="4" t="s">
        <v>10</v>
      </c>
      <c r="E5496" s="4" t="s">
        <v>17</v>
      </c>
      <c r="F5496" s="4" t="s">
        <v>8</v>
      </c>
      <c r="G5496" s="4" t="s">
        <v>315</v>
      </c>
      <c r="H5496" s="4" t="s">
        <v>10</v>
      </c>
      <c r="I5496" s="4" t="s">
        <v>10</v>
      </c>
      <c r="J5496" s="4" t="s">
        <v>17</v>
      </c>
      <c r="K5496" s="4" t="s">
        <v>8</v>
      </c>
      <c r="L5496" s="4" t="s">
        <v>315</v>
      </c>
    </row>
    <row r="5497" spans="1:5">
      <c r="A5497" t="n">
        <v>43312</v>
      </c>
      <c r="B5497" s="71" t="n">
        <v>257</v>
      </c>
      <c r="C5497" s="7" t="n">
        <v>4</v>
      </c>
      <c r="D5497" s="7" t="n">
        <v>65533</v>
      </c>
      <c r="E5497" s="7" t="n">
        <v>2006</v>
      </c>
      <c r="F5497" s="7" t="s">
        <v>18</v>
      </c>
      <c r="G5497" s="7" t="n">
        <f t="normal" ca="1">32-LENB(INDIRECT(ADDRESS(5497,6)))</f>
        <v>0</v>
      </c>
      <c r="H5497" s="7" t="n">
        <v>0</v>
      </c>
      <c r="I5497" s="7" t="n">
        <v>65533</v>
      </c>
      <c r="J5497" s="7" t="n">
        <v>0</v>
      </c>
      <c r="K5497" s="7" t="s">
        <v>18</v>
      </c>
      <c r="L5497" s="7" t="n">
        <f t="normal" ca="1">32-LENB(INDIRECT(ADDRESS(5497,11)))</f>
        <v>0</v>
      </c>
    </row>
    <row r="5498" spans="1:5">
      <c r="A5498" t="s">
        <v>4</v>
      </c>
      <c r="B5498" s="4" t="s">
        <v>5</v>
      </c>
    </row>
    <row r="5499" spans="1:5">
      <c r="A5499" t="n">
        <v>43392</v>
      </c>
      <c r="B5499" s="5" t="n">
        <v>1</v>
      </c>
    </row>
    <row r="5500" spans="1:5" s="3" customFormat="1" customHeight="0">
      <c r="A5500" s="3" t="s">
        <v>2</v>
      </c>
      <c r="B5500" s="3" t="s">
        <v>316</v>
      </c>
    </row>
    <row r="5501" spans="1:5">
      <c r="A5501" t="s">
        <v>4</v>
      </c>
      <c r="B5501" s="4" t="s">
        <v>5</v>
      </c>
      <c r="C5501" s="4" t="s">
        <v>10</v>
      </c>
      <c r="D5501" s="4" t="s">
        <v>10</v>
      </c>
      <c r="E5501" s="4" t="s">
        <v>17</v>
      </c>
      <c r="F5501" s="4" t="s">
        <v>8</v>
      </c>
      <c r="G5501" s="4" t="s">
        <v>315</v>
      </c>
      <c r="H5501" s="4" t="s">
        <v>10</v>
      </c>
      <c r="I5501" s="4" t="s">
        <v>10</v>
      </c>
      <c r="J5501" s="4" t="s">
        <v>17</v>
      </c>
      <c r="K5501" s="4" t="s">
        <v>8</v>
      </c>
      <c r="L5501" s="4" t="s">
        <v>315</v>
      </c>
    </row>
    <row r="5502" spans="1:5">
      <c r="A5502" t="n">
        <v>43408</v>
      </c>
      <c r="B5502" s="71" t="n">
        <v>257</v>
      </c>
      <c r="C5502" s="7" t="n">
        <v>4</v>
      </c>
      <c r="D5502" s="7" t="n">
        <v>65533</v>
      </c>
      <c r="E5502" s="7" t="n">
        <v>12105</v>
      </c>
      <c r="F5502" s="7" t="s">
        <v>18</v>
      </c>
      <c r="G5502" s="7" t="n">
        <f t="normal" ca="1">32-LENB(INDIRECT(ADDRESS(5502,6)))</f>
        <v>0</v>
      </c>
      <c r="H5502" s="7" t="n">
        <v>0</v>
      </c>
      <c r="I5502" s="7" t="n">
        <v>65533</v>
      </c>
      <c r="J5502" s="7" t="n">
        <v>0</v>
      </c>
      <c r="K5502" s="7" t="s">
        <v>18</v>
      </c>
      <c r="L5502" s="7" t="n">
        <f t="normal" ca="1">32-LENB(INDIRECT(ADDRESS(5502,11)))</f>
        <v>0</v>
      </c>
    </row>
    <row r="5503" spans="1:5">
      <c r="A5503" t="s">
        <v>4</v>
      </c>
      <c r="B5503" s="4" t="s">
        <v>5</v>
      </c>
    </row>
    <row r="5504" spans="1:5">
      <c r="A5504" t="n">
        <v>43488</v>
      </c>
      <c r="B5504" s="5" t="n">
        <v>1</v>
      </c>
    </row>
    <row r="5505" spans="1:662" s="3" customFormat="1" customHeight="0">
      <c r="A5505" s="3" t="s">
        <v>2</v>
      </c>
      <c r="B5505" s="3" t="s">
        <v>317</v>
      </c>
    </row>
    <row r="5506" spans="1:662">
      <c r="A5506" t="s">
        <v>4</v>
      </c>
      <c r="B5506" s="4" t="s">
        <v>5</v>
      </c>
      <c r="C5506" s="4" t="s">
        <v>10</v>
      </c>
      <c r="D5506" s="4" t="s">
        <v>10</v>
      </c>
      <c r="E5506" s="4" t="s">
        <v>17</v>
      </c>
      <c r="F5506" s="4" t="s">
        <v>8</v>
      </c>
      <c r="G5506" s="4" t="s">
        <v>315</v>
      </c>
      <c r="H5506" s="4" t="s">
        <v>10</v>
      </c>
      <c r="I5506" s="4" t="s">
        <v>10</v>
      </c>
      <c r="J5506" s="4" t="s">
        <v>17</v>
      </c>
      <c r="K5506" s="4" t="s">
        <v>8</v>
      </c>
      <c r="L5506" s="4" t="s">
        <v>315</v>
      </c>
      <c r="M5506" s="4" t="s">
        <v>10</v>
      </c>
      <c r="N5506" s="4" t="s">
        <v>10</v>
      </c>
      <c r="O5506" s="4" t="s">
        <v>17</v>
      </c>
      <c r="P5506" s="4" t="s">
        <v>8</v>
      </c>
      <c r="Q5506" s="4" t="s">
        <v>315</v>
      </c>
      <c r="R5506" s="4" t="s">
        <v>10</v>
      </c>
      <c r="S5506" s="4" t="s">
        <v>10</v>
      </c>
      <c r="T5506" s="4" t="s">
        <v>17</v>
      </c>
      <c r="U5506" s="4" t="s">
        <v>8</v>
      </c>
      <c r="V5506" s="4" t="s">
        <v>315</v>
      </c>
      <c r="W5506" s="4" t="s">
        <v>10</v>
      </c>
      <c r="X5506" s="4" t="s">
        <v>10</v>
      </c>
      <c r="Y5506" s="4" t="s">
        <v>17</v>
      </c>
      <c r="Z5506" s="4" t="s">
        <v>8</v>
      </c>
      <c r="AA5506" s="4" t="s">
        <v>315</v>
      </c>
      <c r="AB5506" s="4" t="s">
        <v>10</v>
      </c>
      <c r="AC5506" s="4" t="s">
        <v>10</v>
      </c>
      <c r="AD5506" s="4" t="s">
        <v>17</v>
      </c>
      <c r="AE5506" s="4" t="s">
        <v>8</v>
      </c>
      <c r="AF5506" s="4" t="s">
        <v>315</v>
      </c>
      <c r="AG5506" s="4" t="s">
        <v>10</v>
      </c>
      <c r="AH5506" s="4" t="s">
        <v>10</v>
      </c>
      <c r="AI5506" s="4" t="s">
        <v>17</v>
      </c>
      <c r="AJ5506" s="4" t="s">
        <v>8</v>
      </c>
      <c r="AK5506" s="4" t="s">
        <v>315</v>
      </c>
      <c r="AL5506" s="4" t="s">
        <v>10</v>
      </c>
      <c r="AM5506" s="4" t="s">
        <v>10</v>
      </c>
      <c r="AN5506" s="4" t="s">
        <v>17</v>
      </c>
      <c r="AO5506" s="4" t="s">
        <v>8</v>
      </c>
      <c r="AP5506" s="4" t="s">
        <v>315</v>
      </c>
      <c r="AQ5506" s="4" t="s">
        <v>10</v>
      </c>
      <c r="AR5506" s="4" t="s">
        <v>10</v>
      </c>
      <c r="AS5506" s="4" t="s">
        <v>17</v>
      </c>
      <c r="AT5506" s="4" t="s">
        <v>8</v>
      </c>
      <c r="AU5506" s="4" t="s">
        <v>315</v>
      </c>
      <c r="AV5506" s="4" t="s">
        <v>10</v>
      </c>
      <c r="AW5506" s="4" t="s">
        <v>10</v>
      </c>
      <c r="AX5506" s="4" t="s">
        <v>17</v>
      </c>
      <c r="AY5506" s="4" t="s">
        <v>8</v>
      </c>
      <c r="AZ5506" s="4" t="s">
        <v>315</v>
      </c>
      <c r="BA5506" s="4" t="s">
        <v>10</v>
      </c>
      <c r="BB5506" s="4" t="s">
        <v>10</v>
      </c>
      <c r="BC5506" s="4" t="s">
        <v>17</v>
      </c>
      <c r="BD5506" s="4" t="s">
        <v>8</v>
      </c>
      <c r="BE5506" s="4" t="s">
        <v>315</v>
      </c>
      <c r="BF5506" s="4" t="s">
        <v>10</v>
      </c>
      <c r="BG5506" s="4" t="s">
        <v>10</v>
      </c>
      <c r="BH5506" s="4" t="s">
        <v>17</v>
      </c>
      <c r="BI5506" s="4" t="s">
        <v>8</v>
      </c>
      <c r="BJ5506" s="4" t="s">
        <v>315</v>
      </c>
      <c r="BK5506" s="4" t="s">
        <v>10</v>
      </c>
      <c r="BL5506" s="4" t="s">
        <v>10</v>
      </c>
      <c r="BM5506" s="4" t="s">
        <v>17</v>
      </c>
      <c r="BN5506" s="4" t="s">
        <v>8</v>
      </c>
      <c r="BO5506" s="4" t="s">
        <v>315</v>
      </c>
      <c r="BP5506" s="4" t="s">
        <v>10</v>
      </c>
      <c r="BQ5506" s="4" t="s">
        <v>10</v>
      </c>
      <c r="BR5506" s="4" t="s">
        <v>17</v>
      </c>
      <c r="BS5506" s="4" t="s">
        <v>8</v>
      </c>
      <c r="BT5506" s="4" t="s">
        <v>315</v>
      </c>
      <c r="BU5506" s="4" t="s">
        <v>10</v>
      </c>
      <c r="BV5506" s="4" t="s">
        <v>10</v>
      </c>
      <c r="BW5506" s="4" t="s">
        <v>17</v>
      </c>
      <c r="BX5506" s="4" t="s">
        <v>8</v>
      </c>
      <c r="BY5506" s="4" t="s">
        <v>315</v>
      </c>
      <c r="BZ5506" s="4" t="s">
        <v>10</v>
      </c>
      <c r="CA5506" s="4" t="s">
        <v>10</v>
      </c>
      <c r="CB5506" s="4" t="s">
        <v>17</v>
      </c>
      <c r="CC5506" s="4" t="s">
        <v>8</v>
      </c>
      <c r="CD5506" s="4" t="s">
        <v>315</v>
      </c>
      <c r="CE5506" s="4" t="s">
        <v>10</v>
      </c>
      <c r="CF5506" s="4" t="s">
        <v>10</v>
      </c>
      <c r="CG5506" s="4" t="s">
        <v>17</v>
      </c>
      <c r="CH5506" s="4" t="s">
        <v>8</v>
      </c>
      <c r="CI5506" s="4" t="s">
        <v>315</v>
      </c>
      <c r="CJ5506" s="4" t="s">
        <v>10</v>
      </c>
      <c r="CK5506" s="4" t="s">
        <v>10</v>
      </c>
      <c r="CL5506" s="4" t="s">
        <v>17</v>
      </c>
      <c r="CM5506" s="4" t="s">
        <v>8</v>
      </c>
      <c r="CN5506" s="4" t="s">
        <v>315</v>
      </c>
      <c r="CO5506" s="4" t="s">
        <v>10</v>
      </c>
      <c r="CP5506" s="4" t="s">
        <v>10</v>
      </c>
      <c r="CQ5506" s="4" t="s">
        <v>17</v>
      </c>
      <c r="CR5506" s="4" t="s">
        <v>8</v>
      </c>
      <c r="CS5506" s="4" t="s">
        <v>315</v>
      </c>
      <c r="CT5506" s="4" t="s">
        <v>10</v>
      </c>
      <c r="CU5506" s="4" t="s">
        <v>10</v>
      </c>
      <c r="CV5506" s="4" t="s">
        <v>17</v>
      </c>
      <c r="CW5506" s="4" t="s">
        <v>8</v>
      </c>
      <c r="CX5506" s="4" t="s">
        <v>315</v>
      </c>
      <c r="CY5506" s="4" t="s">
        <v>10</v>
      </c>
      <c r="CZ5506" s="4" t="s">
        <v>10</v>
      </c>
      <c r="DA5506" s="4" t="s">
        <v>17</v>
      </c>
      <c r="DB5506" s="4" t="s">
        <v>8</v>
      </c>
      <c r="DC5506" s="4" t="s">
        <v>315</v>
      </c>
      <c r="DD5506" s="4" t="s">
        <v>10</v>
      </c>
      <c r="DE5506" s="4" t="s">
        <v>10</v>
      </c>
      <c r="DF5506" s="4" t="s">
        <v>17</v>
      </c>
      <c r="DG5506" s="4" t="s">
        <v>8</v>
      </c>
      <c r="DH5506" s="4" t="s">
        <v>315</v>
      </c>
      <c r="DI5506" s="4" t="s">
        <v>10</v>
      </c>
      <c r="DJ5506" s="4" t="s">
        <v>10</v>
      </c>
      <c r="DK5506" s="4" t="s">
        <v>17</v>
      </c>
      <c r="DL5506" s="4" t="s">
        <v>8</v>
      </c>
      <c r="DM5506" s="4" t="s">
        <v>315</v>
      </c>
      <c r="DN5506" s="4" t="s">
        <v>10</v>
      </c>
      <c r="DO5506" s="4" t="s">
        <v>10</v>
      </c>
      <c r="DP5506" s="4" t="s">
        <v>17</v>
      </c>
      <c r="DQ5506" s="4" t="s">
        <v>8</v>
      </c>
      <c r="DR5506" s="4" t="s">
        <v>315</v>
      </c>
      <c r="DS5506" s="4" t="s">
        <v>10</v>
      </c>
      <c r="DT5506" s="4" t="s">
        <v>10</v>
      </c>
      <c r="DU5506" s="4" t="s">
        <v>17</v>
      </c>
      <c r="DV5506" s="4" t="s">
        <v>8</v>
      </c>
      <c r="DW5506" s="4" t="s">
        <v>315</v>
      </c>
      <c r="DX5506" s="4" t="s">
        <v>10</v>
      </c>
      <c r="DY5506" s="4" t="s">
        <v>10</v>
      </c>
      <c r="DZ5506" s="4" t="s">
        <v>17</v>
      </c>
      <c r="EA5506" s="4" t="s">
        <v>8</v>
      </c>
      <c r="EB5506" s="4" t="s">
        <v>315</v>
      </c>
      <c r="EC5506" s="4" t="s">
        <v>10</v>
      </c>
      <c r="ED5506" s="4" t="s">
        <v>10</v>
      </c>
      <c r="EE5506" s="4" t="s">
        <v>17</v>
      </c>
      <c r="EF5506" s="4" t="s">
        <v>8</v>
      </c>
      <c r="EG5506" s="4" t="s">
        <v>315</v>
      </c>
      <c r="EH5506" s="4" t="s">
        <v>10</v>
      </c>
      <c r="EI5506" s="4" t="s">
        <v>10</v>
      </c>
      <c r="EJ5506" s="4" t="s">
        <v>17</v>
      </c>
      <c r="EK5506" s="4" t="s">
        <v>8</v>
      </c>
      <c r="EL5506" s="4" t="s">
        <v>315</v>
      </c>
      <c r="EM5506" s="4" t="s">
        <v>10</v>
      </c>
      <c r="EN5506" s="4" t="s">
        <v>10</v>
      </c>
      <c r="EO5506" s="4" t="s">
        <v>17</v>
      </c>
      <c r="EP5506" s="4" t="s">
        <v>8</v>
      </c>
      <c r="EQ5506" s="4" t="s">
        <v>315</v>
      </c>
      <c r="ER5506" s="4" t="s">
        <v>10</v>
      </c>
      <c r="ES5506" s="4" t="s">
        <v>10</v>
      </c>
      <c r="ET5506" s="4" t="s">
        <v>17</v>
      </c>
      <c r="EU5506" s="4" t="s">
        <v>8</v>
      </c>
      <c r="EV5506" s="4" t="s">
        <v>315</v>
      </c>
      <c r="EW5506" s="4" t="s">
        <v>10</v>
      </c>
      <c r="EX5506" s="4" t="s">
        <v>10</v>
      </c>
      <c r="EY5506" s="4" t="s">
        <v>17</v>
      </c>
      <c r="EZ5506" s="4" t="s">
        <v>8</v>
      </c>
      <c r="FA5506" s="4" t="s">
        <v>315</v>
      </c>
      <c r="FB5506" s="4" t="s">
        <v>10</v>
      </c>
      <c r="FC5506" s="4" t="s">
        <v>10</v>
      </c>
      <c r="FD5506" s="4" t="s">
        <v>17</v>
      </c>
      <c r="FE5506" s="4" t="s">
        <v>8</v>
      </c>
      <c r="FF5506" s="4" t="s">
        <v>315</v>
      </c>
      <c r="FG5506" s="4" t="s">
        <v>10</v>
      </c>
      <c r="FH5506" s="4" t="s">
        <v>10</v>
      </c>
      <c r="FI5506" s="4" t="s">
        <v>17</v>
      </c>
      <c r="FJ5506" s="4" t="s">
        <v>8</v>
      </c>
      <c r="FK5506" s="4" t="s">
        <v>315</v>
      </c>
      <c r="FL5506" s="4" t="s">
        <v>10</v>
      </c>
      <c r="FM5506" s="4" t="s">
        <v>10</v>
      </c>
      <c r="FN5506" s="4" t="s">
        <v>17</v>
      </c>
      <c r="FO5506" s="4" t="s">
        <v>8</v>
      </c>
      <c r="FP5506" s="4" t="s">
        <v>315</v>
      </c>
      <c r="FQ5506" s="4" t="s">
        <v>10</v>
      </c>
      <c r="FR5506" s="4" t="s">
        <v>10</v>
      </c>
      <c r="FS5506" s="4" t="s">
        <v>17</v>
      </c>
      <c r="FT5506" s="4" t="s">
        <v>8</v>
      </c>
      <c r="FU5506" s="4" t="s">
        <v>315</v>
      </c>
      <c r="FV5506" s="4" t="s">
        <v>10</v>
      </c>
      <c r="FW5506" s="4" t="s">
        <v>10</v>
      </c>
      <c r="FX5506" s="4" t="s">
        <v>17</v>
      </c>
      <c r="FY5506" s="4" t="s">
        <v>8</v>
      </c>
      <c r="FZ5506" s="4" t="s">
        <v>315</v>
      </c>
      <c r="GA5506" s="4" t="s">
        <v>10</v>
      </c>
      <c r="GB5506" s="4" t="s">
        <v>10</v>
      </c>
      <c r="GC5506" s="4" t="s">
        <v>17</v>
      </c>
      <c r="GD5506" s="4" t="s">
        <v>8</v>
      </c>
      <c r="GE5506" s="4" t="s">
        <v>315</v>
      </c>
      <c r="GF5506" s="4" t="s">
        <v>10</v>
      </c>
      <c r="GG5506" s="4" t="s">
        <v>10</v>
      </c>
      <c r="GH5506" s="4" t="s">
        <v>17</v>
      </c>
      <c r="GI5506" s="4" t="s">
        <v>8</v>
      </c>
      <c r="GJ5506" s="4" t="s">
        <v>315</v>
      </c>
      <c r="GK5506" s="4" t="s">
        <v>10</v>
      </c>
      <c r="GL5506" s="4" t="s">
        <v>10</v>
      </c>
      <c r="GM5506" s="4" t="s">
        <v>17</v>
      </c>
      <c r="GN5506" s="4" t="s">
        <v>8</v>
      </c>
      <c r="GO5506" s="4" t="s">
        <v>315</v>
      </c>
      <c r="GP5506" s="4" t="s">
        <v>10</v>
      </c>
      <c r="GQ5506" s="4" t="s">
        <v>10</v>
      </c>
      <c r="GR5506" s="4" t="s">
        <v>17</v>
      </c>
      <c r="GS5506" s="4" t="s">
        <v>8</v>
      </c>
      <c r="GT5506" s="4" t="s">
        <v>315</v>
      </c>
      <c r="GU5506" s="4" t="s">
        <v>10</v>
      </c>
      <c r="GV5506" s="4" t="s">
        <v>10</v>
      </c>
      <c r="GW5506" s="4" t="s">
        <v>17</v>
      </c>
      <c r="GX5506" s="4" t="s">
        <v>8</v>
      </c>
      <c r="GY5506" s="4" t="s">
        <v>315</v>
      </c>
      <c r="GZ5506" s="4" t="s">
        <v>10</v>
      </c>
      <c r="HA5506" s="4" t="s">
        <v>10</v>
      </c>
      <c r="HB5506" s="4" t="s">
        <v>17</v>
      </c>
      <c r="HC5506" s="4" t="s">
        <v>8</v>
      </c>
      <c r="HD5506" s="4" t="s">
        <v>315</v>
      </c>
      <c r="HE5506" s="4" t="s">
        <v>10</v>
      </c>
      <c r="HF5506" s="4" t="s">
        <v>10</v>
      </c>
      <c r="HG5506" s="4" t="s">
        <v>17</v>
      </c>
      <c r="HH5506" s="4" t="s">
        <v>8</v>
      </c>
      <c r="HI5506" s="4" t="s">
        <v>315</v>
      </c>
      <c r="HJ5506" s="4" t="s">
        <v>10</v>
      </c>
      <c r="HK5506" s="4" t="s">
        <v>10</v>
      </c>
      <c r="HL5506" s="4" t="s">
        <v>17</v>
      </c>
      <c r="HM5506" s="4" t="s">
        <v>8</v>
      </c>
      <c r="HN5506" s="4" t="s">
        <v>315</v>
      </c>
      <c r="HO5506" s="4" t="s">
        <v>10</v>
      </c>
      <c r="HP5506" s="4" t="s">
        <v>10</v>
      </c>
      <c r="HQ5506" s="4" t="s">
        <v>17</v>
      </c>
      <c r="HR5506" s="4" t="s">
        <v>8</v>
      </c>
      <c r="HS5506" s="4" t="s">
        <v>315</v>
      </c>
      <c r="HT5506" s="4" t="s">
        <v>10</v>
      </c>
      <c r="HU5506" s="4" t="s">
        <v>10</v>
      </c>
      <c r="HV5506" s="4" t="s">
        <v>17</v>
      </c>
      <c r="HW5506" s="4" t="s">
        <v>8</v>
      </c>
      <c r="HX5506" s="4" t="s">
        <v>315</v>
      </c>
      <c r="HY5506" s="4" t="s">
        <v>10</v>
      </c>
      <c r="HZ5506" s="4" t="s">
        <v>10</v>
      </c>
      <c r="IA5506" s="4" t="s">
        <v>17</v>
      </c>
      <c r="IB5506" s="4" t="s">
        <v>8</v>
      </c>
      <c r="IC5506" s="4" t="s">
        <v>315</v>
      </c>
      <c r="ID5506" s="4" t="s">
        <v>10</v>
      </c>
      <c r="IE5506" s="4" t="s">
        <v>10</v>
      </c>
      <c r="IF5506" s="4" t="s">
        <v>17</v>
      </c>
      <c r="IG5506" s="4" t="s">
        <v>8</v>
      </c>
      <c r="IH5506" s="4" t="s">
        <v>315</v>
      </c>
      <c r="II5506" s="4" t="s">
        <v>10</v>
      </c>
      <c r="IJ5506" s="4" t="s">
        <v>10</v>
      </c>
      <c r="IK5506" s="4" t="s">
        <v>17</v>
      </c>
      <c r="IL5506" s="4" t="s">
        <v>8</v>
      </c>
      <c r="IM5506" s="4" t="s">
        <v>315</v>
      </c>
      <c r="IN5506" s="4" t="s">
        <v>10</v>
      </c>
      <c r="IO5506" s="4" t="s">
        <v>10</v>
      </c>
      <c r="IP5506" s="4" t="s">
        <v>17</v>
      </c>
      <c r="IQ5506" s="4" t="s">
        <v>8</v>
      </c>
      <c r="IR5506" s="4" t="s">
        <v>315</v>
      </c>
      <c r="IS5506" s="4" t="s">
        <v>10</v>
      </c>
      <c r="IT5506" s="4" t="s">
        <v>10</v>
      </c>
      <c r="IU5506" s="4" t="s">
        <v>17</v>
      </c>
      <c r="IV5506" s="4" t="s">
        <v>8</v>
      </c>
      <c r="IW5506" s="4" t="s">
        <v>315</v>
      </c>
      <c r="IX5506" s="4" t="s">
        <v>10</v>
      </c>
      <c r="IY5506" s="4" t="s">
        <v>10</v>
      </c>
      <c r="IZ5506" s="4" t="s">
        <v>17</v>
      </c>
      <c r="JA5506" s="4" t="s">
        <v>8</v>
      </c>
      <c r="JB5506" s="4" t="s">
        <v>315</v>
      </c>
      <c r="JC5506" s="4" t="s">
        <v>10</v>
      </c>
      <c r="JD5506" s="4" t="s">
        <v>10</v>
      </c>
      <c r="JE5506" s="4" t="s">
        <v>17</v>
      </c>
      <c r="JF5506" s="4" t="s">
        <v>8</v>
      </c>
      <c r="JG5506" s="4" t="s">
        <v>315</v>
      </c>
      <c r="JH5506" s="4" t="s">
        <v>10</v>
      </c>
      <c r="JI5506" s="4" t="s">
        <v>10</v>
      </c>
      <c r="JJ5506" s="4" t="s">
        <v>17</v>
      </c>
      <c r="JK5506" s="4" t="s">
        <v>8</v>
      </c>
      <c r="JL5506" s="4" t="s">
        <v>315</v>
      </c>
      <c r="JM5506" s="4" t="s">
        <v>10</v>
      </c>
      <c r="JN5506" s="4" t="s">
        <v>10</v>
      </c>
      <c r="JO5506" s="4" t="s">
        <v>17</v>
      </c>
      <c r="JP5506" s="4" t="s">
        <v>8</v>
      </c>
      <c r="JQ5506" s="4" t="s">
        <v>315</v>
      </c>
      <c r="JR5506" s="4" t="s">
        <v>10</v>
      </c>
      <c r="JS5506" s="4" t="s">
        <v>10</v>
      </c>
      <c r="JT5506" s="4" t="s">
        <v>17</v>
      </c>
      <c r="JU5506" s="4" t="s">
        <v>8</v>
      </c>
      <c r="JV5506" s="4" t="s">
        <v>315</v>
      </c>
      <c r="JW5506" s="4" t="s">
        <v>10</v>
      </c>
      <c r="JX5506" s="4" t="s">
        <v>10</v>
      </c>
      <c r="JY5506" s="4" t="s">
        <v>17</v>
      </c>
      <c r="JZ5506" s="4" t="s">
        <v>8</v>
      </c>
      <c r="KA5506" s="4" t="s">
        <v>315</v>
      </c>
      <c r="KB5506" s="4" t="s">
        <v>10</v>
      </c>
      <c r="KC5506" s="4" t="s">
        <v>10</v>
      </c>
      <c r="KD5506" s="4" t="s">
        <v>17</v>
      </c>
      <c r="KE5506" s="4" t="s">
        <v>8</v>
      </c>
      <c r="KF5506" s="4" t="s">
        <v>315</v>
      </c>
      <c r="KG5506" s="4" t="s">
        <v>10</v>
      </c>
      <c r="KH5506" s="4" t="s">
        <v>10</v>
      </c>
      <c r="KI5506" s="4" t="s">
        <v>17</v>
      </c>
      <c r="KJ5506" s="4" t="s">
        <v>8</v>
      </c>
      <c r="KK5506" s="4" t="s">
        <v>315</v>
      </c>
      <c r="KL5506" s="4" t="s">
        <v>10</v>
      </c>
      <c r="KM5506" s="4" t="s">
        <v>10</v>
      </c>
      <c r="KN5506" s="4" t="s">
        <v>17</v>
      </c>
      <c r="KO5506" s="4" t="s">
        <v>8</v>
      </c>
      <c r="KP5506" s="4" t="s">
        <v>315</v>
      </c>
      <c r="KQ5506" s="4" t="s">
        <v>10</v>
      </c>
      <c r="KR5506" s="4" t="s">
        <v>10</v>
      </c>
      <c r="KS5506" s="4" t="s">
        <v>17</v>
      </c>
      <c r="KT5506" s="4" t="s">
        <v>8</v>
      </c>
      <c r="KU5506" s="4" t="s">
        <v>315</v>
      </c>
      <c r="KV5506" s="4" t="s">
        <v>10</v>
      </c>
      <c r="KW5506" s="4" t="s">
        <v>10</v>
      </c>
      <c r="KX5506" s="4" t="s">
        <v>17</v>
      </c>
      <c r="KY5506" s="4" t="s">
        <v>8</v>
      </c>
      <c r="KZ5506" s="4" t="s">
        <v>315</v>
      </c>
      <c r="LA5506" s="4" t="s">
        <v>10</v>
      </c>
      <c r="LB5506" s="4" t="s">
        <v>10</v>
      </c>
      <c r="LC5506" s="4" t="s">
        <v>17</v>
      </c>
      <c r="LD5506" s="4" t="s">
        <v>8</v>
      </c>
      <c r="LE5506" s="4" t="s">
        <v>315</v>
      </c>
      <c r="LF5506" s="4" t="s">
        <v>10</v>
      </c>
      <c r="LG5506" s="4" t="s">
        <v>10</v>
      </c>
      <c r="LH5506" s="4" t="s">
        <v>17</v>
      </c>
      <c r="LI5506" s="4" t="s">
        <v>8</v>
      </c>
      <c r="LJ5506" s="4" t="s">
        <v>315</v>
      </c>
      <c r="LK5506" s="4" t="s">
        <v>10</v>
      </c>
      <c r="LL5506" s="4" t="s">
        <v>10</v>
      </c>
      <c r="LM5506" s="4" t="s">
        <v>17</v>
      </c>
      <c r="LN5506" s="4" t="s">
        <v>8</v>
      </c>
      <c r="LO5506" s="4" t="s">
        <v>315</v>
      </c>
      <c r="LP5506" s="4" t="s">
        <v>10</v>
      </c>
      <c r="LQ5506" s="4" t="s">
        <v>10</v>
      </c>
      <c r="LR5506" s="4" t="s">
        <v>17</v>
      </c>
      <c r="LS5506" s="4" t="s">
        <v>8</v>
      </c>
      <c r="LT5506" s="4" t="s">
        <v>315</v>
      </c>
      <c r="LU5506" s="4" t="s">
        <v>10</v>
      </c>
      <c r="LV5506" s="4" t="s">
        <v>10</v>
      </c>
      <c r="LW5506" s="4" t="s">
        <v>17</v>
      </c>
      <c r="LX5506" s="4" t="s">
        <v>8</v>
      </c>
      <c r="LY5506" s="4" t="s">
        <v>315</v>
      </c>
      <c r="LZ5506" s="4" t="s">
        <v>10</v>
      </c>
      <c r="MA5506" s="4" t="s">
        <v>10</v>
      </c>
      <c r="MB5506" s="4" t="s">
        <v>17</v>
      </c>
      <c r="MC5506" s="4" t="s">
        <v>8</v>
      </c>
      <c r="MD5506" s="4" t="s">
        <v>315</v>
      </c>
      <c r="ME5506" s="4" t="s">
        <v>10</v>
      </c>
      <c r="MF5506" s="4" t="s">
        <v>10</v>
      </c>
      <c r="MG5506" s="4" t="s">
        <v>17</v>
      </c>
      <c r="MH5506" s="4" t="s">
        <v>8</v>
      </c>
      <c r="MI5506" s="4" t="s">
        <v>315</v>
      </c>
      <c r="MJ5506" s="4" t="s">
        <v>10</v>
      </c>
      <c r="MK5506" s="4" t="s">
        <v>10</v>
      </c>
      <c r="ML5506" s="4" t="s">
        <v>17</v>
      </c>
      <c r="MM5506" s="4" t="s">
        <v>8</v>
      </c>
      <c r="MN5506" s="4" t="s">
        <v>315</v>
      </c>
      <c r="MO5506" s="4" t="s">
        <v>10</v>
      </c>
      <c r="MP5506" s="4" t="s">
        <v>10</v>
      </c>
      <c r="MQ5506" s="4" t="s">
        <v>17</v>
      </c>
      <c r="MR5506" s="4" t="s">
        <v>8</v>
      </c>
      <c r="MS5506" s="4" t="s">
        <v>315</v>
      </c>
      <c r="MT5506" s="4" t="s">
        <v>10</v>
      </c>
      <c r="MU5506" s="4" t="s">
        <v>10</v>
      </c>
      <c r="MV5506" s="4" t="s">
        <v>17</v>
      </c>
      <c r="MW5506" s="4" t="s">
        <v>8</v>
      </c>
      <c r="MX5506" s="4" t="s">
        <v>315</v>
      </c>
      <c r="MY5506" s="4" t="s">
        <v>10</v>
      </c>
      <c r="MZ5506" s="4" t="s">
        <v>10</v>
      </c>
      <c r="NA5506" s="4" t="s">
        <v>17</v>
      </c>
      <c r="NB5506" s="4" t="s">
        <v>8</v>
      </c>
      <c r="NC5506" s="4" t="s">
        <v>315</v>
      </c>
      <c r="ND5506" s="4" t="s">
        <v>10</v>
      </c>
      <c r="NE5506" s="4" t="s">
        <v>10</v>
      </c>
      <c r="NF5506" s="4" t="s">
        <v>17</v>
      </c>
      <c r="NG5506" s="4" t="s">
        <v>8</v>
      </c>
      <c r="NH5506" s="4" t="s">
        <v>315</v>
      </c>
      <c r="NI5506" s="4" t="s">
        <v>10</v>
      </c>
      <c r="NJ5506" s="4" t="s">
        <v>10</v>
      </c>
      <c r="NK5506" s="4" t="s">
        <v>17</v>
      </c>
      <c r="NL5506" s="4" t="s">
        <v>8</v>
      </c>
      <c r="NM5506" s="4" t="s">
        <v>315</v>
      </c>
      <c r="NN5506" s="4" t="s">
        <v>10</v>
      </c>
      <c r="NO5506" s="4" t="s">
        <v>10</v>
      </c>
      <c r="NP5506" s="4" t="s">
        <v>17</v>
      </c>
      <c r="NQ5506" s="4" t="s">
        <v>8</v>
      </c>
      <c r="NR5506" s="4" t="s">
        <v>315</v>
      </c>
      <c r="NS5506" s="4" t="s">
        <v>10</v>
      </c>
      <c r="NT5506" s="4" t="s">
        <v>10</v>
      </c>
      <c r="NU5506" s="4" t="s">
        <v>17</v>
      </c>
      <c r="NV5506" s="4" t="s">
        <v>8</v>
      </c>
      <c r="NW5506" s="4" t="s">
        <v>315</v>
      </c>
      <c r="NX5506" s="4" t="s">
        <v>10</v>
      </c>
      <c r="NY5506" s="4" t="s">
        <v>10</v>
      </c>
      <c r="NZ5506" s="4" t="s">
        <v>17</v>
      </c>
      <c r="OA5506" s="4" t="s">
        <v>8</v>
      </c>
      <c r="OB5506" s="4" t="s">
        <v>315</v>
      </c>
      <c r="OC5506" s="4" t="s">
        <v>10</v>
      </c>
      <c r="OD5506" s="4" t="s">
        <v>10</v>
      </c>
      <c r="OE5506" s="4" t="s">
        <v>17</v>
      </c>
      <c r="OF5506" s="4" t="s">
        <v>8</v>
      </c>
      <c r="OG5506" s="4" t="s">
        <v>315</v>
      </c>
      <c r="OH5506" s="4" t="s">
        <v>10</v>
      </c>
      <c r="OI5506" s="4" t="s">
        <v>10</v>
      </c>
      <c r="OJ5506" s="4" t="s">
        <v>17</v>
      </c>
      <c r="OK5506" s="4" t="s">
        <v>8</v>
      </c>
      <c r="OL5506" s="4" t="s">
        <v>315</v>
      </c>
      <c r="OM5506" s="4" t="s">
        <v>10</v>
      </c>
      <c r="ON5506" s="4" t="s">
        <v>10</v>
      </c>
      <c r="OO5506" s="4" t="s">
        <v>17</v>
      </c>
      <c r="OP5506" s="4" t="s">
        <v>8</v>
      </c>
      <c r="OQ5506" s="4" t="s">
        <v>315</v>
      </c>
      <c r="OR5506" s="4" t="s">
        <v>10</v>
      </c>
      <c r="OS5506" s="4" t="s">
        <v>10</v>
      </c>
      <c r="OT5506" s="4" t="s">
        <v>17</v>
      </c>
      <c r="OU5506" s="4" t="s">
        <v>8</v>
      </c>
      <c r="OV5506" s="4" t="s">
        <v>315</v>
      </c>
      <c r="OW5506" s="4" t="s">
        <v>10</v>
      </c>
      <c r="OX5506" s="4" t="s">
        <v>10</v>
      </c>
      <c r="OY5506" s="4" t="s">
        <v>17</v>
      </c>
      <c r="OZ5506" s="4" t="s">
        <v>8</v>
      </c>
      <c r="PA5506" s="4" t="s">
        <v>315</v>
      </c>
      <c r="PB5506" s="4" t="s">
        <v>10</v>
      </c>
      <c r="PC5506" s="4" t="s">
        <v>10</v>
      </c>
      <c r="PD5506" s="4" t="s">
        <v>17</v>
      </c>
      <c r="PE5506" s="4" t="s">
        <v>8</v>
      </c>
      <c r="PF5506" s="4" t="s">
        <v>315</v>
      </c>
      <c r="PG5506" s="4" t="s">
        <v>10</v>
      </c>
      <c r="PH5506" s="4" t="s">
        <v>10</v>
      </c>
      <c r="PI5506" s="4" t="s">
        <v>17</v>
      </c>
      <c r="PJ5506" s="4" t="s">
        <v>8</v>
      </c>
      <c r="PK5506" s="4" t="s">
        <v>315</v>
      </c>
      <c r="PL5506" s="4" t="s">
        <v>10</v>
      </c>
      <c r="PM5506" s="4" t="s">
        <v>10</v>
      </c>
      <c r="PN5506" s="4" t="s">
        <v>17</v>
      </c>
      <c r="PO5506" s="4" t="s">
        <v>8</v>
      </c>
      <c r="PP5506" s="4" t="s">
        <v>315</v>
      </c>
      <c r="PQ5506" s="4" t="s">
        <v>10</v>
      </c>
      <c r="PR5506" s="4" t="s">
        <v>10</v>
      </c>
      <c r="PS5506" s="4" t="s">
        <v>17</v>
      </c>
      <c r="PT5506" s="4" t="s">
        <v>8</v>
      </c>
      <c r="PU5506" s="4" t="s">
        <v>315</v>
      </c>
      <c r="PV5506" s="4" t="s">
        <v>10</v>
      </c>
      <c r="PW5506" s="4" t="s">
        <v>10</v>
      </c>
      <c r="PX5506" s="4" t="s">
        <v>17</v>
      </c>
      <c r="PY5506" s="4" t="s">
        <v>8</v>
      </c>
      <c r="PZ5506" s="4" t="s">
        <v>315</v>
      </c>
      <c r="QA5506" s="4" t="s">
        <v>10</v>
      </c>
      <c r="QB5506" s="4" t="s">
        <v>10</v>
      </c>
      <c r="QC5506" s="4" t="s">
        <v>17</v>
      </c>
      <c r="QD5506" s="4" t="s">
        <v>8</v>
      </c>
      <c r="QE5506" s="4" t="s">
        <v>315</v>
      </c>
      <c r="QF5506" s="4" t="s">
        <v>10</v>
      </c>
      <c r="QG5506" s="4" t="s">
        <v>10</v>
      </c>
      <c r="QH5506" s="4" t="s">
        <v>17</v>
      </c>
      <c r="QI5506" s="4" t="s">
        <v>8</v>
      </c>
      <c r="QJ5506" s="4" t="s">
        <v>315</v>
      </c>
      <c r="QK5506" s="4" t="s">
        <v>10</v>
      </c>
      <c r="QL5506" s="4" t="s">
        <v>10</v>
      </c>
      <c r="QM5506" s="4" t="s">
        <v>17</v>
      </c>
      <c r="QN5506" s="4" t="s">
        <v>8</v>
      </c>
      <c r="QO5506" s="4" t="s">
        <v>315</v>
      </c>
      <c r="QP5506" s="4" t="s">
        <v>10</v>
      </c>
      <c r="QQ5506" s="4" t="s">
        <v>10</v>
      </c>
      <c r="QR5506" s="4" t="s">
        <v>17</v>
      </c>
      <c r="QS5506" s="4" t="s">
        <v>8</v>
      </c>
      <c r="QT5506" s="4" t="s">
        <v>315</v>
      </c>
      <c r="QU5506" s="4" t="s">
        <v>10</v>
      </c>
      <c r="QV5506" s="4" t="s">
        <v>10</v>
      </c>
      <c r="QW5506" s="4" t="s">
        <v>17</v>
      </c>
      <c r="QX5506" s="4" t="s">
        <v>8</v>
      </c>
      <c r="QY5506" s="4" t="s">
        <v>315</v>
      </c>
      <c r="QZ5506" s="4" t="s">
        <v>10</v>
      </c>
      <c r="RA5506" s="4" t="s">
        <v>10</v>
      </c>
      <c r="RB5506" s="4" t="s">
        <v>17</v>
      </c>
      <c r="RC5506" s="4" t="s">
        <v>8</v>
      </c>
      <c r="RD5506" s="4" t="s">
        <v>315</v>
      </c>
      <c r="RE5506" s="4" t="s">
        <v>10</v>
      </c>
      <c r="RF5506" s="4" t="s">
        <v>10</v>
      </c>
      <c r="RG5506" s="4" t="s">
        <v>17</v>
      </c>
      <c r="RH5506" s="4" t="s">
        <v>8</v>
      </c>
      <c r="RI5506" s="4" t="s">
        <v>315</v>
      </c>
      <c r="RJ5506" s="4" t="s">
        <v>10</v>
      </c>
      <c r="RK5506" s="4" t="s">
        <v>10</v>
      </c>
      <c r="RL5506" s="4" t="s">
        <v>17</v>
      </c>
      <c r="RM5506" s="4" t="s">
        <v>8</v>
      </c>
      <c r="RN5506" s="4" t="s">
        <v>315</v>
      </c>
      <c r="RO5506" s="4" t="s">
        <v>10</v>
      </c>
      <c r="RP5506" s="4" t="s">
        <v>10</v>
      </c>
      <c r="RQ5506" s="4" t="s">
        <v>17</v>
      </c>
      <c r="RR5506" s="4" t="s">
        <v>8</v>
      </c>
      <c r="RS5506" s="4" t="s">
        <v>315</v>
      </c>
      <c r="RT5506" s="4" t="s">
        <v>10</v>
      </c>
      <c r="RU5506" s="4" t="s">
        <v>10</v>
      </c>
      <c r="RV5506" s="4" t="s">
        <v>17</v>
      </c>
      <c r="RW5506" s="4" t="s">
        <v>8</v>
      </c>
      <c r="RX5506" s="4" t="s">
        <v>315</v>
      </c>
      <c r="RY5506" s="4" t="s">
        <v>10</v>
      </c>
      <c r="RZ5506" s="4" t="s">
        <v>10</v>
      </c>
      <c r="SA5506" s="4" t="s">
        <v>17</v>
      </c>
      <c r="SB5506" s="4" t="s">
        <v>8</v>
      </c>
      <c r="SC5506" s="4" t="s">
        <v>315</v>
      </c>
      <c r="SD5506" s="4" t="s">
        <v>10</v>
      </c>
      <c r="SE5506" s="4" t="s">
        <v>10</v>
      </c>
      <c r="SF5506" s="4" t="s">
        <v>17</v>
      </c>
      <c r="SG5506" s="4" t="s">
        <v>8</v>
      </c>
      <c r="SH5506" s="4" t="s">
        <v>315</v>
      </c>
      <c r="SI5506" s="4" t="s">
        <v>10</v>
      </c>
      <c r="SJ5506" s="4" t="s">
        <v>10</v>
      </c>
      <c r="SK5506" s="4" t="s">
        <v>17</v>
      </c>
      <c r="SL5506" s="4" t="s">
        <v>8</v>
      </c>
      <c r="SM5506" s="4" t="s">
        <v>315</v>
      </c>
      <c r="SN5506" s="4" t="s">
        <v>10</v>
      </c>
      <c r="SO5506" s="4" t="s">
        <v>10</v>
      </c>
      <c r="SP5506" s="4" t="s">
        <v>17</v>
      </c>
      <c r="SQ5506" s="4" t="s">
        <v>8</v>
      </c>
      <c r="SR5506" s="4" t="s">
        <v>315</v>
      </c>
      <c r="SS5506" s="4" t="s">
        <v>10</v>
      </c>
      <c r="ST5506" s="4" t="s">
        <v>10</v>
      </c>
      <c r="SU5506" s="4" t="s">
        <v>17</v>
      </c>
      <c r="SV5506" s="4" t="s">
        <v>8</v>
      </c>
      <c r="SW5506" s="4" t="s">
        <v>315</v>
      </c>
      <c r="SX5506" s="4" t="s">
        <v>10</v>
      </c>
      <c r="SY5506" s="4" t="s">
        <v>10</v>
      </c>
      <c r="SZ5506" s="4" t="s">
        <v>17</v>
      </c>
      <c r="TA5506" s="4" t="s">
        <v>8</v>
      </c>
      <c r="TB5506" s="4" t="s">
        <v>315</v>
      </c>
      <c r="TC5506" s="4" t="s">
        <v>10</v>
      </c>
      <c r="TD5506" s="4" t="s">
        <v>10</v>
      </c>
      <c r="TE5506" s="4" t="s">
        <v>17</v>
      </c>
      <c r="TF5506" s="4" t="s">
        <v>8</v>
      </c>
      <c r="TG5506" s="4" t="s">
        <v>315</v>
      </c>
      <c r="TH5506" s="4" t="s">
        <v>10</v>
      </c>
      <c r="TI5506" s="4" t="s">
        <v>10</v>
      </c>
      <c r="TJ5506" s="4" t="s">
        <v>17</v>
      </c>
      <c r="TK5506" s="4" t="s">
        <v>8</v>
      </c>
      <c r="TL5506" s="4" t="s">
        <v>315</v>
      </c>
      <c r="TM5506" s="4" t="s">
        <v>10</v>
      </c>
      <c r="TN5506" s="4" t="s">
        <v>10</v>
      </c>
      <c r="TO5506" s="4" t="s">
        <v>17</v>
      </c>
      <c r="TP5506" s="4" t="s">
        <v>8</v>
      </c>
      <c r="TQ5506" s="4" t="s">
        <v>315</v>
      </c>
      <c r="TR5506" s="4" t="s">
        <v>10</v>
      </c>
      <c r="TS5506" s="4" t="s">
        <v>10</v>
      </c>
      <c r="TT5506" s="4" t="s">
        <v>17</v>
      </c>
      <c r="TU5506" s="4" t="s">
        <v>8</v>
      </c>
      <c r="TV5506" s="4" t="s">
        <v>315</v>
      </c>
      <c r="TW5506" s="4" t="s">
        <v>10</v>
      </c>
      <c r="TX5506" s="4" t="s">
        <v>10</v>
      </c>
      <c r="TY5506" s="4" t="s">
        <v>17</v>
      </c>
      <c r="TZ5506" s="4" t="s">
        <v>8</v>
      </c>
      <c r="UA5506" s="4" t="s">
        <v>315</v>
      </c>
      <c r="UB5506" s="4" t="s">
        <v>10</v>
      </c>
      <c r="UC5506" s="4" t="s">
        <v>10</v>
      </c>
      <c r="UD5506" s="4" t="s">
        <v>17</v>
      </c>
      <c r="UE5506" s="4" t="s">
        <v>8</v>
      </c>
      <c r="UF5506" s="4" t="s">
        <v>315</v>
      </c>
      <c r="UG5506" s="4" t="s">
        <v>10</v>
      </c>
      <c r="UH5506" s="4" t="s">
        <v>10</v>
      </c>
      <c r="UI5506" s="4" t="s">
        <v>17</v>
      </c>
      <c r="UJ5506" s="4" t="s">
        <v>8</v>
      </c>
      <c r="UK5506" s="4" t="s">
        <v>315</v>
      </c>
      <c r="UL5506" s="4" t="s">
        <v>10</v>
      </c>
      <c r="UM5506" s="4" t="s">
        <v>10</v>
      </c>
      <c r="UN5506" s="4" t="s">
        <v>17</v>
      </c>
      <c r="UO5506" s="4" t="s">
        <v>8</v>
      </c>
      <c r="UP5506" s="4" t="s">
        <v>315</v>
      </c>
      <c r="UQ5506" s="4" t="s">
        <v>10</v>
      </c>
      <c r="UR5506" s="4" t="s">
        <v>10</v>
      </c>
      <c r="US5506" s="4" t="s">
        <v>17</v>
      </c>
      <c r="UT5506" s="4" t="s">
        <v>8</v>
      </c>
      <c r="UU5506" s="4" t="s">
        <v>315</v>
      </c>
      <c r="UV5506" s="4" t="s">
        <v>10</v>
      </c>
      <c r="UW5506" s="4" t="s">
        <v>10</v>
      </c>
      <c r="UX5506" s="4" t="s">
        <v>17</v>
      </c>
      <c r="UY5506" s="4" t="s">
        <v>8</v>
      </c>
      <c r="UZ5506" s="4" t="s">
        <v>315</v>
      </c>
      <c r="VA5506" s="4" t="s">
        <v>10</v>
      </c>
      <c r="VB5506" s="4" t="s">
        <v>10</v>
      </c>
      <c r="VC5506" s="4" t="s">
        <v>17</v>
      </c>
      <c r="VD5506" s="4" t="s">
        <v>8</v>
      </c>
      <c r="VE5506" s="4" t="s">
        <v>315</v>
      </c>
      <c r="VF5506" s="4" t="s">
        <v>10</v>
      </c>
      <c r="VG5506" s="4" t="s">
        <v>10</v>
      </c>
      <c r="VH5506" s="4" t="s">
        <v>17</v>
      </c>
      <c r="VI5506" s="4" t="s">
        <v>8</v>
      </c>
      <c r="VJ5506" s="4" t="s">
        <v>315</v>
      </c>
      <c r="VK5506" s="4" t="s">
        <v>10</v>
      </c>
      <c r="VL5506" s="4" t="s">
        <v>10</v>
      </c>
      <c r="VM5506" s="4" t="s">
        <v>17</v>
      </c>
      <c r="VN5506" s="4" t="s">
        <v>8</v>
      </c>
      <c r="VO5506" s="4" t="s">
        <v>315</v>
      </c>
      <c r="VP5506" s="4" t="s">
        <v>10</v>
      </c>
      <c r="VQ5506" s="4" t="s">
        <v>10</v>
      </c>
      <c r="VR5506" s="4" t="s">
        <v>17</v>
      </c>
      <c r="VS5506" s="4" t="s">
        <v>8</v>
      </c>
      <c r="VT5506" s="4" t="s">
        <v>315</v>
      </c>
      <c r="VU5506" s="4" t="s">
        <v>10</v>
      </c>
      <c r="VV5506" s="4" t="s">
        <v>10</v>
      </c>
      <c r="VW5506" s="4" t="s">
        <v>17</v>
      </c>
      <c r="VX5506" s="4" t="s">
        <v>8</v>
      </c>
      <c r="VY5506" s="4" t="s">
        <v>315</v>
      </c>
      <c r="VZ5506" s="4" t="s">
        <v>10</v>
      </c>
      <c r="WA5506" s="4" t="s">
        <v>10</v>
      </c>
      <c r="WB5506" s="4" t="s">
        <v>17</v>
      </c>
      <c r="WC5506" s="4" t="s">
        <v>8</v>
      </c>
      <c r="WD5506" s="4" t="s">
        <v>315</v>
      </c>
      <c r="WE5506" s="4" t="s">
        <v>10</v>
      </c>
      <c r="WF5506" s="4" t="s">
        <v>10</v>
      </c>
      <c r="WG5506" s="4" t="s">
        <v>17</v>
      </c>
      <c r="WH5506" s="4" t="s">
        <v>8</v>
      </c>
      <c r="WI5506" s="4" t="s">
        <v>315</v>
      </c>
      <c r="WJ5506" s="4" t="s">
        <v>10</v>
      </c>
      <c r="WK5506" s="4" t="s">
        <v>10</v>
      </c>
      <c r="WL5506" s="4" t="s">
        <v>17</v>
      </c>
      <c r="WM5506" s="4" t="s">
        <v>8</v>
      </c>
      <c r="WN5506" s="4" t="s">
        <v>315</v>
      </c>
      <c r="WO5506" s="4" t="s">
        <v>10</v>
      </c>
      <c r="WP5506" s="4" t="s">
        <v>10</v>
      </c>
      <c r="WQ5506" s="4" t="s">
        <v>17</v>
      </c>
      <c r="WR5506" s="4" t="s">
        <v>8</v>
      </c>
      <c r="WS5506" s="4" t="s">
        <v>315</v>
      </c>
      <c r="WT5506" s="4" t="s">
        <v>10</v>
      </c>
      <c r="WU5506" s="4" t="s">
        <v>10</v>
      </c>
      <c r="WV5506" s="4" t="s">
        <v>17</v>
      </c>
      <c r="WW5506" s="4" t="s">
        <v>8</v>
      </c>
      <c r="WX5506" s="4" t="s">
        <v>315</v>
      </c>
      <c r="WY5506" s="4" t="s">
        <v>10</v>
      </c>
      <c r="WZ5506" s="4" t="s">
        <v>10</v>
      </c>
      <c r="XA5506" s="4" t="s">
        <v>17</v>
      </c>
      <c r="XB5506" s="4" t="s">
        <v>8</v>
      </c>
      <c r="XC5506" s="4" t="s">
        <v>315</v>
      </c>
      <c r="XD5506" s="4" t="s">
        <v>10</v>
      </c>
      <c r="XE5506" s="4" t="s">
        <v>10</v>
      </c>
      <c r="XF5506" s="4" t="s">
        <v>17</v>
      </c>
      <c r="XG5506" s="4" t="s">
        <v>8</v>
      </c>
      <c r="XH5506" s="4" t="s">
        <v>315</v>
      </c>
      <c r="XI5506" s="4" t="s">
        <v>10</v>
      </c>
      <c r="XJ5506" s="4" t="s">
        <v>10</v>
      </c>
      <c r="XK5506" s="4" t="s">
        <v>17</v>
      </c>
      <c r="XL5506" s="4" t="s">
        <v>8</v>
      </c>
      <c r="XM5506" s="4" t="s">
        <v>315</v>
      </c>
      <c r="XN5506" s="4" t="s">
        <v>10</v>
      </c>
      <c r="XO5506" s="4" t="s">
        <v>10</v>
      </c>
      <c r="XP5506" s="4" t="s">
        <v>17</v>
      </c>
      <c r="XQ5506" s="4" t="s">
        <v>8</v>
      </c>
      <c r="XR5506" s="4" t="s">
        <v>315</v>
      </c>
      <c r="XS5506" s="4" t="s">
        <v>10</v>
      </c>
      <c r="XT5506" s="4" t="s">
        <v>10</v>
      </c>
      <c r="XU5506" s="4" t="s">
        <v>17</v>
      </c>
      <c r="XV5506" s="4" t="s">
        <v>8</v>
      </c>
      <c r="XW5506" s="4" t="s">
        <v>315</v>
      </c>
      <c r="XX5506" s="4" t="s">
        <v>10</v>
      </c>
      <c r="XY5506" s="4" t="s">
        <v>10</v>
      </c>
      <c r="XZ5506" s="4" t="s">
        <v>17</v>
      </c>
      <c r="YA5506" s="4" t="s">
        <v>8</v>
      </c>
      <c r="YB5506" s="4" t="s">
        <v>315</v>
      </c>
      <c r="YC5506" s="4" t="s">
        <v>10</v>
      </c>
      <c r="YD5506" s="4" t="s">
        <v>10</v>
      </c>
      <c r="YE5506" s="4" t="s">
        <v>17</v>
      </c>
      <c r="YF5506" s="4" t="s">
        <v>8</v>
      </c>
      <c r="YG5506" s="4" t="s">
        <v>315</v>
      </c>
      <c r="YH5506" s="4" t="s">
        <v>10</v>
      </c>
      <c r="YI5506" s="4" t="s">
        <v>10</v>
      </c>
      <c r="YJ5506" s="4" t="s">
        <v>17</v>
      </c>
      <c r="YK5506" s="4" t="s">
        <v>8</v>
      </c>
      <c r="YL5506" s="4" t="s">
        <v>315</v>
      </c>
    </row>
    <row r="5507" spans="1:662">
      <c r="A5507" t="n">
        <v>43504</v>
      </c>
      <c r="B5507" s="71" t="n">
        <v>257</v>
      </c>
      <c r="C5507" s="7" t="n">
        <v>7</v>
      </c>
      <c r="D5507" s="7" t="n">
        <v>65533</v>
      </c>
      <c r="E5507" s="7" t="n">
        <v>65115</v>
      </c>
      <c r="F5507" s="7" t="s">
        <v>18</v>
      </c>
      <c r="G5507" s="7" t="n">
        <f t="normal" ca="1">32-LENB(INDIRECT(ADDRESS(5507,6)))</f>
        <v>0</v>
      </c>
      <c r="H5507" s="7" t="n">
        <v>7</v>
      </c>
      <c r="I5507" s="7" t="n">
        <v>65533</v>
      </c>
      <c r="J5507" s="7" t="n">
        <v>65116</v>
      </c>
      <c r="K5507" s="7" t="s">
        <v>18</v>
      </c>
      <c r="L5507" s="7" t="n">
        <f t="normal" ca="1">32-LENB(INDIRECT(ADDRESS(5507,11)))</f>
        <v>0</v>
      </c>
      <c r="M5507" s="7" t="n">
        <v>7</v>
      </c>
      <c r="N5507" s="7" t="n">
        <v>65533</v>
      </c>
      <c r="O5507" s="7" t="n">
        <v>14426</v>
      </c>
      <c r="P5507" s="7" t="s">
        <v>18</v>
      </c>
      <c r="Q5507" s="7" t="n">
        <f t="normal" ca="1">32-LENB(INDIRECT(ADDRESS(5507,16)))</f>
        <v>0</v>
      </c>
      <c r="R5507" s="7" t="n">
        <v>7</v>
      </c>
      <c r="S5507" s="7" t="n">
        <v>65533</v>
      </c>
      <c r="T5507" s="7" t="n">
        <v>65117</v>
      </c>
      <c r="U5507" s="7" t="s">
        <v>18</v>
      </c>
      <c r="V5507" s="7" t="n">
        <f t="normal" ca="1">32-LENB(INDIRECT(ADDRESS(5507,21)))</f>
        <v>0</v>
      </c>
      <c r="W5507" s="7" t="n">
        <v>7</v>
      </c>
      <c r="X5507" s="7" t="n">
        <v>65533</v>
      </c>
      <c r="Y5507" s="7" t="n">
        <v>65118</v>
      </c>
      <c r="Z5507" s="7" t="s">
        <v>18</v>
      </c>
      <c r="AA5507" s="7" t="n">
        <f t="normal" ca="1">32-LENB(INDIRECT(ADDRESS(5507,26)))</f>
        <v>0</v>
      </c>
      <c r="AB5507" s="7" t="n">
        <v>7</v>
      </c>
      <c r="AC5507" s="7" t="n">
        <v>65533</v>
      </c>
      <c r="AD5507" s="7" t="n">
        <v>14427</v>
      </c>
      <c r="AE5507" s="7" t="s">
        <v>18</v>
      </c>
      <c r="AF5507" s="7" t="n">
        <f t="normal" ca="1">32-LENB(INDIRECT(ADDRESS(5507,31)))</f>
        <v>0</v>
      </c>
      <c r="AG5507" s="7" t="n">
        <v>7</v>
      </c>
      <c r="AH5507" s="7" t="n">
        <v>65533</v>
      </c>
      <c r="AI5507" s="7" t="n">
        <v>65119</v>
      </c>
      <c r="AJ5507" s="7" t="s">
        <v>18</v>
      </c>
      <c r="AK5507" s="7" t="n">
        <f t="normal" ca="1">32-LENB(INDIRECT(ADDRESS(5507,36)))</f>
        <v>0</v>
      </c>
      <c r="AL5507" s="7" t="n">
        <v>7</v>
      </c>
      <c r="AM5507" s="7" t="n">
        <v>65533</v>
      </c>
      <c r="AN5507" s="7" t="n">
        <v>65120</v>
      </c>
      <c r="AO5507" s="7" t="s">
        <v>18</v>
      </c>
      <c r="AP5507" s="7" t="n">
        <f t="normal" ca="1">32-LENB(INDIRECT(ADDRESS(5507,41)))</f>
        <v>0</v>
      </c>
      <c r="AQ5507" s="7" t="n">
        <v>7</v>
      </c>
      <c r="AR5507" s="7" t="n">
        <v>65533</v>
      </c>
      <c r="AS5507" s="7" t="n">
        <v>14428</v>
      </c>
      <c r="AT5507" s="7" t="s">
        <v>18</v>
      </c>
      <c r="AU5507" s="7" t="n">
        <f t="normal" ca="1">32-LENB(INDIRECT(ADDRESS(5507,46)))</f>
        <v>0</v>
      </c>
      <c r="AV5507" s="7" t="n">
        <v>7</v>
      </c>
      <c r="AW5507" s="7" t="n">
        <v>65533</v>
      </c>
      <c r="AX5507" s="7" t="n">
        <v>14429</v>
      </c>
      <c r="AY5507" s="7" t="s">
        <v>18</v>
      </c>
      <c r="AZ5507" s="7" t="n">
        <f t="normal" ca="1">32-LENB(INDIRECT(ADDRESS(5507,51)))</f>
        <v>0</v>
      </c>
      <c r="BA5507" s="7" t="n">
        <v>7</v>
      </c>
      <c r="BB5507" s="7" t="n">
        <v>65533</v>
      </c>
      <c r="BC5507" s="7" t="n">
        <v>14430</v>
      </c>
      <c r="BD5507" s="7" t="s">
        <v>18</v>
      </c>
      <c r="BE5507" s="7" t="n">
        <f t="normal" ca="1">32-LENB(INDIRECT(ADDRESS(5507,56)))</f>
        <v>0</v>
      </c>
      <c r="BF5507" s="7" t="n">
        <v>7</v>
      </c>
      <c r="BG5507" s="7" t="n">
        <v>65533</v>
      </c>
      <c r="BH5507" s="7" t="n">
        <v>14431</v>
      </c>
      <c r="BI5507" s="7" t="s">
        <v>18</v>
      </c>
      <c r="BJ5507" s="7" t="n">
        <f t="normal" ca="1">32-LENB(INDIRECT(ADDRESS(5507,61)))</f>
        <v>0</v>
      </c>
      <c r="BK5507" s="7" t="n">
        <v>7</v>
      </c>
      <c r="BL5507" s="7" t="n">
        <v>65533</v>
      </c>
      <c r="BM5507" s="7" t="n">
        <v>14432</v>
      </c>
      <c r="BN5507" s="7" t="s">
        <v>18</v>
      </c>
      <c r="BO5507" s="7" t="n">
        <f t="normal" ca="1">32-LENB(INDIRECT(ADDRESS(5507,66)))</f>
        <v>0</v>
      </c>
      <c r="BP5507" s="7" t="n">
        <v>7</v>
      </c>
      <c r="BQ5507" s="7" t="n">
        <v>65533</v>
      </c>
      <c r="BR5507" s="7" t="n">
        <v>14433</v>
      </c>
      <c r="BS5507" s="7" t="s">
        <v>18</v>
      </c>
      <c r="BT5507" s="7" t="n">
        <f t="normal" ca="1">32-LENB(INDIRECT(ADDRESS(5507,71)))</f>
        <v>0</v>
      </c>
      <c r="BU5507" s="7" t="n">
        <v>7</v>
      </c>
      <c r="BV5507" s="7" t="n">
        <v>65533</v>
      </c>
      <c r="BW5507" s="7" t="n">
        <v>65121</v>
      </c>
      <c r="BX5507" s="7" t="s">
        <v>18</v>
      </c>
      <c r="BY5507" s="7" t="n">
        <f t="normal" ca="1">32-LENB(INDIRECT(ADDRESS(5507,76)))</f>
        <v>0</v>
      </c>
      <c r="BZ5507" s="7" t="n">
        <v>7</v>
      </c>
      <c r="CA5507" s="7" t="n">
        <v>65533</v>
      </c>
      <c r="CB5507" s="7" t="n">
        <v>65122</v>
      </c>
      <c r="CC5507" s="7" t="s">
        <v>18</v>
      </c>
      <c r="CD5507" s="7" t="n">
        <f t="normal" ca="1">32-LENB(INDIRECT(ADDRESS(5507,81)))</f>
        <v>0</v>
      </c>
      <c r="CE5507" s="7" t="n">
        <v>7</v>
      </c>
      <c r="CF5507" s="7" t="n">
        <v>65533</v>
      </c>
      <c r="CG5507" s="7" t="n">
        <v>14434</v>
      </c>
      <c r="CH5507" s="7" t="s">
        <v>18</v>
      </c>
      <c r="CI5507" s="7" t="n">
        <f t="normal" ca="1">32-LENB(INDIRECT(ADDRESS(5507,86)))</f>
        <v>0</v>
      </c>
      <c r="CJ5507" s="7" t="n">
        <v>7</v>
      </c>
      <c r="CK5507" s="7" t="n">
        <v>65533</v>
      </c>
      <c r="CL5507" s="7" t="n">
        <v>65123</v>
      </c>
      <c r="CM5507" s="7" t="s">
        <v>18</v>
      </c>
      <c r="CN5507" s="7" t="n">
        <f t="normal" ca="1">32-LENB(INDIRECT(ADDRESS(5507,91)))</f>
        <v>0</v>
      </c>
      <c r="CO5507" s="7" t="n">
        <v>7</v>
      </c>
      <c r="CP5507" s="7" t="n">
        <v>65533</v>
      </c>
      <c r="CQ5507" s="7" t="n">
        <v>65124</v>
      </c>
      <c r="CR5507" s="7" t="s">
        <v>18</v>
      </c>
      <c r="CS5507" s="7" t="n">
        <f t="normal" ca="1">32-LENB(INDIRECT(ADDRESS(5507,96)))</f>
        <v>0</v>
      </c>
      <c r="CT5507" s="7" t="n">
        <v>7</v>
      </c>
      <c r="CU5507" s="7" t="n">
        <v>65533</v>
      </c>
      <c r="CV5507" s="7" t="n">
        <v>14435</v>
      </c>
      <c r="CW5507" s="7" t="s">
        <v>18</v>
      </c>
      <c r="CX5507" s="7" t="n">
        <f t="normal" ca="1">32-LENB(INDIRECT(ADDRESS(5507,101)))</f>
        <v>0</v>
      </c>
      <c r="CY5507" s="7" t="n">
        <v>7</v>
      </c>
      <c r="CZ5507" s="7" t="n">
        <v>65533</v>
      </c>
      <c r="DA5507" s="7" t="n">
        <v>14436</v>
      </c>
      <c r="DB5507" s="7" t="s">
        <v>18</v>
      </c>
      <c r="DC5507" s="7" t="n">
        <f t="normal" ca="1">32-LENB(INDIRECT(ADDRESS(5507,106)))</f>
        <v>0</v>
      </c>
      <c r="DD5507" s="7" t="n">
        <v>7</v>
      </c>
      <c r="DE5507" s="7" t="n">
        <v>65533</v>
      </c>
      <c r="DF5507" s="7" t="n">
        <v>65125</v>
      </c>
      <c r="DG5507" s="7" t="s">
        <v>18</v>
      </c>
      <c r="DH5507" s="7" t="n">
        <f t="normal" ca="1">32-LENB(INDIRECT(ADDRESS(5507,111)))</f>
        <v>0</v>
      </c>
      <c r="DI5507" s="7" t="n">
        <v>7</v>
      </c>
      <c r="DJ5507" s="7" t="n">
        <v>65533</v>
      </c>
      <c r="DK5507" s="7" t="n">
        <v>14437</v>
      </c>
      <c r="DL5507" s="7" t="s">
        <v>18</v>
      </c>
      <c r="DM5507" s="7" t="n">
        <f t="normal" ca="1">32-LENB(INDIRECT(ADDRESS(5507,116)))</f>
        <v>0</v>
      </c>
      <c r="DN5507" s="7" t="n">
        <v>7</v>
      </c>
      <c r="DO5507" s="7" t="n">
        <v>65533</v>
      </c>
      <c r="DP5507" s="7" t="n">
        <v>14438</v>
      </c>
      <c r="DQ5507" s="7" t="s">
        <v>18</v>
      </c>
      <c r="DR5507" s="7" t="n">
        <f t="normal" ca="1">32-LENB(INDIRECT(ADDRESS(5507,121)))</f>
        <v>0</v>
      </c>
      <c r="DS5507" s="7" t="n">
        <v>7</v>
      </c>
      <c r="DT5507" s="7" t="n">
        <v>65533</v>
      </c>
      <c r="DU5507" s="7" t="n">
        <v>14439</v>
      </c>
      <c r="DV5507" s="7" t="s">
        <v>18</v>
      </c>
      <c r="DW5507" s="7" t="n">
        <f t="normal" ca="1">32-LENB(INDIRECT(ADDRESS(5507,126)))</f>
        <v>0</v>
      </c>
      <c r="DX5507" s="7" t="n">
        <v>7</v>
      </c>
      <c r="DY5507" s="7" t="n">
        <v>65533</v>
      </c>
      <c r="DZ5507" s="7" t="n">
        <v>14440</v>
      </c>
      <c r="EA5507" s="7" t="s">
        <v>18</v>
      </c>
      <c r="EB5507" s="7" t="n">
        <f t="normal" ca="1">32-LENB(INDIRECT(ADDRESS(5507,131)))</f>
        <v>0</v>
      </c>
      <c r="EC5507" s="7" t="n">
        <v>7</v>
      </c>
      <c r="ED5507" s="7" t="n">
        <v>65533</v>
      </c>
      <c r="EE5507" s="7" t="n">
        <v>65126</v>
      </c>
      <c r="EF5507" s="7" t="s">
        <v>18</v>
      </c>
      <c r="EG5507" s="7" t="n">
        <f t="normal" ca="1">32-LENB(INDIRECT(ADDRESS(5507,136)))</f>
        <v>0</v>
      </c>
      <c r="EH5507" s="7" t="n">
        <v>7</v>
      </c>
      <c r="EI5507" s="7" t="n">
        <v>65533</v>
      </c>
      <c r="EJ5507" s="7" t="n">
        <v>14441</v>
      </c>
      <c r="EK5507" s="7" t="s">
        <v>18</v>
      </c>
      <c r="EL5507" s="7" t="n">
        <f t="normal" ca="1">32-LENB(INDIRECT(ADDRESS(5507,141)))</f>
        <v>0</v>
      </c>
      <c r="EM5507" s="7" t="n">
        <v>7</v>
      </c>
      <c r="EN5507" s="7" t="n">
        <v>65533</v>
      </c>
      <c r="EO5507" s="7" t="n">
        <v>65127</v>
      </c>
      <c r="EP5507" s="7" t="s">
        <v>18</v>
      </c>
      <c r="EQ5507" s="7" t="n">
        <f t="normal" ca="1">32-LENB(INDIRECT(ADDRESS(5507,146)))</f>
        <v>0</v>
      </c>
      <c r="ER5507" s="7" t="n">
        <v>7</v>
      </c>
      <c r="ES5507" s="7" t="n">
        <v>65533</v>
      </c>
      <c r="ET5507" s="7" t="n">
        <v>65128</v>
      </c>
      <c r="EU5507" s="7" t="s">
        <v>18</v>
      </c>
      <c r="EV5507" s="7" t="n">
        <f t="normal" ca="1">32-LENB(INDIRECT(ADDRESS(5507,151)))</f>
        <v>0</v>
      </c>
      <c r="EW5507" s="7" t="n">
        <v>7</v>
      </c>
      <c r="EX5507" s="7" t="n">
        <v>65533</v>
      </c>
      <c r="EY5507" s="7" t="n">
        <v>65129</v>
      </c>
      <c r="EZ5507" s="7" t="s">
        <v>18</v>
      </c>
      <c r="FA5507" s="7" t="n">
        <f t="normal" ca="1">32-LENB(INDIRECT(ADDRESS(5507,156)))</f>
        <v>0</v>
      </c>
      <c r="FB5507" s="7" t="n">
        <v>7</v>
      </c>
      <c r="FC5507" s="7" t="n">
        <v>65533</v>
      </c>
      <c r="FD5507" s="7" t="n">
        <v>65130</v>
      </c>
      <c r="FE5507" s="7" t="s">
        <v>18</v>
      </c>
      <c r="FF5507" s="7" t="n">
        <f t="normal" ca="1">32-LENB(INDIRECT(ADDRESS(5507,161)))</f>
        <v>0</v>
      </c>
      <c r="FG5507" s="7" t="n">
        <v>7</v>
      </c>
      <c r="FH5507" s="7" t="n">
        <v>65533</v>
      </c>
      <c r="FI5507" s="7" t="n">
        <v>14442</v>
      </c>
      <c r="FJ5507" s="7" t="s">
        <v>18</v>
      </c>
      <c r="FK5507" s="7" t="n">
        <f t="normal" ca="1">32-LENB(INDIRECT(ADDRESS(5507,166)))</f>
        <v>0</v>
      </c>
      <c r="FL5507" s="7" t="n">
        <v>7</v>
      </c>
      <c r="FM5507" s="7" t="n">
        <v>65533</v>
      </c>
      <c r="FN5507" s="7" t="n">
        <v>65131</v>
      </c>
      <c r="FO5507" s="7" t="s">
        <v>18</v>
      </c>
      <c r="FP5507" s="7" t="n">
        <f t="normal" ca="1">32-LENB(INDIRECT(ADDRESS(5507,171)))</f>
        <v>0</v>
      </c>
      <c r="FQ5507" s="7" t="n">
        <v>7</v>
      </c>
      <c r="FR5507" s="7" t="n">
        <v>65533</v>
      </c>
      <c r="FS5507" s="7" t="n">
        <v>14443</v>
      </c>
      <c r="FT5507" s="7" t="s">
        <v>18</v>
      </c>
      <c r="FU5507" s="7" t="n">
        <f t="normal" ca="1">32-LENB(INDIRECT(ADDRESS(5507,176)))</f>
        <v>0</v>
      </c>
      <c r="FV5507" s="7" t="n">
        <v>7</v>
      </c>
      <c r="FW5507" s="7" t="n">
        <v>65533</v>
      </c>
      <c r="FX5507" s="7" t="n">
        <v>14444</v>
      </c>
      <c r="FY5507" s="7" t="s">
        <v>18</v>
      </c>
      <c r="FZ5507" s="7" t="n">
        <f t="normal" ca="1">32-LENB(INDIRECT(ADDRESS(5507,181)))</f>
        <v>0</v>
      </c>
      <c r="GA5507" s="7" t="n">
        <v>7</v>
      </c>
      <c r="GB5507" s="7" t="n">
        <v>65533</v>
      </c>
      <c r="GC5507" s="7" t="n">
        <v>14445</v>
      </c>
      <c r="GD5507" s="7" t="s">
        <v>18</v>
      </c>
      <c r="GE5507" s="7" t="n">
        <f t="normal" ca="1">32-LENB(INDIRECT(ADDRESS(5507,186)))</f>
        <v>0</v>
      </c>
      <c r="GF5507" s="7" t="n">
        <v>7</v>
      </c>
      <c r="GG5507" s="7" t="n">
        <v>65533</v>
      </c>
      <c r="GH5507" s="7" t="n">
        <v>65132</v>
      </c>
      <c r="GI5507" s="7" t="s">
        <v>18</v>
      </c>
      <c r="GJ5507" s="7" t="n">
        <f t="normal" ca="1">32-LENB(INDIRECT(ADDRESS(5507,191)))</f>
        <v>0</v>
      </c>
      <c r="GK5507" s="7" t="n">
        <v>7</v>
      </c>
      <c r="GL5507" s="7" t="n">
        <v>65533</v>
      </c>
      <c r="GM5507" s="7" t="n">
        <v>65133</v>
      </c>
      <c r="GN5507" s="7" t="s">
        <v>18</v>
      </c>
      <c r="GO5507" s="7" t="n">
        <f t="normal" ca="1">32-LENB(INDIRECT(ADDRESS(5507,196)))</f>
        <v>0</v>
      </c>
      <c r="GP5507" s="7" t="n">
        <v>7</v>
      </c>
      <c r="GQ5507" s="7" t="n">
        <v>65533</v>
      </c>
      <c r="GR5507" s="7" t="n">
        <v>14446</v>
      </c>
      <c r="GS5507" s="7" t="s">
        <v>18</v>
      </c>
      <c r="GT5507" s="7" t="n">
        <f t="normal" ca="1">32-LENB(INDIRECT(ADDRESS(5507,201)))</f>
        <v>0</v>
      </c>
      <c r="GU5507" s="7" t="n">
        <v>7</v>
      </c>
      <c r="GV5507" s="7" t="n">
        <v>65533</v>
      </c>
      <c r="GW5507" s="7" t="n">
        <v>14447</v>
      </c>
      <c r="GX5507" s="7" t="s">
        <v>18</v>
      </c>
      <c r="GY5507" s="7" t="n">
        <f t="normal" ca="1">32-LENB(INDIRECT(ADDRESS(5507,206)))</f>
        <v>0</v>
      </c>
      <c r="GZ5507" s="7" t="n">
        <v>7</v>
      </c>
      <c r="HA5507" s="7" t="n">
        <v>65533</v>
      </c>
      <c r="HB5507" s="7" t="n">
        <v>14448</v>
      </c>
      <c r="HC5507" s="7" t="s">
        <v>18</v>
      </c>
      <c r="HD5507" s="7" t="n">
        <f t="normal" ca="1">32-LENB(INDIRECT(ADDRESS(5507,211)))</f>
        <v>0</v>
      </c>
      <c r="HE5507" s="7" t="n">
        <v>7</v>
      </c>
      <c r="HF5507" s="7" t="n">
        <v>65533</v>
      </c>
      <c r="HG5507" s="7" t="n">
        <v>65315</v>
      </c>
      <c r="HH5507" s="7" t="s">
        <v>18</v>
      </c>
      <c r="HI5507" s="7" t="n">
        <f t="normal" ca="1">32-LENB(INDIRECT(ADDRESS(5507,216)))</f>
        <v>0</v>
      </c>
      <c r="HJ5507" s="7" t="n">
        <v>7</v>
      </c>
      <c r="HK5507" s="7" t="n">
        <v>65533</v>
      </c>
      <c r="HL5507" s="7" t="n">
        <v>14449</v>
      </c>
      <c r="HM5507" s="7" t="s">
        <v>18</v>
      </c>
      <c r="HN5507" s="7" t="n">
        <f t="normal" ca="1">32-LENB(INDIRECT(ADDRESS(5507,221)))</f>
        <v>0</v>
      </c>
      <c r="HO5507" s="7" t="n">
        <v>7</v>
      </c>
      <c r="HP5507" s="7" t="n">
        <v>65533</v>
      </c>
      <c r="HQ5507" s="7" t="n">
        <v>14450</v>
      </c>
      <c r="HR5507" s="7" t="s">
        <v>18</v>
      </c>
      <c r="HS5507" s="7" t="n">
        <f t="normal" ca="1">32-LENB(INDIRECT(ADDRESS(5507,226)))</f>
        <v>0</v>
      </c>
      <c r="HT5507" s="7" t="n">
        <v>7</v>
      </c>
      <c r="HU5507" s="7" t="n">
        <v>65533</v>
      </c>
      <c r="HV5507" s="7" t="n">
        <v>14451</v>
      </c>
      <c r="HW5507" s="7" t="s">
        <v>18</v>
      </c>
      <c r="HX5507" s="7" t="n">
        <f t="normal" ca="1">32-LENB(INDIRECT(ADDRESS(5507,231)))</f>
        <v>0</v>
      </c>
      <c r="HY5507" s="7" t="n">
        <v>7</v>
      </c>
      <c r="HZ5507" s="7" t="n">
        <v>65533</v>
      </c>
      <c r="IA5507" s="7" t="n">
        <v>14452</v>
      </c>
      <c r="IB5507" s="7" t="s">
        <v>18</v>
      </c>
      <c r="IC5507" s="7" t="n">
        <f t="normal" ca="1">32-LENB(INDIRECT(ADDRESS(5507,236)))</f>
        <v>0</v>
      </c>
      <c r="ID5507" s="7" t="n">
        <v>7</v>
      </c>
      <c r="IE5507" s="7" t="n">
        <v>65533</v>
      </c>
      <c r="IF5507" s="7" t="n">
        <v>65134</v>
      </c>
      <c r="IG5507" s="7" t="s">
        <v>18</v>
      </c>
      <c r="IH5507" s="7" t="n">
        <f t="normal" ca="1">32-LENB(INDIRECT(ADDRESS(5507,241)))</f>
        <v>0</v>
      </c>
      <c r="II5507" s="7" t="n">
        <v>7</v>
      </c>
      <c r="IJ5507" s="7" t="n">
        <v>65533</v>
      </c>
      <c r="IK5507" s="7" t="n">
        <v>65135</v>
      </c>
      <c r="IL5507" s="7" t="s">
        <v>18</v>
      </c>
      <c r="IM5507" s="7" t="n">
        <f t="normal" ca="1">32-LENB(INDIRECT(ADDRESS(5507,246)))</f>
        <v>0</v>
      </c>
      <c r="IN5507" s="7" t="n">
        <v>7</v>
      </c>
      <c r="IO5507" s="7" t="n">
        <v>65533</v>
      </c>
      <c r="IP5507" s="7" t="n">
        <v>65136</v>
      </c>
      <c r="IQ5507" s="7" t="s">
        <v>18</v>
      </c>
      <c r="IR5507" s="7" t="n">
        <f t="normal" ca="1">32-LENB(INDIRECT(ADDRESS(5507,251)))</f>
        <v>0</v>
      </c>
      <c r="IS5507" s="7" t="n">
        <v>7</v>
      </c>
      <c r="IT5507" s="7" t="n">
        <v>65533</v>
      </c>
      <c r="IU5507" s="7" t="n">
        <v>65137</v>
      </c>
      <c r="IV5507" s="7" t="s">
        <v>18</v>
      </c>
      <c r="IW5507" s="7" t="n">
        <f t="normal" ca="1">32-LENB(INDIRECT(ADDRESS(5507,256)))</f>
        <v>0</v>
      </c>
      <c r="IX5507" s="7" t="n">
        <v>7</v>
      </c>
      <c r="IY5507" s="7" t="n">
        <v>65533</v>
      </c>
      <c r="IZ5507" s="7" t="n">
        <v>14453</v>
      </c>
      <c r="JA5507" s="7" t="s">
        <v>18</v>
      </c>
      <c r="JB5507" s="7" t="n">
        <f t="normal" ca="1">32-LENB(INDIRECT(ADDRESS(5507,261)))</f>
        <v>0</v>
      </c>
      <c r="JC5507" s="7" t="n">
        <v>7</v>
      </c>
      <c r="JD5507" s="7" t="n">
        <v>65533</v>
      </c>
      <c r="JE5507" s="7" t="n">
        <v>14454</v>
      </c>
      <c r="JF5507" s="7" t="s">
        <v>18</v>
      </c>
      <c r="JG5507" s="7" t="n">
        <f t="normal" ca="1">32-LENB(INDIRECT(ADDRESS(5507,266)))</f>
        <v>0</v>
      </c>
      <c r="JH5507" s="7" t="n">
        <v>7</v>
      </c>
      <c r="JI5507" s="7" t="n">
        <v>65533</v>
      </c>
      <c r="JJ5507" s="7" t="n">
        <v>14455</v>
      </c>
      <c r="JK5507" s="7" t="s">
        <v>18</v>
      </c>
      <c r="JL5507" s="7" t="n">
        <f t="normal" ca="1">32-LENB(INDIRECT(ADDRESS(5507,271)))</f>
        <v>0</v>
      </c>
      <c r="JM5507" s="7" t="n">
        <v>7</v>
      </c>
      <c r="JN5507" s="7" t="n">
        <v>65533</v>
      </c>
      <c r="JO5507" s="7" t="n">
        <v>65138</v>
      </c>
      <c r="JP5507" s="7" t="s">
        <v>18</v>
      </c>
      <c r="JQ5507" s="7" t="n">
        <f t="normal" ca="1">32-LENB(INDIRECT(ADDRESS(5507,276)))</f>
        <v>0</v>
      </c>
      <c r="JR5507" s="7" t="n">
        <v>7</v>
      </c>
      <c r="JS5507" s="7" t="n">
        <v>65533</v>
      </c>
      <c r="JT5507" s="7" t="n">
        <v>17478</v>
      </c>
      <c r="JU5507" s="7" t="s">
        <v>18</v>
      </c>
      <c r="JV5507" s="7" t="n">
        <f t="normal" ca="1">32-LENB(INDIRECT(ADDRESS(5507,281)))</f>
        <v>0</v>
      </c>
      <c r="JW5507" s="7" t="n">
        <v>7</v>
      </c>
      <c r="JX5507" s="7" t="n">
        <v>65533</v>
      </c>
      <c r="JY5507" s="7" t="n">
        <v>65316</v>
      </c>
      <c r="JZ5507" s="7" t="s">
        <v>18</v>
      </c>
      <c r="KA5507" s="7" t="n">
        <f t="normal" ca="1">32-LENB(INDIRECT(ADDRESS(5507,286)))</f>
        <v>0</v>
      </c>
      <c r="KB5507" s="7" t="n">
        <v>7</v>
      </c>
      <c r="KC5507" s="7" t="n">
        <v>65533</v>
      </c>
      <c r="KD5507" s="7" t="n">
        <v>14456</v>
      </c>
      <c r="KE5507" s="7" t="s">
        <v>18</v>
      </c>
      <c r="KF5507" s="7" t="n">
        <f t="normal" ca="1">32-LENB(INDIRECT(ADDRESS(5507,291)))</f>
        <v>0</v>
      </c>
      <c r="KG5507" s="7" t="n">
        <v>7</v>
      </c>
      <c r="KH5507" s="7" t="n">
        <v>65533</v>
      </c>
      <c r="KI5507" s="7" t="n">
        <v>65139</v>
      </c>
      <c r="KJ5507" s="7" t="s">
        <v>18</v>
      </c>
      <c r="KK5507" s="7" t="n">
        <f t="normal" ca="1">32-LENB(INDIRECT(ADDRESS(5507,296)))</f>
        <v>0</v>
      </c>
      <c r="KL5507" s="7" t="n">
        <v>7</v>
      </c>
      <c r="KM5507" s="7" t="n">
        <v>65533</v>
      </c>
      <c r="KN5507" s="7" t="n">
        <v>14457</v>
      </c>
      <c r="KO5507" s="7" t="s">
        <v>18</v>
      </c>
      <c r="KP5507" s="7" t="n">
        <f t="normal" ca="1">32-LENB(INDIRECT(ADDRESS(5507,301)))</f>
        <v>0</v>
      </c>
      <c r="KQ5507" s="7" t="n">
        <v>7</v>
      </c>
      <c r="KR5507" s="7" t="n">
        <v>65533</v>
      </c>
      <c r="KS5507" s="7" t="n">
        <v>16442</v>
      </c>
      <c r="KT5507" s="7" t="s">
        <v>18</v>
      </c>
      <c r="KU5507" s="7" t="n">
        <f t="normal" ca="1">32-LENB(INDIRECT(ADDRESS(5507,306)))</f>
        <v>0</v>
      </c>
      <c r="KV5507" s="7" t="n">
        <v>7</v>
      </c>
      <c r="KW5507" s="7" t="n">
        <v>65533</v>
      </c>
      <c r="KX5507" s="7" t="n">
        <v>17479</v>
      </c>
      <c r="KY5507" s="7" t="s">
        <v>18</v>
      </c>
      <c r="KZ5507" s="7" t="n">
        <f t="normal" ca="1">32-LENB(INDIRECT(ADDRESS(5507,311)))</f>
        <v>0</v>
      </c>
      <c r="LA5507" s="7" t="n">
        <v>7</v>
      </c>
      <c r="LB5507" s="7" t="n">
        <v>65533</v>
      </c>
      <c r="LC5507" s="7" t="n">
        <v>65140</v>
      </c>
      <c r="LD5507" s="7" t="s">
        <v>18</v>
      </c>
      <c r="LE5507" s="7" t="n">
        <f t="normal" ca="1">32-LENB(INDIRECT(ADDRESS(5507,316)))</f>
        <v>0</v>
      </c>
      <c r="LF5507" s="7" t="n">
        <v>7</v>
      </c>
      <c r="LG5507" s="7" t="n">
        <v>65533</v>
      </c>
      <c r="LH5507" s="7" t="n">
        <v>16443</v>
      </c>
      <c r="LI5507" s="7" t="s">
        <v>18</v>
      </c>
      <c r="LJ5507" s="7" t="n">
        <f t="normal" ca="1">32-LENB(INDIRECT(ADDRESS(5507,321)))</f>
        <v>0</v>
      </c>
      <c r="LK5507" s="7" t="n">
        <v>7</v>
      </c>
      <c r="LL5507" s="7" t="n">
        <v>65533</v>
      </c>
      <c r="LM5507" s="7" t="n">
        <v>17480</v>
      </c>
      <c r="LN5507" s="7" t="s">
        <v>18</v>
      </c>
      <c r="LO5507" s="7" t="n">
        <f t="normal" ca="1">32-LENB(INDIRECT(ADDRESS(5507,326)))</f>
        <v>0</v>
      </c>
      <c r="LP5507" s="7" t="n">
        <v>7</v>
      </c>
      <c r="LQ5507" s="7" t="n">
        <v>65533</v>
      </c>
      <c r="LR5507" s="7" t="n">
        <v>65141</v>
      </c>
      <c r="LS5507" s="7" t="s">
        <v>18</v>
      </c>
      <c r="LT5507" s="7" t="n">
        <f t="normal" ca="1">32-LENB(INDIRECT(ADDRESS(5507,331)))</f>
        <v>0</v>
      </c>
      <c r="LU5507" s="7" t="n">
        <v>7</v>
      </c>
      <c r="LV5507" s="7" t="n">
        <v>65533</v>
      </c>
      <c r="LW5507" s="7" t="n">
        <v>17481</v>
      </c>
      <c r="LX5507" s="7" t="s">
        <v>18</v>
      </c>
      <c r="LY5507" s="7" t="n">
        <f t="normal" ca="1">32-LENB(INDIRECT(ADDRESS(5507,336)))</f>
        <v>0</v>
      </c>
      <c r="LZ5507" s="7" t="n">
        <v>7</v>
      </c>
      <c r="MA5507" s="7" t="n">
        <v>65533</v>
      </c>
      <c r="MB5507" s="7" t="n">
        <v>65142</v>
      </c>
      <c r="MC5507" s="7" t="s">
        <v>18</v>
      </c>
      <c r="MD5507" s="7" t="n">
        <f t="normal" ca="1">32-LENB(INDIRECT(ADDRESS(5507,341)))</f>
        <v>0</v>
      </c>
      <c r="ME5507" s="7" t="n">
        <v>7</v>
      </c>
      <c r="MF5507" s="7" t="n">
        <v>65533</v>
      </c>
      <c r="MG5507" s="7" t="n">
        <v>17482</v>
      </c>
      <c r="MH5507" s="7" t="s">
        <v>18</v>
      </c>
      <c r="MI5507" s="7" t="n">
        <f t="normal" ca="1">32-LENB(INDIRECT(ADDRESS(5507,346)))</f>
        <v>0</v>
      </c>
      <c r="MJ5507" s="7" t="n">
        <v>7</v>
      </c>
      <c r="MK5507" s="7" t="n">
        <v>65533</v>
      </c>
      <c r="ML5507" s="7" t="n">
        <v>16444</v>
      </c>
      <c r="MM5507" s="7" t="s">
        <v>18</v>
      </c>
      <c r="MN5507" s="7" t="n">
        <f t="normal" ca="1">32-LENB(INDIRECT(ADDRESS(5507,351)))</f>
        <v>0</v>
      </c>
      <c r="MO5507" s="7" t="n">
        <v>7</v>
      </c>
      <c r="MP5507" s="7" t="n">
        <v>65533</v>
      </c>
      <c r="MQ5507" s="7" t="n">
        <v>16445</v>
      </c>
      <c r="MR5507" s="7" t="s">
        <v>18</v>
      </c>
      <c r="MS5507" s="7" t="n">
        <f t="normal" ca="1">32-LENB(INDIRECT(ADDRESS(5507,356)))</f>
        <v>0</v>
      </c>
      <c r="MT5507" s="7" t="n">
        <v>7</v>
      </c>
      <c r="MU5507" s="7" t="n">
        <v>65533</v>
      </c>
      <c r="MV5507" s="7" t="n">
        <v>17483</v>
      </c>
      <c r="MW5507" s="7" t="s">
        <v>18</v>
      </c>
      <c r="MX5507" s="7" t="n">
        <f t="normal" ca="1">32-LENB(INDIRECT(ADDRESS(5507,361)))</f>
        <v>0</v>
      </c>
      <c r="MY5507" s="7" t="n">
        <v>7</v>
      </c>
      <c r="MZ5507" s="7" t="n">
        <v>65533</v>
      </c>
      <c r="NA5507" s="7" t="n">
        <v>65143</v>
      </c>
      <c r="NB5507" s="7" t="s">
        <v>18</v>
      </c>
      <c r="NC5507" s="7" t="n">
        <f t="normal" ca="1">32-LENB(INDIRECT(ADDRESS(5507,366)))</f>
        <v>0</v>
      </c>
      <c r="ND5507" s="7" t="n">
        <v>7</v>
      </c>
      <c r="NE5507" s="7" t="n">
        <v>65533</v>
      </c>
      <c r="NF5507" s="7" t="n">
        <v>65144</v>
      </c>
      <c r="NG5507" s="7" t="s">
        <v>18</v>
      </c>
      <c r="NH5507" s="7" t="n">
        <f t="normal" ca="1">32-LENB(INDIRECT(ADDRESS(5507,371)))</f>
        <v>0</v>
      </c>
      <c r="NI5507" s="7" t="n">
        <v>7</v>
      </c>
      <c r="NJ5507" s="7" t="n">
        <v>65533</v>
      </c>
      <c r="NK5507" s="7" t="n">
        <v>14458</v>
      </c>
      <c r="NL5507" s="7" t="s">
        <v>18</v>
      </c>
      <c r="NM5507" s="7" t="n">
        <f t="normal" ca="1">32-LENB(INDIRECT(ADDRESS(5507,376)))</f>
        <v>0</v>
      </c>
      <c r="NN5507" s="7" t="n">
        <v>7</v>
      </c>
      <c r="NO5507" s="7" t="n">
        <v>65533</v>
      </c>
      <c r="NP5507" s="7" t="n">
        <v>14459</v>
      </c>
      <c r="NQ5507" s="7" t="s">
        <v>18</v>
      </c>
      <c r="NR5507" s="7" t="n">
        <f t="normal" ca="1">32-LENB(INDIRECT(ADDRESS(5507,381)))</f>
        <v>0</v>
      </c>
      <c r="NS5507" s="7" t="n">
        <v>7</v>
      </c>
      <c r="NT5507" s="7" t="n">
        <v>65533</v>
      </c>
      <c r="NU5507" s="7" t="n">
        <v>15440</v>
      </c>
      <c r="NV5507" s="7" t="s">
        <v>18</v>
      </c>
      <c r="NW5507" s="7" t="n">
        <f t="normal" ca="1">32-LENB(INDIRECT(ADDRESS(5507,386)))</f>
        <v>0</v>
      </c>
      <c r="NX5507" s="7" t="n">
        <v>7</v>
      </c>
      <c r="NY5507" s="7" t="n">
        <v>65533</v>
      </c>
      <c r="NZ5507" s="7" t="n">
        <v>15441</v>
      </c>
      <c r="OA5507" s="7" t="s">
        <v>18</v>
      </c>
      <c r="OB5507" s="7" t="n">
        <f t="normal" ca="1">32-LENB(INDIRECT(ADDRESS(5507,391)))</f>
        <v>0</v>
      </c>
      <c r="OC5507" s="7" t="n">
        <v>7</v>
      </c>
      <c r="OD5507" s="7" t="n">
        <v>65533</v>
      </c>
      <c r="OE5507" s="7" t="n">
        <v>14460</v>
      </c>
      <c r="OF5507" s="7" t="s">
        <v>18</v>
      </c>
      <c r="OG5507" s="7" t="n">
        <f t="normal" ca="1">32-LENB(INDIRECT(ADDRESS(5507,396)))</f>
        <v>0</v>
      </c>
      <c r="OH5507" s="7" t="n">
        <v>7</v>
      </c>
      <c r="OI5507" s="7" t="n">
        <v>65533</v>
      </c>
      <c r="OJ5507" s="7" t="n">
        <v>14461</v>
      </c>
      <c r="OK5507" s="7" t="s">
        <v>18</v>
      </c>
      <c r="OL5507" s="7" t="n">
        <f t="normal" ca="1">32-LENB(INDIRECT(ADDRESS(5507,401)))</f>
        <v>0</v>
      </c>
      <c r="OM5507" s="7" t="n">
        <v>7</v>
      </c>
      <c r="ON5507" s="7" t="n">
        <v>65533</v>
      </c>
      <c r="OO5507" s="7" t="n">
        <v>15442</v>
      </c>
      <c r="OP5507" s="7" t="s">
        <v>18</v>
      </c>
      <c r="OQ5507" s="7" t="n">
        <f t="normal" ca="1">32-LENB(INDIRECT(ADDRESS(5507,406)))</f>
        <v>0</v>
      </c>
      <c r="OR5507" s="7" t="n">
        <v>7</v>
      </c>
      <c r="OS5507" s="7" t="n">
        <v>65533</v>
      </c>
      <c r="OT5507" s="7" t="n">
        <v>15443</v>
      </c>
      <c r="OU5507" s="7" t="s">
        <v>18</v>
      </c>
      <c r="OV5507" s="7" t="n">
        <f t="normal" ca="1">32-LENB(INDIRECT(ADDRESS(5507,411)))</f>
        <v>0</v>
      </c>
      <c r="OW5507" s="7" t="n">
        <v>7</v>
      </c>
      <c r="OX5507" s="7" t="n">
        <v>65533</v>
      </c>
      <c r="OY5507" s="7" t="n">
        <v>65317</v>
      </c>
      <c r="OZ5507" s="7" t="s">
        <v>18</v>
      </c>
      <c r="PA5507" s="7" t="n">
        <f t="normal" ca="1">32-LENB(INDIRECT(ADDRESS(5507,416)))</f>
        <v>0</v>
      </c>
      <c r="PB5507" s="7" t="n">
        <v>7</v>
      </c>
      <c r="PC5507" s="7" t="n">
        <v>65533</v>
      </c>
      <c r="PD5507" s="7" t="n">
        <v>15444</v>
      </c>
      <c r="PE5507" s="7" t="s">
        <v>18</v>
      </c>
      <c r="PF5507" s="7" t="n">
        <f t="normal" ca="1">32-LENB(INDIRECT(ADDRESS(5507,421)))</f>
        <v>0</v>
      </c>
      <c r="PG5507" s="7" t="n">
        <v>7</v>
      </c>
      <c r="PH5507" s="7" t="n">
        <v>65533</v>
      </c>
      <c r="PI5507" s="7" t="n">
        <v>65145</v>
      </c>
      <c r="PJ5507" s="7" t="s">
        <v>18</v>
      </c>
      <c r="PK5507" s="7" t="n">
        <f t="normal" ca="1">32-LENB(INDIRECT(ADDRESS(5507,426)))</f>
        <v>0</v>
      </c>
      <c r="PL5507" s="7" t="n">
        <v>7</v>
      </c>
      <c r="PM5507" s="7" t="n">
        <v>65533</v>
      </c>
      <c r="PN5507" s="7" t="n">
        <v>65146</v>
      </c>
      <c r="PO5507" s="7" t="s">
        <v>18</v>
      </c>
      <c r="PP5507" s="7" t="n">
        <f t="normal" ca="1">32-LENB(INDIRECT(ADDRESS(5507,431)))</f>
        <v>0</v>
      </c>
      <c r="PQ5507" s="7" t="n">
        <v>7</v>
      </c>
      <c r="PR5507" s="7" t="n">
        <v>65533</v>
      </c>
      <c r="PS5507" s="7" t="n">
        <v>15445</v>
      </c>
      <c r="PT5507" s="7" t="s">
        <v>18</v>
      </c>
      <c r="PU5507" s="7" t="n">
        <f t="normal" ca="1">32-LENB(INDIRECT(ADDRESS(5507,436)))</f>
        <v>0</v>
      </c>
      <c r="PV5507" s="7" t="n">
        <v>7</v>
      </c>
      <c r="PW5507" s="7" t="n">
        <v>65533</v>
      </c>
      <c r="PX5507" s="7" t="n">
        <v>15446</v>
      </c>
      <c r="PY5507" s="7" t="s">
        <v>18</v>
      </c>
      <c r="PZ5507" s="7" t="n">
        <f t="normal" ca="1">32-LENB(INDIRECT(ADDRESS(5507,441)))</f>
        <v>0</v>
      </c>
      <c r="QA5507" s="7" t="n">
        <v>7</v>
      </c>
      <c r="QB5507" s="7" t="n">
        <v>65533</v>
      </c>
      <c r="QC5507" s="7" t="n">
        <v>65147</v>
      </c>
      <c r="QD5507" s="7" t="s">
        <v>18</v>
      </c>
      <c r="QE5507" s="7" t="n">
        <f t="normal" ca="1">32-LENB(INDIRECT(ADDRESS(5507,446)))</f>
        <v>0</v>
      </c>
      <c r="QF5507" s="7" t="n">
        <v>7</v>
      </c>
      <c r="QG5507" s="7" t="n">
        <v>65533</v>
      </c>
      <c r="QH5507" s="7" t="n">
        <v>65148</v>
      </c>
      <c r="QI5507" s="7" t="s">
        <v>18</v>
      </c>
      <c r="QJ5507" s="7" t="n">
        <f t="normal" ca="1">32-LENB(INDIRECT(ADDRESS(5507,451)))</f>
        <v>0</v>
      </c>
      <c r="QK5507" s="7" t="n">
        <v>7</v>
      </c>
      <c r="QL5507" s="7" t="n">
        <v>65533</v>
      </c>
      <c r="QM5507" s="7" t="n">
        <v>15447</v>
      </c>
      <c r="QN5507" s="7" t="s">
        <v>18</v>
      </c>
      <c r="QO5507" s="7" t="n">
        <f t="normal" ca="1">32-LENB(INDIRECT(ADDRESS(5507,456)))</f>
        <v>0</v>
      </c>
      <c r="QP5507" s="7" t="n">
        <v>7</v>
      </c>
      <c r="QQ5507" s="7" t="n">
        <v>65533</v>
      </c>
      <c r="QR5507" s="7" t="n">
        <v>65149</v>
      </c>
      <c r="QS5507" s="7" t="s">
        <v>18</v>
      </c>
      <c r="QT5507" s="7" t="n">
        <f t="normal" ca="1">32-LENB(INDIRECT(ADDRESS(5507,461)))</f>
        <v>0</v>
      </c>
      <c r="QU5507" s="7" t="n">
        <v>7</v>
      </c>
      <c r="QV5507" s="7" t="n">
        <v>65533</v>
      </c>
      <c r="QW5507" s="7" t="n">
        <v>65150</v>
      </c>
      <c r="QX5507" s="7" t="s">
        <v>18</v>
      </c>
      <c r="QY5507" s="7" t="n">
        <f t="normal" ca="1">32-LENB(INDIRECT(ADDRESS(5507,466)))</f>
        <v>0</v>
      </c>
      <c r="QZ5507" s="7" t="n">
        <v>7</v>
      </c>
      <c r="RA5507" s="7" t="n">
        <v>65533</v>
      </c>
      <c r="RB5507" s="7" t="n">
        <v>15448</v>
      </c>
      <c r="RC5507" s="7" t="s">
        <v>18</v>
      </c>
      <c r="RD5507" s="7" t="n">
        <f t="normal" ca="1">32-LENB(INDIRECT(ADDRESS(5507,471)))</f>
        <v>0</v>
      </c>
      <c r="RE5507" s="7" t="n">
        <v>7</v>
      </c>
      <c r="RF5507" s="7" t="n">
        <v>65533</v>
      </c>
      <c r="RG5507" s="7" t="n">
        <v>15449</v>
      </c>
      <c r="RH5507" s="7" t="s">
        <v>18</v>
      </c>
      <c r="RI5507" s="7" t="n">
        <f t="normal" ca="1">32-LENB(INDIRECT(ADDRESS(5507,476)))</f>
        <v>0</v>
      </c>
      <c r="RJ5507" s="7" t="n">
        <v>7</v>
      </c>
      <c r="RK5507" s="7" t="n">
        <v>65533</v>
      </c>
      <c r="RL5507" s="7" t="n">
        <v>16952</v>
      </c>
      <c r="RM5507" s="7" t="s">
        <v>18</v>
      </c>
      <c r="RN5507" s="7" t="n">
        <f t="normal" ca="1">32-LENB(INDIRECT(ADDRESS(5507,481)))</f>
        <v>0</v>
      </c>
      <c r="RO5507" s="7" t="n">
        <v>7</v>
      </c>
      <c r="RP5507" s="7" t="n">
        <v>65533</v>
      </c>
      <c r="RQ5507" s="7" t="n">
        <v>17484</v>
      </c>
      <c r="RR5507" s="7" t="s">
        <v>18</v>
      </c>
      <c r="RS5507" s="7" t="n">
        <f t="normal" ca="1">32-LENB(INDIRECT(ADDRESS(5507,486)))</f>
        <v>0</v>
      </c>
      <c r="RT5507" s="7" t="n">
        <v>7</v>
      </c>
      <c r="RU5507" s="7" t="n">
        <v>65533</v>
      </c>
      <c r="RV5507" s="7" t="n">
        <v>16446</v>
      </c>
      <c r="RW5507" s="7" t="s">
        <v>18</v>
      </c>
      <c r="RX5507" s="7" t="n">
        <f t="normal" ca="1">32-LENB(INDIRECT(ADDRESS(5507,491)))</f>
        <v>0</v>
      </c>
      <c r="RY5507" s="7" t="n">
        <v>7</v>
      </c>
      <c r="RZ5507" s="7" t="n">
        <v>65533</v>
      </c>
      <c r="SA5507" s="7" t="n">
        <v>14462</v>
      </c>
      <c r="SB5507" s="7" t="s">
        <v>18</v>
      </c>
      <c r="SC5507" s="7" t="n">
        <f t="normal" ca="1">32-LENB(INDIRECT(ADDRESS(5507,496)))</f>
        <v>0</v>
      </c>
      <c r="SD5507" s="7" t="n">
        <v>7</v>
      </c>
      <c r="SE5507" s="7" t="n">
        <v>65533</v>
      </c>
      <c r="SF5507" s="7" t="n">
        <v>18538</v>
      </c>
      <c r="SG5507" s="7" t="s">
        <v>18</v>
      </c>
      <c r="SH5507" s="7" t="n">
        <f t="normal" ca="1">32-LENB(INDIRECT(ADDRESS(5507,501)))</f>
        <v>0</v>
      </c>
      <c r="SI5507" s="7" t="n">
        <v>7</v>
      </c>
      <c r="SJ5507" s="7" t="n">
        <v>65533</v>
      </c>
      <c r="SK5507" s="7" t="n">
        <v>65151</v>
      </c>
      <c r="SL5507" s="7" t="s">
        <v>18</v>
      </c>
      <c r="SM5507" s="7" t="n">
        <f t="normal" ca="1">32-LENB(INDIRECT(ADDRESS(5507,506)))</f>
        <v>0</v>
      </c>
      <c r="SN5507" s="7" t="n">
        <v>7</v>
      </c>
      <c r="SO5507" s="7" t="n">
        <v>65533</v>
      </c>
      <c r="SP5507" s="7" t="n">
        <v>17485</v>
      </c>
      <c r="SQ5507" s="7" t="s">
        <v>18</v>
      </c>
      <c r="SR5507" s="7" t="n">
        <f t="normal" ca="1">32-LENB(INDIRECT(ADDRESS(5507,511)))</f>
        <v>0</v>
      </c>
      <c r="SS5507" s="7" t="n">
        <v>7</v>
      </c>
      <c r="ST5507" s="7" t="n">
        <v>65533</v>
      </c>
      <c r="SU5507" s="7" t="n">
        <v>18539</v>
      </c>
      <c r="SV5507" s="7" t="s">
        <v>18</v>
      </c>
      <c r="SW5507" s="7" t="n">
        <f t="normal" ca="1">32-LENB(INDIRECT(ADDRESS(5507,516)))</f>
        <v>0</v>
      </c>
      <c r="SX5507" s="7" t="n">
        <v>7</v>
      </c>
      <c r="SY5507" s="7" t="n">
        <v>65533</v>
      </c>
      <c r="SZ5507" s="7" t="n">
        <v>18540</v>
      </c>
      <c r="TA5507" s="7" t="s">
        <v>18</v>
      </c>
      <c r="TB5507" s="7" t="n">
        <f t="normal" ca="1">32-LENB(INDIRECT(ADDRESS(5507,521)))</f>
        <v>0</v>
      </c>
      <c r="TC5507" s="7" t="n">
        <v>7</v>
      </c>
      <c r="TD5507" s="7" t="n">
        <v>65533</v>
      </c>
      <c r="TE5507" s="7" t="n">
        <v>65152</v>
      </c>
      <c r="TF5507" s="7" t="s">
        <v>18</v>
      </c>
      <c r="TG5507" s="7" t="n">
        <f t="normal" ca="1">32-LENB(INDIRECT(ADDRESS(5507,526)))</f>
        <v>0</v>
      </c>
      <c r="TH5507" s="7" t="n">
        <v>7</v>
      </c>
      <c r="TI5507" s="7" t="n">
        <v>65533</v>
      </c>
      <c r="TJ5507" s="7" t="n">
        <v>16447</v>
      </c>
      <c r="TK5507" s="7" t="s">
        <v>18</v>
      </c>
      <c r="TL5507" s="7" t="n">
        <f t="normal" ca="1">32-LENB(INDIRECT(ADDRESS(5507,531)))</f>
        <v>0</v>
      </c>
      <c r="TM5507" s="7" t="n">
        <v>7</v>
      </c>
      <c r="TN5507" s="7" t="n">
        <v>65533</v>
      </c>
      <c r="TO5507" s="7" t="n">
        <v>15450</v>
      </c>
      <c r="TP5507" s="7" t="s">
        <v>18</v>
      </c>
      <c r="TQ5507" s="7" t="n">
        <f t="normal" ca="1">32-LENB(INDIRECT(ADDRESS(5507,536)))</f>
        <v>0</v>
      </c>
      <c r="TR5507" s="7" t="n">
        <v>7</v>
      </c>
      <c r="TS5507" s="7" t="n">
        <v>65533</v>
      </c>
      <c r="TT5507" s="7" t="n">
        <v>14463</v>
      </c>
      <c r="TU5507" s="7" t="s">
        <v>18</v>
      </c>
      <c r="TV5507" s="7" t="n">
        <f t="normal" ca="1">32-LENB(INDIRECT(ADDRESS(5507,541)))</f>
        <v>0</v>
      </c>
      <c r="TW5507" s="7" t="n">
        <v>7</v>
      </c>
      <c r="TX5507" s="7" t="n">
        <v>65533</v>
      </c>
      <c r="TY5507" s="7" t="n">
        <v>65153</v>
      </c>
      <c r="TZ5507" s="7" t="s">
        <v>18</v>
      </c>
      <c r="UA5507" s="7" t="n">
        <f t="normal" ca="1">32-LENB(INDIRECT(ADDRESS(5507,546)))</f>
        <v>0</v>
      </c>
      <c r="UB5507" s="7" t="n">
        <v>7</v>
      </c>
      <c r="UC5507" s="7" t="n">
        <v>65533</v>
      </c>
      <c r="UD5507" s="7" t="n">
        <v>18541</v>
      </c>
      <c r="UE5507" s="7" t="s">
        <v>18</v>
      </c>
      <c r="UF5507" s="7" t="n">
        <f t="normal" ca="1">32-LENB(INDIRECT(ADDRESS(5507,551)))</f>
        <v>0</v>
      </c>
      <c r="UG5507" s="7" t="n">
        <v>7</v>
      </c>
      <c r="UH5507" s="7" t="n">
        <v>65533</v>
      </c>
      <c r="UI5507" s="7" t="n">
        <v>65154</v>
      </c>
      <c r="UJ5507" s="7" t="s">
        <v>18</v>
      </c>
      <c r="UK5507" s="7" t="n">
        <f t="normal" ca="1">32-LENB(INDIRECT(ADDRESS(5507,556)))</f>
        <v>0</v>
      </c>
      <c r="UL5507" s="7" t="n">
        <v>7</v>
      </c>
      <c r="UM5507" s="7" t="n">
        <v>65533</v>
      </c>
      <c r="UN5507" s="7" t="n">
        <v>15451</v>
      </c>
      <c r="UO5507" s="7" t="s">
        <v>18</v>
      </c>
      <c r="UP5507" s="7" t="n">
        <f t="normal" ca="1">32-LENB(INDIRECT(ADDRESS(5507,561)))</f>
        <v>0</v>
      </c>
      <c r="UQ5507" s="7" t="n">
        <v>7</v>
      </c>
      <c r="UR5507" s="7" t="n">
        <v>65533</v>
      </c>
      <c r="US5507" s="7" t="n">
        <v>14464</v>
      </c>
      <c r="UT5507" s="7" t="s">
        <v>18</v>
      </c>
      <c r="UU5507" s="7" t="n">
        <f t="normal" ca="1">32-LENB(INDIRECT(ADDRESS(5507,566)))</f>
        <v>0</v>
      </c>
      <c r="UV5507" s="7" t="n">
        <v>4</v>
      </c>
      <c r="UW5507" s="7" t="n">
        <v>65533</v>
      </c>
      <c r="UX5507" s="7" t="n">
        <v>8122</v>
      </c>
      <c r="UY5507" s="7" t="s">
        <v>18</v>
      </c>
      <c r="UZ5507" s="7" t="n">
        <f t="normal" ca="1">32-LENB(INDIRECT(ADDRESS(5507,571)))</f>
        <v>0</v>
      </c>
      <c r="VA5507" s="7" t="n">
        <v>7</v>
      </c>
      <c r="VB5507" s="7" t="n">
        <v>65533</v>
      </c>
      <c r="VC5507" s="7" t="n">
        <v>17486</v>
      </c>
      <c r="VD5507" s="7" t="s">
        <v>18</v>
      </c>
      <c r="VE5507" s="7" t="n">
        <f t="normal" ca="1">32-LENB(INDIRECT(ADDRESS(5507,576)))</f>
        <v>0</v>
      </c>
      <c r="VF5507" s="7" t="n">
        <v>7</v>
      </c>
      <c r="VG5507" s="7" t="n">
        <v>65533</v>
      </c>
      <c r="VH5507" s="7" t="n">
        <v>16448</v>
      </c>
      <c r="VI5507" s="7" t="s">
        <v>18</v>
      </c>
      <c r="VJ5507" s="7" t="n">
        <f t="normal" ca="1">32-LENB(INDIRECT(ADDRESS(5507,581)))</f>
        <v>0</v>
      </c>
      <c r="VK5507" s="7" t="n">
        <v>7</v>
      </c>
      <c r="VL5507" s="7" t="n">
        <v>65533</v>
      </c>
      <c r="VM5507" s="7" t="n">
        <v>65155</v>
      </c>
      <c r="VN5507" s="7" t="s">
        <v>18</v>
      </c>
      <c r="VO5507" s="7" t="n">
        <f t="normal" ca="1">32-LENB(INDIRECT(ADDRESS(5507,586)))</f>
        <v>0</v>
      </c>
      <c r="VP5507" s="7" t="n">
        <v>7</v>
      </c>
      <c r="VQ5507" s="7" t="n">
        <v>65533</v>
      </c>
      <c r="VR5507" s="7" t="n">
        <v>18542</v>
      </c>
      <c r="VS5507" s="7" t="s">
        <v>18</v>
      </c>
      <c r="VT5507" s="7" t="n">
        <f t="normal" ca="1">32-LENB(INDIRECT(ADDRESS(5507,591)))</f>
        <v>0</v>
      </c>
      <c r="VU5507" s="7" t="n">
        <v>7</v>
      </c>
      <c r="VV5507" s="7" t="n">
        <v>65533</v>
      </c>
      <c r="VW5507" s="7" t="n">
        <v>18543</v>
      </c>
      <c r="VX5507" s="7" t="s">
        <v>18</v>
      </c>
      <c r="VY5507" s="7" t="n">
        <f t="normal" ca="1">32-LENB(INDIRECT(ADDRESS(5507,596)))</f>
        <v>0</v>
      </c>
      <c r="VZ5507" s="7" t="n">
        <v>7</v>
      </c>
      <c r="WA5507" s="7" t="n">
        <v>65533</v>
      </c>
      <c r="WB5507" s="7" t="n">
        <v>7492</v>
      </c>
      <c r="WC5507" s="7" t="s">
        <v>18</v>
      </c>
      <c r="WD5507" s="7" t="n">
        <f t="normal" ca="1">32-LENB(INDIRECT(ADDRESS(5507,601)))</f>
        <v>0</v>
      </c>
      <c r="WE5507" s="7" t="n">
        <v>7</v>
      </c>
      <c r="WF5507" s="7" t="n">
        <v>65533</v>
      </c>
      <c r="WG5507" s="7" t="n">
        <v>9438</v>
      </c>
      <c r="WH5507" s="7" t="s">
        <v>18</v>
      </c>
      <c r="WI5507" s="7" t="n">
        <f t="normal" ca="1">32-LENB(INDIRECT(ADDRESS(5507,606)))</f>
        <v>0</v>
      </c>
      <c r="WJ5507" s="7" t="n">
        <v>7</v>
      </c>
      <c r="WK5507" s="7" t="n">
        <v>65533</v>
      </c>
      <c r="WL5507" s="7" t="n">
        <v>1508</v>
      </c>
      <c r="WM5507" s="7" t="s">
        <v>18</v>
      </c>
      <c r="WN5507" s="7" t="n">
        <f t="normal" ca="1">32-LENB(INDIRECT(ADDRESS(5507,611)))</f>
        <v>0</v>
      </c>
      <c r="WO5507" s="7" t="n">
        <v>7</v>
      </c>
      <c r="WP5507" s="7" t="n">
        <v>65533</v>
      </c>
      <c r="WQ5507" s="7" t="n">
        <v>1509</v>
      </c>
      <c r="WR5507" s="7" t="s">
        <v>18</v>
      </c>
      <c r="WS5507" s="7" t="n">
        <f t="normal" ca="1">32-LENB(INDIRECT(ADDRESS(5507,616)))</f>
        <v>0</v>
      </c>
      <c r="WT5507" s="7" t="n">
        <v>7</v>
      </c>
      <c r="WU5507" s="7" t="n">
        <v>65533</v>
      </c>
      <c r="WV5507" s="7" t="n">
        <v>5448</v>
      </c>
      <c r="WW5507" s="7" t="s">
        <v>18</v>
      </c>
      <c r="WX5507" s="7" t="n">
        <f t="normal" ca="1">32-LENB(INDIRECT(ADDRESS(5507,621)))</f>
        <v>0</v>
      </c>
      <c r="WY5507" s="7" t="n">
        <v>7</v>
      </c>
      <c r="WZ5507" s="7" t="n">
        <v>65533</v>
      </c>
      <c r="XA5507" s="7" t="n">
        <v>6509</v>
      </c>
      <c r="XB5507" s="7" t="s">
        <v>18</v>
      </c>
      <c r="XC5507" s="7" t="n">
        <f t="normal" ca="1">32-LENB(INDIRECT(ADDRESS(5507,626)))</f>
        <v>0</v>
      </c>
      <c r="XD5507" s="7" t="n">
        <v>7</v>
      </c>
      <c r="XE5507" s="7" t="n">
        <v>65533</v>
      </c>
      <c r="XF5507" s="7" t="n">
        <v>12390</v>
      </c>
      <c r="XG5507" s="7" t="s">
        <v>18</v>
      </c>
      <c r="XH5507" s="7" t="n">
        <f t="normal" ca="1">32-LENB(INDIRECT(ADDRESS(5507,631)))</f>
        <v>0</v>
      </c>
      <c r="XI5507" s="7" t="n">
        <v>7</v>
      </c>
      <c r="XJ5507" s="7" t="n">
        <v>65533</v>
      </c>
      <c r="XK5507" s="7" t="n">
        <v>25338</v>
      </c>
      <c r="XL5507" s="7" t="s">
        <v>18</v>
      </c>
      <c r="XM5507" s="7" t="n">
        <f t="normal" ca="1">32-LENB(INDIRECT(ADDRESS(5507,636)))</f>
        <v>0</v>
      </c>
      <c r="XN5507" s="7" t="n">
        <v>7</v>
      </c>
      <c r="XO5507" s="7" t="n">
        <v>65533</v>
      </c>
      <c r="XP5507" s="7" t="n">
        <v>3503</v>
      </c>
      <c r="XQ5507" s="7" t="s">
        <v>18</v>
      </c>
      <c r="XR5507" s="7" t="n">
        <f t="normal" ca="1">32-LENB(INDIRECT(ADDRESS(5507,641)))</f>
        <v>0</v>
      </c>
      <c r="XS5507" s="7" t="n">
        <v>7</v>
      </c>
      <c r="XT5507" s="7" t="n">
        <v>65533</v>
      </c>
      <c r="XU5507" s="7" t="n">
        <v>18544</v>
      </c>
      <c r="XV5507" s="7" t="s">
        <v>18</v>
      </c>
      <c r="XW5507" s="7" t="n">
        <f t="normal" ca="1">32-LENB(INDIRECT(ADDRESS(5507,646)))</f>
        <v>0</v>
      </c>
      <c r="XX5507" s="7" t="n">
        <v>7</v>
      </c>
      <c r="XY5507" s="7" t="n">
        <v>65533</v>
      </c>
      <c r="XZ5507" s="7" t="n">
        <v>11438</v>
      </c>
      <c r="YA5507" s="7" t="s">
        <v>18</v>
      </c>
      <c r="YB5507" s="7" t="n">
        <f t="normal" ca="1">32-LENB(INDIRECT(ADDRESS(5507,651)))</f>
        <v>0</v>
      </c>
      <c r="YC5507" s="7" t="n">
        <v>7</v>
      </c>
      <c r="YD5507" s="7" t="n">
        <v>65533</v>
      </c>
      <c r="YE5507" s="7" t="n">
        <v>10483</v>
      </c>
      <c r="YF5507" s="7" t="s">
        <v>18</v>
      </c>
      <c r="YG5507" s="7" t="n">
        <f t="normal" ca="1">32-LENB(INDIRECT(ADDRESS(5507,656)))</f>
        <v>0</v>
      </c>
      <c r="YH5507" s="7" t="n">
        <v>0</v>
      </c>
      <c r="YI5507" s="7" t="n">
        <v>65533</v>
      </c>
      <c r="YJ5507" s="7" t="n">
        <v>0</v>
      </c>
      <c r="YK5507" s="7" t="s">
        <v>18</v>
      </c>
      <c r="YL5507" s="7" t="n">
        <f t="normal" ca="1">32-LENB(INDIRECT(ADDRESS(5507,661)))</f>
        <v>0</v>
      </c>
    </row>
    <row r="5508" spans="1:662">
      <c r="A5508" t="s">
        <v>4</v>
      </c>
      <c r="B5508" s="4" t="s">
        <v>5</v>
      </c>
    </row>
    <row r="5509" spans="1:662">
      <c r="A5509" t="n">
        <v>48784</v>
      </c>
      <c r="B5509" s="5" t="n">
        <v>1</v>
      </c>
    </row>
    <row r="5510" spans="1:662" s="3" customFormat="1" customHeight="0">
      <c r="A5510" s="3" t="s">
        <v>2</v>
      </c>
      <c r="B5510" s="3" t="s">
        <v>318</v>
      </c>
    </row>
    <row r="5511" spans="1:662">
      <c r="A5511" t="s">
        <v>4</v>
      </c>
      <c r="B5511" s="4" t="s">
        <v>5</v>
      </c>
      <c r="C5511" s="4" t="s">
        <v>10</v>
      </c>
      <c r="D5511" s="4" t="s">
        <v>10</v>
      </c>
      <c r="E5511" s="4" t="s">
        <v>17</v>
      </c>
      <c r="F5511" s="4" t="s">
        <v>8</v>
      </c>
      <c r="G5511" s="4" t="s">
        <v>315</v>
      </c>
      <c r="H5511" s="4" t="s">
        <v>10</v>
      </c>
      <c r="I5511" s="4" t="s">
        <v>10</v>
      </c>
      <c r="J5511" s="4" t="s">
        <v>17</v>
      </c>
      <c r="K5511" s="4" t="s">
        <v>8</v>
      </c>
      <c r="L5511" s="4" t="s">
        <v>315</v>
      </c>
    </row>
    <row r="5512" spans="1:662">
      <c r="A5512" t="n">
        <v>48800</v>
      </c>
      <c r="B5512" s="71" t="n">
        <v>257</v>
      </c>
      <c r="C5512" s="7" t="n">
        <v>4</v>
      </c>
      <c r="D5512" s="7" t="n">
        <v>65533</v>
      </c>
      <c r="E5512" s="7" t="n">
        <v>2077</v>
      </c>
      <c r="F5512" s="7" t="s">
        <v>18</v>
      </c>
      <c r="G5512" s="7" t="n">
        <f t="normal" ca="1">32-LENB(INDIRECT(ADDRESS(5512,6)))</f>
        <v>0</v>
      </c>
      <c r="H5512" s="7" t="n">
        <v>0</v>
      </c>
      <c r="I5512" s="7" t="n">
        <v>65533</v>
      </c>
      <c r="J5512" s="7" t="n">
        <v>0</v>
      </c>
      <c r="K5512" s="7" t="s">
        <v>18</v>
      </c>
      <c r="L5512" s="7" t="n">
        <f t="normal" ca="1">32-LENB(INDIRECT(ADDRESS(5512,11)))</f>
        <v>0</v>
      </c>
    </row>
    <row r="5513" spans="1:662">
      <c r="A5513" t="s">
        <v>4</v>
      </c>
      <c r="B5513" s="4" t="s">
        <v>5</v>
      </c>
    </row>
    <row r="5514" spans="1:662">
      <c r="A5514" t="n">
        <v>48880</v>
      </c>
      <c r="B5514" s="5" t="n">
        <v>1</v>
      </c>
    </row>
    <row r="5515" spans="1:662" s="3" customFormat="1" customHeight="0">
      <c r="A5515" s="3" t="s">
        <v>2</v>
      </c>
      <c r="B5515" s="3" t="s">
        <v>319</v>
      </c>
    </row>
    <row r="5516" spans="1:662">
      <c r="A5516" t="s">
        <v>4</v>
      </c>
      <c r="B5516" s="4" t="s">
        <v>5</v>
      </c>
      <c r="C5516" s="4" t="s">
        <v>10</v>
      </c>
      <c r="D5516" s="4" t="s">
        <v>10</v>
      </c>
      <c r="E5516" s="4" t="s">
        <v>17</v>
      </c>
      <c r="F5516" s="4" t="s">
        <v>8</v>
      </c>
      <c r="G5516" s="4" t="s">
        <v>315</v>
      </c>
      <c r="H5516" s="4" t="s">
        <v>10</v>
      </c>
      <c r="I5516" s="4" t="s">
        <v>10</v>
      </c>
      <c r="J5516" s="4" t="s">
        <v>17</v>
      </c>
      <c r="K5516" s="4" t="s">
        <v>8</v>
      </c>
      <c r="L5516" s="4" t="s">
        <v>315</v>
      </c>
      <c r="M5516" s="4" t="s">
        <v>10</v>
      </c>
      <c r="N5516" s="4" t="s">
        <v>10</v>
      </c>
      <c r="O5516" s="4" t="s">
        <v>17</v>
      </c>
      <c r="P5516" s="4" t="s">
        <v>8</v>
      </c>
      <c r="Q5516" s="4" t="s">
        <v>315</v>
      </c>
      <c r="R5516" s="4" t="s">
        <v>10</v>
      </c>
      <c r="S5516" s="4" t="s">
        <v>10</v>
      </c>
      <c r="T5516" s="4" t="s">
        <v>17</v>
      </c>
      <c r="U5516" s="4" t="s">
        <v>8</v>
      </c>
      <c r="V5516" s="4" t="s">
        <v>315</v>
      </c>
      <c r="W5516" s="4" t="s">
        <v>10</v>
      </c>
      <c r="X5516" s="4" t="s">
        <v>10</v>
      </c>
      <c r="Y5516" s="4" t="s">
        <v>17</v>
      </c>
      <c r="Z5516" s="4" t="s">
        <v>8</v>
      </c>
      <c r="AA5516" s="4" t="s">
        <v>315</v>
      </c>
      <c r="AB5516" s="4" t="s">
        <v>10</v>
      </c>
      <c r="AC5516" s="4" t="s">
        <v>10</v>
      </c>
      <c r="AD5516" s="4" t="s">
        <v>17</v>
      </c>
      <c r="AE5516" s="4" t="s">
        <v>8</v>
      </c>
      <c r="AF5516" s="4" t="s">
        <v>315</v>
      </c>
      <c r="AG5516" s="4" t="s">
        <v>10</v>
      </c>
      <c r="AH5516" s="4" t="s">
        <v>10</v>
      </c>
      <c r="AI5516" s="4" t="s">
        <v>17</v>
      </c>
      <c r="AJ5516" s="4" t="s">
        <v>8</v>
      </c>
      <c r="AK5516" s="4" t="s">
        <v>315</v>
      </c>
      <c r="AL5516" s="4" t="s">
        <v>10</v>
      </c>
      <c r="AM5516" s="4" t="s">
        <v>10</v>
      </c>
      <c r="AN5516" s="4" t="s">
        <v>17</v>
      </c>
      <c r="AO5516" s="4" t="s">
        <v>8</v>
      </c>
      <c r="AP5516" s="4" t="s">
        <v>315</v>
      </c>
      <c r="AQ5516" s="4" t="s">
        <v>10</v>
      </c>
      <c r="AR5516" s="4" t="s">
        <v>10</v>
      </c>
      <c r="AS5516" s="4" t="s">
        <v>17</v>
      </c>
      <c r="AT5516" s="4" t="s">
        <v>8</v>
      </c>
      <c r="AU5516" s="4" t="s">
        <v>315</v>
      </c>
      <c r="AV5516" s="4" t="s">
        <v>10</v>
      </c>
      <c r="AW5516" s="4" t="s">
        <v>10</v>
      </c>
      <c r="AX5516" s="4" t="s">
        <v>17</v>
      </c>
      <c r="AY5516" s="4" t="s">
        <v>8</v>
      </c>
      <c r="AZ5516" s="4" t="s">
        <v>315</v>
      </c>
      <c r="BA5516" s="4" t="s">
        <v>10</v>
      </c>
      <c r="BB5516" s="4" t="s">
        <v>10</v>
      </c>
      <c r="BC5516" s="4" t="s">
        <v>17</v>
      </c>
      <c r="BD5516" s="4" t="s">
        <v>8</v>
      </c>
      <c r="BE5516" s="4" t="s">
        <v>315</v>
      </c>
      <c r="BF5516" s="4" t="s">
        <v>10</v>
      </c>
      <c r="BG5516" s="4" t="s">
        <v>10</v>
      </c>
      <c r="BH5516" s="4" t="s">
        <v>17</v>
      </c>
      <c r="BI5516" s="4" t="s">
        <v>8</v>
      </c>
      <c r="BJ5516" s="4" t="s">
        <v>315</v>
      </c>
      <c r="BK5516" s="4" t="s">
        <v>10</v>
      </c>
      <c r="BL5516" s="4" t="s">
        <v>10</v>
      </c>
      <c r="BM5516" s="4" t="s">
        <v>17</v>
      </c>
      <c r="BN5516" s="4" t="s">
        <v>8</v>
      </c>
      <c r="BO5516" s="4" t="s">
        <v>315</v>
      </c>
      <c r="BP5516" s="4" t="s">
        <v>10</v>
      </c>
      <c r="BQ5516" s="4" t="s">
        <v>10</v>
      </c>
      <c r="BR5516" s="4" t="s">
        <v>17</v>
      </c>
      <c r="BS5516" s="4" t="s">
        <v>8</v>
      </c>
      <c r="BT5516" s="4" t="s">
        <v>315</v>
      </c>
      <c r="BU5516" s="4" t="s">
        <v>10</v>
      </c>
      <c r="BV5516" s="4" t="s">
        <v>10</v>
      </c>
      <c r="BW5516" s="4" t="s">
        <v>17</v>
      </c>
      <c r="BX5516" s="4" t="s">
        <v>8</v>
      </c>
      <c r="BY5516" s="4" t="s">
        <v>315</v>
      </c>
      <c r="BZ5516" s="4" t="s">
        <v>10</v>
      </c>
      <c r="CA5516" s="4" t="s">
        <v>10</v>
      </c>
      <c r="CB5516" s="4" t="s">
        <v>17</v>
      </c>
      <c r="CC5516" s="4" t="s">
        <v>8</v>
      </c>
      <c r="CD5516" s="4" t="s">
        <v>315</v>
      </c>
      <c r="CE5516" s="4" t="s">
        <v>10</v>
      </c>
      <c r="CF5516" s="4" t="s">
        <v>10</v>
      </c>
      <c r="CG5516" s="4" t="s">
        <v>17</v>
      </c>
      <c r="CH5516" s="4" t="s">
        <v>8</v>
      </c>
      <c r="CI5516" s="4" t="s">
        <v>315</v>
      </c>
      <c r="CJ5516" s="4" t="s">
        <v>10</v>
      </c>
      <c r="CK5516" s="4" t="s">
        <v>10</v>
      </c>
      <c r="CL5516" s="4" t="s">
        <v>17</v>
      </c>
      <c r="CM5516" s="4" t="s">
        <v>8</v>
      </c>
      <c r="CN5516" s="4" t="s">
        <v>315</v>
      </c>
      <c r="CO5516" s="4" t="s">
        <v>10</v>
      </c>
      <c r="CP5516" s="4" t="s">
        <v>10</v>
      </c>
      <c r="CQ5516" s="4" t="s">
        <v>17</v>
      </c>
      <c r="CR5516" s="4" t="s">
        <v>8</v>
      </c>
      <c r="CS5516" s="4" t="s">
        <v>315</v>
      </c>
      <c r="CT5516" s="4" t="s">
        <v>10</v>
      </c>
      <c r="CU5516" s="4" t="s">
        <v>10</v>
      </c>
      <c r="CV5516" s="4" t="s">
        <v>17</v>
      </c>
      <c r="CW5516" s="4" t="s">
        <v>8</v>
      </c>
      <c r="CX5516" s="4" t="s">
        <v>315</v>
      </c>
      <c r="CY5516" s="4" t="s">
        <v>10</v>
      </c>
      <c r="CZ5516" s="4" t="s">
        <v>10</v>
      </c>
      <c r="DA5516" s="4" t="s">
        <v>17</v>
      </c>
      <c r="DB5516" s="4" t="s">
        <v>8</v>
      </c>
      <c r="DC5516" s="4" t="s">
        <v>315</v>
      </c>
      <c r="DD5516" s="4" t="s">
        <v>10</v>
      </c>
      <c r="DE5516" s="4" t="s">
        <v>10</v>
      </c>
      <c r="DF5516" s="4" t="s">
        <v>17</v>
      </c>
      <c r="DG5516" s="4" t="s">
        <v>8</v>
      </c>
      <c r="DH5516" s="4" t="s">
        <v>315</v>
      </c>
      <c r="DI5516" s="4" t="s">
        <v>10</v>
      </c>
      <c r="DJ5516" s="4" t="s">
        <v>10</v>
      </c>
      <c r="DK5516" s="4" t="s">
        <v>17</v>
      </c>
      <c r="DL5516" s="4" t="s">
        <v>8</v>
      </c>
      <c r="DM5516" s="4" t="s">
        <v>315</v>
      </c>
      <c r="DN5516" s="4" t="s">
        <v>10</v>
      </c>
      <c r="DO5516" s="4" t="s">
        <v>10</v>
      </c>
      <c r="DP5516" s="4" t="s">
        <v>17</v>
      </c>
      <c r="DQ5516" s="4" t="s">
        <v>8</v>
      </c>
      <c r="DR5516" s="4" t="s">
        <v>315</v>
      </c>
      <c r="DS5516" s="4" t="s">
        <v>10</v>
      </c>
      <c r="DT5516" s="4" t="s">
        <v>10</v>
      </c>
      <c r="DU5516" s="4" t="s">
        <v>17</v>
      </c>
      <c r="DV5516" s="4" t="s">
        <v>8</v>
      </c>
      <c r="DW5516" s="4" t="s">
        <v>315</v>
      </c>
      <c r="DX5516" s="4" t="s">
        <v>10</v>
      </c>
      <c r="DY5516" s="4" t="s">
        <v>10</v>
      </c>
      <c r="DZ5516" s="4" t="s">
        <v>17</v>
      </c>
      <c r="EA5516" s="4" t="s">
        <v>8</v>
      </c>
      <c r="EB5516" s="4" t="s">
        <v>315</v>
      </c>
      <c r="EC5516" s="4" t="s">
        <v>10</v>
      </c>
      <c r="ED5516" s="4" t="s">
        <v>10</v>
      </c>
      <c r="EE5516" s="4" t="s">
        <v>17</v>
      </c>
      <c r="EF5516" s="4" t="s">
        <v>8</v>
      </c>
      <c r="EG5516" s="4" t="s">
        <v>315</v>
      </c>
      <c r="EH5516" s="4" t="s">
        <v>10</v>
      </c>
      <c r="EI5516" s="4" t="s">
        <v>10</v>
      </c>
      <c r="EJ5516" s="4" t="s">
        <v>17</v>
      </c>
      <c r="EK5516" s="4" t="s">
        <v>8</v>
      </c>
      <c r="EL5516" s="4" t="s">
        <v>315</v>
      </c>
      <c r="EM5516" s="4" t="s">
        <v>10</v>
      </c>
      <c r="EN5516" s="4" t="s">
        <v>10</v>
      </c>
      <c r="EO5516" s="4" t="s">
        <v>17</v>
      </c>
      <c r="EP5516" s="4" t="s">
        <v>8</v>
      </c>
      <c r="EQ5516" s="4" t="s">
        <v>315</v>
      </c>
      <c r="ER5516" s="4" t="s">
        <v>10</v>
      </c>
      <c r="ES5516" s="4" t="s">
        <v>10</v>
      </c>
      <c r="ET5516" s="4" t="s">
        <v>17</v>
      </c>
      <c r="EU5516" s="4" t="s">
        <v>8</v>
      </c>
      <c r="EV5516" s="4" t="s">
        <v>315</v>
      </c>
      <c r="EW5516" s="4" t="s">
        <v>10</v>
      </c>
      <c r="EX5516" s="4" t="s">
        <v>10</v>
      </c>
      <c r="EY5516" s="4" t="s">
        <v>17</v>
      </c>
      <c r="EZ5516" s="4" t="s">
        <v>8</v>
      </c>
      <c r="FA5516" s="4" t="s">
        <v>315</v>
      </c>
      <c r="FB5516" s="4" t="s">
        <v>10</v>
      </c>
      <c r="FC5516" s="4" t="s">
        <v>10</v>
      </c>
      <c r="FD5516" s="4" t="s">
        <v>17</v>
      </c>
      <c r="FE5516" s="4" t="s">
        <v>8</v>
      </c>
      <c r="FF5516" s="4" t="s">
        <v>315</v>
      </c>
      <c r="FG5516" s="4" t="s">
        <v>10</v>
      </c>
      <c r="FH5516" s="4" t="s">
        <v>10</v>
      </c>
      <c r="FI5516" s="4" t="s">
        <v>17</v>
      </c>
      <c r="FJ5516" s="4" t="s">
        <v>8</v>
      </c>
      <c r="FK5516" s="4" t="s">
        <v>315</v>
      </c>
      <c r="FL5516" s="4" t="s">
        <v>10</v>
      </c>
      <c r="FM5516" s="4" t="s">
        <v>10</v>
      </c>
      <c r="FN5516" s="4" t="s">
        <v>17</v>
      </c>
      <c r="FO5516" s="4" t="s">
        <v>8</v>
      </c>
      <c r="FP5516" s="4" t="s">
        <v>315</v>
      </c>
      <c r="FQ5516" s="4" t="s">
        <v>10</v>
      </c>
      <c r="FR5516" s="4" t="s">
        <v>10</v>
      </c>
      <c r="FS5516" s="4" t="s">
        <v>17</v>
      </c>
      <c r="FT5516" s="4" t="s">
        <v>8</v>
      </c>
      <c r="FU5516" s="4" t="s">
        <v>315</v>
      </c>
      <c r="FV5516" s="4" t="s">
        <v>10</v>
      </c>
      <c r="FW5516" s="4" t="s">
        <v>10</v>
      </c>
      <c r="FX5516" s="4" t="s">
        <v>17</v>
      </c>
      <c r="FY5516" s="4" t="s">
        <v>8</v>
      </c>
      <c r="FZ5516" s="4" t="s">
        <v>315</v>
      </c>
      <c r="GA5516" s="4" t="s">
        <v>10</v>
      </c>
      <c r="GB5516" s="4" t="s">
        <v>10</v>
      </c>
      <c r="GC5516" s="4" t="s">
        <v>17</v>
      </c>
      <c r="GD5516" s="4" t="s">
        <v>8</v>
      </c>
      <c r="GE5516" s="4" t="s">
        <v>315</v>
      </c>
      <c r="GF5516" s="4" t="s">
        <v>10</v>
      </c>
      <c r="GG5516" s="4" t="s">
        <v>10</v>
      </c>
      <c r="GH5516" s="4" t="s">
        <v>17</v>
      </c>
      <c r="GI5516" s="4" t="s">
        <v>8</v>
      </c>
      <c r="GJ5516" s="4" t="s">
        <v>315</v>
      </c>
      <c r="GK5516" s="4" t="s">
        <v>10</v>
      </c>
      <c r="GL5516" s="4" t="s">
        <v>10</v>
      </c>
      <c r="GM5516" s="4" t="s">
        <v>17</v>
      </c>
      <c r="GN5516" s="4" t="s">
        <v>8</v>
      </c>
      <c r="GO5516" s="4" t="s">
        <v>315</v>
      </c>
      <c r="GP5516" s="4" t="s">
        <v>10</v>
      </c>
      <c r="GQ5516" s="4" t="s">
        <v>10</v>
      </c>
      <c r="GR5516" s="4" t="s">
        <v>17</v>
      </c>
      <c r="GS5516" s="4" t="s">
        <v>8</v>
      </c>
      <c r="GT5516" s="4" t="s">
        <v>315</v>
      </c>
      <c r="GU5516" s="4" t="s">
        <v>10</v>
      </c>
      <c r="GV5516" s="4" t="s">
        <v>10</v>
      </c>
      <c r="GW5516" s="4" t="s">
        <v>17</v>
      </c>
      <c r="GX5516" s="4" t="s">
        <v>8</v>
      </c>
      <c r="GY5516" s="4" t="s">
        <v>315</v>
      </c>
      <c r="GZ5516" s="4" t="s">
        <v>10</v>
      </c>
      <c r="HA5516" s="4" t="s">
        <v>10</v>
      </c>
      <c r="HB5516" s="4" t="s">
        <v>17</v>
      </c>
      <c r="HC5516" s="4" t="s">
        <v>8</v>
      </c>
      <c r="HD5516" s="4" t="s">
        <v>315</v>
      </c>
      <c r="HE5516" s="4" t="s">
        <v>10</v>
      </c>
      <c r="HF5516" s="4" t="s">
        <v>10</v>
      </c>
      <c r="HG5516" s="4" t="s">
        <v>17</v>
      </c>
      <c r="HH5516" s="4" t="s">
        <v>8</v>
      </c>
      <c r="HI5516" s="4" t="s">
        <v>315</v>
      </c>
      <c r="HJ5516" s="4" t="s">
        <v>10</v>
      </c>
      <c r="HK5516" s="4" t="s">
        <v>10</v>
      </c>
      <c r="HL5516" s="4" t="s">
        <v>17</v>
      </c>
      <c r="HM5516" s="4" t="s">
        <v>8</v>
      </c>
      <c r="HN5516" s="4" t="s">
        <v>315</v>
      </c>
      <c r="HO5516" s="4" t="s">
        <v>10</v>
      </c>
      <c r="HP5516" s="4" t="s">
        <v>10</v>
      </c>
      <c r="HQ5516" s="4" t="s">
        <v>17</v>
      </c>
      <c r="HR5516" s="4" t="s">
        <v>8</v>
      </c>
      <c r="HS5516" s="4" t="s">
        <v>315</v>
      </c>
      <c r="HT5516" s="4" t="s">
        <v>10</v>
      </c>
      <c r="HU5516" s="4" t="s">
        <v>10</v>
      </c>
      <c r="HV5516" s="4" t="s">
        <v>17</v>
      </c>
      <c r="HW5516" s="4" t="s">
        <v>8</v>
      </c>
      <c r="HX5516" s="4" t="s">
        <v>315</v>
      </c>
      <c r="HY5516" s="4" t="s">
        <v>10</v>
      </c>
      <c r="HZ5516" s="4" t="s">
        <v>10</v>
      </c>
      <c r="IA5516" s="4" t="s">
        <v>17</v>
      </c>
      <c r="IB5516" s="4" t="s">
        <v>8</v>
      </c>
      <c r="IC5516" s="4" t="s">
        <v>315</v>
      </c>
      <c r="ID5516" s="4" t="s">
        <v>10</v>
      </c>
      <c r="IE5516" s="4" t="s">
        <v>10</v>
      </c>
      <c r="IF5516" s="4" t="s">
        <v>17</v>
      </c>
      <c r="IG5516" s="4" t="s">
        <v>8</v>
      </c>
      <c r="IH5516" s="4" t="s">
        <v>315</v>
      </c>
      <c r="II5516" s="4" t="s">
        <v>10</v>
      </c>
      <c r="IJ5516" s="4" t="s">
        <v>10</v>
      </c>
      <c r="IK5516" s="4" t="s">
        <v>17</v>
      </c>
      <c r="IL5516" s="4" t="s">
        <v>8</v>
      </c>
      <c r="IM5516" s="4" t="s">
        <v>315</v>
      </c>
      <c r="IN5516" s="4" t="s">
        <v>10</v>
      </c>
      <c r="IO5516" s="4" t="s">
        <v>10</v>
      </c>
      <c r="IP5516" s="4" t="s">
        <v>17</v>
      </c>
      <c r="IQ5516" s="4" t="s">
        <v>8</v>
      </c>
      <c r="IR5516" s="4" t="s">
        <v>315</v>
      </c>
      <c r="IS5516" s="4" t="s">
        <v>10</v>
      </c>
      <c r="IT5516" s="4" t="s">
        <v>10</v>
      </c>
      <c r="IU5516" s="4" t="s">
        <v>17</v>
      </c>
      <c r="IV5516" s="4" t="s">
        <v>8</v>
      </c>
      <c r="IW5516" s="4" t="s">
        <v>315</v>
      </c>
      <c r="IX5516" s="4" t="s">
        <v>10</v>
      </c>
      <c r="IY5516" s="4" t="s">
        <v>10</v>
      </c>
      <c r="IZ5516" s="4" t="s">
        <v>17</v>
      </c>
      <c r="JA5516" s="4" t="s">
        <v>8</v>
      </c>
      <c r="JB5516" s="4" t="s">
        <v>315</v>
      </c>
      <c r="JC5516" s="4" t="s">
        <v>10</v>
      </c>
      <c r="JD5516" s="4" t="s">
        <v>10</v>
      </c>
      <c r="JE5516" s="4" t="s">
        <v>17</v>
      </c>
      <c r="JF5516" s="4" t="s">
        <v>8</v>
      </c>
      <c r="JG5516" s="4" t="s">
        <v>315</v>
      </c>
      <c r="JH5516" s="4" t="s">
        <v>10</v>
      </c>
      <c r="JI5516" s="4" t="s">
        <v>10</v>
      </c>
      <c r="JJ5516" s="4" t="s">
        <v>17</v>
      </c>
      <c r="JK5516" s="4" t="s">
        <v>8</v>
      </c>
      <c r="JL5516" s="4" t="s">
        <v>315</v>
      </c>
      <c r="JM5516" s="4" t="s">
        <v>10</v>
      </c>
      <c r="JN5516" s="4" t="s">
        <v>10</v>
      </c>
      <c r="JO5516" s="4" t="s">
        <v>17</v>
      </c>
      <c r="JP5516" s="4" t="s">
        <v>8</v>
      </c>
      <c r="JQ5516" s="4" t="s">
        <v>315</v>
      </c>
      <c r="JR5516" s="4" t="s">
        <v>10</v>
      </c>
      <c r="JS5516" s="4" t="s">
        <v>10</v>
      </c>
      <c r="JT5516" s="4" t="s">
        <v>17</v>
      </c>
      <c r="JU5516" s="4" t="s">
        <v>8</v>
      </c>
      <c r="JV5516" s="4" t="s">
        <v>315</v>
      </c>
      <c r="JW5516" s="4" t="s">
        <v>10</v>
      </c>
      <c r="JX5516" s="4" t="s">
        <v>10</v>
      </c>
      <c r="JY5516" s="4" t="s">
        <v>17</v>
      </c>
      <c r="JZ5516" s="4" t="s">
        <v>8</v>
      </c>
      <c r="KA5516" s="4" t="s">
        <v>315</v>
      </c>
      <c r="KB5516" s="4" t="s">
        <v>10</v>
      </c>
      <c r="KC5516" s="4" t="s">
        <v>10</v>
      </c>
      <c r="KD5516" s="4" t="s">
        <v>17</v>
      </c>
      <c r="KE5516" s="4" t="s">
        <v>8</v>
      </c>
      <c r="KF5516" s="4" t="s">
        <v>315</v>
      </c>
      <c r="KG5516" s="4" t="s">
        <v>10</v>
      </c>
      <c r="KH5516" s="4" t="s">
        <v>10</v>
      </c>
      <c r="KI5516" s="4" t="s">
        <v>17</v>
      </c>
      <c r="KJ5516" s="4" t="s">
        <v>8</v>
      </c>
      <c r="KK5516" s="4" t="s">
        <v>315</v>
      </c>
      <c r="KL5516" s="4" t="s">
        <v>10</v>
      </c>
      <c r="KM5516" s="4" t="s">
        <v>10</v>
      </c>
      <c r="KN5516" s="4" t="s">
        <v>17</v>
      </c>
      <c r="KO5516" s="4" t="s">
        <v>8</v>
      </c>
      <c r="KP5516" s="4" t="s">
        <v>315</v>
      </c>
      <c r="KQ5516" s="4" t="s">
        <v>10</v>
      </c>
      <c r="KR5516" s="4" t="s">
        <v>10</v>
      </c>
      <c r="KS5516" s="4" t="s">
        <v>17</v>
      </c>
      <c r="KT5516" s="4" t="s">
        <v>8</v>
      </c>
      <c r="KU5516" s="4" t="s">
        <v>315</v>
      </c>
      <c r="KV5516" s="4" t="s">
        <v>10</v>
      </c>
      <c r="KW5516" s="4" t="s">
        <v>10</v>
      </c>
      <c r="KX5516" s="4" t="s">
        <v>17</v>
      </c>
      <c r="KY5516" s="4" t="s">
        <v>8</v>
      </c>
      <c r="KZ5516" s="4" t="s">
        <v>315</v>
      </c>
      <c r="LA5516" s="4" t="s">
        <v>10</v>
      </c>
      <c r="LB5516" s="4" t="s">
        <v>10</v>
      </c>
      <c r="LC5516" s="4" t="s">
        <v>17</v>
      </c>
      <c r="LD5516" s="4" t="s">
        <v>8</v>
      </c>
      <c r="LE5516" s="4" t="s">
        <v>315</v>
      </c>
      <c r="LF5516" s="4" t="s">
        <v>10</v>
      </c>
      <c r="LG5516" s="4" t="s">
        <v>10</v>
      </c>
      <c r="LH5516" s="4" t="s">
        <v>17</v>
      </c>
      <c r="LI5516" s="4" t="s">
        <v>8</v>
      </c>
      <c r="LJ5516" s="4" t="s">
        <v>315</v>
      </c>
      <c r="LK5516" s="4" t="s">
        <v>10</v>
      </c>
      <c r="LL5516" s="4" t="s">
        <v>10</v>
      </c>
      <c r="LM5516" s="4" t="s">
        <v>17</v>
      </c>
      <c r="LN5516" s="4" t="s">
        <v>8</v>
      </c>
      <c r="LO5516" s="4" t="s">
        <v>315</v>
      </c>
      <c r="LP5516" s="4" t="s">
        <v>10</v>
      </c>
      <c r="LQ5516" s="4" t="s">
        <v>10</v>
      </c>
      <c r="LR5516" s="4" t="s">
        <v>17</v>
      </c>
      <c r="LS5516" s="4" t="s">
        <v>8</v>
      </c>
      <c r="LT5516" s="4" t="s">
        <v>315</v>
      </c>
      <c r="LU5516" s="4" t="s">
        <v>10</v>
      </c>
      <c r="LV5516" s="4" t="s">
        <v>10</v>
      </c>
      <c r="LW5516" s="4" t="s">
        <v>17</v>
      </c>
      <c r="LX5516" s="4" t="s">
        <v>8</v>
      </c>
      <c r="LY5516" s="4" t="s">
        <v>315</v>
      </c>
      <c r="LZ5516" s="4" t="s">
        <v>10</v>
      </c>
      <c r="MA5516" s="4" t="s">
        <v>10</v>
      </c>
      <c r="MB5516" s="4" t="s">
        <v>17</v>
      </c>
      <c r="MC5516" s="4" t="s">
        <v>8</v>
      </c>
      <c r="MD5516" s="4" t="s">
        <v>315</v>
      </c>
      <c r="ME5516" s="4" t="s">
        <v>10</v>
      </c>
      <c r="MF5516" s="4" t="s">
        <v>10</v>
      </c>
      <c r="MG5516" s="4" t="s">
        <v>17</v>
      </c>
      <c r="MH5516" s="4" t="s">
        <v>8</v>
      </c>
      <c r="MI5516" s="4" t="s">
        <v>315</v>
      </c>
      <c r="MJ5516" s="4" t="s">
        <v>10</v>
      </c>
      <c r="MK5516" s="4" t="s">
        <v>10</v>
      </c>
      <c r="ML5516" s="4" t="s">
        <v>17</v>
      </c>
      <c r="MM5516" s="4" t="s">
        <v>8</v>
      </c>
      <c r="MN5516" s="4" t="s">
        <v>315</v>
      </c>
      <c r="MO5516" s="4" t="s">
        <v>10</v>
      </c>
      <c r="MP5516" s="4" t="s">
        <v>10</v>
      </c>
      <c r="MQ5516" s="4" t="s">
        <v>17</v>
      </c>
      <c r="MR5516" s="4" t="s">
        <v>8</v>
      </c>
      <c r="MS5516" s="4" t="s">
        <v>315</v>
      </c>
      <c r="MT5516" s="4" t="s">
        <v>10</v>
      </c>
      <c r="MU5516" s="4" t="s">
        <v>10</v>
      </c>
      <c r="MV5516" s="4" t="s">
        <v>17</v>
      </c>
      <c r="MW5516" s="4" t="s">
        <v>8</v>
      </c>
      <c r="MX5516" s="4" t="s">
        <v>315</v>
      </c>
      <c r="MY5516" s="4" t="s">
        <v>10</v>
      </c>
      <c r="MZ5516" s="4" t="s">
        <v>10</v>
      </c>
      <c r="NA5516" s="4" t="s">
        <v>17</v>
      </c>
      <c r="NB5516" s="4" t="s">
        <v>8</v>
      </c>
      <c r="NC5516" s="4" t="s">
        <v>315</v>
      </c>
      <c r="ND5516" s="4" t="s">
        <v>10</v>
      </c>
      <c r="NE5516" s="4" t="s">
        <v>10</v>
      </c>
      <c r="NF5516" s="4" t="s">
        <v>17</v>
      </c>
      <c r="NG5516" s="4" t="s">
        <v>8</v>
      </c>
      <c r="NH5516" s="4" t="s">
        <v>315</v>
      </c>
      <c r="NI5516" s="4" t="s">
        <v>10</v>
      </c>
      <c r="NJ5516" s="4" t="s">
        <v>10</v>
      </c>
      <c r="NK5516" s="4" t="s">
        <v>17</v>
      </c>
      <c r="NL5516" s="4" t="s">
        <v>8</v>
      </c>
      <c r="NM5516" s="4" t="s">
        <v>315</v>
      </c>
      <c r="NN5516" s="4" t="s">
        <v>10</v>
      </c>
      <c r="NO5516" s="4" t="s">
        <v>10</v>
      </c>
      <c r="NP5516" s="4" t="s">
        <v>17</v>
      </c>
      <c r="NQ5516" s="4" t="s">
        <v>8</v>
      </c>
      <c r="NR5516" s="4" t="s">
        <v>315</v>
      </c>
      <c r="NS5516" s="4" t="s">
        <v>10</v>
      </c>
      <c r="NT5516" s="4" t="s">
        <v>10</v>
      </c>
      <c r="NU5516" s="4" t="s">
        <v>17</v>
      </c>
      <c r="NV5516" s="4" t="s">
        <v>8</v>
      </c>
      <c r="NW5516" s="4" t="s">
        <v>315</v>
      </c>
      <c r="NX5516" s="4" t="s">
        <v>10</v>
      </c>
      <c r="NY5516" s="4" t="s">
        <v>10</v>
      </c>
      <c r="NZ5516" s="4" t="s">
        <v>17</v>
      </c>
      <c r="OA5516" s="4" t="s">
        <v>8</v>
      </c>
      <c r="OB5516" s="4" t="s">
        <v>315</v>
      </c>
      <c r="OC5516" s="4" t="s">
        <v>10</v>
      </c>
      <c r="OD5516" s="4" t="s">
        <v>10</v>
      </c>
      <c r="OE5516" s="4" t="s">
        <v>17</v>
      </c>
      <c r="OF5516" s="4" t="s">
        <v>8</v>
      </c>
      <c r="OG5516" s="4" t="s">
        <v>315</v>
      </c>
      <c r="OH5516" s="4" t="s">
        <v>10</v>
      </c>
      <c r="OI5516" s="4" t="s">
        <v>10</v>
      </c>
      <c r="OJ5516" s="4" t="s">
        <v>17</v>
      </c>
      <c r="OK5516" s="4" t="s">
        <v>8</v>
      </c>
      <c r="OL5516" s="4" t="s">
        <v>315</v>
      </c>
      <c r="OM5516" s="4" t="s">
        <v>10</v>
      </c>
      <c r="ON5516" s="4" t="s">
        <v>10</v>
      </c>
      <c r="OO5516" s="4" t="s">
        <v>17</v>
      </c>
      <c r="OP5516" s="4" t="s">
        <v>8</v>
      </c>
      <c r="OQ5516" s="4" t="s">
        <v>315</v>
      </c>
      <c r="OR5516" s="4" t="s">
        <v>10</v>
      </c>
      <c r="OS5516" s="4" t="s">
        <v>10</v>
      </c>
      <c r="OT5516" s="4" t="s">
        <v>17</v>
      </c>
      <c r="OU5516" s="4" t="s">
        <v>8</v>
      </c>
      <c r="OV5516" s="4" t="s">
        <v>315</v>
      </c>
      <c r="OW5516" s="4" t="s">
        <v>10</v>
      </c>
      <c r="OX5516" s="4" t="s">
        <v>10</v>
      </c>
      <c r="OY5516" s="4" t="s">
        <v>17</v>
      </c>
      <c r="OZ5516" s="4" t="s">
        <v>8</v>
      </c>
      <c r="PA5516" s="4" t="s">
        <v>315</v>
      </c>
      <c r="PB5516" s="4" t="s">
        <v>10</v>
      </c>
      <c r="PC5516" s="4" t="s">
        <v>10</v>
      </c>
      <c r="PD5516" s="4" t="s">
        <v>17</v>
      </c>
      <c r="PE5516" s="4" t="s">
        <v>8</v>
      </c>
      <c r="PF5516" s="4" t="s">
        <v>315</v>
      </c>
      <c r="PG5516" s="4" t="s">
        <v>10</v>
      </c>
      <c r="PH5516" s="4" t="s">
        <v>10</v>
      </c>
      <c r="PI5516" s="4" t="s">
        <v>17</v>
      </c>
      <c r="PJ5516" s="4" t="s">
        <v>8</v>
      </c>
      <c r="PK5516" s="4" t="s">
        <v>315</v>
      </c>
      <c r="PL5516" s="4" t="s">
        <v>10</v>
      </c>
      <c r="PM5516" s="4" t="s">
        <v>10</v>
      </c>
      <c r="PN5516" s="4" t="s">
        <v>17</v>
      </c>
      <c r="PO5516" s="4" t="s">
        <v>8</v>
      </c>
      <c r="PP5516" s="4" t="s">
        <v>315</v>
      </c>
      <c r="PQ5516" s="4" t="s">
        <v>10</v>
      </c>
      <c r="PR5516" s="4" t="s">
        <v>10</v>
      </c>
      <c r="PS5516" s="4" t="s">
        <v>17</v>
      </c>
      <c r="PT5516" s="4" t="s">
        <v>8</v>
      </c>
      <c r="PU5516" s="4" t="s">
        <v>315</v>
      </c>
      <c r="PV5516" s="4" t="s">
        <v>10</v>
      </c>
      <c r="PW5516" s="4" t="s">
        <v>10</v>
      </c>
      <c r="PX5516" s="4" t="s">
        <v>17</v>
      </c>
      <c r="PY5516" s="4" t="s">
        <v>8</v>
      </c>
      <c r="PZ5516" s="4" t="s">
        <v>315</v>
      </c>
      <c r="QA5516" s="4" t="s">
        <v>10</v>
      </c>
      <c r="QB5516" s="4" t="s">
        <v>10</v>
      </c>
      <c r="QC5516" s="4" t="s">
        <v>17</v>
      </c>
      <c r="QD5516" s="4" t="s">
        <v>8</v>
      </c>
      <c r="QE5516" s="4" t="s">
        <v>315</v>
      </c>
      <c r="QF5516" s="4" t="s">
        <v>10</v>
      </c>
      <c r="QG5516" s="4" t="s">
        <v>10</v>
      </c>
      <c r="QH5516" s="4" t="s">
        <v>17</v>
      </c>
      <c r="QI5516" s="4" t="s">
        <v>8</v>
      </c>
      <c r="QJ5516" s="4" t="s">
        <v>315</v>
      </c>
      <c r="QK5516" s="4" t="s">
        <v>10</v>
      </c>
      <c r="QL5516" s="4" t="s">
        <v>10</v>
      </c>
      <c r="QM5516" s="4" t="s">
        <v>17</v>
      </c>
      <c r="QN5516" s="4" t="s">
        <v>8</v>
      </c>
      <c r="QO5516" s="4" t="s">
        <v>315</v>
      </c>
      <c r="QP5516" s="4" t="s">
        <v>10</v>
      </c>
      <c r="QQ5516" s="4" t="s">
        <v>10</v>
      </c>
      <c r="QR5516" s="4" t="s">
        <v>17</v>
      </c>
      <c r="QS5516" s="4" t="s">
        <v>8</v>
      </c>
      <c r="QT5516" s="4" t="s">
        <v>315</v>
      </c>
      <c r="QU5516" s="4" t="s">
        <v>10</v>
      </c>
      <c r="QV5516" s="4" t="s">
        <v>10</v>
      </c>
      <c r="QW5516" s="4" t="s">
        <v>17</v>
      </c>
      <c r="QX5516" s="4" t="s">
        <v>8</v>
      </c>
      <c r="QY5516" s="4" t="s">
        <v>315</v>
      </c>
      <c r="QZ5516" s="4" t="s">
        <v>10</v>
      </c>
      <c r="RA5516" s="4" t="s">
        <v>10</v>
      </c>
      <c r="RB5516" s="4" t="s">
        <v>17</v>
      </c>
      <c r="RC5516" s="4" t="s">
        <v>8</v>
      </c>
      <c r="RD5516" s="4" t="s">
        <v>315</v>
      </c>
      <c r="RE5516" s="4" t="s">
        <v>10</v>
      </c>
      <c r="RF5516" s="4" t="s">
        <v>10</v>
      </c>
      <c r="RG5516" s="4" t="s">
        <v>17</v>
      </c>
      <c r="RH5516" s="4" t="s">
        <v>8</v>
      </c>
      <c r="RI5516" s="4" t="s">
        <v>315</v>
      </c>
      <c r="RJ5516" s="4" t="s">
        <v>10</v>
      </c>
      <c r="RK5516" s="4" t="s">
        <v>10</v>
      </c>
      <c r="RL5516" s="4" t="s">
        <v>17</v>
      </c>
      <c r="RM5516" s="4" t="s">
        <v>8</v>
      </c>
      <c r="RN5516" s="4" t="s">
        <v>315</v>
      </c>
      <c r="RO5516" s="4" t="s">
        <v>10</v>
      </c>
      <c r="RP5516" s="4" t="s">
        <v>10</v>
      </c>
      <c r="RQ5516" s="4" t="s">
        <v>17</v>
      </c>
      <c r="RR5516" s="4" t="s">
        <v>8</v>
      </c>
      <c r="RS5516" s="4" t="s">
        <v>315</v>
      </c>
      <c r="RT5516" s="4" t="s">
        <v>10</v>
      </c>
      <c r="RU5516" s="4" t="s">
        <v>10</v>
      </c>
      <c r="RV5516" s="4" t="s">
        <v>17</v>
      </c>
      <c r="RW5516" s="4" t="s">
        <v>8</v>
      </c>
      <c r="RX5516" s="4" t="s">
        <v>315</v>
      </c>
      <c r="RY5516" s="4" t="s">
        <v>10</v>
      </c>
      <c r="RZ5516" s="4" t="s">
        <v>10</v>
      </c>
      <c r="SA5516" s="4" t="s">
        <v>17</v>
      </c>
      <c r="SB5516" s="4" t="s">
        <v>8</v>
      </c>
      <c r="SC5516" s="4" t="s">
        <v>315</v>
      </c>
      <c r="SD5516" s="4" t="s">
        <v>10</v>
      </c>
      <c r="SE5516" s="4" t="s">
        <v>10</v>
      </c>
      <c r="SF5516" s="4" t="s">
        <v>17</v>
      </c>
      <c r="SG5516" s="4" t="s">
        <v>8</v>
      </c>
      <c r="SH5516" s="4" t="s">
        <v>315</v>
      </c>
      <c r="SI5516" s="4" t="s">
        <v>10</v>
      </c>
      <c r="SJ5516" s="4" t="s">
        <v>10</v>
      </c>
      <c r="SK5516" s="4" t="s">
        <v>17</v>
      </c>
      <c r="SL5516" s="4" t="s">
        <v>8</v>
      </c>
      <c r="SM5516" s="4" t="s">
        <v>315</v>
      </c>
      <c r="SN5516" s="4" t="s">
        <v>10</v>
      </c>
      <c r="SO5516" s="4" t="s">
        <v>10</v>
      </c>
      <c r="SP5516" s="4" t="s">
        <v>17</v>
      </c>
      <c r="SQ5516" s="4" t="s">
        <v>8</v>
      </c>
      <c r="SR5516" s="4" t="s">
        <v>315</v>
      </c>
      <c r="SS5516" s="4" t="s">
        <v>10</v>
      </c>
      <c r="ST5516" s="4" t="s">
        <v>10</v>
      </c>
      <c r="SU5516" s="4" t="s">
        <v>17</v>
      </c>
      <c r="SV5516" s="4" t="s">
        <v>8</v>
      </c>
      <c r="SW5516" s="4" t="s">
        <v>315</v>
      </c>
      <c r="SX5516" s="4" t="s">
        <v>10</v>
      </c>
      <c r="SY5516" s="4" t="s">
        <v>10</v>
      </c>
      <c r="SZ5516" s="4" t="s">
        <v>17</v>
      </c>
      <c r="TA5516" s="4" t="s">
        <v>8</v>
      </c>
      <c r="TB5516" s="4" t="s">
        <v>315</v>
      </c>
      <c r="TC5516" s="4" t="s">
        <v>10</v>
      </c>
      <c r="TD5516" s="4" t="s">
        <v>10</v>
      </c>
      <c r="TE5516" s="4" t="s">
        <v>17</v>
      </c>
      <c r="TF5516" s="4" t="s">
        <v>8</v>
      </c>
      <c r="TG5516" s="4" t="s">
        <v>315</v>
      </c>
      <c r="TH5516" s="4" t="s">
        <v>10</v>
      </c>
      <c r="TI5516" s="4" t="s">
        <v>10</v>
      </c>
      <c r="TJ5516" s="4" t="s">
        <v>17</v>
      </c>
      <c r="TK5516" s="4" t="s">
        <v>8</v>
      </c>
      <c r="TL5516" s="4" t="s">
        <v>315</v>
      </c>
      <c r="TM5516" s="4" t="s">
        <v>10</v>
      </c>
      <c r="TN5516" s="4" t="s">
        <v>10</v>
      </c>
      <c r="TO5516" s="4" t="s">
        <v>17</v>
      </c>
      <c r="TP5516" s="4" t="s">
        <v>8</v>
      </c>
      <c r="TQ5516" s="4" t="s">
        <v>315</v>
      </c>
      <c r="TR5516" s="4" t="s">
        <v>10</v>
      </c>
      <c r="TS5516" s="4" t="s">
        <v>10</v>
      </c>
      <c r="TT5516" s="4" t="s">
        <v>17</v>
      </c>
      <c r="TU5516" s="4" t="s">
        <v>8</v>
      </c>
      <c r="TV5516" s="4" t="s">
        <v>315</v>
      </c>
      <c r="TW5516" s="4" t="s">
        <v>10</v>
      </c>
      <c r="TX5516" s="4" t="s">
        <v>10</v>
      </c>
      <c r="TY5516" s="4" t="s">
        <v>17</v>
      </c>
      <c r="TZ5516" s="4" t="s">
        <v>8</v>
      </c>
      <c r="UA5516" s="4" t="s">
        <v>315</v>
      </c>
      <c r="UB5516" s="4" t="s">
        <v>10</v>
      </c>
      <c r="UC5516" s="4" t="s">
        <v>10</v>
      </c>
      <c r="UD5516" s="4" t="s">
        <v>17</v>
      </c>
      <c r="UE5516" s="4" t="s">
        <v>8</v>
      </c>
      <c r="UF5516" s="4" t="s">
        <v>315</v>
      </c>
      <c r="UG5516" s="4" t="s">
        <v>10</v>
      </c>
      <c r="UH5516" s="4" t="s">
        <v>10</v>
      </c>
      <c r="UI5516" s="4" t="s">
        <v>17</v>
      </c>
      <c r="UJ5516" s="4" t="s">
        <v>8</v>
      </c>
      <c r="UK5516" s="4" t="s">
        <v>315</v>
      </c>
      <c r="UL5516" s="4" t="s">
        <v>10</v>
      </c>
      <c r="UM5516" s="4" t="s">
        <v>10</v>
      </c>
      <c r="UN5516" s="4" t="s">
        <v>17</v>
      </c>
      <c r="UO5516" s="4" t="s">
        <v>8</v>
      </c>
      <c r="UP5516" s="4" t="s">
        <v>315</v>
      </c>
      <c r="UQ5516" s="4" t="s">
        <v>10</v>
      </c>
      <c r="UR5516" s="4" t="s">
        <v>10</v>
      </c>
      <c r="US5516" s="4" t="s">
        <v>17</v>
      </c>
      <c r="UT5516" s="4" t="s">
        <v>8</v>
      </c>
      <c r="UU5516" s="4" t="s">
        <v>315</v>
      </c>
      <c r="UV5516" s="4" t="s">
        <v>10</v>
      </c>
      <c r="UW5516" s="4" t="s">
        <v>10</v>
      </c>
      <c r="UX5516" s="4" t="s">
        <v>17</v>
      </c>
      <c r="UY5516" s="4" t="s">
        <v>8</v>
      </c>
      <c r="UZ5516" s="4" t="s">
        <v>315</v>
      </c>
      <c r="VA5516" s="4" t="s">
        <v>10</v>
      </c>
      <c r="VB5516" s="4" t="s">
        <v>10</v>
      </c>
      <c r="VC5516" s="4" t="s">
        <v>17</v>
      </c>
      <c r="VD5516" s="4" t="s">
        <v>8</v>
      </c>
      <c r="VE5516" s="4" t="s">
        <v>315</v>
      </c>
      <c r="VF5516" s="4" t="s">
        <v>10</v>
      </c>
      <c r="VG5516" s="4" t="s">
        <v>10</v>
      </c>
      <c r="VH5516" s="4" t="s">
        <v>17</v>
      </c>
      <c r="VI5516" s="4" t="s">
        <v>8</v>
      </c>
      <c r="VJ5516" s="4" t="s">
        <v>315</v>
      </c>
      <c r="VK5516" s="4" t="s">
        <v>10</v>
      </c>
      <c r="VL5516" s="4" t="s">
        <v>10</v>
      </c>
      <c r="VM5516" s="4" t="s">
        <v>17</v>
      </c>
      <c r="VN5516" s="4" t="s">
        <v>8</v>
      </c>
      <c r="VO5516" s="4" t="s">
        <v>315</v>
      </c>
      <c r="VP5516" s="4" t="s">
        <v>10</v>
      </c>
      <c r="VQ5516" s="4" t="s">
        <v>10</v>
      </c>
      <c r="VR5516" s="4" t="s">
        <v>17</v>
      </c>
      <c r="VS5516" s="4" t="s">
        <v>8</v>
      </c>
      <c r="VT5516" s="4" t="s">
        <v>315</v>
      </c>
      <c r="VU5516" s="4" t="s">
        <v>10</v>
      </c>
      <c r="VV5516" s="4" t="s">
        <v>10</v>
      </c>
      <c r="VW5516" s="4" t="s">
        <v>17</v>
      </c>
      <c r="VX5516" s="4" t="s">
        <v>8</v>
      </c>
      <c r="VY5516" s="4" t="s">
        <v>315</v>
      </c>
      <c r="VZ5516" s="4" t="s">
        <v>10</v>
      </c>
      <c r="WA5516" s="4" t="s">
        <v>10</v>
      </c>
      <c r="WB5516" s="4" t="s">
        <v>17</v>
      </c>
      <c r="WC5516" s="4" t="s">
        <v>8</v>
      </c>
      <c r="WD5516" s="4" t="s">
        <v>315</v>
      </c>
    </row>
    <row r="5517" spans="1:662">
      <c r="A5517" t="n">
        <v>48896</v>
      </c>
      <c r="B5517" s="71" t="n">
        <v>257</v>
      </c>
      <c r="C5517" s="7" t="n">
        <v>7</v>
      </c>
      <c r="D5517" s="7" t="n">
        <v>65533</v>
      </c>
      <c r="E5517" s="7" t="n">
        <v>65115</v>
      </c>
      <c r="F5517" s="7" t="s">
        <v>18</v>
      </c>
      <c r="G5517" s="7" t="n">
        <f t="normal" ca="1">32-LENB(INDIRECT(ADDRESS(5517,6)))</f>
        <v>0</v>
      </c>
      <c r="H5517" s="7" t="n">
        <v>7</v>
      </c>
      <c r="I5517" s="7" t="n">
        <v>65533</v>
      </c>
      <c r="J5517" s="7" t="n">
        <v>65116</v>
      </c>
      <c r="K5517" s="7" t="s">
        <v>18</v>
      </c>
      <c r="L5517" s="7" t="n">
        <f t="normal" ca="1">32-LENB(INDIRECT(ADDRESS(5517,11)))</f>
        <v>0</v>
      </c>
      <c r="M5517" s="7" t="n">
        <v>7</v>
      </c>
      <c r="N5517" s="7" t="n">
        <v>65533</v>
      </c>
      <c r="O5517" s="7" t="n">
        <v>14426</v>
      </c>
      <c r="P5517" s="7" t="s">
        <v>18</v>
      </c>
      <c r="Q5517" s="7" t="n">
        <f t="normal" ca="1">32-LENB(INDIRECT(ADDRESS(5517,16)))</f>
        <v>0</v>
      </c>
      <c r="R5517" s="7" t="n">
        <v>7</v>
      </c>
      <c r="S5517" s="7" t="n">
        <v>65533</v>
      </c>
      <c r="T5517" s="7" t="n">
        <v>65117</v>
      </c>
      <c r="U5517" s="7" t="s">
        <v>18</v>
      </c>
      <c r="V5517" s="7" t="n">
        <f t="normal" ca="1">32-LENB(INDIRECT(ADDRESS(5517,21)))</f>
        <v>0</v>
      </c>
      <c r="W5517" s="7" t="n">
        <v>7</v>
      </c>
      <c r="X5517" s="7" t="n">
        <v>65533</v>
      </c>
      <c r="Y5517" s="7" t="n">
        <v>65118</v>
      </c>
      <c r="Z5517" s="7" t="s">
        <v>18</v>
      </c>
      <c r="AA5517" s="7" t="n">
        <f t="normal" ca="1">32-LENB(INDIRECT(ADDRESS(5517,26)))</f>
        <v>0</v>
      </c>
      <c r="AB5517" s="7" t="n">
        <v>7</v>
      </c>
      <c r="AC5517" s="7" t="n">
        <v>65533</v>
      </c>
      <c r="AD5517" s="7" t="n">
        <v>14427</v>
      </c>
      <c r="AE5517" s="7" t="s">
        <v>18</v>
      </c>
      <c r="AF5517" s="7" t="n">
        <f t="normal" ca="1">32-LENB(INDIRECT(ADDRESS(5517,31)))</f>
        <v>0</v>
      </c>
      <c r="AG5517" s="7" t="n">
        <v>7</v>
      </c>
      <c r="AH5517" s="7" t="n">
        <v>65533</v>
      </c>
      <c r="AI5517" s="7" t="n">
        <v>65119</v>
      </c>
      <c r="AJ5517" s="7" t="s">
        <v>18</v>
      </c>
      <c r="AK5517" s="7" t="n">
        <f t="normal" ca="1">32-LENB(INDIRECT(ADDRESS(5517,36)))</f>
        <v>0</v>
      </c>
      <c r="AL5517" s="7" t="n">
        <v>7</v>
      </c>
      <c r="AM5517" s="7" t="n">
        <v>65533</v>
      </c>
      <c r="AN5517" s="7" t="n">
        <v>65120</v>
      </c>
      <c r="AO5517" s="7" t="s">
        <v>18</v>
      </c>
      <c r="AP5517" s="7" t="n">
        <f t="normal" ca="1">32-LENB(INDIRECT(ADDRESS(5517,41)))</f>
        <v>0</v>
      </c>
      <c r="AQ5517" s="7" t="n">
        <v>7</v>
      </c>
      <c r="AR5517" s="7" t="n">
        <v>65533</v>
      </c>
      <c r="AS5517" s="7" t="n">
        <v>14428</v>
      </c>
      <c r="AT5517" s="7" t="s">
        <v>18</v>
      </c>
      <c r="AU5517" s="7" t="n">
        <f t="normal" ca="1">32-LENB(INDIRECT(ADDRESS(5517,46)))</f>
        <v>0</v>
      </c>
      <c r="AV5517" s="7" t="n">
        <v>7</v>
      </c>
      <c r="AW5517" s="7" t="n">
        <v>65533</v>
      </c>
      <c r="AX5517" s="7" t="n">
        <v>14429</v>
      </c>
      <c r="AY5517" s="7" t="s">
        <v>18</v>
      </c>
      <c r="AZ5517" s="7" t="n">
        <f t="normal" ca="1">32-LENB(INDIRECT(ADDRESS(5517,51)))</f>
        <v>0</v>
      </c>
      <c r="BA5517" s="7" t="n">
        <v>7</v>
      </c>
      <c r="BB5517" s="7" t="n">
        <v>65533</v>
      </c>
      <c r="BC5517" s="7" t="n">
        <v>14430</v>
      </c>
      <c r="BD5517" s="7" t="s">
        <v>18</v>
      </c>
      <c r="BE5517" s="7" t="n">
        <f t="normal" ca="1">32-LENB(INDIRECT(ADDRESS(5517,56)))</f>
        <v>0</v>
      </c>
      <c r="BF5517" s="7" t="n">
        <v>7</v>
      </c>
      <c r="BG5517" s="7" t="n">
        <v>65533</v>
      </c>
      <c r="BH5517" s="7" t="n">
        <v>14431</v>
      </c>
      <c r="BI5517" s="7" t="s">
        <v>18</v>
      </c>
      <c r="BJ5517" s="7" t="n">
        <f t="normal" ca="1">32-LENB(INDIRECT(ADDRESS(5517,61)))</f>
        <v>0</v>
      </c>
      <c r="BK5517" s="7" t="n">
        <v>7</v>
      </c>
      <c r="BL5517" s="7" t="n">
        <v>65533</v>
      </c>
      <c r="BM5517" s="7" t="n">
        <v>14432</v>
      </c>
      <c r="BN5517" s="7" t="s">
        <v>18</v>
      </c>
      <c r="BO5517" s="7" t="n">
        <f t="normal" ca="1">32-LENB(INDIRECT(ADDRESS(5517,66)))</f>
        <v>0</v>
      </c>
      <c r="BP5517" s="7" t="n">
        <v>7</v>
      </c>
      <c r="BQ5517" s="7" t="n">
        <v>65533</v>
      </c>
      <c r="BR5517" s="7" t="n">
        <v>14433</v>
      </c>
      <c r="BS5517" s="7" t="s">
        <v>18</v>
      </c>
      <c r="BT5517" s="7" t="n">
        <f t="normal" ca="1">32-LENB(INDIRECT(ADDRESS(5517,71)))</f>
        <v>0</v>
      </c>
      <c r="BU5517" s="7" t="n">
        <v>7</v>
      </c>
      <c r="BV5517" s="7" t="n">
        <v>65533</v>
      </c>
      <c r="BW5517" s="7" t="n">
        <v>65121</v>
      </c>
      <c r="BX5517" s="7" t="s">
        <v>18</v>
      </c>
      <c r="BY5517" s="7" t="n">
        <f t="normal" ca="1">32-LENB(INDIRECT(ADDRESS(5517,76)))</f>
        <v>0</v>
      </c>
      <c r="BZ5517" s="7" t="n">
        <v>7</v>
      </c>
      <c r="CA5517" s="7" t="n">
        <v>65533</v>
      </c>
      <c r="CB5517" s="7" t="n">
        <v>65122</v>
      </c>
      <c r="CC5517" s="7" t="s">
        <v>18</v>
      </c>
      <c r="CD5517" s="7" t="n">
        <f t="normal" ca="1">32-LENB(INDIRECT(ADDRESS(5517,81)))</f>
        <v>0</v>
      </c>
      <c r="CE5517" s="7" t="n">
        <v>7</v>
      </c>
      <c r="CF5517" s="7" t="n">
        <v>65533</v>
      </c>
      <c r="CG5517" s="7" t="n">
        <v>14434</v>
      </c>
      <c r="CH5517" s="7" t="s">
        <v>18</v>
      </c>
      <c r="CI5517" s="7" t="n">
        <f t="normal" ca="1">32-LENB(INDIRECT(ADDRESS(5517,86)))</f>
        <v>0</v>
      </c>
      <c r="CJ5517" s="7" t="n">
        <v>7</v>
      </c>
      <c r="CK5517" s="7" t="n">
        <v>65533</v>
      </c>
      <c r="CL5517" s="7" t="n">
        <v>65123</v>
      </c>
      <c r="CM5517" s="7" t="s">
        <v>18</v>
      </c>
      <c r="CN5517" s="7" t="n">
        <f t="normal" ca="1">32-LENB(INDIRECT(ADDRESS(5517,91)))</f>
        <v>0</v>
      </c>
      <c r="CO5517" s="7" t="n">
        <v>7</v>
      </c>
      <c r="CP5517" s="7" t="n">
        <v>65533</v>
      </c>
      <c r="CQ5517" s="7" t="n">
        <v>65124</v>
      </c>
      <c r="CR5517" s="7" t="s">
        <v>18</v>
      </c>
      <c r="CS5517" s="7" t="n">
        <f t="normal" ca="1">32-LENB(INDIRECT(ADDRESS(5517,96)))</f>
        <v>0</v>
      </c>
      <c r="CT5517" s="7" t="n">
        <v>7</v>
      </c>
      <c r="CU5517" s="7" t="n">
        <v>65533</v>
      </c>
      <c r="CV5517" s="7" t="n">
        <v>14435</v>
      </c>
      <c r="CW5517" s="7" t="s">
        <v>18</v>
      </c>
      <c r="CX5517" s="7" t="n">
        <f t="normal" ca="1">32-LENB(INDIRECT(ADDRESS(5517,101)))</f>
        <v>0</v>
      </c>
      <c r="CY5517" s="7" t="n">
        <v>7</v>
      </c>
      <c r="CZ5517" s="7" t="n">
        <v>65533</v>
      </c>
      <c r="DA5517" s="7" t="n">
        <v>14436</v>
      </c>
      <c r="DB5517" s="7" t="s">
        <v>18</v>
      </c>
      <c r="DC5517" s="7" t="n">
        <f t="normal" ca="1">32-LENB(INDIRECT(ADDRESS(5517,106)))</f>
        <v>0</v>
      </c>
      <c r="DD5517" s="7" t="n">
        <v>7</v>
      </c>
      <c r="DE5517" s="7" t="n">
        <v>65533</v>
      </c>
      <c r="DF5517" s="7" t="n">
        <v>65125</v>
      </c>
      <c r="DG5517" s="7" t="s">
        <v>18</v>
      </c>
      <c r="DH5517" s="7" t="n">
        <f t="normal" ca="1">32-LENB(INDIRECT(ADDRESS(5517,111)))</f>
        <v>0</v>
      </c>
      <c r="DI5517" s="7" t="n">
        <v>7</v>
      </c>
      <c r="DJ5517" s="7" t="n">
        <v>65533</v>
      </c>
      <c r="DK5517" s="7" t="n">
        <v>14437</v>
      </c>
      <c r="DL5517" s="7" t="s">
        <v>18</v>
      </c>
      <c r="DM5517" s="7" t="n">
        <f t="normal" ca="1">32-LENB(INDIRECT(ADDRESS(5517,116)))</f>
        <v>0</v>
      </c>
      <c r="DN5517" s="7" t="n">
        <v>7</v>
      </c>
      <c r="DO5517" s="7" t="n">
        <v>65533</v>
      </c>
      <c r="DP5517" s="7" t="n">
        <v>14438</v>
      </c>
      <c r="DQ5517" s="7" t="s">
        <v>18</v>
      </c>
      <c r="DR5517" s="7" t="n">
        <f t="normal" ca="1">32-LENB(INDIRECT(ADDRESS(5517,121)))</f>
        <v>0</v>
      </c>
      <c r="DS5517" s="7" t="n">
        <v>7</v>
      </c>
      <c r="DT5517" s="7" t="n">
        <v>65533</v>
      </c>
      <c r="DU5517" s="7" t="n">
        <v>14439</v>
      </c>
      <c r="DV5517" s="7" t="s">
        <v>18</v>
      </c>
      <c r="DW5517" s="7" t="n">
        <f t="normal" ca="1">32-LENB(INDIRECT(ADDRESS(5517,126)))</f>
        <v>0</v>
      </c>
      <c r="DX5517" s="7" t="n">
        <v>7</v>
      </c>
      <c r="DY5517" s="7" t="n">
        <v>65533</v>
      </c>
      <c r="DZ5517" s="7" t="n">
        <v>14440</v>
      </c>
      <c r="EA5517" s="7" t="s">
        <v>18</v>
      </c>
      <c r="EB5517" s="7" t="n">
        <f t="normal" ca="1">32-LENB(INDIRECT(ADDRESS(5517,131)))</f>
        <v>0</v>
      </c>
      <c r="EC5517" s="7" t="n">
        <v>7</v>
      </c>
      <c r="ED5517" s="7" t="n">
        <v>65533</v>
      </c>
      <c r="EE5517" s="7" t="n">
        <v>65126</v>
      </c>
      <c r="EF5517" s="7" t="s">
        <v>18</v>
      </c>
      <c r="EG5517" s="7" t="n">
        <f t="normal" ca="1">32-LENB(INDIRECT(ADDRESS(5517,136)))</f>
        <v>0</v>
      </c>
      <c r="EH5517" s="7" t="n">
        <v>7</v>
      </c>
      <c r="EI5517" s="7" t="n">
        <v>65533</v>
      </c>
      <c r="EJ5517" s="7" t="n">
        <v>14441</v>
      </c>
      <c r="EK5517" s="7" t="s">
        <v>18</v>
      </c>
      <c r="EL5517" s="7" t="n">
        <f t="normal" ca="1">32-LENB(INDIRECT(ADDRESS(5517,141)))</f>
        <v>0</v>
      </c>
      <c r="EM5517" s="7" t="n">
        <v>7</v>
      </c>
      <c r="EN5517" s="7" t="n">
        <v>65533</v>
      </c>
      <c r="EO5517" s="7" t="n">
        <v>65127</v>
      </c>
      <c r="EP5517" s="7" t="s">
        <v>18</v>
      </c>
      <c r="EQ5517" s="7" t="n">
        <f t="normal" ca="1">32-LENB(INDIRECT(ADDRESS(5517,146)))</f>
        <v>0</v>
      </c>
      <c r="ER5517" s="7" t="n">
        <v>7</v>
      </c>
      <c r="ES5517" s="7" t="n">
        <v>65533</v>
      </c>
      <c r="ET5517" s="7" t="n">
        <v>65128</v>
      </c>
      <c r="EU5517" s="7" t="s">
        <v>18</v>
      </c>
      <c r="EV5517" s="7" t="n">
        <f t="normal" ca="1">32-LENB(INDIRECT(ADDRESS(5517,151)))</f>
        <v>0</v>
      </c>
      <c r="EW5517" s="7" t="n">
        <v>7</v>
      </c>
      <c r="EX5517" s="7" t="n">
        <v>65533</v>
      </c>
      <c r="EY5517" s="7" t="n">
        <v>65129</v>
      </c>
      <c r="EZ5517" s="7" t="s">
        <v>18</v>
      </c>
      <c r="FA5517" s="7" t="n">
        <f t="normal" ca="1">32-LENB(INDIRECT(ADDRESS(5517,156)))</f>
        <v>0</v>
      </c>
      <c r="FB5517" s="7" t="n">
        <v>7</v>
      </c>
      <c r="FC5517" s="7" t="n">
        <v>65533</v>
      </c>
      <c r="FD5517" s="7" t="n">
        <v>65130</v>
      </c>
      <c r="FE5517" s="7" t="s">
        <v>18</v>
      </c>
      <c r="FF5517" s="7" t="n">
        <f t="normal" ca="1">32-LENB(INDIRECT(ADDRESS(5517,161)))</f>
        <v>0</v>
      </c>
      <c r="FG5517" s="7" t="n">
        <v>7</v>
      </c>
      <c r="FH5517" s="7" t="n">
        <v>65533</v>
      </c>
      <c r="FI5517" s="7" t="n">
        <v>14442</v>
      </c>
      <c r="FJ5517" s="7" t="s">
        <v>18</v>
      </c>
      <c r="FK5517" s="7" t="n">
        <f t="normal" ca="1">32-LENB(INDIRECT(ADDRESS(5517,166)))</f>
        <v>0</v>
      </c>
      <c r="FL5517" s="7" t="n">
        <v>7</v>
      </c>
      <c r="FM5517" s="7" t="n">
        <v>65533</v>
      </c>
      <c r="FN5517" s="7" t="n">
        <v>65131</v>
      </c>
      <c r="FO5517" s="7" t="s">
        <v>18</v>
      </c>
      <c r="FP5517" s="7" t="n">
        <f t="normal" ca="1">32-LENB(INDIRECT(ADDRESS(5517,171)))</f>
        <v>0</v>
      </c>
      <c r="FQ5517" s="7" t="n">
        <v>7</v>
      </c>
      <c r="FR5517" s="7" t="n">
        <v>65533</v>
      </c>
      <c r="FS5517" s="7" t="n">
        <v>14443</v>
      </c>
      <c r="FT5517" s="7" t="s">
        <v>18</v>
      </c>
      <c r="FU5517" s="7" t="n">
        <f t="normal" ca="1">32-LENB(INDIRECT(ADDRESS(5517,176)))</f>
        <v>0</v>
      </c>
      <c r="FV5517" s="7" t="n">
        <v>7</v>
      </c>
      <c r="FW5517" s="7" t="n">
        <v>65533</v>
      </c>
      <c r="FX5517" s="7" t="n">
        <v>14444</v>
      </c>
      <c r="FY5517" s="7" t="s">
        <v>18</v>
      </c>
      <c r="FZ5517" s="7" t="n">
        <f t="normal" ca="1">32-LENB(INDIRECT(ADDRESS(5517,181)))</f>
        <v>0</v>
      </c>
      <c r="GA5517" s="7" t="n">
        <v>7</v>
      </c>
      <c r="GB5517" s="7" t="n">
        <v>65533</v>
      </c>
      <c r="GC5517" s="7" t="n">
        <v>14445</v>
      </c>
      <c r="GD5517" s="7" t="s">
        <v>18</v>
      </c>
      <c r="GE5517" s="7" t="n">
        <f t="normal" ca="1">32-LENB(INDIRECT(ADDRESS(5517,186)))</f>
        <v>0</v>
      </c>
      <c r="GF5517" s="7" t="n">
        <v>7</v>
      </c>
      <c r="GG5517" s="7" t="n">
        <v>65533</v>
      </c>
      <c r="GH5517" s="7" t="n">
        <v>65132</v>
      </c>
      <c r="GI5517" s="7" t="s">
        <v>18</v>
      </c>
      <c r="GJ5517" s="7" t="n">
        <f t="normal" ca="1">32-LENB(INDIRECT(ADDRESS(5517,191)))</f>
        <v>0</v>
      </c>
      <c r="GK5517" s="7" t="n">
        <v>7</v>
      </c>
      <c r="GL5517" s="7" t="n">
        <v>65533</v>
      </c>
      <c r="GM5517" s="7" t="n">
        <v>65133</v>
      </c>
      <c r="GN5517" s="7" t="s">
        <v>18</v>
      </c>
      <c r="GO5517" s="7" t="n">
        <f t="normal" ca="1">32-LENB(INDIRECT(ADDRESS(5517,196)))</f>
        <v>0</v>
      </c>
      <c r="GP5517" s="7" t="n">
        <v>7</v>
      </c>
      <c r="GQ5517" s="7" t="n">
        <v>65533</v>
      </c>
      <c r="GR5517" s="7" t="n">
        <v>14446</v>
      </c>
      <c r="GS5517" s="7" t="s">
        <v>18</v>
      </c>
      <c r="GT5517" s="7" t="n">
        <f t="normal" ca="1">32-LENB(INDIRECT(ADDRESS(5517,201)))</f>
        <v>0</v>
      </c>
      <c r="GU5517" s="7" t="n">
        <v>7</v>
      </c>
      <c r="GV5517" s="7" t="n">
        <v>65533</v>
      </c>
      <c r="GW5517" s="7" t="n">
        <v>14447</v>
      </c>
      <c r="GX5517" s="7" t="s">
        <v>18</v>
      </c>
      <c r="GY5517" s="7" t="n">
        <f t="normal" ca="1">32-LENB(INDIRECT(ADDRESS(5517,206)))</f>
        <v>0</v>
      </c>
      <c r="GZ5517" s="7" t="n">
        <v>7</v>
      </c>
      <c r="HA5517" s="7" t="n">
        <v>65533</v>
      </c>
      <c r="HB5517" s="7" t="n">
        <v>14448</v>
      </c>
      <c r="HC5517" s="7" t="s">
        <v>18</v>
      </c>
      <c r="HD5517" s="7" t="n">
        <f t="normal" ca="1">32-LENB(INDIRECT(ADDRESS(5517,211)))</f>
        <v>0</v>
      </c>
      <c r="HE5517" s="7" t="n">
        <v>7</v>
      </c>
      <c r="HF5517" s="7" t="n">
        <v>65533</v>
      </c>
      <c r="HG5517" s="7" t="n">
        <v>65315</v>
      </c>
      <c r="HH5517" s="7" t="s">
        <v>18</v>
      </c>
      <c r="HI5517" s="7" t="n">
        <f t="normal" ca="1">32-LENB(INDIRECT(ADDRESS(5517,216)))</f>
        <v>0</v>
      </c>
      <c r="HJ5517" s="7" t="n">
        <v>7</v>
      </c>
      <c r="HK5517" s="7" t="n">
        <v>65533</v>
      </c>
      <c r="HL5517" s="7" t="n">
        <v>14449</v>
      </c>
      <c r="HM5517" s="7" t="s">
        <v>18</v>
      </c>
      <c r="HN5517" s="7" t="n">
        <f t="normal" ca="1">32-LENB(INDIRECT(ADDRESS(5517,221)))</f>
        <v>0</v>
      </c>
      <c r="HO5517" s="7" t="n">
        <v>7</v>
      </c>
      <c r="HP5517" s="7" t="n">
        <v>65533</v>
      </c>
      <c r="HQ5517" s="7" t="n">
        <v>14450</v>
      </c>
      <c r="HR5517" s="7" t="s">
        <v>18</v>
      </c>
      <c r="HS5517" s="7" t="n">
        <f t="normal" ca="1">32-LENB(INDIRECT(ADDRESS(5517,226)))</f>
        <v>0</v>
      </c>
      <c r="HT5517" s="7" t="n">
        <v>7</v>
      </c>
      <c r="HU5517" s="7" t="n">
        <v>65533</v>
      </c>
      <c r="HV5517" s="7" t="n">
        <v>14451</v>
      </c>
      <c r="HW5517" s="7" t="s">
        <v>18</v>
      </c>
      <c r="HX5517" s="7" t="n">
        <f t="normal" ca="1">32-LENB(INDIRECT(ADDRESS(5517,231)))</f>
        <v>0</v>
      </c>
      <c r="HY5517" s="7" t="n">
        <v>7</v>
      </c>
      <c r="HZ5517" s="7" t="n">
        <v>65533</v>
      </c>
      <c r="IA5517" s="7" t="n">
        <v>14452</v>
      </c>
      <c r="IB5517" s="7" t="s">
        <v>18</v>
      </c>
      <c r="IC5517" s="7" t="n">
        <f t="normal" ca="1">32-LENB(INDIRECT(ADDRESS(5517,236)))</f>
        <v>0</v>
      </c>
      <c r="ID5517" s="7" t="n">
        <v>7</v>
      </c>
      <c r="IE5517" s="7" t="n">
        <v>65533</v>
      </c>
      <c r="IF5517" s="7" t="n">
        <v>65134</v>
      </c>
      <c r="IG5517" s="7" t="s">
        <v>18</v>
      </c>
      <c r="IH5517" s="7" t="n">
        <f t="normal" ca="1">32-LENB(INDIRECT(ADDRESS(5517,241)))</f>
        <v>0</v>
      </c>
      <c r="II5517" s="7" t="n">
        <v>7</v>
      </c>
      <c r="IJ5517" s="7" t="n">
        <v>65533</v>
      </c>
      <c r="IK5517" s="7" t="n">
        <v>65135</v>
      </c>
      <c r="IL5517" s="7" t="s">
        <v>18</v>
      </c>
      <c r="IM5517" s="7" t="n">
        <f t="normal" ca="1">32-LENB(INDIRECT(ADDRESS(5517,246)))</f>
        <v>0</v>
      </c>
      <c r="IN5517" s="7" t="n">
        <v>7</v>
      </c>
      <c r="IO5517" s="7" t="n">
        <v>65533</v>
      </c>
      <c r="IP5517" s="7" t="n">
        <v>65136</v>
      </c>
      <c r="IQ5517" s="7" t="s">
        <v>18</v>
      </c>
      <c r="IR5517" s="7" t="n">
        <f t="normal" ca="1">32-LENB(INDIRECT(ADDRESS(5517,251)))</f>
        <v>0</v>
      </c>
      <c r="IS5517" s="7" t="n">
        <v>7</v>
      </c>
      <c r="IT5517" s="7" t="n">
        <v>65533</v>
      </c>
      <c r="IU5517" s="7" t="n">
        <v>65137</v>
      </c>
      <c r="IV5517" s="7" t="s">
        <v>18</v>
      </c>
      <c r="IW5517" s="7" t="n">
        <f t="normal" ca="1">32-LENB(INDIRECT(ADDRESS(5517,256)))</f>
        <v>0</v>
      </c>
      <c r="IX5517" s="7" t="n">
        <v>7</v>
      </c>
      <c r="IY5517" s="7" t="n">
        <v>65533</v>
      </c>
      <c r="IZ5517" s="7" t="n">
        <v>14453</v>
      </c>
      <c r="JA5517" s="7" t="s">
        <v>18</v>
      </c>
      <c r="JB5517" s="7" t="n">
        <f t="normal" ca="1">32-LENB(INDIRECT(ADDRESS(5517,261)))</f>
        <v>0</v>
      </c>
      <c r="JC5517" s="7" t="n">
        <v>7</v>
      </c>
      <c r="JD5517" s="7" t="n">
        <v>65533</v>
      </c>
      <c r="JE5517" s="7" t="n">
        <v>14454</v>
      </c>
      <c r="JF5517" s="7" t="s">
        <v>18</v>
      </c>
      <c r="JG5517" s="7" t="n">
        <f t="normal" ca="1">32-LENB(INDIRECT(ADDRESS(5517,266)))</f>
        <v>0</v>
      </c>
      <c r="JH5517" s="7" t="n">
        <v>7</v>
      </c>
      <c r="JI5517" s="7" t="n">
        <v>65533</v>
      </c>
      <c r="JJ5517" s="7" t="n">
        <v>14455</v>
      </c>
      <c r="JK5517" s="7" t="s">
        <v>18</v>
      </c>
      <c r="JL5517" s="7" t="n">
        <f t="normal" ca="1">32-LENB(INDIRECT(ADDRESS(5517,271)))</f>
        <v>0</v>
      </c>
      <c r="JM5517" s="7" t="n">
        <v>7</v>
      </c>
      <c r="JN5517" s="7" t="n">
        <v>65533</v>
      </c>
      <c r="JO5517" s="7" t="n">
        <v>65138</v>
      </c>
      <c r="JP5517" s="7" t="s">
        <v>18</v>
      </c>
      <c r="JQ5517" s="7" t="n">
        <f t="normal" ca="1">32-LENB(INDIRECT(ADDRESS(5517,276)))</f>
        <v>0</v>
      </c>
      <c r="JR5517" s="7" t="n">
        <v>7</v>
      </c>
      <c r="JS5517" s="7" t="n">
        <v>65533</v>
      </c>
      <c r="JT5517" s="7" t="n">
        <v>17478</v>
      </c>
      <c r="JU5517" s="7" t="s">
        <v>18</v>
      </c>
      <c r="JV5517" s="7" t="n">
        <f t="normal" ca="1">32-LENB(INDIRECT(ADDRESS(5517,281)))</f>
        <v>0</v>
      </c>
      <c r="JW5517" s="7" t="n">
        <v>7</v>
      </c>
      <c r="JX5517" s="7" t="n">
        <v>65533</v>
      </c>
      <c r="JY5517" s="7" t="n">
        <v>65316</v>
      </c>
      <c r="JZ5517" s="7" t="s">
        <v>18</v>
      </c>
      <c r="KA5517" s="7" t="n">
        <f t="normal" ca="1">32-LENB(INDIRECT(ADDRESS(5517,286)))</f>
        <v>0</v>
      </c>
      <c r="KB5517" s="7" t="n">
        <v>7</v>
      </c>
      <c r="KC5517" s="7" t="n">
        <v>65533</v>
      </c>
      <c r="KD5517" s="7" t="n">
        <v>14456</v>
      </c>
      <c r="KE5517" s="7" t="s">
        <v>18</v>
      </c>
      <c r="KF5517" s="7" t="n">
        <f t="normal" ca="1">32-LENB(INDIRECT(ADDRESS(5517,291)))</f>
        <v>0</v>
      </c>
      <c r="KG5517" s="7" t="n">
        <v>7</v>
      </c>
      <c r="KH5517" s="7" t="n">
        <v>65533</v>
      </c>
      <c r="KI5517" s="7" t="n">
        <v>65139</v>
      </c>
      <c r="KJ5517" s="7" t="s">
        <v>18</v>
      </c>
      <c r="KK5517" s="7" t="n">
        <f t="normal" ca="1">32-LENB(INDIRECT(ADDRESS(5517,296)))</f>
        <v>0</v>
      </c>
      <c r="KL5517" s="7" t="n">
        <v>7</v>
      </c>
      <c r="KM5517" s="7" t="n">
        <v>65533</v>
      </c>
      <c r="KN5517" s="7" t="n">
        <v>14457</v>
      </c>
      <c r="KO5517" s="7" t="s">
        <v>18</v>
      </c>
      <c r="KP5517" s="7" t="n">
        <f t="normal" ca="1">32-LENB(INDIRECT(ADDRESS(5517,301)))</f>
        <v>0</v>
      </c>
      <c r="KQ5517" s="7" t="n">
        <v>7</v>
      </c>
      <c r="KR5517" s="7" t="n">
        <v>65533</v>
      </c>
      <c r="KS5517" s="7" t="n">
        <v>16442</v>
      </c>
      <c r="KT5517" s="7" t="s">
        <v>18</v>
      </c>
      <c r="KU5517" s="7" t="n">
        <f t="normal" ca="1">32-LENB(INDIRECT(ADDRESS(5517,306)))</f>
        <v>0</v>
      </c>
      <c r="KV5517" s="7" t="n">
        <v>7</v>
      </c>
      <c r="KW5517" s="7" t="n">
        <v>65533</v>
      </c>
      <c r="KX5517" s="7" t="n">
        <v>17479</v>
      </c>
      <c r="KY5517" s="7" t="s">
        <v>18</v>
      </c>
      <c r="KZ5517" s="7" t="n">
        <f t="normal" ca="1">32-LENB(INDIRECT(ADDRESS(5517,311)))</f>
        <v>0</v>
      </c>
      <c r="LA5517" s="7" t="n">
        <v>7</v>
      </c>
      <c r="LB5517" s="7" t="n">
        <v>65533</v>
      </c>
      <c r="LC5517" s="7" t="n">
        <v>65140</v>
      </c>
      <c r="LD5517" s="7" t="s">
        <v>18</v>
      </c>
      <c r="LE5517" s="7" t="n">
        <f t="normal" ca="1">32-LENB(INDIRECT(ADDRESS(5517,316)))</f>
        <v>0</v>
      </c>
      <c r="LF5517" s="7" t="n">
        <v>7</v>
      </c>
      <c r="LG5517" s="7" t="n">
        <v>65533</v>
      </c>
      <c r="LH5517" s="7" t="n">
        <v>16443</v>
      </c>
      <c r="LI5517" s="7" t="s">
        <v>18</v>
      </c>
      <c r="LJ5517" s="7" t="n">
        <f t="normal" ca="1">32-LENB(INDIRECT(ADDRESS(5517,321)))</f>
        <v>0</v>
      </c>
      <c r="LK5517" s="7" t="n">
        <v>7</v>
      </c>
      <c r="LL5517" s="7" t="n">
        <v>65533</v>
      </c>
      <c r="LM5517" s="7" t="n">
        <v>17480</v>
      </c>
      <c r="LN5517" s="7" t="s">
        <v>18</v>
      </c>
      <c r="LO5517" s="7" t="n">
        <f t="normal" ca="1">32-LENB(INDIRECT(ADDRESS(5517,326)))</f>
        <v>0</v>
      </c>
      <c r="LP5517" s="7" t="n">
        <v>7</v>
      </c>
      <c r="LQ5517" s="7" t="n">
        <v>65533</v>
      </c>
      <c r="LR5517" s="7" t="n">
        <v>65141</v>
      </c>
      <c r="LS5517" s="7" t="s">
        <v>18</v>
      </c>
      <c r="LT5517" s="7" t="n">
        <f t="normal" ca="1">32-LENB(INDIRECT(ADDRESS(5517,331)))</f>
        <v>0</v>
      </c>
      <c r="LU5517" s="7" t="n">
        <v>7</v>
      </c>
      <c r="LV5517" s="7" t="n">
        <v>65533</v>
      </c>
      <c r="LW5517" s="7" t="n">
        <v>17481</v>
      </c>
      <c r="LX5517" s="7" t="s">
        <v>18</v>
      </c>
      <c r="LY5517" s="7" t="n">
        <f t="normal" ca="1">32-LENB(INDIRECT(ADDRESS(5517,336)))</f>
        <v>0</v>
      </c>
      <c r="LZ5517" s="7" t="n">
        <v>7</v>
      </c>
      <c r="MA5517" s="7" t="n">
        <v>65533</v>
      </c>
      <c r="MB5517" s="7" t="n">
        <v>65142</v>
      </c>
      <c r="MC5517" s="7" t="s">
        <v>18</v>
      </c>
      <c r="MD5517" s="7" t="n">
        <f t="normal" ca="1">32-LENB(INDIRECT(ADDRESS(5517,341)))</f>
        <v>0</v>
      </c>
      <c r="ME5517" s="7" t="n">
        <v>7</v>
      </c>
      <c r="MF5517" s="7" t="n">
        <v>65533</v>
      </c>
      <c r="MG5517" s="7" t="n">
        <v>17482</v>
      </c>
      <c r="MH5517" s="7" t="s">
        <v>18</v>
      </c>
      <c r="MI5517" s="7" t="n">
        <f t="normal" ca="1">32-LENB(INDIRECT(ADDRESS(5517,346)))</f>
        <v>0</v>
      </c>
      <c r="MJ5517" s="7" t="n">
        <v>7</v>
      </c>
      <c r="MK5517" s="7" t="n">
        <v>65533</v>
      </c>
      <c r="ML5517" s="7" t="n">
        <v>16444</v>
      </c>
      <c r="MM5517" s="7" t="s">
        <v>18</v>
      </c>
      <c r="MN5517" s="7" t="n">
        <f t="normal" ca="1">32-LENB(INDIRECT(ADDRESS(5517,351)))</f>
        <v>0</v>
      </c>
      <c r="MO5517" s="7" t="n">
        <v>7</v>
      </c>
      <c r="MP5517" s="7" t="n">
        <v>65533</v>
      </c>
      <c r="MQ5517" s="7" t="n">
        <v>16445</v>
      </c>
      <c r="MR5517" s="7" t="s">
        <v>18</v>
      </c>
      <c r="MS5517" s="7" t="n">
        <f t="normal" ca="1">32-LENB(INDIRECT(ADDRESS(5517,356)))</f>
        <v>0</v>
      </c>
      <c r="MT5517" s="7" t="n">
        <v>7</v>
      </c>
      <c r="MU5517" s="7" t="n">
        <v>65533</v>
      </c>
      <c r="MV5517" s="7" t="n">
        <v>17483</v>
      </c>
      <c r="MW5517" s="7" t="s">
        <v>18</v>
      </c>
      <c r="MX5517" s="7" t="n">
        <f t="normal" ca="1">32-LENB(INDIRECT(ADDRESS(5517,361)))</f>
        <v>0</v>
      </c>
      <c r="MY5517" s="7" t="n">
        <v>7</v>
      </c>
      <c r="MZ5517" s="7" t="n">
        <v>65533</v>
      </c>
      <c r="NA5517" s="7" t="n">
        <v>65143</v>
      </c>
      <c r="NB5517" s="7" t="s">
        <v>18</v>
      </c>
      <c r="NC5517" s="7" t="n">
        <f t="normal" ca="1">32-LENB(INDIRECT(ADDRESS(5517,366)))</f>
        <v>0</v>
      </c>
      <c r="ND5517" s="7" t="n">
        <v>7</v>
      </c>
      <c r="NE5517" s="7" t="n">
        <v>65533</v>
      </c>
      <c r="NF5517" s="7" t="n">
        <v>65144</v>
      </c>
      <c r="NG5517" s="7" t="s">
        <v>18</v>
      </c>
      <c r="NH5517" s="7" t="n">
        <f t="normal" ca="1">32-LENB(INDIRECT(ADDRESS(5517,371)))</f>
        <v>0</v>
      </c>
      <c r="NI5517" s="7" t="n">
        <v>7</v>
      </c>
      <c r="NJ5517" s="7" t="n">
        <v>65533</v>
      </c>
      <c r="NK5517" s="7" t="n">
        <v>14458</v>
      </c>
      <c r="NL5517" s="7" t="s">
        <v>18</v>
      </c>
      <c r="NM5517" s="7" t="n">
        <f t="normal" ca="1">32-LENB(INDIRECT(ADDRESS(5517,376)))</f>
        <v>0</v>
      </c>
      <c r="NN5517" s="7" t="n">
        <v>7</v>
      </c>
      <c r="NO5517" s="7" t="n">
        <v>65533</v>
      </c>
      <c r="NP5517" s="7" t="n">
        <v>14459</v>
      </c>
      <c r="NQ5517" s="7" t="s">
        <v>18</v>
      </c>
      <c r="NR5517" s="7" t="n">
        <f t="normal" ca="1">32-LENB(INDIRECT(ADDRESS(5517,381)))</f>
        <v>0</v>
      </c>
      <c r="NS5517" s="7" t="n">
        <v>7</v>
      </c>
      <c r="NT5517" s="7" t="n">
        <v>65533</v>
      </c>
      <c r="NU5517" s="7" t="n">
        <v>15440</v>
      </c>
      <c r="NV5517" s="7" t="s">
        <v>18</v>
      </c>
      <c r="NW5517" s="7" t="n">
        <f t="normal" ca="1">32-LENB(INDIRECT(ADDRESS(5517,386)))</f>
        <v>0</v>
      </c>
      <c r="NX5517" s="7" t="n">
        <v>7</v>
      </c>
      <c r="NY5517" s="7" t="n">
        <v>65533</v>
      </c>
      <c r="NZ5517" s="7" t="n">
        <v>15441</v>
      </c>
      <c r="OA5517" s="7" t="s">
        <v>18</v>
      </c>
      <c r="OB5517" s="7" t="n">
        <f t="normal" ca="1">32-LENB(INDIRECT(ADDRESS(5517,391)))</f>
        <v>0</v>
      </c>
      <c r="OC5517" s="7" t="n">
        <v>7</v>
      </c>
      <c r="OD5517" s="7" t="n">
        <v>65533</v>
      </c>
      <c r="OE5517" s="7" t="n">
        <v>14460</v>
      </c>
      <c r="OF5517" s="7" t="s">
        <v>18</v>
      </c>
      <c r="OG5517" s="7" t="n">
        <f t="normal" ca="1">32-LENB(INDIRECT(ADDRESS(5517,396)))</f>
        <v>0</v>
      </c>
      <c r="OH5517" s="7" t="n">
        <v>7</v>
      </c>
      <c r="OI5517" s="7" t="n">
        <v>65533</v>
      </c>
      <c r="OJ5517" s="7" t="n">
        <v>14461</v>
      </c>
      <c r="OK5517" s="7" t="s">
        <v>18</v>
      </c>
      <c r="OL5517" s="7" t="n">
        <f t="normal" ca="1">32-LENB(INDIRECT(ADDRESS(5517,401)))</f>
        <v>0</v>
      </c>
      <c r="OM5517" s="7" t="n">
        <v>7</v>
      </c>
      <c r="ON5517" s="7" t="n">
        <v>65533</v>
      </c>
      <c r="OO5517" s="7" t="n">
        <v>15442</v>
      </c>
      <c r="OP5517" s="7" t="s">
        <v>18</v>
      </c>
      <c r="OQ5517" s="7" t="n">
        <f t="normal" ca="1">32-LENB(INDIRECT(ADDRESS(5517,406)))</f>
        <v>0</v>
      </c>
      <c r="OR5517" s="7" t="n">
        <v>7</v>
      </c>
      <c r="OS5517" s="7" t="n">
        <v>65533</v>
      </c>
      <c r="OT5517" s="7" t="n">
        <v>15443</v>
      </c>
      <c r="OU5517" s="7" t="s">
        <v>18</v>
      </c>
      <c r="OV5517" s="7" t="n">
        <f t="normal" ca="1">32-LENB(INDIRECT(ADDRESS(5517,411)))</f>
        <v>0</v>
      </c>
      <c r="OW5517" s="7" t="n">
        <v>7</v>
      </c>
      <c r="OX5517" s="7" t="n">
        <v>65533</v>
      </c>
      <c r="OY5517" s="7" t="n">
        <v>65317</v>
      </c>
      <c r="OZ5517" s="7" t="s">
        <v>18</v>
      </c>
      <c r="PA5517" s="7" t="n">
        <f t="normal" ca="1">32-LENB(INDIRECT(ADDRESS(5517,416)))</f>
        <v>0</v>
      </c>
      <c r="PB5517" s="7" t="n">
        <v>7</v>
      </c>
      <c r="PC5517" s="7" t="n">
        <v>65533</v>
      </c>
      <c r="PD5517" s="7" t="n">
        <v>15444</v>
      </c>
      <c r="PE5517" s="7" t="s">
        <v>18</v>
      </c>
      <c r="PF5517" s="7" t="n">
        <f t="normal" ca="1">32-LENB(INDIRECT(ADDRESS(5517,421)))</f>
        <v>0</v>
      </c>
      <c r="PG5517" s="7" t="n">
        <v>7</v>
      </c>
      <c r="PH5517" s="7" t="n">
        <v>65533</v>
      </c>
      <c r="PI5517" s="7" t="n">
        <v>65145</v>
      </c>
      <c r="PJ5517" s="7" t="s">
        <v>18</v>
      </c>
      <c r="PK5517" s="7" t="n">
        <f t="normal" ca="1">32-LENB(INDIRECT(ADDRESS(5517,426)))</f>
        <v>0</v>
      </c>
      <c r="PL5517" s="7" t="n">
        <v>7</v>
      </c>
      <c r="PM5517" s="7" t="n">
        <v>65533</v>
      </c>
      <c r="PN5517" s="7" t="n">
        <v>65146</v>
      </c>
      <c r="PO5517" s="7" t="s">
        <v>18</v>
      </c>
      <c r="PP5517" s="7" t="n">
        <f t="normal" ca="1">32-LENB(INDIRECT(ADDRESS(5517,431)))</f>
        <v>0</v>
      </c>
      <c r="PQ5517" s="7" t="n">
        <v>7</v>
      </c>
      <c r="PR5517" s="7" t="n">
        <v>65533</v>
      </c>
      <c r="PS5517" s="7" t="n">
        <v>15445</v>
      </c>
      <c r="PT5517" s="7" t="s">
        <v>18</v>
      </c>
      <c r="PU5517" s="7" t="n">
        <f t="normal" ca="1">32-LENB(INDIRECT(ADDRESS(5517,436)))</f>
        <v>0</v>
      </c>
      <c r="PV5517" s="7" t="n">
        <v>7</v>
      </c>
      <c r="PW5517" s="7" t="n">
        <v>65533</v>
      </c>
      <c r="PX5517" s="7" t="n">
        <v>15446</v>
      </c>
      <c r="PY5517" s="7" t="s">
        <v>18</v>
      </c>
      <c r="PZ5517" s="7" t="n">
        <f t="normal" ca="1">32-LENB(INDIRECT(ADDRESS(5517,441)))</f>
        <v>0</v>
      </c>
      <c r="QA5517" s="7" t="n">
        <v>7</v>
      </c>
      <c r="QB5517" s="7" t="n">
        <v>65533</v>
      </c>
      <c r="QC5517" s="7" t="n">
        <v>65147</v>
      </c>
      <c r="QD5517" s="7" t="s">
        <v>18</v>
      </c>
      <c r="QE5517" s="7" t="n">
        <f t="normal" ca="1">32-LENB(INDIRECT(ADDRESS(5517,446)))</f>
        <v>0</v>
      </c>
      <c r="QF5517" s="7" t="n">
        <v>7</v>
      </c>
      <c r="QG5517" s="7" t="n">
        <v>65533</v>
      </c>
      <c r="QH5517" s="7" t="n">
        <v>65148</v>
      </c>
      <c r="QI5517" s="7" t="s">
        <v>18</v>
      </c>
      <c r="QJ5517" s="7" t="n">
        <f t="normal" ca="1">32-LENB(INDIRECT(ADDRESS(5517,451)))</f>
        <v>0</v>
      </c>
      <c r="QK5517" s="7" t="n">
        <v>7</v>
      </c>
      <c r="QL5517" s="7" t="n">
        <v>65533</v>
      </c>
      <c r="QM5517" s="7" t="n">
        <v>15447</v>
      </c>
      <c r="QN5517" s="7" t="s">
        <v>18</v>
      </c>
      <c r="QO5517" s="7" t="n">
        <f t="normal" ca="1">32-LENB(INDIRECT(ADDRESS(5517,456)))</f>
        <v>0</v>
      </c>
      <c r="QP5517" s="7" t="n">
        <v>7</v>
      </c>
      <c r="QQ5517" s="7" t="n">
        <v>65533</v>
      </c>
      <c r="QR5517" s="7" t="n">
        <v>65149</v>
      </c>
      <c r="QS5517" s="7" t="s">
        <v>18</v>
      </c>
      <c r="QT5517" s="7" t="n">
        <f t="normal" ca="1">32-LENB(INDIRECT(ADDRESS(5517,461)))</f>
        <v>0</v>
      </c>
      <c r="QU5517" s="7" t="n">
        <v>7</v>
      </c>
      <c r="QV5517" s="7" t="n">
        <v>65533</v>
      </c>
      <c r="QW5517" s="7" t="n">
        <v>65150</v>
      </c>
      <c r="QX5517" s="7" t="s">
        <v>18</v>
      </c>
      <c r="QY5517" s="7" t="n">
        <f t="normal" ca="1">32-LENB(INDIRECT(ADDRESS(5517,466)))</f>
        <v>0</v>
      </c>
      <c r="QZ5517" s="7" t="n">
        <v>7</v>
      </c>
      <c r="RA5517" s="7" t="n">
        <v>65533</v>
      </c>
      <c r="RB5517" s="7" t="n">
        <v>15448</v>
      </c>
      <c r="RC5517" s="7" t="s">
        <v>18</v>
      </c>
      <c r="RD5517" s="7" t="n">
        <f t="normal" ca="1">32-LENB(INDIRECT(ADDRESS(5517,471)))</f>
        <v>0</v>
      </c>
      <c r="RE5517" s="7" t="n">
        <v>7</v>
      </c>
      <c r="RF5517" s="7" t="n">
        <v>65533</v>
      </c>
      <c r="RG5517" s="7" t="n">
        <v>15449</v>
      </c>
      <c r="RH5517" s="7" t="s">
        <v>18</v>
      </c>
      <c r="RI5517" s="7" t="n">
        <f t="normal" ca="1">32-LENB(INDIRECT(ADDRESS(5517,476)))</f>
        <v>0</v>
      </c>
      <c r="RJ5517" s="7" t="n">
        <v>7</v>
      </c>
      <c r="RK5517" s="7" t="n">
        <v>65533</v>
      </c>
      <c r="RL5517" s="7" t="n">
        <v>16952</v>
      </c>
      <c r="RM5517" s="7" t="s">
        <v>18</v>
      </c>
      <c r="RN5517" s="7" t="n">
        <f t="normal" ca="1">32-LENB(INDIRECT(ADDRESS(5517,481)))</f>
        <v>0</v>
      </c>
      <c r="RO5517" s="7" t="n">
        <v>7</v>
      </c>
      <c r="RP5517" s="7" t="n">
        <v>65533</v>
      </c>
      <c r="RQ5517" s="7" t="n">
        <v>17484</v>
      </c>
      <c r="RR5517" s="7" t="s">
        <v>18</v>
      </c>
      <c r="RS5517" s="7" t="n">
        <f t="normal" ca="1">32-LENB(INDIRECT(ADDRESS(5517,486)))</f>
        <v>0</v>
      </c>
      <c r="RT5517" s="7" t="n">
        <v>7</v>
      </c>
      <c r="RU5517" s="7" t="n">
        <v>65533</v>
      </c>
      <c r="RV5517" s="7" t="n">
        <v>16446</v>
      </c>
      <c r="RW5517" s="7" t="s">
        <v>18</v>
      </c>
      <c r="RX5517" s="7" t="n">
        <f t="normal" ca="1">32-LENB(INDIRECT(ADDRESS(5517,491)))</f>
        <v>0</v>
      </c>
      <c r="RY5517" s="7" t="n">
        <v>7</v>
      </c>
      <c r="RZ5517" s="7" t="n">
        <v>65533</v>
      </c>
      <c r="SA5517" s="7" t="n">
        <v>14462</v>
      </c>
      <c r="SB5517" s="7" t="s">
        <v>18</v>
      </c>
      <c r="SC5517" s="7" t="n">
        <f t="normal" ca="1">32-LENB(INDIRECT(ADDRESS(5517,496)))</f>
        <v>0</v>
      </c>
      <c r="SD5517" s="7" t="n">
        <v>7</v>
      </c>
      <c r="SE5517" s="7" t="n">
        <v>65533</v>
      </c>
      <c r="SF5517" s="7" t="n">
        <v>18538</v>
      </c>
      <c r="SG5517" s="7" t="s">
        <v>18</v>
      </c>
      <c r="SH5517" s="7" t="n">
        <f t="normal" ca="1">32-LENB(INDIRECT(ADDRESS(5517,501)))</f>
        <v>0</v>
      </c>
      <c r="SI5517" s="7" t="n">
        <v>7</v>
      </c>
      <c r="SJ5517" s="7" t="n">
        <v>65533</v>
      </c>
      <c r="SK5517" s="7" t="n">
        <v>65151</v>
      </c>
      <c r="SL5517" s="7" t="s">
        <v>18</v>
      </c>
      <c r="SM5517" s="7" t="n">
        <f t="normal" ca="1">32-LENB(INDIRECT(ADDRESS(5517,506)))</f>
        <v>0</v>
      </c>
      <c r="SN5517" s="7" t="n">
        <v>7</v>
      </c>
      <c r="SO5517" s="7" t="n">
        <v>65533</v>
      </c>
      <c r="SP5517" s="7" t="n">
        <v>17485</v>
      </c>
      <c r="SQ5517" s="7" t="s">
        <v>18</v>
      </c>
      <c r="SR5517" s="7" t="n">
        <f t="normal" ca="1">32-LENB(INDIRECT(ADDRESS(5517,511)))</f>
        <v>0</v>
      </c>
      <c r="SS5517" s="7" t="n">
        <v>7</v>
      </c>
      <c r="ST5517" s="7" t="n">
        <v>65533</v>
      </c>
      <c r="SU5517" s="7" t="n">
        <v>18539</v>
      </c>
      <c r="SV5517" s="7" t="s">
        <v>18</v>
      </c>
      <c r="SW5517" s="7" t="n">
        <f t="normal" ca="1">32-LENB(INDIRECT(ADDRESS(5517,516)))</f>
        <v>0</v>
      </c>
      <c r="SX5517" s="7" t="n">
        <v>7</v>
      </c>
      <c r="SY5517" s="7" t="n">
        <v>65533</v>
      </c>
      <c r="SZ5517" s="7" t="n">
        <v>18540</v>
      </c>
      <c r="TA5517" s="7" t="s">
        <v>18</v>
      </c>
      <c r="TB5517" s="7" t="n">
        <f t="normal" ca="1">32-LENB(INDIRECT(ADDRESS(5517,521)))</f>
        <v>0</v>
      </c>
      <c r="TC5517" s="7" t="n">
        <v>7</v>
      </c>
      <c r="TD5517" s="7" t="n">
        <v>65533</v>
      </c>
      <c r="TE5517" s="7" t="n">
        <v>65152</v>
      </c>
      <c r="TF5517" s="7" t="s">
        <v>18</v>
      </c>
      <c r="TG5517" s="7" t="n">
        <f t="normal" ca="1">32-LENB(INDIRECT(ADDRESS(5517,526)))</f>
        <v>0</v>
      </c>
      <c r="TH5517" s="7" t="n">
        <v>7</v>
      </c>
      <c r="TI5517" s="7" t="n">
        <v>65533</v>
      </c>
      <c r="TJ5517" s="7" t="n">
        <v>16447</v>
      </c>
      <c r="TK5517" s="7" t="s">
        <v>18</v>
      </c>
      <c r="TL5517" s="7" t="n">
        <f t="normal" ca="1">32-LENB(INDIRECT(ADDRESS(5517,531)))</f>
        <v>0</v>
      </c>
      <c r="TM5517" s="7" t="n">
        <v>7</v>
      </c>
      <c r="TN5517" s="7" t="n">
        <v>65533</v>
      </c>
      <c r="TO5517" s="7" t="n">
        <v>15450</v>
      </c>
      <c r="TP5517" s="7" t="s">
        <v>18</v>
      </c>
      <c r="TQ5517" s="7" t="n">
        <f t="normal" ca="1">32-LENB(INDIRECT(ADDRESS(5517,536)))</f>
        <v>0</v>
      </c>
      <c r="TR5517" s="7" t="n">
        <v>7</v>
      </c>
      <c r="TS5517" s="7" t="n">
        <v>65533</v>
      </c>
      <c r="TT5517" s="7" t="n">
        <v>14463</v>
      </c>
      <c r="TU5517" s="7" t="s">
        <v>18</v>
      </c>
      <c r="TV5517" s="7" t="n">
        <f t="normal" ca="1">32-LENB(INDIRECT(ADDRESS(5517,541)))</f>
        <v>0</v>
      </c>
      <c r="TW5517" s="7" t="n">
        <v>7</v>
      </c>
      <c r="TX5517" s="7" t="n">
        <v>65533</v>
      </c>
      <c r="TY5517" s="7" t="n">
        <v>65153</v>
      </c>
      <c r="TZ5517" s="7" t="s">
        <v>18</v>
      </c>
      <c r="UA5517" s="7" t="n">
        <f t="normal" ca="1">32-LENB(INDIRECT(ADDRESS(5517,546)))</f>
        <v>0</v>
      </c>
      <c r="UB5517" s="7" t="n">
        <v>7</v>
      </c>
      <c r="UC5517" s="7" t="n">
        <v>65533</v>
      </c>
      <c r="UD5517" s="7" t="n">
        <v>18541</v>
      </c>
      <c r="UE5517" s="7" t="s">
        <v>18</v>
      </c>
      <c r="UF5517" s="7" t="n">
        <f t="normal" ca="1">32-LENB(INDIRECT(ADDRESS(5517,551)))</f>
        <v>0</v>
      </c>
      <c r="UG5517" s="7" t="n">
        <v>7</v>
      </c>
      <c r="UH5517" s="7" t="n">
        <v>65533</v>
      </c>
      <c r="UI5517" s="7" t="n">
        <v>65154</v>
      </c>
      <c r="UJ5517" s="7" t="s">
        <v>18</v>
      </c>
      <c r="UK5517" s="7" t="n">
        <f t="normal" ca="1">32-LENB(INDIRECT(ADDRESS(5517,556)))</f>
        <v>0</v>
      </c>
      <c r="UL5517" s="7" t="n">
        <v>7</v>
      </c>
      <c r="UM5517" s="7" t="n">
        <v>65533</v>
      </c>
      <c r="UN5517" s="7" t="n">
        <v>15451</v>
      </c>
      <c r="UO5517" s="7" t="s">
        <v>18</v>
      </c>
      <c r="UP5517" s="7" t="n">
        <f t="normal" ca="1">32-LENB(INDIRECT(ADDRESS(5517,561)))</f>
        <v>0</v>
      </c>
      <c r="UQ5517" s="7" t="n">
        <v>7</v>
      </c>
      <c r="UR5517" s="7" t="n">
        <v>65533</v>
      </c>
      <c r="US5517" s="7" t="n">
        <v>14464</v>
      </c>
      <c r="UT5517" s="7" t="s">
        <v>18</v>
      </c>
      <c r="UU5517" s="7" t="n">
        <f t="normal" ca="1">32-LENB(INDIRECT(ADDRESS(5517,566)))</f>
        <v>0</v>
      </c>
      <c r="UV5517" s="7" t="n">
        <v>4</v>
      </c>
      <c r="UW5517" s="7" t="n">
        <v>65533</v>
      </c>
      <c r="UX5517" s="7" t="n">
        <v>8122</v>
      </c>
      <c r="UY5517" s="7" t="s">
        <v>18</v>
      </c>
      <c r="UZ5517" s="7" t="n">
        <f t="normal" ca="1">32-LENB(INDIRECT(ADDRESS(5517,571)))</f>
        <v>0</v>
      </c>
      <c r="VA5517" s="7" t="n">
        <v>7</v>
      </c>
      <c r="VB5517" s="7" t="n">
        <v>65533</v>
      </c>
      <c r="VC5517" s="7" t="n">
        <v>17486</v>
      </c>
      <c r="VD5517" s="7" t="s">
        <v>18</v>
      </c>
      <c r="VE5517" s="7" t="n">
        <f t="normal" ca="1">32-LENB(INDIRECT(ADDRESS(5517,576)))</f>
        <v>0</v>
      </c>
      <c r="VF5517" s="7" t="n">
        <v>7</v>
      </c>
      <c r="VG5517" s="7" t="n">
        <v>65533</v>
      </c>
      <c r="VH5517" s="7" t="n">
        <v>16448</v>
      </c>
      <c r="VI5517" s="7" t="s">
        <v>18</v>
      </c>
      <c r="VJ5517" s="7" t="n">
        <f t="normal" ca="1">32-LENB(INDIRECT(ADDRESS(5517,581)))</f>
        <v>0</v>
      </c>
      <c r="VK5517" s="7" t="n">
        <v>7</v>
      </c>
      <c r="VL5517" s="7" t="n">
        <v>65533</v>
      </c>
      <c r="VM5517" s="7" t="n">
        <v>65155</v>
      </c>
      <c r="VN5517" s="7" t="s">
        <v>18</v>
      </c>
      <c r="VO5517" s="7" t="n">
        <f t="normal" ca="1">32-LENB(INDIRECT(ADDRESS(5517,586)))</f>
        <v>0</v>
      </c>
      <c r="VP5517" s="7" t="n">
        <v>7</v>
      </c>
      <c r="VQ5517" s="7" t="n">
        <v>65533</v>
      </c>
      <c r="VR5517" s="7" t="n">
        <v>18542</v>
      </c>
      <c r="VS5517" s="7" t="s">
        <v>18</v>
      </c>
      <c r="VT5517" s="7" t="n">
        <f t="normal" ca="1">32-LENB(INDIRECT(ADDRESS(5517,591)))</f>
        <v>0</v>
      </c>
      <c r="VU5517" s="7" t="n">
        <v>7</v>
      </c>
      <c r="VV5517" s="7" t="n">
        <v>65533</v>
      </c>
      <c r="VW5517" s="7" t="n">
        <v>18543</v>
      </c>
      <c r="VX5517" s="7" t="s">
        <v>18</v>
      </c>
      <c r="VY5517" s="7" t="n">
        <f t="normal" ca="1">32-LENB(INDIRECT(ADDRESS(5517,596)))</f>
        <v>0</v>
      </c>
      <c r="VZ5517" s="7" t="n">
        <v>0</v>
      </c>
      <c r="WA5517" s="7" t="n">
        <v>65533</v>
      </c>
      <c r="WB5517" s="7" t="n">
        <v>0</v>
      </c>
      <c r="WC5517" s="7" t="s">
        <v>18</v>
      </c>
      <c r="WD5517" s="7" t="n">
        <f t="normal" ca="1">32-LENB(INDIRECT(ADDRESS(5517,601)))</f>
        <v>0</v>
      </c>
    </row>
    <row r="5518" spans="1:662">
      <c r="A5518" t="s">
        <v>4</v>
      </c>
      <c r="B5518" s="4" t="s">
        <v>5</v>
      </c>
    </row>
    <row r="5519" spans="1:662">
      <c r="A5519" t="n">
        <v>53696</v>
      </c>
      <c r="B551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2025-09-06T21:47:02</dcterms:created>
  <dcterms:modified xsi:type="dcterms:W3CDTF">2025-09-06T21:47:02</dcterms:modified>
</cp:coreProperties>
</file>